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Jaclyn\OneDrive\Membership Director\"/>
    </mc:Choice>
  </mc:AlternateContent>
  <bookViews>
    <workbookView xWindow="0" yWindow="0" windowWidth="28800" windowHeight="12210"/>
  </bookViews>
  <sheets>
    <sheet name="Grad Year 2016-17" sheetId="3" r:id="rId1"/>
    <sheet name="Grad Year 2018" sheetId="4" r:id="rId2"/>
    <sheet name="Grad Year 2019" sheetId="5" r:id="rId3"/>
    <sheet name="Grad Year 2020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66" i="5"/>
  <c r="E53" i="6"/>
  <c r="E22" i="3"/>
  <c r="E54" i="5"/>
  <c r="F40" i="6"/>
  <c r="F52" i="4"/>
  <c r="F53" i="6"/>
  <c r="F19" i="4"/>
  <c r="F78" i="6"/>
  <c r="I13" i="3" l="1"/>
  <c r="I29" i="3"/>
  <c r="I15" i="3" l="1"/>
  <c r="I73" i="6"/>
  <c r="I9" i="5"/>
  <c r="I47" i="6"/>
  <c r="I23" i="5"/>
  <c r="I53" i="6"/>
  <c r="I15" i="5"/>
  <c r="I24" i="5"/>
  <c r="I22" i="5"/>
  <c r="I67" i="4"/>
  <c r="I44" i="4"/>
  <c r="I75" i="5"/>
  <c r="H78" i="6"/>
  <c r="H68" i="6"/>
  <c r="I68" i="6"/>
  <c r="I41" i="6"/>
  <c r="H19" i="6"/>
  <c r="I11" i="6"/>
  <c r="H11" i="6"/>
  <c r="I18" i="5"/>
  <c r="H16" i="5"/>
  <c r="H12" i="5"/>
  <c r="H66" i="5"/>
  <c r="I66" i="5"/>
  <c r="H52" i="3"/>
  <c r="H40" i="3"/>
  <c r="H28" i="3"/>
  <c r="H27" i="3"/>
  <c r="H26" i="3"/>
  <c r="I22" i="3"/>
  <c r="H22" i="3"/>
  <c r="H17" i="3"/>
  <c r="H13" i="3"/>
  <c r="H19" i="4"/>
  <c r="H21" i="4"/>
  <c r="H27" i="4"/>
  <c r="H34" i="4"/>
  <c r="I34" i="4"/>
  <c r="I11" i="4"/>
  <c r="I61" i="5"/>
  <c r="E27" i="3"/>
  <c r="E50" i="5"/>
  <c r="E36" i="5"/>
  <c r="E27" i="4"/>
  <c r="E16" i="5"/>
  <c r="F44" i="4"/>
  <c r="F18" i="5"/>
  <c r="F67" i="6"/>
  <c r="F47" i="6"/>
  <c r="F68" i="6"/>
  <c r="F11" i="6"/>
  <c r="E55" i="4" l="1"/>
  <c r="E22" i="5"/>
  <c r="F50" i="5"/>
  <c r="F70" i="6"/>
  <c r="D72" i="5" l="1"/>
  <c r="D43" i="6"/>
  <c r="E52" i="4" l="1"/>
  <c r="E40" i="6"/>
  <c r="D29" i="3" l="1"/>
  <c r="F34" i="5" l="1"/>
  <c r="F76" i="5"/>
  <c r="D64" i="5"/>
  <c r="D65" i="5"/>
  <c r="E64" i="6" l="1"/>
  <c r="E43" i="5"/>
  <c r="F33" i="4"/>
  <c r="D32" i="3" l="1"/>
  <c r="D28" i="6" l="1"/>
  <c r="D30" i="6"/>
  <c r="D26" i="5"/>
  <c r="F71" i="5" l="1"/>
  <c r="D71" i="5" s="1"/>
  <c r="D24" i="5"/>
  <c r="D75" i="5"/>
  <c r="D53" i="5"/>
  <c r="D9" i="5"/>
  <c r="D45" i="3"/>
  <c r="F58" i="4" l="1"/>
  <c r="F36" i="5" l="1"/>
  <c r="F77" i="4"/>
  <c r="F17" i="4"/>
  <c r="F55" i="4"/>
  <c r="F70" i="4"/>
  <c r="F23" i="4"/>
  <c r="E51" i="4"/>
  <c r="D23" i="5" l="1"/>
  <c r="D50" i="5"/>
  <c r="D14" i="6"/>
  <c r="D20" i="6"/>
  <c r="D15" i="6"/>
  <c r="D24" i="6"/>
  <c r="D11" i="4" l="1"/>
  <c r="D34" i="5"/>
  <c r="D36" i="5"/>
  <c r="D56" i="5"/>
  <c r="D61" i="5"/>
  <c r="D76" i="5"/>
  <c r="D79" i="5"/>
  <c r="D81" i="6"/>
  <c r="D31" i="6"/>
  <c r="D32" i="6"/>
  <c r="D40" i="6"/>
  <c r="D41" i="6"/>
  <c r="D47" i="6"/>
  <c r="D57" i="6"/>
  <c r="D58" i="6"/>
  <c r="D67" i="6"/>
  <c r="F26" i="3" l="1"/>
  <c r="F27" i="4" l="1"/>
  <c r="F15" i="3"/>
  <c r="F40" i="3"/>
  <c r="F28" i="3"/>
  <c r="D58" i="5"/>
  <c r="E34" i="3" l="1"/>
  <c r="E78" i="4"/>
  <c r="E9" i="3"/>
  <c r="D16" i="5"/>
  <c r="G37" i="4" l="1"/>
  <c r="G13" i="3"/>
  <c r="G22" i="3"/>
  <c r="G27" i="3" l="1"/>
  <c r="D27" i="3" s="1"/>
  <c r="D37" i="4"/>
  <c r="G17" i="3" l="1"/>
  <c r="G27" i="4"/>
  <c r="D27" i="4" s="1"/>
  <c r="E48" i="4"/>
  <c r="F22" i="5"/>
  <c r="F34" i="4"/>
  <c r="D29" i="4"/>
  <c r="G18" i="5" l="1"/>
  <c r="G25" i="4" l="1"/>
  <c r="E21" i="4"/>
  <c r="G39" i="3"/>
  <c r="D54" i="5" l="1"/>
  <c r="D25" i="4"/>
  <c r="D65" i="4"/>
  <c r="D48" i="3"/>
  <c r="G23" i="4" l="1"/>
  <c r="G52" i="3"/>
  <c r="E39" i="3" l="1"/>
  <c r="D20" i="3" l="1"/>
  <c r="D52" i="3"/>
  <c r="D67" i="4"/>
  <c r="D23" i="4"/>
  <c r="D60" i="4"/>
  <c r="D45" i="4"/>
  <c r="D48" i="4"/>
  <c r="D18" i="5"/>
  <c r="D39" i="5"/>
  <c r="D68" i="5"/>
  <c r="D16" i="6"/>
  <c r="D15" i="3"/>
  <c r="F19" i="5" l="1"/>
  <c r="D79" i="4" l="1"/>
  <c r="D26" i="6"/>
  <c r="G82" i="5" l="1"/>
  <c r="G17" i="5"/>
  <c r="E19" i="5"/>
  <c r="F9" i="4"/>
  <c r="D62" i="4"/>
  <c r="D54" i="4"/>
  <c r="D56" i="4"/>
  <c r="D57" i="4"/>
  <c r="D58" i="4"/>
  <c r="D9" i="3" l="1"/>
  <c r="D19" i="3"/>
  <c r="D25" i="3"/>
  <c r="D34" i="3"/>
  <c r="D50" i="3"/>
  <c r="D16" i="4"/>
  <c r="D43" i="4"/>
  <c r="D64" i="4"/>
  <c r="D75" i="4"/>
  <c r="D80" i="4"/>
  <c r="D14" i="5"/>
  <c r="D21" i="5"/>
  <c r="D25" i="5"/>
  <c r="D35" i="5"/>
  <c r="D45" i="5"/>
  <c r="D50" i="6"/>
  <c r="D78" i="6"/>
  <c r="F63" i="5" l="1"/>
  <c r="F12" i="4"/>
  <c r="D21" i="4"/>
  <c r="D55" i="4"/>
  <c r="G73" i="6"/>
  <c r="G59" i="5"/>
  <c r="D52" i="4" l="1"/>
  <c r="D51" i="4"/>
  <c r="D18" i="6"/>
  <c r="D15" i="4"/>
  <c r="D78" i="5" l="1"/>
  <c r="D39" i="3"/>
  <c r="D38" i="6" l="1"/>
  <c r="D49" i="6"/>
  <c r="D61" i="6"/>
  <c r="D65" i="6"/>
  <c r="D68" i="6"/>
  <c r="D69" i="6"/>
  <c r="D71" i="6"/>
  <c r="D36" i="4"/>
  <c r="D13" i="5"/>
  <c r="D29" i="5"/>
  <c r="D32" i="5"/>
  <c r="D40" i="5"/>
  <c r="D42" i="5"/>
  <c r="D46" i="5"/>
  <c r="D47" i="5"/>
  <c r="D59" i="5"/>
  <c r="D67" i="5"/>
  <c r="D73" i="5"/>
  <c r="D9" i="4"/>
  <c r="D12" i="4"/>
  <c r="D35" i="4"/>
  <c r="D39" i="4"/>
  <c r="D70" i="4"/>
  <c r="D71" i="4"/>
  <c r="D73" i="4"/>
  <c r="D10" i="3"/>
  <c r="D12" i="3"/>
  <c r="D30" i="3"/>
  <c r="D42" i="3"/>
  <c r="D20" i="4" l="1"/>
  <c r="D28" i="4"/>
  <c r="D30" i="4"/>
  <c r="D31" i="4"/>
  <c r="D33" i="4"/>
  <c r="D14" i="4"/>
  <c r="D17" i="4"/>
  <c r="F19" i="6" l="1"/>
  <c r="D19" i="6" s="1"/>
  <c r="D10" i="6"/>
  <c r="D13" i="6"/>
  <c r="D17" i="6"/>
  <c r="D22" i="6"/>
  <c r="D23" i="6"/>
  <c r="D25" i="6"/>
  <c r="D34" i="6"/>
  <c r="D35" i="6"/>
  <c r="D36" i="6"/>
  <c r="D39" i="6"/>
  <c r="D45" i="6"/>
  <c r="D51" i="6"/>
  <c r="D52" i="6"/>
  <c r="D53" i="6"/>
  <c r="D55" i="6"/>
  <c r="D60" i="6"/>
  <c r="D62" i="6"/>
  <c r="D64" i="6"/>
  <c r="D66" i="6"/>
  <c r="D70" i="6"/>
  <c r="D73" i="6"/>
  <c r="D74" i="6"/>
  <c r="D76" i="6"/>
  <c r="D80" i="6"/>
  <c r="D19" i="4"/>
  <c r="D34" i="4"/>
  <c r="D22" i="5"/>
  <c r="D9" i="6"/>
  <c r="D11" i="5"/>
  <c r="D12" i="5"/>
  <c r="D17" i="5"/>
  <c r="D19" i="5"/>
  <c r="D28" i="5"/>
  <c r="D30" i="5"/>
  <c r="D37" i="5"/>
  <c r="D43" i="5"/>
  <c r="D49" i="5"/>
  <c r="D52" i="5"/>
  <c r="D60" i="5"/>
  <c r="D63" i="5"/>
  <c r="D66" i="5"/>
  <c r="D70" i="5"/>
  <c r="D80" i="5"/>
  <c r="D82" i="5"/>
  <c r="D10" i="5"/>
  <c r="D40" i="4"/>
  <c r="D41" i="4"/>
  <c r="D44" i="4"/>
  <c r="D47" i="4"/>
  <c r="D50" i="4"/>
  <c r="D69" i="4"/>
  <c r="D72" i="4"/>
  <c r="D77" i="4"/>
  <c r="D78" i="4"/>
  <c r="D13" i="4"/>
  <c r="D17" i="3"/>
  <c r="D22" i="3"/>
  <c r="D23" i="3"/>
  <c r="D26" i="3"/>
  <c r="D28" i="3"/>
  <c r="D36" i="3"/>
  <c r="D38" i="3"/>
  <c r="D40" i="3"/>
  <c r="D44" i="3"/>
  <c r="D46" i="3"/>
  <c r="D13" i="3"/>
  <c r="D11" i="6" l="1"/>
</calcChain>
</file>

<file path=xl/sharedStrings.xml><?xml version="1.0" encoding="utf-8"?>
<sst xmlns="http://schemas.openxmlformats.org/spreadsheetml/2006/main" count="340" uniqueCount="243">
  <si>
    <t>Name (Last, First)</t>
  </si>
  <si>
    <t>Graduation Year</t>
  </si>
  <si>
    <t>Volunteer Hours</t>
  </si>
  <si>
    <t>St. Joseph Manor</t>
  </si>
  <si>
    <t>Phoebe's Home</t>
  </si>
  <si>
    <t>Tracked Hours began on Sept 1, 2016.</t>
  </si>
  <si>
    <t xml:space="preserve">Your volunteer hours remain on this spreadsheet and </t>
  </si>
  <si>
    <t>A</t>
  </si>
  <si>
    <t>B</t>
  </si>
  <si>
    <t>B.U.I.L.D.</t>
  </si>
  <si>
    <t>Alzheimer's Walk</t>
  </si>
  <si>
    <t>Total</t>
  </si>
  <si>
    <t>Tracked Hours do not include hours prior to 2016-17 school year.</t>
  </si>
  <si>
    <t>accessible by you for two years after your graduation from TAMU.</t>
  </si>
  <si>
    <t>Flores, Jessica</t>
  </si>
  <si>
    <t>Big Event</t>
  </si>
  <si>
    <t>D</t>
  </si>
  <si>
    <t>C</t>
  </si>
  <si>
    <t>N</t>
  </si>
  <si>
    <t>P</t>
  </si>
  <si>
    <t>Cronk, Jacob</t>
  </si>
  <si>
    <t>E</t>
  </si>
  <si>
    <t>F</t>
  </si>
  <si>
    <t>G</t>
  </si>
  <si>
    <t>Garza, Victoria</t>
  </si>
  <si>
    <t>Gregory, Abigail</t>
  </si>
  <si>
    <t>H</t>
  </si>
  <si>
    <t>Harris, Anson</t>
  </si>
  <si>
    <t>Hasnain, Syed</t>
  </si>
  <si>
    <t>J</t>
  </si>
  <si>
    <t>K</t>
  </si>
  <si>
    <t>L</t>
  </si>
  <si>
    <t>M</t>
  </si>
  <si>
    <t>O</t>
  </si>
  <si>
    <t>Martinez, Oscar</t>
  </si>
  <si>
    <t>Neisner, Robert</t>
  </si>
  <si>
    <t>Nguyen, Trisha</t>
  </si>
  <si>
    <t>Plyler, Meggan</t>
  </si>
  <si>
    <t>Puthenpurail, Aselin</t>
  </si>
  <si>
    <t>Erickson, Daniel</t>
  </si>
  <si>
    <t>W</t>
  </si>
  <si>
    <t>Y</t>
  </si>
  <si>
    <t>Barbalias, Dean</t>
  </si>
  <si>
    <t>Barzkar, Hasti</t>
  </si>
  <si>
    <t>Burrus, Crystal</t>
  </si>
  <si>
    <t>Cardona, Astrid</t>
  </si>
  <si>
    <t>Conrad, Haley</t>
  </si>
  <si>
    <t>Fernandez, Sarah</t>
  </si>
  <si>
    <t>Fredrickson, Andrea</t>
  </si>
  <si>
    <t>Garcia, Daisy</t>
  </si>
  <si>
    <t>George, Lindsey</t>
  </si>
  <si>
    <t>Hester, Kaylee</t>
  </si>
  <si>
    <t>Holderness, Haley</t>
  </si>
  <si>
    <t>Kennedy, Charles</t>
  </si>
  <si>
    <t>Lewright, Joseph</t>
  </si>
  <si>
    <t>MacQueen, Madison</t>
  </si>
  <si>
    <t>McDonald, John</t>
  </si>
  <si>
    <t>McProuty, Catherine</t>
  </si>
  <si>
    <t>Monroe, Colin</t>
  </si>
  <si>
    <t>S</t>
  </si>
  <si>
    <t>Sleiman, Daniel</t>
  </si>
  <si>
    <t>South, Rebecca</t>
  </si>
  <si>
    <t>Wagner, Cassie</t>
  </si>
  <si>
    <t>Westlake, Sarah</t>
  </si>
  <si>
    <t>James, Jaclyn</t>
  </si>
  <si>
    <t>T</t>
  </si>
  <si>
    <t>R</t>
  </si>
  <si>
    <t>Abinsay, Christian</t>
  </si>
  <si>
    <t>Anderson, Christian</t>
  </si>
  <si>
    <t>Anyakee, Ikechukwu</t>
  </si>
  <si>
    <t>Boehme, Anne</t>
  </si>
  <si>
    <t>Carlisle, Katy</t>
  </si>
  <si>
    <t>Davis, William</t>
  </si>
  <si>
    <t>Doane, Casey</t>
  </si>
  <si>
    <t>Garrett, Matthew</t>
  </si>
  <si>
    <t>Jones, Robin</t>
  </si>
  <si>
    <t>Lamb, Faith</t>
  </si>
  <si>
    <t>Mack, Ferrell</t>
  </si>
  <si>
    <t>Perez, Brielle</t>
  </si>
  <si>
    <t>Ramirez, Danielle</t>
  </si>
  <si>
    <t>Read, Grant</t>
  </si>
  <si>
    <t>Sahin, Christopher</t>
  </si>
  <si>
    <t>Walls, Harrison</t>
  </si>
  <si>
    <t>Young, Madeline</t>
  </si>
  <si>
    <t>Acosta, Annalyssa</t>
  </si>
  <si>
    <t>Adkins, Robert</t>
  </si>
  <si>
    <t>Atodaria, Rahul</t>
  </si>
  <si>
    <t>Banda, Filiberto</t>
  </si>
  <si>
    <t>Begis, Brandon</t>
  </si>
  <si>
    <t>Brown, Kayla</t>
  </si>
  <si>
    <t>Cadena, Louis</t>
  </si>
  <si>
    <t>Cardenas, Donato</t>
  </si>
  <si>
    <t>Contreras, Fernando</t>
  </si>
  <si>
    <t>V</t>
  </si>
  <si>
    <t>Z</t>
  </si>
  <si>
    <t>Garcia, Christopher</t>
  </si>
  <si>
    <t>Gay, Mitchell</t>
  </si>
  <si>
    <t>Graybill, Shawn</t>
  </si>
  <si>
    <t>Holub, Chase</t>
  </si>
  <si>
    <t>Khetan, Jasmine</t>
  </si>
  <si>
    <t>Moore, Mason</t>
  </si>
  <si>
    <t>Morris, Andrew</t>
  </si>
  <si>
    <t>Muhtaseb, Rami</t>
  </si>
  <si>
    <t xml:space="preserve">N </t>
  </si>
  <si>
    <t>Nicolas, Marissa</t>
  </si>
  <si>
    <t>Raola, Akash</t>
  </si>
  <si>
    <t>Romine, Jarrod</t>
  </si>
  <si>
    <t>Saldana, Luis</t>
  </si>
  <si>
    <t>Sanfelippo, Ashley</t>
  </si>
  <si>
    <t>Smith, Somer</t>
  </si>
  <si>
    <t>Tang, Michael</t>
  </si>
  <si>
    <t>Verna, Sabrina</t>
  </si>
  <si>
    <t>Tellez, April</t>
  </si>
  <si>
    <t>Zabad, Noor</t>
  </si>
  <si>
    <t>Bhandari, Jessica</t>
  </si>
  <si>
    <t>Copeland, Benjamin</t>
  </si>
  <si>
    <t>Hernandez, Michelle</t>
  </si>
  <si>
    <t>Ortiz, Olivia</t>
  </si>
  <si>
    <t>Adams, Dylan</t>
  </si>
  <si>
    <t>Barba, Estefania</t>
  </si>
  <si>
    <t>Farris, Katherine</t>
  </si>
  <si>
    <t>Glover, Baylee</t>
  </si>
  <si>
    <t>Hess, Robert</t>
  </si>
  <si>
    <t>Mathews, Nicole</t>
  </si>
  <si>
    <t>Smith, Sadee</t>
  </si>
  <si>
    <t>Smith, Travis</t>
  </si>
  <si>
    <t>Stredick, Jasmin</t>
  </si>
  <si>
    <t>Appel, Lauren</t>
  </si>
  <si>
    <t>Dinh, Sean</t>
  </si>
  <si>
    <t>Emiliani, Megan</t>
  </si>
  <si>
    <t>Hoyumpa, Gabrielle</t>
  </si>
  <si>
    <t>Jendrusch, Tessa</t>
  </si>
  <si>
    <t>Kim, Elizabeth</t>
  </si>
  <si>
    <t>Kuzma, Jessica</t>
  </si>
  <si>
    <t>Patrick, Adam</t>
  </si>
  <si>
    <t>Riccione, Nicholas</t>
  </si>
  <si>
    <t>Sutherland, Cydney</t>
  </si>
  <si>
    <t>Green, Chase</t>
  </si>
  <si>
    <t>Higbee, Tyler</t>
  </si>
  <si>
    <t>Marshall, Nicole</t>
  </si>
  <si>
    <t>Reed, Jennifer</t>
  </si>
  <si>
    <t>Sanders, Madison</t>
  </si>
  <si>
    <t>Serrano, Eduardo</t>
  </si>
  <si>
    <t>Simpson, Eleanor</t>
  </si>
  <si>
    <t>Sulistio, Jeremy</t>
  </si>
  <si>
    <t>Zimmerhanzel, David</t>
  </si>
  <si>
    <t>Wahrmund, Diana</t>
  </si>
  <si>
    <t>Nguyen, Frederick</t>
  </si>
  <si>
    <t>Berno, Eric</t>
  </si>
  <si>
    <t>Bishara, Melanie</t>
  </si>
  <si>
    <t>Lubana, Bikramjit</t>
  </si>
  <si>
    <t>Lyons, Cody</t>
  </si>
  <si>
    <t>Butcher, Kyisha</t>
  </si>
  <si>
    <t>Crane, Alison</t>
  </si>
  <si>
    <t>Baset, Nawsin</t>
  </si>
  <si>
    <t>Fabac, Haleigh</t>
  </si>
  <si>
    <t>Habib, Andy</t>
  </si>
  <si>
    <t>Johnston, Travis</t>
  </si>
  <si>
    <t>Watts, Victoria</t>
  </si>
  <si>
    <t>Britton, Lorraine</t>
  </si>
  <si>
    <t>Jahromi, Hooman</t>
  </si>
  <si>
    <t>Payne, Victoria</t>
  </si>
  <si>
    <t>Sykes, Maggie</t>
  </si>
  <si>
    <t>Works, Taylor</t>
  </si>
  <si>
    <t>Arriaga, Diane</t>
  </si>
  <si>
    <t>Calame, Will</t>
  </si>
  <si>
    <t>Costa, Camron</t>
  </si>
  <si>
    <t>Garcia, Diana</t>
  </si>
  <si>
    <t>Kelley, Audrey</t>
  </si>
  <si>
    <t>McFall, John</t>
  </si>
  <si>
    <t>Waheed, Uzair</t>
  </si>
  <si>
    <t xml:space="preserve">W </t>
  </si>
  <si>
    <t xml:space="preserve">P </t>
  </si>
  <si>
    <t xml:space="preserve">F </t>
  </si>
  <si>
    <t xml:space="preserve">J </t>
  </si>
  <si>
    <t>Omecinski, Emily</t>
  </si>
  <si>
    <t>Cook, Hannah</t>
  </si>
  <si>
    <t>Whaley, Rachel</t>
  </si>
  <si>
    <t>Reynolds, Holli</t>
  </si>
  <si>
    <t>Deen, Nafis</t>
  </si>
  <si>
    <t>Duhamel, Shaelynn</t>
  </si>
  <si>
    <t>Fields, Kris</t>
  </si>
  <si>
    <t>Young, William</t>
  </si>
  <si>
    <t>Brown, Elizabeth</t>
  </si>
  <si>
    <t>Hartman, Mackenzie</t>
  </si>
  <si>
    <t>Nelson, Emelie</t>
  </si>
  <si>
    <t>Janak, Emily</t>
  </si>
  <si>
    <t>Kuenstler, Rachel</t>
  </si>
  <si>
    <t>Hardimon, Tiffany</t>
  </si>
  <si>
    <t>Rustom, Emah</t>
  </si>
  <si>
    <t>Bean, Paris</t>
  </si>
  <si>
    <t>Fernandez, Salvador</t>
  </si>
  <si>
    <t xml:space="preserve">D </t>
  </si>
  <si>
    <t xml:space="preserve">Y </t>
  </si>
  <si>
    <t xml:space="preserve">R </t>
  </si>
  <si>
    <t>Baker, Adam</t>
  </si>
  <si>
    <t>Vedant, Sureja</t>
  </si>
  <si>
    <t>Prakash, Alisha</t>
  </si>
  <si>
    <t>Elizondo, Audrey</t>
  </si>
  <si>
    <t>McDonald, Nia</t>
  </si>
  <si>
    <t>Fitz-Gerald, Joseph</t>
  </si>
  <si>
    <t>Guzman, Rafael</t>
  </si>
  <si>
    <t>Parks, Matthew</t>
  </si>
  <si>
    <t>Fewell, Heather</t>
  </si>
  <si>
    <t>Foston, Ke'Asia</t>
  </si>
  <si>
    <t>Hoque, Simin</t>
  </si>
  <si>
    <t>Hsu, Mitchell</t>
  </si>
  <si>
    <t>Lang, Hannah</t>
  </si>
  <si>
    <t>Padilla, Kelbi</t>
  </si>
  <si>
    <t>Perez, Cruz</t>
  </si>
  <si>
    <t>Scroggins, Ethan</t>
  </si>
  <si>
    <t xml:space="preserve">L </t>
  </si>
  <si>
    <t>Galvan, Daniel</t>
  </si>
  <si>
    <t>Garcia-Castillo, Martha</t>
  </si>
  <si>
    <t>Nolte, Isabel</t>
  </si>
  <si>
    <t>Pietz, Mathew</t>
  </si>
  <si>
    <t>Ramirez, Kailee</t>
  </si>
  <si>
    <t>Treviño, Amanda</t>
  </si>
  <si>
    <t>Wainerdi, Christopher</t>
  </si>
  <si>
    <t>Balinski, Anna</t>
  </si>
  <si>
    <t xml:space="preserve">T </t>
  </si>
  <si>
    <t>Barcenas, Janna</t>
  </si>
  <si>
    <t>Brue, Taylor</t>
  </si>
  <si>
    <t>Bariselle, Max</t>
  </si>
  <si>
    <t>Cherlo, Sreeya</t>
  </si>
  <si>
    <t>Castleberry, Dustin</t>
  </si>
  <si>
    <t>Luu, Dana</t>
  </si>
  <si>
    <t>Powell, Mason</t>
  </si>
  <si>
    <t>Strickland, Spencer</t>
  </si>
  <si>
    <t>Castleberry, Jennifer</t>
  </si>
  <si>
    <t>Tarbet, Megan</t>
  </si>
  <si>
    <t>Matejka, Caitlyn</t>
  </si>
  <si>
    <t>Aaron, Kaleigh</t>
  </si>
  <si>
    <t>Schroeder, Alex</t>
  </si>
  <si>
    <t>Crowell, Andrew</t>
  </si>
  <si>
    <t>Ellis, Blaine</t>
  </si>
  <si>
    <t>I</t>
  </si>
  <si>
    <t>Ilanga, Malyn</t>
  </si>
  <si>
    <t>Razmdideh, Arvin</t>
  </si>
  <si>
    <t>Henson, Amy</t>
  </si>
  <si>
    <t>Iyer, Aditya</t>
  </si>
  <si>
    <t>Soria, Dalia</t>
  </si>
  <si>
    <t>Updated 4/2/2017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</si>
</sst>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4" sqref="A14"/>
    </sheetView>
  </sheetViews>
  <sheetFormatPr defaultRowHeight="15" x14ac:dyDescent="0.25"/>
  <cols>
    <col min="1" max="1" width="51.7109375" bestFit="1" customWidth="1"/>
    <col min="2" max="2" width="13.5703125" bestFit="1" customWidth="1"/>
    <col min="3" max="3" width="19.5703125" bestFit="1" customWidth="1"/>
    <col min="4" max="4" width="13.7109375" bestFit="1" customWidth="1"/>
    <col min="5" max="5" width="14.28515625" bestFit="1" customWidth="1"/>
    <col min="6" max="7" width="13.7109375" bestFit="1" customWidth="1"/>
    <col min="8" max="8" width="14.5703125" bestFit="1" customWidth="1"/>
    <col min="9" max="9" width="13.7109375" bestFit="1" customWidth="1"/>
  </cols>
  <sheetData>
    <row r="1" spans="1:12" x14ac:dyDescent="0.25">
      <c r="A1" s="3" t="s">
        <v>5</v>
      </c>
      <c r="B1" s="3"/>
      <c r="C1" s="3"/>
      <c r="D1" s="3"/>
      <c r="E1" s="3"/>
      <c r="F1" s="3"/>
      <c r="G1" s="3"/>
      <c r="H1" s="3"/>
      <c r="I1" s="3"/>
    </row>
    <row r="2" spans="1:12" x14ac:dyDescent="0.25">
      <c r="A2" s="3" t="s">
        <v>12</v>
      </c>
      <c r="B2" s="3"/>
      <c r="C2" s="3"/>
      <c r="D2" s="4"/>
      <c r="E2" s="4"/>
      <c r="F2" s="3"/>
      <c r="G2" s="3"/>
      <c r="H2" s="3"/>
      <c r="I2" s="3"/>
    </row>
    <row r="3" spans="1:12" x14ac:dyDescent="0.25">
      <c r="A3" s="1" t="s">
        <v>6</v>
      </c>
      <c r="B3" s="4"/>
      <c r="C3" s="4"/>
      <c r="D3" s="4"/>
      <c r="E3" s="4"/>
      <c r="F3" s="3"/>
      <c r="G3" s="3"/>
      <c r="H3" s="3"/>
      <c r="I3" s="3"/>
    </row>
    <row r="4" spans="1:12" x14ac:dyDescent="0.25">
      <c r="A4" s="1" t="s">
        <v>13</v>
      </c>
      <c r="B4" s="3"/>
      <c r="C4" s="3"/>
      <c r="D4" s="3"/>
      <c r="E4" s="3"/>
      <c r="F4" s="3"/>
      <c r="G4" s="3"/>
      <c r="H4" s="3"/>
      <c r="I4" s="3"/>
    </row>
    <row r="5" spans="1:12" x14ac:dyDescent="0.25">
      <c r="A5" s="3"/>
      <c r="B5" s="3"/>
      <c r="C5" s="3"/>
      <c r="D5" s="4" t="s">
        <v>11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</row>
    <row r="6" spans="1:12" x14ac:dyDescent="0.25">
      <c r="A6" s="3"/>
      <c r="B6" s="4" t="s">
        <v>1</v>
      </c>
      <c r="C6" s="4" t="s">
        <v>0</v>
      </c>
      <c r="D6" s="4" t="s">
        <v>2</v>
      </c>
      <c r="E6" s="4" t="s">
        <v>3</v>
      </c>
      <c r="F6" s="4" t="s">
        <v>4</v>
      </c>
      <c r="G6" s="4" t="s">
        <v>9</v>
      </c>
      <c r="H6" s="4" t="s">
        <v>10</v>
      </c>
      <c r="I6" s="4" t="s">
        <v>15</v>
      </c>
    </row>
    <row r="7" spans="1:12" x14ac:dyDescent="0.25">
      <c r="A7" s="6" t="s">
        <v>242</v>
      </c>
      <c r="B7" s="4">
        <v>2017</v>
      </c>
    </row>
    <row r="8" spans="1:12" x14ac:dyDescent="0.25">
      <c r="C8" s="2" t="s">
        <v>8</v>
      </c>
    </row>
    <row r="9" spans="1:12" x14ac:dyDescent="0.25">
      <c r="C9" s="1" t="s">
        <v>154</v>
      </c>
      <c r="D9">
        <f>SUM(E:E+F:F+G:G+H:H+I:I)</f>
        <v>12</v>
      </c>
      <c r="E9">
        <f>2+2+2+2+2+2</f>
        <v>12</v>
      </c>
    </row>
    <row r="10" spans="1:12" x14ac:dyDescent="0.25">
      <c r="C10" s="1" t="s">
        <v>114</v>
      </c>
      <c r="D10" s="3">
        <f>SUM(E:E+F:F+G:G+H:H+I:I)</f>
        <v>0</v>
      </c>
    </row>
    <row r="11" spans="1:12" x14ac:dyDescent="0.25">
      <c r="C11" s="2" t="s">
        <v>17</v>
      </c>
      <c r="D11" s="3"/>
    </row>
    <row r="12" spans="1:12" x14ac:dyDescent="0.25">
      <c r="C12" s="1" t="s">
        <v>115</v>
      </c>
      <c r="D12" s="3">
        <f>SUM(E:E+F:F+G:G+H:H+I:I)</f>
        <v>0</v>
      </c>
    </row>
    <row r="13" spans="1:12" x14ac:dyDescent="0.25">
      <c r="C13" s="1" t="s">
        <v>20</v>
      </c>
      <c r="D13" s="3">
        <f>SUM(E:E+F:F+G:G+H:H+I:I)</f>
        <v>21.5</v>
      </c>
      <c r="G13">
        <f>2+2+2+2+2+2+2</f>
        <v>14</v>
      </c>
      <c r="H13">
        <f>3.5</f>
        <v>3.5</v>
      </c>
      <c r="I13">
        <f>4</f>
        <v>4</v>
      </c>
    </row>
    <row r="14" spans="1:12" x14ac:dyDescent="0.25">
      <c r="C14" s="2" t="s">
        <v>192</v>
      </c>
      <c r="D14" s="2"/>
      <c r="E14" s="2"/>
      <c r="F14" s="2"/>
      <c r="G14" s="2"/>
      <c r="H14" s="2"/>
      <c r="I14" s="2"/>
    </row>
    <row r="15" spans="1:12" x14ac:dyDescent="0.25">
      <c r="C15" s="1" t="s">
        <v>179</v>
      </c>
      <c r="D15" s="3">
        <f>SUM(E:E+F:F+G:G+H:H+I:I)</f>
        <v>18</v>
      </c>
      <c r="F15">
        <f>2+2+2+2+2+2+2</f>
        <v>14</v>
      </c>
      <c r="I15">
        <f>4</f>
        <v>4</v>
      </c>
    </row>
    <row r="16" spans="1:12" x14ac:dyDescent="0.25">
      <c r="C16" s="2" t="s">
        <v>21</v>
      </c>
      <c r="D16" s="3"/>
      <c r="J16" s="2"/>
      <c r="K16" s="2"/>
      <c r="L16" s="2"/>
    </row>
    <row r="17" spans="3:12" x14ac:dyDescent="0.25">
      <c r="C17" s="1" t="s">
        <v>39</v>
      </c>
      <c r="D17" s="7">
        <f>SUM(E:E+F:F+G:G+H:H+I:I)</f>
        <v>12.5</v>
      </c>
      <c r="E17" s="7"/>
      <c r="F17" s="7"/>
      <c r="G17" s="7">
        <f>1+2+2+2+2</f>
        <v>9</v>
      </c>
      <c r="H17" s="7">
        <f>3.5</f>
        <v>3.5</v>
      </c>
      <c r="I17" s="7"/>
    </row>
    <row r="18" spans="3:12" x14ac:dyDescent="0.25">
      <c r="C18" s="2" t="s">
        <v>173</v>
      </c>
      <c r="D18" s="2"/>
      <c r="E18" s="2"/>
      <c r="F18" s="2"/>
      <c r="G18" s="2"/>
      <c r="H18" s="2"/>
      <c r="I18" s="2"/>
    </row>
    <row r="19" spans="3:12" x14ac:dyDescent="0.25">
      <c r="C19" s="1" t="s">
        <v>155</v>
      </c>
      <c r="D19" s="3">
        <f>SUM(E:E+F:F+G:G+H:H+I:I)</f>
        <v>0</v>
      </c>
    </row>
    <row r="20" spans="3:12" x14ac:dyDescent="0.25">
      <c r="C20" s="1" t="s">
        <v>181</v>
      </c>
      <c r="D20" s="3">
        <f>SUM(E:E+F:F+G:G+H:H+I:I)</f>
        <v>0</v>
      </c>
    </row>
    <row r="21" spans="3:12" x14ac:dyDescent="0.25">
      <c r="C21" s="2" t="s">
        <v>23</v>
      </c>
      <c r="D21" s="3"/>
    </row>
    <row r="22" spans="3:12" x14ac:dyDescent="0.25">
      <c r="C22" s="1" t="s">
        <v>24</v>
      </c>
      <c r="D22" s="3">
        <f>SUM(E:E+F:F+G:G+H:H+I:I)</f>
        <v>43</v>
      </c>
      <c r="E22">
        <f>2+2+2+2+2+2+2+2+2+2+2+2</f>
        <v>24</v>
      </c>
      <c r="G22">
        <f>2+1+2+2+2+2</f>
        <v>11</v>
      </c>
      <c r="H22">
        <f>4</f>
        <v>4</v>
      </c>
      <c r="I22">
        <f>4</f>
        <v>4</v>
      </c>
    </row>
    <row r="23" spans="3:12" x14ac:dyDescent="0.25">
      <c r="C23" s="1" t="s">
        <v>25</v>
      </c>
      <c r="D23" s="3">
        <f>SUM(E:E+F:F+G:G+H:H+I:I)</f>
        <v>0</v>
      </c>
    </row>
    <row r="24" spans="3:12" x14ac:dyDescent="0.25">
      <c r="C24" s="2" t="s">
        <v>26</v>
      </c>
      <c r="D24" s="3"/>
    </row>
    <row r="25" spans="3:12" x14ac:dyDescent="0.25">
      <c r="C25" s="1" t="s">
        <v>156</v>
      </c>
      <c r="D25" s="3">
        <f t="shared" ref="D25:D30" si="0">SUM(E:E+F:F+G:G+H:H+I:I)</f>
        <v>0</v>
      </c>
    </row>
    <row r="26" spans="3:12" x14ac:dyDescent="0.25">
      <c r="C26" s="1" t="s">
        <v>27</v>
      </c>
      <c r="D26" s="3">
        <f t="shared" si="0"/>
        <v>18</v>
      </c>
      <c r="F26">
        <f>2+2+2+2+2+2+2</f>
        <v>14</v>
      </c>
      <c r="H26">
        <f>4</f>
        <v>4</v>
      </c>
      <c r="J26" s="2"/>
      <c r="K26" s="2"/>
    </row>
    <row r="27" spans="3:12" s="7" customFormat="1" x14ac:dyDescent="0.25">
      <c r="C27" s="1" t="s">
        <v>184</v>
      </c>
      <c r="D27" s="7">
        <f t="shared" si="0"/>
        <v>49</v>
      </c>
      <c r="E27" s="7">
        <f>14+2+2+2+2+2+4+2+2+4+2+2</f>
        <v>40</v>
      </c>
      <c r="G27" s="7">
        <f>4+2</f>
        <v>6</v>
      </c>
      <c r="H27" s="7">
        <f>3</f>
        <v>3</v>
      </c>
      <c r="J27"/>
      <c r="K27"/>
      <c r="L27"/>
    </row>
    <row r="28" spans="3:12" x14ac:dyDescent="0.25">
      <c r="C28" s="1" t="s">
        <v>28</v>
      </c>
      <c r="D28" s="3">
        <f t="shared" si="0"/>
        <v>24</v>
      </c>
      <c r="F28">
        <f>2+2+2+2+2+2+2+2+2+2</f>
        <v>20</v>
      </c>
      <c r="H28">
        <f>4</f>
        <v>4</v>
      </c>
      <c r="L28" s="7"/>
    </row>
    <row r="29" spans="3:12" s="7" customFormat="1" x14ac:dyDescent="0.25">
      <c r="C29" s="1" t="s">
        <v>239</v>
      </c>
      <c r="D29" s="7">
        <f t="shared" si="0"/>
        <v>4</v>
      </c>
      <c r="I29" s="7">
        <f>4</f>
        <v>4</v>
      </c>
    </row>
    <row r="30" spans="3:12" x14ac:dyDescent="0.25">
      <c r="C30" s="1" t="s">
        <v>116</v>
      </c>
      <c r="D30" s="3">
        <f t="shared" si="0"/>
        <v>0</v>
      </c>
      <c r="J30" s="7"/>
      <c r="K30" s="7"/>
    </row>
    <row r="31" spans="3:12" x14ac:dyDescent="0.25">
      <c r="C31" s="2" t="s">
        <v>236</v>
      </c>
      <c r="D31" s="7"/>
      <c r="E31" s="2"/>
      <c r="F31" s="2"/>
      <c r="G31" s="2"/>
      <c r="H31" s="2"/>
      <c r="I31" s="2"/>
    </row>
    <row r="32" spans="3:12" x14ac:dyDescent="0.25">
      <c r="C32" s="1" t="s">
        <v>237</v>
      </c>
      <c r="D32" s="7">
        <f>SUM(E:E+F:F+G:G+H:H+I:I)</f>
        <v>0</v>
      </c>
      <c r="E32" s="7"/>
      <c r="F32" s="7"/>
      <c r="G32" s="7"/>
      <c r="H32" s="7"/>
      <c r="I32" s="7"/>
    </row>
    <row r="33" spans="2:13" x14ac:dyDescent="0.25">
      <c r="C33" s="2" t="s">
        <v>174</v>
      </c>
      <c r="D33" s="2"/>
      <c r="E33" s="2"/>
      <c r="F33" s="2"/>
      <c r="G33" s="2"/>
      <c r="H33" s="2"/>
      <c r="I33" s="2"/>
    </row>
    <row r="34" spans="2:13" x14ac:dyDescent="0.25">
      <c r="C34" s="1" t="s">
        <v>157</v>
      </c>
      <c r="D34" s="7">
        <f>SUM(E:E+F:F+G:G+H:H+I:I)</f>
        <v>8</v>
      </c>
      <c r="E34">
        <f>2+2+2+2</f>
        <v>8</v>
      </c>
    </row>
    <row r="35" spans="2:13" x14ac:dyDescent="0.25">
      <c r="C35" s="2" t="s">
        <v>32</v>
      </c>
      <c r="D35" s="7"/>
    </row>
    <row r="36" spans="2:13" x14ac:dyDescent="0.25">
      <c r="C36" s="1" t="s">
        <v>34</v>
      </c>
      <c r="D36" s="7">
        <f>SUM(E:E+F:F+G:G+H:H+I:I)</f>
        <v>0</v>
      </c>
    </row>
    <row r="37" spans="2:13" x14ac:dyDescent="0.25">
      <c r="C37" s="2" t="s">
        <v>18</v>
      </c>
      <c r="D37" s="7"/>
    </row>
    <row r="38" spans="2:13" x14ac:dyDescent="0.25">
      <c r="C38" s="1" t="s">
        <v>35</v>
      </c>
      <c r="D38" s="7">
        <f>SUM(E:E+F:F+G:G+H:H+I:I)</f>
        <v>0</v>
      </c>
    </row>
    <row r="39" spans="2:13" x14ac:dyDescent="0.25">
      <c r="C39" s="1" t="s">
        <v>147</v>
      </c>
      <c r="D39" s="7">
        <f>SUM(E:E+F:F+G:G+H:H+I:I)</f>
        <v>9</v>
      </c>
      <c r="E39">
        <f>2+2+2</f>
        <v>6</v>
      </c>
      <c r="G39">
        <f>2+1</f>
        <v>3</v>
      </c>
    </row>
    <row r="40" spans="2:13" x14ac:dyDescent="0.25">
      <c r="C40" s="1" t="s">
        <v>36</v>
      </c>
      <c r="D40" s="7">
        <f>SUM(E:E+F:F+G:G+H:H+I:I)</f>
        <v>18</v>
      </c>
      <c r="F40">
        <f>2+2+2+2+2+2+2</f>
        <v>14</v>
      </c>
      <c r="H40">
        <f>4</f>
        <v>4</v>
      </c>
      <c r="J40" s="2"/>
      <c r="K40" s="2"/>
      <c r="L40" s="2"/>
      <c r="M40" s="2"/>
    </row>
    <row r="41" spans="2:13" x14ac:dyDescent="0.25">
      <c r="C41" s="2" t="s">
        <v>33</v>
      </c>
      <c r="D41" s="7"/>
    </row>
    <row r="42" spans="2:13" x14ac:dyDescent="0.25">
      <c r="C42" s="1" t="s">
        <v>117</v>
      </c>
      <c r="D42" s="7">
        <f>SUM(E:E+F:F+G:G+H:H+I:I)</f>
        <v>0</v>
      </c>
    </row>
    <row r="43" spans="2:13" x14ac:dyDescent="0.25">
      <c r="B43" s="7"/>
      <c r="C43" s="2" t="s">
        <v>19</v>
      </c>
      <c r="D43" s="7"/>
      <c r="E43" s="7"/>
      <c r="F43" s="7"/>
      <c r="G43" s="7"/>
      <c r="H43" s="7"/>
      <c r="I43" s="7"/>
    </row>
    <row r="44" spans="2:13" x14ac:dyDescent="0.25">
      <c r="C44" s="1" t="s">
        <v>37</v>
      </c>
      <c r="D44" s="7">
        <f>SUM(E:E+F:F+G:G+H:H+I:I)</f>
        <v>0</v>
      </c>
    </row>
    <row r="45" spans="2:13" x14ac:dyDescent="0.25">
      <c r="C45" s="7" t="s">
        <v>227</v>
      </c>
      <c r="D45" s="7">
        <f>SUM(E:E+F:F+G:G+H:H+I:I)</f>
        <v>0</v>
      </c>
      <c r="E45" s="7"/>
      <c r="F45" s="7"/>
      <c r="G45" s="7"/>
      <c r="H45" s="7"/>
      <c r="I45" s="7"/>
    </row>
    <row r="46" spans="2:13" x14ac:dyDescent="0.25">
      <c r="C46" s="1" t="s">
        <v>38</v>
      </c>
      <c r="D46" s="7">
        <f>SUM(E:E+F:F+G:G+H:H+I:I)</f>
        <v>0</v>
      </c>
    </row>
    <row r="47" spans="2:13" x14ac:dyDescent="0.25">
      <c r="C47" s="2" t="s">
        <v>93</v>
      </c>
      <c r="D47" s="7"/>
      <c r="E47" s="7"/>
      <c r="F47" s="7"/>
      <c r="G47" s="7"/>
      <c r="H47" s="7"/>
      <c r="I47" s="7"/>
    </row>
    <row r="48" spans="2:13" x14ac:dyDescent="0.25">
      <c r="C48" s="1" t="s">
        <v>196</v>
      </c>
      <c r="D48" s="7">
        <f>SUM(E:E+F:F+G:G+H:H+I:I)</f>
        <v>0</v>
      </c>
    </row>
    <row r="49" spans="2:9" x14ac:dyDescent="0.25">
      <c r="C49" s="2" t="s">
        <v>171</v>
      </c>
      <c r="D49" s="2"/>
      <c r="E49" s="2"/>
      <c r="F49" s="2"/>
      <c r="G49" s="2"/>
      <c r="H49" s="2"/>
      <c r="I49" s="2"/>
    </row>
    <row r="50" spans="2:9" x14ac:dyDescent="0.25">
      <c r="C50" s="1" t="s">
        <v>158</v>
      </c>
      <c r="D50" s="7">
        <f>SUM(E:E+F:F+G:G+H:H+I:I)</f>
        <v>0</v>
      </c>
    </row>
    <row r="51" spans="2:9" x14ac:dyDescent="0.25">
      <c r="B51" s="7"/>
      <c r="C51" s="2" t="s">
        <v>193</v>
      </c>
      <c r="D51" s="2"/>
      <c r="E51" s="2"/>
      <c r="F51" s="2"/>
      <c r="G51" s="2"/>
      <c r="H51" s="2"/>
      <c r="I51" s="2"/>
    </row>
    <row r="52" spans="2:9" x14ac:dyDescent="0.25">
      <c r="C52" s="1" t="s">
        <v>182</v>
      </c>
      <c r="D52" s="7">
        <f>SUM(E:E+F:F+G:G+H:H+I:I)</f>
        <v>5</v>
      </c>
      <c r="G52">
        <f>2</f>
        <v>2</v>
      </c>
      <c r="H52">
        <f>3</f>
        <v>3</v>
      </c>
    </row>
    <row r="53" spans="2:9" x14ac:dyDescent="0.25">
      <c r="C53" s="7"/>
      <c r="D53" s="7"/>
    </row>
  </sheetData>
  <sortState ref="C11:I52">
    <sortCondition ref="C11:C52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8" sqref="E18"/>
    </sheetView>
  </sheetViews>
  <sheetFormatPr defaultRowHeight="15" x14ac:dyDescent="0.25"/>
  <cols>
    <col min="1" max="1" width="51.7109375" bestFit="1" customWidth="1"/>
    <col min="2" max="2" width="13.5703125" bestFit="1" customWidth="1"/>
    <col min="3" max="3" width="19.42578125" bestFit="1" customWidth="1"/>
    <col min="4" max="4" width="13.7109375" bestFit="1" customWidth="1"/>
    <col min="5" max="5" width="14.28515625" bestFit="1" customWidth="1"/>
    <col min="6" max="7" width="13.7109375" bestFit="1" customWidth="1"/>
    <col min="8" max="8" width="14.5703125" bestFit="1" customWidth="1"/>
    <col min="9" max="9" width="13.7109375" bestFit="1" customWidth="1"/>
  </cols>
  <sheetData>
    <row r="1" spans="1:9" x14ac:dyDescent="0.25">
      <c r="A1" s="3" t="s">
        <v>5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12</v>
      </c>
      <c r="B2" s="3"/>
      <c r="C2" s="3"/>
      <c r="D2" s="4"/>
      <c r="E2" s="4"/>
      <c r="F2" s="3"/>
      <c r="G2" s="3"/>
      <c r="H2" s="3"/>
      <c r="I2" s="3"/>
    </row>
    <row r="3" spans="1:9" x14ac:dyDescent="0.25">
      <c r="A3" s="1" t="s">
        <v>6</v>
      </c>
      <c r="B3" s="4"/>
      <c r="C3" s="4"/>
      <c r="D3" s="4"/>
      <c r="E3" s="4"/>
      <c r="F3" s="3"/>
      <c r="G3" s="3"/>
      <c r="H3" s="3"/>
      <c r="I3" s="3"/>
    </row>
    <row r="4" spans="1:9" x14ac:dyDescent="0.25">
      <c r="A4" s="1" t="s">
        <v>13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4" t="s">
        <v>11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</row>
    <row r="6" spans="1:9" x14ac:dyDescent="0.25">
      <c r="A6" s="3"/>
      <c r="B6" s="4" t="s">
        <v>1</v>
      </c>
      <c r="C6" s="4" t="s">
        <v>0</v>
      </c>
      <c r="D6" s="4" t="s">
        <v>2</v>
      </c>
      <c r="E6" s="4" t="s">
        <v>3</v>
      </c>
      <c r="F6" s="4" t="s">
        <v>4</v>
      </c>
      <c r="G6" s="4" t="s">
        <v>9</v>
      </c>
      <c r="H6" s="4" t="s">
        <v>10</v>
      </c>
      <c r="I6" s="4" t="s">
        <v>15</v>
      </c>
    </row>
    <row r="7" spans="1:9" x14ac:dyDescent="0.25">
      <c r="B7" s="4">
        <v>2018</v>
      </c>
      <c r="C7" s="3"/>
    </row>
    <row r="8" spans="1:9" x14ac:dyDescent="0.25">
      <c r="B8" s="3"/>
      <c r="C8" s="2" t="s">
        <v>7</v>
      </c>
    </row>
    <row r="9" spans="1:9" x14ac:dyDescent="0.25">
      <c r="B9" s="3"/>
      <c r="C9" s="1" t="s">
        <v>118</v>
      </c>
      <c r="D9">
        <f>SUM(E:E+F:F+G:G+H:H+I:I)</f>
        <v>2</v>
      </c>
      <c r="F9">
        <f>2</f>
        <v>2</v>
      </c>
    </row>
    <row r="10" spans="1:9" x14ac:dyDescent="0.25">
      <c r="B10" s="3"/>
      <c r="C10" s="2" t="s">
        <v>8</v>
      </c>
      <c r="D10" s="7"/>
    </row>
    <row r="11" spans="1:9" s="7" customFormat="1" x14ac:dyDescent="0.25">
      <c r="C11" s="1" t="s">
        <v>219</v>
      </c>
      <c r="D11" s="7">
        <f t="shared" ref="D11:D17" si="0">SUM(E:E+F:F+G:G+H:H+I:I)</f>
        <v>4</v>
      </c>
      <c r="I11" s="7">
        <f>4</f>
        <v>4</v>
      </c>
    </row>
    <row r="12" spans="1:9" x14ac:dyDescent="0.25">
      <c r="B12" s="3"/>
      <c r="C12" s="1" t="s">
        <v>119</v>
      </c>
      <c r="D12" s="7">
        <f t="shared" si="0"/>
        <v>2</v>
      </c>
      <c r="F12">
        <f>2</f>
        <v>2</v>
      </c>
    </row>
    <row r="13" spans="1:9" x14ac:dyDescent="0.25">
      <c r="B13" s="3"/>
      <c r="C13" s="7" t="s">
        <v>42</v>
      </c>
      <c r="D13" s="7">
        <f t="shared" si="0"/>
        <v>0</v>
      </c>
    </row>
    <row r="14" spans="1:9" x14ac:dyDescent="0.25">
      <c r="B14" s="3"/>
      <c r="C14" s="3" t="s">
        <v>43</v>
      </c>
      <c r="D14" s="7">
        <f t="shared" si="0"/>
        <v>0</v>
      </c>
    </row>
    <row r="15" spans="1:9" x14ac:dyDescent="0.25">
      <c r="B15" s="3"/>
      <c r="C15" s="1" t="s">
        <v>148</v>
      </c>
      <c r="D15" s="7">
        <f t="shared" si="0"/>
        <v>0</v>
      </c>
    </row>
    <row r="16" spans="1:9" x14ac:dyDescent="0.25">
      <c r="B16" s="3"/>
      <c r="C16" s="1" t="s">
        <v>159</v>
      </c>
      <c r="D16" s="7">
        <f t="shared" si="0"/>
        <v>0</v>
      </c>
    </row>
    <row r="17" spans="2:10" x14ac:dyDescent="0.25">
      <c r="B17" s="3"/>
      <c r="C17" s="7" t="s">
        <v>44</v>
      </c>
      <c r="D17" s="7">
        <f t="shared" si="0"/>
        <v>18</v>
      </c>
      <c r="E17">
        <f>2+1+2+2+2+2+2+2+2</f>
        <v>17</v>
      </c>
      <c r="F17">
        <f>1</f>
        <v>1</v>
      </c>
    </row>
    <row r="18" spans="2:10" s="7" customFormat="1" x14ac:dyDescent="0.25">
      <c r="C18" s="2" t="s">
        <v>17</v>
      </c>
    </row>
    <row r="19" spans="2:10" x14ac:dyDescent="0.25">
      <c r="B19" s="3"/>
      <c r="C19" s="7" t="s">
        <v>45</v>
      </c>
      <c r="D19" s="7">
        <f>SUM(E:E+F:F+G:G+H:H+I:I)</f>
        <v>26</v>
      </c>
      <c r="F19">
        <f>2+2+2+2+2+2+2+2+2+2+2</f>
        <v>22</v>
      </c>
      <c r="H19">
        <f>4</f>
        <v>4</v>
      </c>
    </row>
    <row r="20" spans="2:10" x14ac:dyDescent="0.25">
      <c r="B20" s="3"/>
      <c r="C20" s="7" t="s">
        <v>46</v>
      </c>
      <c r="D20" s="7">
        <f>SUM(E:E+F:F+G:G+H:H+I:I)</f>
        <v>0</v>
      </c>
      <c r="E20" s="7"/>
      <c r="F20" s="7"/>
      <c r="G20" s="7"/>
      <c r="H20" s="7"/>
      <c r="I20" s="7"/>
      <c r="J20" s="7"/>
    </row>
    <row r="21" spans="2:10" x14ac:dyDescent="0.25">
      <c r="B21" s="3"/>
      <c r="C21" s="7" t="s">
        <v>153</v>
      </c>
      <c r="D21" s="7">
        <f>SUM(E:E+F:F+G:G+H:H+I:I)</f>
        <v>10</v>
      </c>
      <c r="E21">
        <f>2+2+2+2</f>
        <v>8</v>
      </c>
      <c r="H21">
        <f>2</f>
        <v>2</v>
      </c>
    </row>
    <row r="22" spans="2:10" x14ac:dyDescent="0.25">
      <c r="B22" s="3"/>
      <c r="C22" s="2" t="s">
        <v>192</v>
      </c>
      <c r="D22" s="2"/>
      <c r="E22" s="2"/>
      <c r="F22" s="2"/>
      <c r="G22" s="2"/>
      <c r="H22" s="2"/>
      <c r="I22" s="2"/>
    </row>
    <row r="23" spans="2:10" x14ac:dyDescent="0.25">
      <c r="B23" s="3"/>
      <c r="C23" s="1" t="s">
        <v>180</v>
      </c>
      <c r="D23" s="7">
        <f>SUM(E:E+F:F+G:G+H:H+I:I)</f>
        <v>3</v>
      </c>
      <c r="F23">
        <f>1</f>
        <v>1</v>
      </c>
      <c r="G23">
        <f>2</f>
        <v>2</v>
      </c>
    </row>
    <row r="24" spans="2:10" x14ac:dyDescent="0.25">
      <c r="B24" s="3"/>
      <c r="C24" s="2" t="s">
        <v>21</v>
      </c>
      <c r="D24" s="7"/>
      <c r="E24" s="7"/>
      <c r="F24" s="7"/>
      <c r="G24" s="7"/>
      <c r="H24" s="7"/>
      <c r="I24" s="7"/>
      <c r="J24" s="7"/>
    </row>
    <row r="25" spans="2:10" x14ac:dyDescent="0.25">
      <c r="B25" s="3"/>
      <c r="C25" s="1" t="s">
        <v>198</v>
      </c>
      <c r="D25" s="7">
        <f>SUM(E:E+F:F+G:G+H:H+I:I)</f>
        <v>2</v>
      </c>
      <c r="E25" s="7"/>
      <c r="F25" s="7"/>
      <c r="G25" s="7">
        <f>2</f>
        <v>2</v>
      </c>
      <c r="H25" s="7"/>
      <c r="I25" s="7"/>
      <c r="J25" s="7"/>
    </row>
    <row r="26" spans="2:10" s="3" customFormat="1" x14ac:dyDescent="0.25">
      <c r="C26" s="2" t="s">
        <v>22</v>
      </c>
      <c r="E26"/>
      <c r="F26"/>
      <c r="G26"/>
      <c r="H26"/>
      <c r="I26"/>
      <c r="J26"/>
    </row>
    <row r="27" spans="2:10" s="3" customFormat="1" x14ac:dyDescent="0.25">
      <c r="C27" s="1" t="s">
        <v>120</v>
      </c>
      <c r="D27" s="3">
        <f>SUM(E:E+F:F+G:G+H:H+I:I)</f>
        <v>27</v>
      </c>
      <c r="E27">
        <f>2</f>
        <v>2</v>
      </c>
      <c r="F27">
        <f>2+2+2+2+2+2+2+2</f>
        <v>16</v>
      </c>
      <c r="G27">
        <f>2+2+2</f>
        <v>6</v>
      </c>
      <c r="H27">
        <f>3</f>
        <v>3</v>
      </c>
      <c r="I27"/>
      <c r="J27"/>
    </row>
    <row r="28" spans="2:10" s="7" customFormat="1" x14ac:dyDescent="0.25">
      <c r="C28" s="7" t="s">
        <v>47</v>
      </c>
      <c r="D28" s="3">
        <f>SUM(E:E+F:F+G:G+H:H+I:I)</f>
        <v>0</v>
      </c>
      <c r="E28"/>
      <c r="F28"/>
      <c r="G28"/>
      <c r="H28"/>
      <c r="I28"/>
      <c r="J28"/>
    </row>
    <row r="29" spans="2:10" x14ac:dyDescent="0.25">
      <c r="B29" s="7"/>
      <c r="C29" s="7" t="s">
        <v>200</v>
      </c>
      <c r="D29" s="7">
        <f>SUM(E:E+F:F+G:G+H:H+I:I)</f>
        <v>0</v>
      </c>
      <c r="E29" s="7"/>
      <c r="F29" s="7"/>
      <c r="G29" s="7"/>
      <c r="H29" s="7"/>
      <c r="I29" s="7"/>
      <c r="J29" s="3"/>
    </row>
    <row r="30" spans="2:10" x14ac:dyDescent="0.25">
      <c r="B30" s="3"/>
      <c r="C30" s="7" t="s">
        <v>14</v>
      </c>
      <c r="D30" s="3">
        <f>SUM(E:E+F:F+G:G+H:H+I:I)</f>
        <v>0</v>
      </c>
      <c r="J30" s="3"/>
    </row>
    <row r="31" spans="2:10" x14ac:dyDescent="0.25">
      <c r="B31" s="3"/>
      <c r="C31" s="7" t="s">
        <v>48</v>
      </c>
      <c r="D31" s="3">
        <f>SUM(E:E+F:F+G:G+H:H+I:I)</f>
        <v>0</v>
      </c>
      <c r="E31" s="3"/>
      <c r="F31" s="3"/>
      <c r="G31" s="3"/>
      <c r="H31" s="3"/>
      <c r="I31" s="3"/>
      <c r="J31" s="7"/>
    </row>
    <row r="32" spans="2:10" x14ac:dyDescent="0.25">
      <c r="B32" s="3"/>
      <c r="C32" s="2" t="s">
        <v>23</v>
      </c>
      <c r="D32" s="3"/>
      <c r="E32" s="3"/>
      <c r="F32" s="3"/>
      <c r="G32" s="3"/>
      <c r="H32" s="3"/>
      <c r="I32" s="3"/>
    </row>
    <row r="33" spans="2:13" x14ac:dyDescent="0.25">
      <c r="B33" s="3"/>
      <c r="C33" s="1" t="s">
        <v>49</v>
      </c>
      <c r="D33" s="7">
        <f>SUM(E:E+F:F+G:G+H:H+I:I)</f>
        <v>2</v>
      </c>
      <c r="E33" s="7"/>
      <c r="F33" s="7">
        <f>2</f>
        <v>2</v>
      </c>
      <c r="G33" s="7"/>
      <c r="H33" s="7"/>
      <c r="I33" s="7"/>
    </row>
    <row r="34" spans="2:13" x14ac:dyDescent="0.25">
      <c r="B34" s="3"/>
      <c r="C34" s="1" t="s">
        <v>50</v>
      </c>
      <c r="D34" s="3">
        <f>SUM(E:E+F:F+G:G+H:H+I:I)</f>
        <v>22</v>
      </c>
      <c r="F34">
        <f>2+2+2+2+2+2+2</f>
        <v>14</v>
      </c>
      <c r="H34">
        <f>4</f>
        <v>4</v>
      </c>
      <c r="I34">
        <f>4</f>
        <v>4</v>
      </c>
    </row>
    <row r="35" spans="2:13" x14ac:dyDescent="0.25">
      <c r="B35" s="3"/>
      <c r="C35" s="1" t="s">
        <v>121</v>
      </c>
      <c r="D35" s="3">
        <f>SUM(E:E+F:F+G:G+H:H+I:I)</f>
        <v>0</v>
      </c>
    </row>
    <row r="36" spans="2:13" x14ac:dyDescent="0.25">
      <c r="B36" s="3"/>
      <c r="C36" s="1" t="s">
        <v>137</v>
      </c>
      <c r="D36" s="3">
        <f>SUM(E:E+F:F+G:G+H:H+I:I)</f>
        <v>0</v>
      </c>
    </row>
    <row r="37" spans="2:13" x14ac:dyDescent="0.25">
      <c r="B37" s="3"/>
      <c r="C37" s="1" t="s">
        <v>201</v>
      </c>
      <c r="D37" s="7">
        <f>SUM(E:E+F:F+G:G+H:H+I:I)</f>
        <v>2</v>
      </c>
      <c r="E37" s="7"/>
      <c r="F37" s="7"/>
      <c r="G37" s="7">
        <f>2</f>
        <v>2</v>
      </c>
      <c r="H37" s="7"/>
      <c r="I37" s="7"/>
    </row>
    <row r="38" spans="2:13" x14ac:dyDescent="0.25">
      <c r="B38" s="3"/>
      <c r="C38" s="2" t="s">
        <v>26</v>
      </c>
      <c r="D38" s="3"/>
    </row>
    <row r="39" spans="2:13" x14ac:dyDescent="0.25">
      <c r="B39" s="3"/>
      <c r="C39" s="1" t="s">
        <v>122</v>
      </c>
      <c r="D39" s="3">
        <f>SUM(E:E+F:F+G:G+H:H+I:I)</f>
        <v>0</v>
      </c>
    </row>
    <row r="40" spans="2:13" x14ac:dyDescent="0.25">
      <c r="B40" s="3"/>
      <c r="C40" s="1" t="s">
        <v>51</v>
      </c>
      <c r="D40" s="3">
        <f>SUM(E:E+F:F+G:G+H:H+I:I)</f>
        <v>0</v>
      </c>
      <c r="K40" s="7"/>
      <c r="L40" s="2"/>
    </row>
    <row r="41" spans="2:13" x14ac:dyDescent="0.25">
      <c r="B41" s="3"/>
      <c r="C41" s="1" t="s">
        <v>52</v>
      </c>
      <c r="D41" s="3">
        <f>SUM(E:E+F:F+G:G+H:H+I:I)</f>
        <v>0</v>
      </c>
      <c r="K41" s="7"/>
      <c r="L41" s="2"/>
      <c r="M41" s="7"/>
    </row>
    <row r="42" spans="2:13" x14ac:dyDescent="0.25">
      <c r="B42" s="3"/>
      <c r="C42" s="2" t="s">
        <v>29</v>
      </c>
      <c r="D42" s="3"/>
      <c r="K42" s="2"/>
    </row>
    <row r="43" spans="2:13" x14ac:dyDescent="0.25">
      <c r="B43" s="3"/>
      <c r="C43" s="1" t="s">
        <v>160</v>
      </c>
      <c r="D43" s="3">
        <f>SUM(E:E+F:F+G:G+H:H+I:I)</f>
        <v>0</v>
      </c>
      <c r="J43" s="7"/>
      <c r="K43" s="2"/>
    </row>
    <row r="44" spans="2:13" x14ac:dyDescent="0.25">
      <c r="B44" s="3"/>
      <c r="C44" s="1" t="s">
        <v>64</v>
      </c>
      <c r="D44" s="3">
        <f>SUM(E:E+F:F+G:G+H:H+I:I)</f>
        <v>20</v>
      </c>
      <c r="F44">
        <f>6+2+2+2+2+2</f>
        <v>16</v>
      </c>
      <c r="I44">
        <f>4</f>
        <v>4</v>
      </c>
      <c r="J44" s="7"/>
    </row>
    <row r="45" spans="2:13" x14ac:dyDescent="0.25">
      <c r="C45" s="1" t="s">
        <v>186</v>
      </c>
      <c r="D45" s="3">
        <f>SUM(E:E+F:F+G:G+H:H+I:I)</f>
        <v>0</v>
      </c>
      <c r="J45" s="2"/>
    </row>
    <row r="46" spans="2:13" x14ac:dyDescent="0.25">
      <c r="C46" s="2" t="s">
        <v>30</v>
      </c>
      <c r="D46" s="7"/>
      <c r="E46" s="7"/>
      <c r="F46" s="7"/>
      <c r="G46" s="7"/>
      <c r="H46" s="7"/>
      <c r="I46" s="7"/>
      <c r="J46" s="2"/>
    </row>
    <row r="47" spans="2:13" x14ac:dyDescent="0.25">
      <c r="C47" s="1" t="s">
        <v>53</v>
      </c>
      <c r="D47" s="7">
        <f>SUM(E:E+F:F+G:G+H:H+I:I)</f>
        <v>0</v>
      </c>
      <c r="E47" s="7"/>
      <c r="F47" s="7"/>
      <c r="G47" s="7"/>
      <c r="H47" s="7"/>
      <c r="I47" s="7"/>
    </row>
    <row r="48" spans="2:13" x14ac:dyDescent="0.25">
      <c r="C48" s="1" t="s">
        <v>187</v>
      </c>
      <c r="D48" s="3">
        <f>SUM(E:E+F:F+G:G+H:H+I:I)</f>
        <v>4</v>
      </c>
      <c r="E48" s="7">
        <f>2+2</f>
        <v>4</v>
      </c>
      <c r="F48" s="7"/>
      <c r="G48" s="7"/>
      <c r="H48" s="7"/>
      <c r="I48" s="7"/>
    </row>
    <row r="49" spans="3:16" x14ac:dyDescent="0.25">
      <c r="C49" s="2" t="s">
        <v>31</v>
      </c>
      <c r="D49" s="3"/>
      <c r="E49" s="7"/>
      <c r="F49" s="7"/>
      <c r="G49" s="7"/>
      <c r="H49" s="7"/>
      <c r="I49" s="7"/>
    </row>
    <row r="50" spans="3:16" x14ac:dyDescent="0.25">
      <c r="C50" s="1" t="s">
        <v>54</v>
      </c>
      <c r="D50" s="3">
        <f>SUM(E:E+F:F+G:G+H:H+I:I)</f>
        <v>0</v>
      </c>
    </row>
    <row r="51" spans="3:16" x14ac:dyDescent="0.25">
      <c r="C51" s="1" t="s">
        <v>150</v>
      </c>
      <c r="D51" s="3">
        <f>SUM(E:E+F:F+G:G+H:H+I:I)</f>
        <v>2</v>
      </c>
      <c r="E51" s="1">
        <f>2</f>
        <v>2</v>
      </c>
      <c r="F51" s="2"/>
      <c r="G51" s="2"/>
      <c r="H51" s="2"/>
      <c r="I51" s="2"/>
      <c r="K51" s="2"/>
      <c r="L51" s="2"/>
      <c r="M51" s="2"/>
      <c r="N51" s="2"/>
      <c r="O51" s="2"/>
      <c r="P51" s="2"/>
    </row>
    <row r="52" spans="3:16" x14ac:dyDescent="0.25">
      <c r="C52" s="1" t="s">
        <v>151</v>
      </c>
      <c r="D52" s="7">
        <f>SUM(E:E+F:F+G:G+H:H+I:I)</f>
        <v>13</v>
      </c>
      <c r="E52" s="1">
        <f>2</f>
        <v>2</v>
      </c>
      <c r="F52" s="1">
        <f>1+2+2+2+2+2</f>
        <v>11</v>
      </c>
      <c r="G52" s="2"/>
      <c r="H52" s="2"/>
      <c r="I52" s="2"/>
      <c r="K52" s="2"/>
      <c r="L52" s="2"/>
      <c r="M52" s="2"/>
      <c r="N52" s="2"/>
      <c r="O52" s="2"/>
      <c r="P52" s="2"/>
    </row>
    <row r="53" spans="3:16" x14ac:dyDescent="0.25">
      <c r="C53" s="2" t="s">
        <v>32</v>
      </c>
      <c r="D53" s="7"/>
      <c r="J53" s="2"/>
      <c r="K53" s="2"/>
      <c r="L53" s="2"/>
      <c r="M53" s="2"/>
      <c r="N53" s="2"/>
      <c r="O53" s="2"/>
    </row>
    <row r="54" spans="3:16" x14ac:dyDescent="0.25">
      <c r="C54" s="1" t="s">
        <v>55</v>
      </c>
      <c r="D54" s="7">
        <f>SUM(E:E+F:F+G:G+H:H+I:I)</f>
        <v>0</v>
      </c>
      <c r="J54" s="2"/>
    </row>
    <row r="55" spans="3:16" x14ac:dyDescent="0.25">
      <c r="C55" s="1" t="s">
        <v>123</v>
      </c>
      <c r="D55" s="7">
        <f>SUM(E:E+F:F+G:G+H:H+I:I)</f>
        <v>10</v>
      </c>
      <c r="E55">
        <f>2+2+2+1+2</f>
        <v>9</v>
      </c>
      <c r="F55">
        <f>1</f>
        <v>1</v>
      </c>
      <c r="J55" s="2"/>
      <c r="K55" s="2"/>
    </row>
    <row r="56" spans="3:16" x14ac:dyDescent="0.25">
      <c r="C56" s="1" t="s">
        <v>56</v>
      </c>
      <c r="D56" s="7">
        <f>SUM(E:E+F:F+G:G+H:H+I:I)</f>
        <v>0</v>
      </c>
      <c r="E56" s="7"/>
      <c r="F56" s="7"/>
      <c r="G56" s="7"/>
      <c r="H56" s="7"/>
      <c r="I56" s="7"/>
    </row>
    <row r="57" spans="3:16" x14ac:dyDescent="0.25">
      <c r="C57" s="1" t="s">
        <v>57</v>
      </c>
      <c r="D57" s="7">
        <f>SUM(E:E+F:F+G:G+H:H+I:I)</f>
        <v>0</v>
      </c>
      <c r="E57" s="7"/>
      <c r="F57" s="7"/>
      <c r="G57" s="7"/>
      <c r="H57" s="7"/>
      <c r="I57" s="7"/>
      <c r="J57" s="2"/>
    </row>
    <row r="58" spans="3:16" x14ac:dyDescent="0.25">
      <c r="C58" s="1" t="s">
        <v>58</v>
      </c>
      <c r="D58" s="7">
        <f>SUM(E:E+F:F+G:G+H:H+I:I)</f>
        <v>1</v>
      </c>
      <c r="E58" s="7"/>
      <c r="F58" s="7">
        <f>1</f>
        <v>1</v>
      </c>
      <c r="G58" s="7"/>
      <c r="H58" s="7"/>
      <c r="I58" s="7"/>
    </row>
    <row r="59" spans="3:16" x14ac:dyDescent="0.25">
      <c r="C59" s="2" t="s">
        <v>103</v>
      </c>
      <c r="D59" s="2"/>
      <c r="E59" s="2"/>
      <c r="F59" s="2"/>
      <c r="G59" s="2"/>
      <c r="H59" s="2"/>
      <c r="I59" s="2"/>
    </row>
    <row r="60" spans="3:16" x14ac:dyDescent="0.25">
      <c r="C60" s="1" t="s">
        <v>185</v>
      </c>
      <c r="D60" s="7">
        <f>SUM(E:E+F:F+G:G+H:H+I:I)</f>
        <v>0</v>
      </c>
    </row>
    <row r="61" spans="3:16" x14ac:dyDescent="0.25">
      <c r="C61" s="2" t="s">
        <v>33</v>
      </c>
      <c r="D61" s="7"/>
      <c r="E61" s="2"/>
      <c r="F61" s="2"/>
      <c r="G61" s="2"/>
      <c r="H61" s="2"/>
      <c r="I61" s="2"/>
    </row>
    <row r="62" spans="3:16" x14ac:dyDescent="0.25">
      <c r="C62" s="1" t="s">
        <v>175</v>
      </c>
      <c r="D62" s="7">
        <f>SUM(E:E+F:F+G:G+H:H+I:I)</f>
        <v>0</v>
      </c>
      <c r="E62" s="2"/>
      <c r="F62" s="2"/>
      <c r="G62" s="2"/>
      <c r="H62" s="2"/>
      <c r="I62" s="2"/>
    </row>
    <row r="63" spans="3:16" x14ac:dyDescent="0.25">
      <c r="C63" s="2" t="s">
        <v>172</v>
      </c>
      <c r="D63" s="2"/>
      <c r="E63" s="2"/>
      <c r="F63" s="2"/>
      <c r="G63" s="2"/>
      <c r="H63" s="2"/>
      <c r="I63" s="2"/>
      <c r="J63" s="2"/>
    </row>
    <row r="64" spans="3:16" x14ac:dyDescent="0.25">
      <c r="C64" s="1" t="s">
        <v>161</v>
      </c>
      <c r="D64" s="7">
        <f>SUM(E:E+F:F+G:G+H:H+I:I)</f>
        <v>0</v>
      </c>
      <c r="J64" s="7"/>
    </row>
    <row r="65" spans="3:13" x14ac:dyDescent="0.25">
      <c r="C65" s="1" t="s">
        <v>197</v>
      </c>
      <c r="D65" s="7">
        <f>SUM(E:E+F:F+G:G+H:H+I:I)</f>
        <v>0</v>
      </c>
      <c r="E65" s="2"/>
      <c r="F65" s="2"/>
      <c r="G65" s="2"/>
      <c r="H65" s="2"/>
      <c r="I65" s="2"/>
      <c r="L65" s="7"/>
      <c r="M65" s="7"/>
    </row>
    <row r="66" spans="3:13" x14ac:dyDescent="0.25">
      <c r="C66" s="2" t="s">
        <v>194</v>
      </c>
      <c r="D66" s="7"/>
      <c r="E66" s="7"/>
      <c r="F66" s="7"/>
      <c r="G66" s="7"/>
      <c r="H66" s="7"/>
      <c r="I66" s="7"/>
      <c r="K66" s="7"/>
    </row>
    <row r="67" spans="3:13" x14ac:dyDescent="0.25">
      <c r="C67" s="1" t="s">
        <v>178</v>
      </c>
      <c r="D67" s="7">
        <f>SUM(E:E+F:F+G:G+H:H+I:I)</f>
        <v>4</v>
      </c>
      <c r="I67">
        <f>4</f>
        <v>4</v>
      </c>
    </row>
    <row r="68" spans="3:13" x14ac:dyDescent="0.25">
      <c r="C68" s="2" t="s">
        <v>59</v>
      </c>
      <c r="D68" s="7"/>
    </row>
    <row r="69" spans="3:13" x14ac:dyDescent="0.25">
      <c r="C69" s="1" t="s">
        <v>60</v>
      </c>
      <c r="D69" s="7">
        <f>SUM(E:E+F:F+G:G+H:H+I:I)</f>
        <v>0</v>
      </c>
    </row>
    <row r="70" spans="3:13" x14ac:dyDescent="0.25">
      <c r="C70" s="1" t="s">
        <v>124</v>
      </c>
      <c r="D70" s="7">
        <f>SUM(E:E+F:F+G:G+H:H+I:I)</f>
        <v>1</v>
      </c>
      <c r="F70">
        <f>1</f>
        <v>1</v>
      </c>
      <c r="J70" s="7"/>
    </row>
    <row r="71" spans="3:13" x14ac:dyDescent="0.25">
      <c r="C71" s="1" t="s">
        <v>125</v>
      </c>
      <c r="D71" s="7">
        <f>SUM(E:E+F:F+G:G+H:H+I:I)</f>
        <v>0</v>
      </c>
    </row>
    <row r="72" spans="3:13" x14ac:dyDescent="0.25">
      <c r="C72" s="1" t="s">
        <v>61</v>
      </c>
      <c r="D72" s="7">
        <f>SUM(E:E+F:F+G:G+H:H+I:I)</f>
        <v>0</v>
      </c>
    </row>
    <row r="73" spans="3:13" x14ac:dyDescent="0.25">
      <c r="C73" s="1" t="s">
        <v>126</v>
      </c>
      <c r="D73" s="7">
        <f>SUM(E:E+F:F+G:G+H:H+I:I)</f>
        <v>0</v>
      </c>
      <c r="E73" s="7"/>
      <c r="F73" s="7"/>
      <c r="G73" s="7"/>
      <c r="H73" s="7"/>
      <c r="I73" s="7"/>
    </row>
    <row r="74" spans="3:13" x14ac:dyDescent="0.25">
      <c r="C74" s="7" t="s">
        <v>228</v>
      </c>
      <c r="D74" s="7"/>
      <c r="E74" s="7"/>
      <c r="F74" s="7"/>
      <c r="G74" s="7"/>
      <c r="H74" s="7"/>
      <c r="I74" s="7"/>
    </row>
    <row r="75" spans="3:13" x14ac:dyDescent="0.25">
      <c r="C75" s="1" t="s">
        <v>162</v>
      </c>
      <c r="D75" s="7">
        <f>SUM(E:E+F:F+G:G+H:H+I:I)</f>
        <v>0</v>
      </c>
    </row>
    <row r="76" spans="3:13" x14ac:dyDescent="0.25">
      <c r="C76" s="2" t="s">
        <v>40</v>
      </c>
      <c r="D76" s="7"/>
    </row>
    <row r="77" spans="3:13" x14ac:dyDescent="0.25">
      <c r="C77" s="1" t="s">
        <v>62</v>
      </c>
      <c r="D77" s="7">
        <f>SUM(E:E+F:F+G:G+H:H+I:I)</f>
        <v>1</v>
      </c>
      <c r="F77">
        <f>1</f>
        <v>1</v>
      </c>
    </row>
    <row r="78" spans="3:13" x14ac:dyDescent="0.25">
      <c r="C78" s="1" t="s">
        <v>63</v>
      </c>
      <c r="D78" s="7">
        <f>SUM(E:E+F:F+G:G+H:H+I:I)</f>
        <v>5</v>
      </c>
      <c r="E78">
        <f>1+2+2</f>
        <v>5</v>
      </c>
    </row>
    <row r="79" spans="3:13" x14ac:dyDescent="0.25">
      <c r="C79" s="1" t="s">
        <v>177</v>
      </c>
      <c r="D79" s="7">
        <f>SUM(E:E+F:F+G:G+H:H+I:I)</f>
        <v>0</v>
      </c>
    </row>
    <row r="80" spans="3:13" x14ac:dyDescent="0.25">
      <c r="C80" s="1" t="s">
        <v>163</v>
      </c>
      <c r="D80" s="7">
        <f>SUM(E:E+F:F+G:G+H:H+I:I)</f>
        <v>0</v>
      </c>
    </row>
    <row r="81" spans="3:3" x14ac:dyDescent="0.25">
      <c r="C81" s="7"/>
    </row>
  </sheetData>
  <sortState ref="C8:I71">
    <sortCondition ref="C8:C71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67" sqref="E67"/>
    </sheetView>
  </sheetViews>
  <sheetFormatPr defaultRowHeight="15" x14ac:dyDescent="0.25"/>
  <cols>
    <col min="1" max="1" width="51.7109375" bestFit="1" customWidth="1"/>
    <col min="2" max="2" width="13.5703125" bestFit="1" customWidth="1"/>
    <col min="3" max="3" width="21.42578125" bestFit="1" customWidth="1"/>
    <col min="4" max="4" width="13.7109375" bestFit="1" customWidth="1"/>
    <col min="5" max="5" width="14.28515625" bestFit="1" customWidth="1"/>
    <col min="6" max="7" width="13.7109375" bestFit="1" customWidth="1"/>
    <col min="8" max="8" width="14.5703125" bestFit="1" customWidth="1"/>
    <col min="9" max="9" width="13.7109375" bestFit="1" customWidth="1"/>
  </cols>
  <sheetData>
    <row r="1" spans="1:9" x14ac:dyDescent="0.25">
      <c r="A1" s="3" t="s">
        <v>5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12</v>
      </c>
      <c r="B2" s="3"/>
      <c r="C2" s="3"/>
      <c r="D2" s="4"/>
      <c r="E2" s="4"/>
      <c r="F2" s="3"/>
      <c r="G2" s="3"/>
      <c r="H2" s="3"/>
      <c r="I2" s="3"/>
    </row>
    <row r="3" spans="1:9" x14ac:dyDescent="0.25">
      <c r="A3" s="1" t="s">
        <v>6</v>
      </c>
      <c r="B3" s="4"/>
      <c r="C3" s="4"/>
      <c r="D3" s="4"/>
      <c r="E3" s="4"/>
      <c r="F3" s="3"/>
      <c r="G3" s="3"/>
      <c r="H3" s="3"/>
      <c r="I3" s="3"/>
    </row>
    <row r="4" spans="1:9" x14ac:dyDescent="0.25">
      <c r="A4" s="1" t="s">
        <v>13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4" t="s">
        <v>11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</row>
    <row r="6" spans="1:9" x14ac:dyDescent="0.25">
      <c r="A6" s="3"/>
      <c r="B6" s="4" t="s">
        <v>1</v>
      </c>
      <c r="C6" s="4" t="s">
        <v>0</v>
      </c>
      <c r="D6" s="4" t="s">
        <v>2</v>
      </c>
      <c r="E6" s="4" t="s">
        <v>3</v>
      </c>
      <c r="F6" s="4" t="s">
        <v>4</v>
      </c>
      <c r="G6" s="4" t="s">
        <v>9</v>
      </c>
      <c r="H6" s="4" t="s">
        <v>10</v>
      </c>
      <c r="I6" s="4" t="s">
        <v>15</v>
      </c>
    </row>
    <row r="7" spans="1:9" x14ac:dyDescent="0.25">
      <c r="B7" s="6">
        <v>2019</v>
      </c>
    </row>
    <row r="8" spans="1:9" x14ac:dyDescent="0.25">
      <c r="C8" s="2" t="s">
        <v>7</v>
      </c>
    </row>
    <row r="9" spans="1:9" x14ac:dyDescent="0.25">
      <c r="C9" s="1" t="s">
        <v>232</v>
      </c>
      <c r="D9">
        <f t="shared" ref="D9:D14" si="0">SUM(E:E+F:F+G:G+H:H+I:I)</f>
        <v>4</v>
      </c>
      <c r="I9">
        <f>4</f>
        <v>4</v>
      </c>
    </row>
    <row r="10" spans="1:9" x14ac:dyDescent="0.25">
      <c r="C10" t="s">
        <v>67</v>
      </c>
      <c r="D10" s="5">
        <f t="shared" si="0"/>
        <v>0</v>
      </c>
    </row>
    <row r="11" spans="1:9" x14ac:dyDescent="0.25">
      <c r="C11" t="s">
        <v>68</v>
      </c>
      <c r="D11" s="5">
        <f t="shared" si="0"/>
        <v>0</v>
      </c>
    </row>
    <row r="12" spans="1:9" x14ac:dyDescent="0.25">
      <c r="C12" s="7" t="s">
        <v>69</v>
      </c>
      <c r="D12" s="5">
        <f t="shared" si="0"/>
        <v>3</v>
      </c>
      <c r="H12">
        <f>3</f>
        <v>3</v>
      </c>
    </row>
    <row r="13" spans="1:9" x14ac:dyDescent="0.25">
      <c r="C13" s="1" t="s">
        <v>127</v>
      </c>
      <c r="D13" s="5">
        <f t="shared" si="0"/>
        <v>0</v>
      </c>
    </row>
    <row r="14" spans="1:9" s="5" customFormat="1" x14ac:dyDescent="0.25">
      <c r="C14" s="1" t="s">
        <v>164</v>
      </c>
      <c r="D14" s="5">
        <f t="shared" si="0"/>
        <v>0</v>
      </c>
    </row>
    <row r="15" spans="1:9" x14ac:dyDescent="0.25">
      <c r="C15" s="2" t="s">
        <v>8</v>
      </c>
      <c r="D15" s="7"/>
      <c r="E15" s="7"/>
      <c r="F15" s="7"/>
      <c r="G15" s="7"/>
      <c r="H15" s="7"/>
      <c r="I15" s="7">
        <f>4</f>
        <v>4</v>
      </c>
    </row>
    <row r="16" spans="1:9" x14ac:dyDescent="0.25">
      <c r="C16" s="1" t="s">
        <v>195</v>
      </c>
      <c r="D16" s="5">
        <f>SUM(E:E+F:F+G:G+H:H+I:I)</f>
        <v>23</v>
      </c>
      <c r="E16">
        <f>4+2+2+2+2+2+2+2+2</f>
        <v>20</v>
      </c>
      <c r="H16">
        <f>3</f>
        <v>3</v>
      </c>
    </row>
    <row r="17" spans="2:9" x14ac:dyDescent="0.25">
      <c r="C17" s="7" t="s">
        <v>70</v>
      </c>
      <c r="D17" s="5">
        <f>SUM(E:E+F:F+G:G+H:H+I:I)</f>
        <v>1</v>
      </c>
      <c r="G17">
        <f>1</f>
        <v>1</v>
      </c>
    </row>
    <row r="18" spans="2:9" x14ac:dyDescent="0.25">
      <c r="C18" s="1" t="s">
        <v>183</v>
      </c>
      <c r="D18" s="5">
        <f>SUM(E:E+F:F+G:G+H:H+I:I)</f>
        <v>15</v>
      </c>
      <c r="F18">
        <f>1+4+2</f>
        <v>7</v>
      </c>
      <c r="G18">
        <f>2+2</f>
        <v>4</v>
      </c>
      <c r="I18">
        <f>4</f>
        <v>4</v>
      </c>
    </row>
    <row r="19" spans="2:9" x14ac:dyDescent="0.25">
      <c r="C19" s="7" t="s">
        <v>152</v>
      </c>
      <c r="D19" s="5">
        <f>SUM(E:E+F:F+G:G+H:H+I:I)</f>
        <v>10</v>
      </c>
      <c r="E19">
        <f>2+2</f>
        <v>4</v>
      </c>
      <c r="F19">
        <f>2+2+2</f>
        <v>6</v>
      </c>
    </row>
    <row r="20" spans="2:9" x14ac:dyDescent="0.25">
      <c r="C20" s="2" t="s">
        <v>17</v>
      </c>
      <c r="D20" s="5"/>
    </row>
    <row r="21" spans="2:9" x14ac:dyDescent="0.25">
      <c r="C21" s="1" t="s">
        <v>165</v>
      </c>
      <c r="D21" s="5">
        <f t="shared" ref="D21:D26" si="1">SUM(E:E+F:F+G:G+H:H+I:I)</f>
        <v>0</v>
      </c>
    </row>
    <row r="22" spans="2:9" x14ac:dyDescent="0.25">
      <c r="C22" s="7" t="s">
        <v>71</v>
      </c>
      <c r="D22" s="5">
        <f t="shared" si="1"/>
        <v>28</v>
      </c>
      <c r="E22">
        <f>2+2+2+2+2+2</f>
        <v>12</v>
      </c>
      <c r="F22">
        <f>2+2+2+2+2+2</f>
        <v>12</v>
      </c>
      <c r="I22">
        <f>4</f>
        <v>4</v>
      </c>
    </row>
    <row r="23" spans="2:9" x14ac:dyDescent="0.25">
      <c r="C23" s="1" t="s">
        <v>225</v>
      </c>
      <c r="D23" s="5">
        <f t="shared" si="1"/>
        <v>4</v>
      </c>
      <c r="I23">
        <f>4</f>
        <v>4</v>
      </c>
    </row>
    <row r="24" spans="2:9" x14ac:dyDescent="0.25">
      <c r="C24" s="1" t="s">
        <v>229</v>
      </c>
      <c r="D24" s="5">
        <f t="shared" si="1"/>
        <v>2</v>
      </c>
      <c r="I24">
        <f>2</f>
        <v>2</v>
      </c>
    </row>
    <row r="25" spans="2:9" x14ac:dyDescent="0.25">
      <c r="C25" s="1" t="s">
        <v>166</v>
      </c>
      <c r="D25" s="5">
        <f t="shared" si="1"/>
        <v>0</v>
      </c>
    </row>
    <row r="26" spans="2:9" x14ac:dyDescent="0.25">
      <c r="B26" s="7"/>
      <c r="C26" s="1" t="s">
        <v>234</v>
      </c>
      <c r="D26" s="7">
        <f t="shared" si="1"/>
        <v>0</v>
      </c>
      <c r="E26" s="7"/>
      <c r="F26" s="7"/>
      <c r="G26" s="7"/>
      <c r="H26" s="7"/>
      <c r="I26" s="7"/>
    </row>
    <row r="27" spans="2:9" x14ac:dyDescent="0.25">
      <c r="C27" s="2" t="s">
        <v>16</v>
      </c>
      <c r="D27" s="5"/>
    </row>
    <row r="28" spans="2:9" x14ac:dyDescent="0.25">
      <c r="C28" s="7" t="s">
        <v>72</v>
      </c>
      <c r="D28" s="5">
        <f>SUM(E:E+F:F+G:G+H:H+I:I)</f>
        <v>0</v>
      </c>
    </row>
    <row r="29" spans="2:9" x14ac:dyDescent="0.25">
      <c r="C29" s="1" t="s">
        <v>128</v>
      </c>
      <c r="D29" s="5">
        <f>SUM(E:E+F:F+G:G+H:H+I:I)</f>
        <v>0</v>
      </c>
    </row>
    <row r="30" spans="2:9" x14ac:dyDescent="0.25">
      <c r="C30" s="1" t="s">
        <v>73</v>
      </c>
      <c r="D30" s="5">
        <f>SUM(E:E+F:F+G:G+H:H+I:I)</f>
        <v>0</v>
      </c>
    </row>
    <row r="31" spans="2:9" x14ac:dyDescent="0.25">
      <c r="C31" s="2" t="s">
        <v>21</v>
      </c>
      <c r="D31" s="5"/>
    </row>
    <row r="32" spans="2:9" x14ac:dyDescent="0.25">
      <c r="C32" s="1" t="s">
        <v>129</v>
      </c>
      <c r="D32" s="5">
        <f>SUM(E:E+F:F+G:G+H:H+I:I)</f>
        <v>0</v>
      </c>
    </row>
    <row r="33" spans="3:10" x14ac:dyDescent="0.25">
      <c r="C33" s="2" t="s">
        <v>23</v>
      </c>
      <c r="D33" s="5"/>
    </row>
    <row r="34" spans="3:10" x14ac:dyDescent="0.25">
      <c r="C34" s="1" t="s">
        <v>212</v>
      </c>
      <c r="D34" s="5">
        <f>SUM(E:E+F:F+G:G+H:H+I:I)</f>
        <v>3</v>
      </c>
      <c r="F34">
        <f>1+2</f>
        <v>3</v>
      </c>
    </row>
    <row r="35" spans="3:10" x14ac:dyDescent="0.25">
      <c r="C35" s="1" t="s">
        <v>167</v>
      </c>
      <c r="D35" s="5">
        <f>SUM(E:E+F:F+G:G+H:H+I:I)</f>
        <v>0</v>
      </c>
    </row>
    <row r="36" spans="3:10" x14ac:dyDescent="0.25">
      <c r="C36" s="1" t="s">
        <v>213</v>
      </c>
      <c r="D36" s="5">
        <f>SUM(E:E+F:F+G:G+H:H+I:I)</f>
        <v>3</v>
      </c>
      <c r="E36">
        <f>2</f>
        <v>2</v>
      </c>
      <c r="F36">
        <f>1</f>
        <v>1</v>
      </c>
    </row>
    <row r="37" spans="3:10" x14ac:dyDescent="0.25">
      <c r="C37" s="1" t="s">
        <v>74</v>
      </c>
      <c r="D37" s="5">
        <f>SUM(E:E+F:F+G:G+H:H+I:I)</f>
        <v>0</v>
      </c>
    </row>
    <row r="38" spans="3:10" x14ac:dyDescent="0.25">
      <c r="C38" s="2" t="s">
        <v>26</v>
      </c>
      <c r="D38" s="5"/>
    </row>
    <row r="39" spans="3:10" x14ac:dyDescent="0.25">
      <c r="C39" s="1" t="s">
        <v>188</v>
      </c>
      <c r="D39" s="5">
        <f>SUM(E:E+F:F+G:G+H:H+I:I)</f>
        <v>0</v>
      </c>
    </row>
    <row r="40" spans="3:10" x14ac:dyDescent="0.25">
      <c r="C40" s="1" t="s">
        <v>130</v>
      </c>
      <c r="D40" s="5">
        <f>SUM(E:E+F:F+G:G+H:H+I:I)</f>
        <v>0</v>
      </c>
    </row>
    <row r="41" spans="3:10" x14ac:dyDescent="0.25">
      <c r="C41" s="2" t="s">
        <v>29</v>
      </c>
      <c r="D41" s="7"/>
    </row>
    <row r="42" spans="3:10" x14ac:dyDescent="0.25">
      <c r="C42" s="1" t="s">
        <v>131</v>
      </c>
      <c r="D42" s="7">
        <f>SUM(E:E+F:F+G:G+H:H+I:I)</f>
        <v>0</v>
      </c>
    </row>
    <row r="43" spans="3:10" x14ac:dyDescent="0.25">
      <c r="C43" s="1" t="s">
        <v>75</v>
      </c>
      <c r="D43" s="7">
        <f>SUM(E:E+F:F+G:G+H:H+I:I)</f>
        <v>2</v>
      </c>
      <c r="E43">
        <f>2</f>
        <v>2</v>
      </c>
    </row>
    <row r="44" spans="3:10" x14ac:dyDescent="0.25">
      <c r="C44" s="2" t="s">
        <v>30</v>
      </c>
      <c r="D44" s="7"/>
    </row>
    <row r="45" spans="3:10" x14ac:dyDescent="0.25">
      <c r="C45" s="1" t="s">
        <v>168</v>
      </c>
      <c r="D45" s="7">
        <f>SUM(E:E+F:F+G:G+H:H+I:I)</f>
        <v>0</v>
      </c>
    </row>
    <row r="46" spans="3:10" x14ac:dyDescent="0.25">
      <c r="C46" s="1" t="s">
        <v>132</v>
      </c>
      <c r="D46" s="7">
        <f>SUM(E:E+F:F+G:G+H:H+I:I)</f>
        <v>0</v>
      </c>
      <c r="J46" s="7"/>
    </row>
    <row r="47" spans="3:10" x14ac:dyDescent="0.25">
      <c r="C47" s="1" t="s">
        <v>133</v>
      </c>
      <c r="D47" s="7">
        <f>SUM(E:E+F:F+G:G+H:H+I:I)</f>
        <v>0</v>
      </c>
      <c r="E47" s="7"/>
      <c r="F47" s="7"/>
      <c r="G47" s="7"/>
      <c r="H47" s="7"/>
      <c r="I47" s="7"/>
    </row>
    <row r="48" spans="3:10" x14ac:dyDescent="0.25">
      <c r="C48" s="2" t="s">
        <v>31</v>
      </c>
      <c r="D48" s="7"/>
    </row>
    <row r="49" spans="2:9" s="7" customFormat="1" x14ac:dyDescent="0.25">
      <c r="B49"/>
      <c r="C49" s="1" t="s">
        <v>76</v>
      </c>
      <c r="D49" s="7">
        <f>SUM(E:E+F:F+G:G+H:H+I:I)</f>
        <v>0</v>
      </c>
    </row>
    <row r="50" spans="2:9" x14ac:dyDescent="0.25">
      <c r="B50" s="7"/>
      <c r="C50" s="1" t="s">
        <v>226</v>
      </c>
      <c r="D50" s="7">
        <f>SUM(E:E+F:F+G:G+H:H+I:I)</f>
        <v>30</v>
      </c>
      <c r="E50" s="7">
        <f>1+2+2+2+2+2+2+2+2+2</f>
        <v>19</v>
      </c>
      <c r="F50" s="7">
        <f>1+2+2+2+2+2</f>
        <v>11</v>
      </c>
      <c r="G50" s="7"/>
      <c r="H50" s="7"/>
      <c r="I50" s="7"/>
    </row>
    <row r="51" spans="2:9" x14ac:dyDescent="0.25">
      <c r="C51" s="2" t="s">
        <v>32</v>
      </c>
      <c r="D51" s="7"/>
    </row>
    <row r="52" spans="2:9" x14ac:dyDescent="0.25">
      <c r="C52" s="1" t="s">
        <v>77</v>
      </c>
      <c r="D52" s="7">
        <f>SUM(E:E+F:F+G:G+H:H+I:I)</f>
        <v>0</v>
      </c>
    </row>
    <row r="53" spans="2:9" x14ac:dyDescent="0.25">
      <c r="C53" s="1" t="s">
        <v>231</v>
      </c>
      <c r="D53" s="7">
        <f>SUM(E:E+F:F+G:G+H:H+I:I)</f>
        <v>0</v>
      </c>
    </row>
    <row r="54" spans="2:9" x14ac:dyDescent="0.25">
      <c r="C54" s="1" t="s">
        <v>199</v>
      </c>
      <c r="D54" s="7">
        <f>SUM(E:E+F:F+G:G+H:H+I:I)</f>
        <v>14</v>
      </c>
      <c r="E54">
        <f>2+2+2+2+2+2+2</f>
        <v>14</v>
      </c>
    </row>
    <row r="55" spans="2:9" x14ac:dyDescent="0.25">
      <c r="C55" s="2" t="s">
        <v>18</v>
      </c>
      <c r="D55" s="7"/>
    </row>
    <row r="56" spans="2:9" x14ac:dyDescent="0.25">
      <c r="C56" s="1" t="s">
        <v>214</v>
      </c>
      <c r="D56" s="7">
        <f>SUM(E:E+F:F+G:G+H:H+I:I)</f>
        <v>0</v>
      </c>
    </row>
    <row r="57" spans="2:9" x14ac:dyDescent="0.25">
      <c r="C57" s="2" t="s">
        <v>19</v>
      </c>
      <c r="D57" s="7"/>
    </row>
    <row r="58" spans="2:9" x14ac:dyDescent="0.25">
      <c r="C58" s="1" t="s">
        <v>202</v>
      </c>
      <c r="D58" s="7">
        <f>SUM(E:E+F:F+G:G+H:H+I:I)</f>
        <v>0</v>
      </c>
    </row>
    <row r="59" spans="2:9" x14ac:dyDescent="0.25">
      <c r="C59" s="1" t="s">
        <v>134</v>
      </c>
      <c r="D59" s="7">
        <f>SUM(E:E+F:F+G:G+H:H+I:I)</f>
        <v>2</v>
      </c>
      <c r="G59">
        <f>2</f>
        <v>2</v>
      </c>
    </row>
    <row r="60" spans="2:9" x14ac:dyDescent="0.25">
      <c r="C60" s="1" t="s">
        <v>78</v>
      </c>
      <c r="D60" s="7">
        <f>SUM(E:E+F:F+G:G+H:H+I:I)</f>
        <v>0</v>
      </c>
    </row>
    <row r="61" spans="2:9" x14ac:dyDescent="0.25">
      <c r="C61" s="1" t="s">
        <v>215</v>
      </c>
      <c r="D61" s="7">
        <f>SUM(E:E+F:F+G:G+H:H+I:I)</f>
        <v>4</v>
      </c>
      <c r="I61">
        <f>4</f>
        <v>4</v>
      </c>
    </row>
    <row r="62" spans="2:9" x14ac:dyDescent="0.25">
      <c r="C62" s="2" t="s">
        <v>66</v>
      </c>
      <c r="D62" s="7"/>
    </row>
    <row r="63" spans="2:9" x14ac:dyDescent="0.25">
      <c r="C63" s="1" t="s">
        <v>79</v>
      </c>
      <c r="D63" s="7">
        <f t="shared" ref="D63:D68" si="2">SUM(E:E+F:F+G:G+H:H+I:I)</f>
        <v>2</v>
      </c>
      <c r="F63">
        <f>2</f>
        <v>2</v>
      </c>
    </row>
    <row r="64" spans="2:9" x14ac:dyDescent="0.25">
      <c r="C64" s="1" t="s">
        <v>216</v>
      </c>
      <c r="D64" s="7">
        <f t="shared" si="2"/>
        <v>0</v>
      </c>
    </row>
    <row r="65" spans="2:9" s="7" customFormat="1" x14ac:dyDescent="0.25">
      <c r="C65" s="1" t="s">
        <v>238</v>
      </c>
      <c r="D65" s="7">
        <f t="shared" si="2"/>
        <v>0</v>
      </c>
    </row>
    <row r="66" spans="2:9" s="7" customFormat="1" x14ac:dyDescent="0.25">
      <c r="B66"/>
      <c r="C66" s="1" t="s">
        <v>80</v>
      </c>
      <c r="D66" s="7">
        <f t="shared" si="2"/>
        <v>25</v>
      </c>
      <c r="E66">
        <f>2+2+2+2+2+2+2+2+2</f>
        <v>18</v>
      </c>
      <c r="F66"/>
      <c r="G66"/>
      <c r="H66">
        <f>3</f>
        <v>3</v>
      </c>
      <c r="I66">
        <f>4</f>
        <v>4</v>
      </c>
    </row>
    <row r="67" spans="2:9" x14ac:dyDescent="0.25">
      <c r="B67" s="7"/>
      <c r="C67" s="1" t="s">
        <v>135</v>
      </c>
      <c r="D67" s="7">
        <f t="shared" si="2"/>
        <v>0</v>
      </c>
      <c r="E67" s="7"/>
      <c r="F67" s="7"/>
      <c r="G67" s="7"/>
      <c r="H67" s="7"/>
      <c r="I67" s="7"/>
    </row>
    <row r="68" spans="2:9" x14ac:dyDescent="0.25">
      <c r="C68" s="1" t="s">
        <v>189</v>
      </c>
      <c r="D68" s="7">
        <f t="shared" si="2"/>
        <v>0</v>
      </c>
    </row>
    <row r="69" spans="2:9" x14ac:dyDescent="0.25">
      <c r="C69" s="2" t="s">
        <v>59</v>
      </c>
      <c r="D69" s="7"/>
    </row>
    <row r="70" spans="2:9" x14ac:dyDescent="0.25">
      <c r="C70" s="1" t="s">
        <v>81</v>
      </c>
      <c r="D70" s="7">
        <f>SUM(E:E+F:F+G:G+H:H+I:I)</f>
        <v>0</v>
      </c>
    </row>
    <row r="71" spans="2:9" x14ac:dyDescent="0.25">
      <c r="C71" s="1" t="s">
        <v>233</v>
      </c>
      <c r="D71" s="7">
        <f>SUM(E:E+F:F+G:G+H:H+I:I)</f>
        <v>1</v>
      </c>
      <c r="F71">
        <f>1</f>
        <v>1</v>
      </c>
    </row>
    <row r="72" spans="2:9" s="7" customFormat="1" x14ac:dyDescent="0.25">
      <c r="C72" s="1" t="s">
        <v>241</v>
      </c>
      <c r="D72" s="7">
        <f>SUM(E:E+F:F+G:G+H:H+I:I)</f>
        <v>0</v>
      </c>
    </row>
    <row r="73" spans="2:9" x14ac:dyDescent="0.25">
      <c r="C73" s="1" t="s">
        <v>136</v>
      </c>
      <c r="D73" s="7">
        <f>SUM(E:E+F:F+G:G+H:H+I:I)</f>
        <v>0</v>
      </c>
    </row>
    <row r="74" spans="2:9" x14ac:dyDescent="0.25">
      <c r="C74" s="2" t="s">
        <v>220</v>
      </c>
      <c r="D74" s="7"/>
    </row>
    <row r="75" spans="2:9" x14ac:dyDescent="0.25">
      <c r="C75" s="1" t="s">
        <v>230</v>
      </c>
      <c r="D75" s="7">
        <f>SUM(E:E+F:F+G:G+H:H+I:I)</f>
        <v>2</v>
      </c>
      <c r="I75">
        <f>2</f>
        <v>2</v>
      </c>
    </row>
    <row r="76" spans="2:9" x14ac:dyDescent="0.25">
      <c r="C76" s="1" t="s">
        <v>217</v>
      </c>
      <c r="D76" s="7">
        <f>SUM(E:E+F:F+G:G+H:H+I:I)</f>
        <v>3</v>
      </c>
      <c r="F76">
        <f>1+2</f>
        <v>3</v>
      </c>
    </row>
    <row r="77" spans="2:9" x14ac:dyDescent="0.25">
      <c r="C77" s="2" t="s">
        <v>40</v>
      </c>
      <c r="D77" s="7"/>
    </row>
    <row r="78" spans="2:9" x14ac:dyDescent="0.25">
      <c r="C78" s="1" t="s">
        <v>146</v>
      </c>
      <c r="D78" s="7">
        <f>SUM(E:E+F:F+G:G+H:H+I:I)</f>
        <v>0</v>
      </c>
    </row>
    <row r="79" spans="2:9" x14ac:dyDescent="0.25">
      <c r="C79" s="1" t="s">
        <v>218</v>
      </c>
      <c r="D79" s="7">
        <f>SUM(E:E+F:F+G:G+H:H+I:I)</f>
        <v>0</v>
      </c>
    </row>
    <row r="80" spans="2:9" x14ac:dyDescent="0.25">
      <c r="C80" s="1" t="s">
        <v>82</v>
      </c>
      <c r="D80" s="7">
        <f>SUM(E:E+F:F+G:G+H:H+I:I)</f>
        <v>0</v>
      </c>
    </row>
    <row r="81" spans="3:7" x14ac:dyDescent="0.25">
      <c r="C81" s="2" t="s">
        <v>41</v>
      </c>
      <c r="D81" s="7"/>
    </row>
    <row r="82" spans="3:7" x14ac:dyDescent="0.25">
      <c r="C82" s="1" t="s">
        <v>83</v>
      </c>
      <c r="D82" s="7">
        <f>SUM(E:E+F:F+G:G+H:H+I:I)</f>
        <v>3</v>
      </c>
      <c r="E82">
        <v>2</v>
      </c>
      <c r="G82">
        <f>1</f>
        <v>1</v>
      </c>
    </row>
  </sheetData>
  <sortState ref="C8:I81">
    <sortCondition ref="C8:C81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pane xSplit="3" ySplit="6" topLeftCell="D32" activePane="bottomRight" state="frozen"/>
      <selection pane="topRight" activeCell="D1" sqref="D1"/>
      <selection pane="bottomLeft" activeCell="A7" sqref="A7"/>
      <selection pane="bottomRight" activeCell="E54" sqref="E54"/>
    </sheetView>
  </sheetViews>
  <sheetFormatPr defaultRowHeight="15" x14ac:dyDescent="0.25"/>
  <cols>
    <col min="1" max="1" width="51.7109375" bestFit="1" customWidth="1"/>
    <col min="2" max="2" width="13.5703125" bestFit="1" customWidth="1"/>
    <col min="3" max="3" width="20" bestFit="1" customWidth="1"/>
    <col min="4" max="4" width="15.7109375" bestFit="1" customWidth="1"/>
    <col min="5" max="5" width="16.28515625" bestFit="1" customWidth="1"/>
    <col min="6" max="7" width="15.7109375" bestFit="1" customWidth="1"/>
    <col min="8" max="8" width="16.7109375" bestFit="1" customWidth="1"/>
    <col min="9" max="9" width="15.7109375" bestFit="1" customWidth="1"/>
  </cols>
  <sheetData>
    <row r="1" spans="1:10" x14ac:dyDescent="0.25">
      <c r="A1" s="3" t="s">
        <v>5</v>
      </c>
      <c r="B1" s="3"/>
      <c r="C1" s="3"/>
      <c r="D1" s="3"/>
      <c r="E1" s="3"/>
      <c r="F1" s="3"/>
      <c r="G1" s="3"/>
      <c r="H1" s="3"/>
      <c r="I1" s="3"/>
    </row>
    <row r="2" spans="1:10" x14ac:dyDescent="0.25">
      <c r="A2" s="3" t="s">
        <v>12</v>
      </c>
      <c r="B2" s="3"/>
      <c r="C2" s="3"/>
      <c r="D2" s="4"/>
      <c r="E2" s="4"/>
      <c r="F2" s="3"/>
      <c r="G2" s="3"/>
      <c r="H2" s="3"/>
      <c r="I2" s="3"/>
    </row>
    <row r="3" spans="1:10" x14ac:dyDescent="0.25">
      <c r="A3" s="1" t="s">
        <v>6</v>
      </c>
      <c r="B3" s="4"/>
      <c r="C3" s="4"/>
      <c r="D3" s="4"/>
      <c r="E3" s="4"/>
      <c r="F3" s="3"/>
      <c r="G3" s="3"/>
      <c r="H3" s="3"/>
      <c r="I3" s="3"/>
    </row>
    <row r="4" spans="1:10" x14ac:dyDescent="0.25">
      <c r="A4" s="1" t="s">
        <v>13</v>
      </c>
      <c r="B4" s="3"/>
      <c r="C4" s="3"/>
      <c r="D4" s="3"/>
      <c r="E4" s="3"/>
      <c r="F4" s="3"/>
      <c r="G4" s="3"/>
      <c r="H4" s="3"/>
      <c r="I4" s="3"/>
    </row>
    <row r="5" spans="1:10" x14ac:dyDescent="0.25">
      <c r="A5" s="3"/>
      <c r="B5" s="3"/>
      <c r="C5" s="3"/>
      <c r="D5" s="4" t="s">
        <v>11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</row>
    <row r="6" spans="1:10" x14ac:dyDescent="0.25">
      <c r="A6" s="3"/>
      <c r="B6" s="4" t="s">
        <v>1</v>
      </c>
      <c r="C6" s="4" t="s">
        <v>0</v>
      </c>
      <c r="D6" s="4" t="s">
        <v>2</v>
      </c>
      <c r="E6" s="4" t="s">
        <v>3</v>
      </c>
      <c r="F6" s="4" t="s">
        <v>4</v>
      </c>
      <c r="G6" s="4" t="s">
        <v>9</v>
      </c>
      <c r="H6" s="4" t="s">
        <v>10</v>
      </c>
      <c r="I6" s="4" t="s">
        <v>15</v>
      </c>
    </row>
    <row r="7" spans="1:10" x14ac:dyDescent="0.25">
      <c r="B7" s="6">
        <v>2020</v>
      </c>
    </row>
    <row r="8" spans="1:10" x14ac:dyDescent="0.25">
      <c r="C8" s="2" t="s">
        <v>7</v>
      </c>
    </row>
    <row r="9" spans="1:10" x14ac:dyDescent="0.25">
      <c r="C9" t="s">
        <v>84</v>
      </c>
      <c r="D9">
        <f>SUM(E:E+F:F+G:G+H:H+I:I)</f>
        <v>0</v>
      </c>
    </row>
    <row r="10" spans="1:10" x14ac:dyDescent="0.25">
      <c r="C10" t="s">
        <v>85</v>
      </c>
      <c r="D10" s="7">
        <f>SUM(E:E+F:F+G:G+H:H+I:I)</f>
        <v>0</v>
      </c>
    </row>
    <row r="11" spans="1:10" x14ac:dyDescent="0.25">
      <c r="C11" t="s">
        <v>86</v>
      </c>
      <c r="D11" s="7">
        <f>SUM(E:E+F:F+G:G+H:H+I:I)</f>
        <v>36</v>
      </c>
      <c r="F11">
        <f>2+2+2+2+2+2+2+2+2+2+2+2+2+2</f>
        <v>28</v>
      </c>
      <c r="H11">
        <f>4</f>
        <v>4</v>
      </c>
      <c r="I11">
        <f>4</f>
        <v>4</v>
      </c>
    </row>
    <row r="12" spans="1:10" x14ac:dyDescent="0.25">
      <c r="C12" s="2" t="s">
        <v>8</v>
      </c>
      <c r="D12" s="7"/>
    </row>
    <row r="13" spans="1:10" x14ac:dyDescent="0.25">
      <c r="C13" t="s">
        <v>87</v>
      </c>
      <c r="D13" s="7">
        <f t="shared" ref="D13:D20" si="0">SUM(E:E+F:F+G:G+H:H+I:I)</f>
        <v>0</v>
      </c>
    </row>
    <row r="14" spans="1:10" x14ac:dyDescent="0.25">
      <c r="C14" s="1" t="s">
        <v>221</v>
      </c>
      <c r="D14" s="7">
        <f t="shared" si="0"/>
        <v>0</v>
      </c>
    </row>
    <row r="15" spans="1:10" x14ac:dyDescent="0.25">
      <c r="C15" s="1" t="s">
        <v>223</v>
      </c>
      <c r="D15" s="7">
        <f t="shared" si="0"/>
        <v>0</v>
      </c>
      <c r="E15" s="7"/>
      <c r="F15" s="7"/>
      <c r="G15" s="7"/>
      <c r="H15" s="7"/>
      <c r="I15" s="7"/>
      <c r="J15" s="7"/>
    </row>
    <row r="16" spans="1:10" x14ac:dyDescent="0.25">
      <c r="C16" s="1" t="s">
        <v>190</v>
      </c>
      <c r="D16" s="7">
        <f t="shared" si="0"/>
        <v>0</v>
      </c>
    </row>
    <row r="17" spans="2:11" x14ac:dyDescent="0.25">
      <c r="C17" s="7" t="s">
        <v>88</v>
      </c>
      <c r="D17" s="7">
        <f t="shared" si="0"/>
        <v>0</v>
      </c>
    </row>
    <row r="18" spans="2:11" x14ac:dyDescent="0.25">
      <c r="C18" s="7" t="s">
        <v>149</v>
      </c>
      <c r="D18" s="7">
        <f t="shared" si="0"/>
        <v>0</v>
      </c>
    </row>
    <row r="19" spans="2:11" x14ac:dyDescent="0.25">
      <c r="C19" t="s">
        <v>89</v>
      </c>
      <c r="D19" s="7">
        <f t="shared" si="0"/>
        <v>5</v>
      </c>
      <c r="F19">
        <f>2</f>
        <v>2</v>
      </c>
      <c r="H19">
        <f>3</f>
        <v>3</v>
      </c>
    </row>
    <row r="20" spans="2:11" x14ac:dyDescent="0.25">
      <c r="C20" s="1" t="s">
        <v>222</v>
      </c>
      <c r="D20" s="7">
        <f t="shared" si="0"/>
        <v>0</v>
      </c>
    </row>
    <row r="21" spans="2:11" x14ac:dyDescent="0.25">
      <c r="C21" s="2" t="s">
        <v>17</v>
      </c>
      <c r="D21" s="7"/>
      <c r="E21" s="7"/>
      <c r="F21" s="7"/>
      <c r="G21" s="7"/>
      <c r="H21" s="7"/>
      <c r="I21" s="7"/>
      <c r="J21" s="7"/>
      <c r="K21" s="7"/>
    </row>
    <row r="22" spans="2:11" x14ac:dyDescent="0.25">
      <c r="C22" s="7" t="s">
        <v>90</v>
      </c>
      <c r="D22" s="7">
        <f>SUM(E:E+F:F+G:G+H:H+I:I)</f>
        <v>0</v>
      </c>
    </row>
    <row r="23" spans="2:11" x14ac:dyDescent="0.25">
      <c r="C23" s="7" t="s">
        <v>91</v>
      </c>
      <c r="D23" s="7">
        <f>SUM(E:E+F:F+G:G+H:H+I:I)</f>
        <v>0</v>
      </c>
      <c r="E23" s="7"/>
      <c r="F23" s="7"/>
      <c r="G23" s="7"/>
      <c r="H23" s="7"/>
      <c r="I23" s="7"/>
    </row>
    <row r="24" spans="2:11" x14ac:dyDescent="0.25">
      <c r="C24" s="1" t="s">
        <v>224</v>
      </c>
      <c r="D24" s="7">
        <f>SUM(E:E+F:F+G:G+H:H+I:I)</f>
        <v>0</v>
      </c>
    </row>
    <row r="25" spans="2:11" x14ac:dyDescent="0.25">
      <c r="C25" s="7" t="s">
        <v>92</v>
      </c>
      <c r="D25" s="7">
        <f>SUM(E:E+F:F+G:G+H:H+I:I)</f>
        <v>0</v>
      </c>
    </row>
    <row r="26" spans="2:11" x14ac:dyDescent="0.25">
      <c r="C26" s="7" t="s">
        <v>176</v>
      </c>
      <c r="D26" s="7">
        <f>SUM(E:E+F:F+G:G+H:H+I:I)</f>
        <v>0</v>
      </c>
    </row>
    <row r="27" spans="2:11" x14ac:dyDescent="0.25">
      <c r="B27" s="7"/>
      <c r="C27" s="2" t="s">
        <v>21</v>
      </c>
      <c r="D27" s="7"/>
      <c r="E27" s="7"/>
      <c r="F27" s="7"/>
      <c r="G27" s="7"/>
      <c r="H27" s="7"/>
      <c r="I27" s="7"/>
    </row>
    <row r="28" spans="2:11" x14ac:dyDescent="0.25">
      <c r="B28" s="7"/>
      <c r="C28" s="1" t="s">
        <v>235</v>
      </c>
      <c r="D28" s="7">
        <f>SUM(E:E+F:F+G:G+H:H+I:I)</f>
        <v>0</v>
      </c>
      <c r="E28" s="7"/>
      <c r="F28" s="7"/>
      <c r="G28" s="7"/>
      <c r="H28" s="7"/>
      <c r="I28" s="7"/>
    </row>
    <row r="29" spans="2:11" x14ac:dyDescent="0.25">
      <c r="C29" s="2" t="s">
        <v>173</v>
      </c>
      <c r="D29" s="2"/>
      <c r="E29" s="2"/>
      <c r="F29" s="2"/>
      <c r="G29" s="2"/>
      <c r="H29" s="2"/>
      <c r="I29" s="2"/>
    </row>
    <row r="30" spans="2:11" x14ac:dyDescent="0.25">
      <c r="C30" s="1" t="s">
        <v>191</v>
      </c>
      <c r="D30" s="7">
        <f>SUM(E:E+F:F+G:G+H:H+I:I)</f>
        <v>0</v>
      </c>
    </row>
    <row r="31" spans="2:11" x14ac:dyDescent="0.25">
      <c r="C31" s="1" t="s">
        <v>203</v>
      </c>
      <c r="D31" s="7">
        <f>SUM(E:E+F:F+G:G+H:H+I:I)</f>
        <v>0</v>
      </c>
    </row>
    <row r="32" spans="2:11" x14ac:dyDescent="0.25">
      <c r="C32" s="1" t="s">
        <v>204</v>
      </c>
      <c r="D32" s="7">
        <f>SUM(E:E+F:F+G:G+H:H+I:I)</f>
        <v>0</v>
      </c>
    </row>
    <row r="33" spans="2:11" x14ac:dyDescent="0.25">
      <c r="C33" s="2" t="s">
        <v>23</v>
      </c>
      <c r="D33" s="7"/>
    </row>
    <row r="34" spans="2:11" x14ac:dyDescent="0.25">
      <c r="C34" s="7" t="s">
        <v>95</v>
      </c>
      <c r="D34" s="7">
        <f>SUM(E:E+F:F+G:G+H:H+I:I)</f>
        <v>0</v>
      </c>
    </row>
    <row r="35" spans="2:11" x14ac:dyDescent="0.25">
      <c r="C35" s="7" t="s">
        <v>96</v>
      </c>
      <c r="D35" s="7">
        <f>SUM(E:E+F:F+G:G+H:H+I:I)</f>
        <v>0</v>
      </c>
    </row>
    <row r="36" spans="2:11" x14ac:dyDescent="0.25">
      <c r="C36" s="7" t="s">
        <v>97</v>
      </c>
      <c r="D36" s="7">
        <f>SUM(E:E+F:F+G:G+H:H+I:I)</f>
        <v>0</v>
      </c>
    </row>
    <row r="37" spans="2:11" x14ac:dyDescent="0.25">
      <c r="C37" s="2" t="s">
        <v>26</v>
      </c>
      <c r="D37" s="7"/>
    </row>
    <row r="38" spans="2:11" s="7" customFormat="1" x14ac:dyDescent="0.25">
      <c r="B38"/>
      <c r="C38" s="1" t="s">
        <v>138</v>
      </c>
      <c r="D38" s="7">
        <f>SUM(E:E+F:F+G:G+H:H+I:I)</f>
        <v>0</v>
      </c>
      <c r="E38"/>
      <c r="F38"/>
      <c r="G38"/>
      <c r="H38"/>
      <c r="I38"/>
    </row>
    <row r="39" spans="2:11" x14ac:dyDescent="0.25">
      <c r="C39" s="7" t="s">
        <v>98</v>
      </c>
      <c r="D39" s="7">
        <f>SUM(E:E+F:F+G:G+H:H+I:I)</f>
        <v>0</v>
      </c>
    </row>
    <row r="40" spans="2:11" x14ac:dyDescent="0.25">
      <c r="B40" s="7"/>
      <c r="C40" s="1" t="s">
        <v>205</v>
      </c>
      <c r="D40" s="7">
        <f>SUM(E:E+F:F+G:G+H:H+I:I)</f>
        <v>4</v>
      </c>
      <c r="E40" s="7">
        <f>2</f>
        <v>2</v>
      </c>
      <c r="F40" s="7">
        <f>2</f>
        <v>2</v>
      </c>
      <c r="G40" s="7"/>
      <c r="H40" s="7"/>
      <c r="I40" s="7"/>
    </row>
    <row r="41" spans="2:11" x14ac:dyDescent="0.25">
      <c r="C41" s="1" t="s">
        <v>206</v>
      </c>
      <c r="D41" s="7">
        <f>SUM(E:E+F:F+G:G+H:H+I:I)</f>
        <v>4</v>
      </c>
      <c r="I41">
        <f>4</f>
        <v>4</v>
      </c>
    </row>
    <row r="42" spans="2:11" s="7" customFormat="1" x14ac:dyDescent="0.25">
      <c r="C42" s="2" t="s">
        <v>236</v>
      </c>
    </row>
    <row r="43" spans="2:11" s="7" customFormat="1" x14ac:dyDescent="0.25">
      <c r="C43" s="1" t="s">
        <v>240</v>
      </c>
      <c r="D43" s="7">
        <f t="shared" ref="D43" si="1">SUM(E:E+F:F+G:G+H:H+I:I)</f>
        <v>0</v>
      </c>
    </row>
    <row r="44" spans="2:11" x14ac:dyDescent="0.25">
      <c r="C44" s="2" t="s">
        <v>30</v>
      </c>
      <c r="D44" s="7"/>
    </row>
    <row r="45" spans="2:11" x14ac:dyDescent="0.25">
      <c r="C45" s="7" t="s">
        <v>99</v>
      </c>
      <c r="D45" s="7">
        <f>SUM(E:E+F:F+G:G+H:H+I:I)</f>
        <v>0</v>
      </c>
    </row>
    <row r="46" spans="2:11" s="7" customFormat="1" x14ac:dyDescent="0.25">
      <c r="B46"/>
      <c r="C46" s="2" t="s">
        <v>211</v>
      </c>
      <c r="E46"/>
      <c r="F46"/>
      <c r="G46"/>
      <c r="H46"/>
      <c r="I46"/>
      <c r="J46"/>
      <c r="K46"/>
    </row>
    <row r="47" spans="2:11" x14ac:dyDescent="0.25">
      <c r="C47" s="1" t="s">
        <v>207</v>
      </c>
      <c r="D47" s="7">
        <f>SUM(E:E+F:F+G:G+H:H+I:I)</f>
        <v>12</v>
      </c>
      <c r="F47">
        <f>1+2+3+2</f>
        <v>8</v>
      </c>
      <c r="I47">
        <f>4</f>
        <v>4</v>
      </c>
      <c r="K47" s="7"/>
    </row>
    <row r="48" spans="2:11" x14ac:dyDescent="0.25">
      <c r="B48" s="7"/>
      <c r="C48" s="2" t="s">
        <v>32</v>
      </c>
      <c r="D48" s="7"/>
      <c r="J48" s="7"/>
    </row>
    <row r="49" spans="2:13" x14ac:dyDescent="0.25">
      <c r="C49" s="1" t="s">
        <v>139</v>
      </c>
      <c r="D49" s="7">
        <f>SUM(E:E+F:F+G:G+H:H+I:I)</f>
        <v>0</v>
      </c>
    </row>
    <row r="50" spans="2:13" s="7" customFormat="1" x14ac:dyDescent="0.25">
      <c r="B50"/>
      <c r="C50" s="1" t="s">
        <v>169</v>
      </c>
      <c r="D50" s="7">
        <f>SUM(E:E+F:F+G:G+H:H+I:I)</f>
        <v>0</v>
      </c>
      <c r="E50"/>
      <c r="F50"/>
      <c r="G50"/>
      <c r="H50"/>
      <c r="I50"/>
    </row>
    <row r="51" spans="2:13" x14ac:dyDescent="0.25">
      <c r="C51" s="7" t="s">
        <v>100</v>
      </c>
      <c r="D51" s="7">
        <f>SUM(E:E+F:F+G:G+H:H+I:I)</f>
        <v>0</v>
      </c>
      <c r="E51" s="7"/>
      <c r="F51" s="7"/>
      <c r="G51" s="7"/>
      <c r="H51" s="7"/>
      <c r="I51" s="7"/>
    </row>
    <row r="52" spans="2:13" x14ac:dyDescent="0.25">
      <c r="B52" s="7"/>
      <c r="C52" s="1" t="s">
        <v>101</v>
      </c>
      <c r="D52" s="7">
        <f>SUM(E:E+F:F+G:G+H:H+I:I)</f>
        <v>0</v>
      </c>
      <c r="E52" s="7"/>
      <c r="F52" s="7"/>
      <c r="G52" s="7"/>
      <c r="H52" s="7"/>
      <c r="I52" s="7"/>
    </row>
    <row r="53" spans="2:13" x14ac:dyDescent="0.25">
      <c r="C53" s="1" t="s">
        <v>102</v>
      </c>
      <c r="D53" s="7">
        <f>SUM(E:E+F:F+G:G+H:H+I:I)</f>
        <v>47</v>
      </c>
      <c r="E53">
        <f>2+2+2+2+2+2+2+2+2+2+2+2+2+2+2+2+2</f>
        <v>34</v>
      </c>
      <c r="F53">
        <f>1+2+2+2+2</f>
        <v>9</v>
      </c>
      <c r="I53">
        <f>4</f>
        <v>4</v>
      </c>
    </row>
    <row r="54" spans="2:13" x14ac:dyDescent="0.25">
      <c r="C54" s="2" t="s">
        <v>103</v>
      </c>
      <c r="D54" s="7"/>
    </row>
    <row r="55" spans="2:13" x14ac:dyDescent="0.25">
      <c r="C55" s="1" t="s">
        <v>104</v>
      </c>
      <c r="D55" s="7">
        <f>SUM(E:E+F:F+G:G+H:H+I:I)</f>
        <v>0</v>
      </c>
    </row>
    <row r="56" spans="2:13" x14ac:dyDescent="0.25">
      <c r="C56" s="2" t="s">
        <v>19</v>
      </c>
      <c r="D56" s="7"/>
    </row>
    <row r="57" spans="2:13" x14ac:dyDescent="0.25">
      <c r="C57" s="1" t="s">
        <v>208</v>
      </c>
      <c r="D57" s="7">
        <f>SUM(E:E+F:F+G:G+H:H+I:I)</f>
        <v>0</v>
      </c>
    </row>
    <row r="58" spans="2:13" x14ac:dyDescent="0.25">
      <c r="C58" s="1" t="s">
        <v>209</v>
      </c>
      <c r="D58" s="7">
        <f>SUM(E:E+F:F+G:G+H:H+I:I)</f>
        <v>0</v>
      </c>
    </row>
    <row r="59" spans="2:13" x14ac:dyDescent="0.25">
      <c r="C59" s="2" t="s">
        <v>66</v>
      </c>
      <c r="D59" s="7"/>
      <c r="L59" s="2"/>
      <c r="M59" s="2"/>
    </row>
    <row r="60" spans="2:13" x14ac:dyDescent="0.25">
      <c r="C60" s="1" t="s">
        <v>105</v>
      </c>
      <c r="D60" s="7">
        <f>SUM(E:E+F:F+G:G+H:H+I:I)</f>
        <v>0</v>
      </c>
      <c r="J60" s="2"/>
      <c r="K60" s="2"/>
    </row>
    <row r="61" spans="2:13" x14ac:dyDescent="0.25">
      <c r="C61" s="1" t="s">
        <v>140</v>
      </c>
      <c r="D61" s="7">
        <f>SUM(E:E+F:F+G:G+H:H+I:I)</f>
        <v>0</v>
      </c>
    </row>
    <row r="62" spans="2:13" x14ac:dyDescent="0.25">
      <c r="C62" s="1" t="s">
        <v>106</v>
      </c>
      <c r="D62" s="7">
        <f>SUM(E:E+F:F+G:G+H:H+I:I)</f>
        <v>0</v>
      </c>
    </row>
    <row r="63" spans="2:13" x14ac:dyDescent="0.25">
      <c r="C63" s="2" t="s">
        <v>59</v>
      </c>
      <c r="D63" s="7"/>
      <c r="E63" s="7"/>
      <c r="F63" s="7"/>
      <c r="G63" s="7"/>
      <c r="H63" s="7"/>
      <c r="I63" s="7"/>
    </row>
    <row r="64" spans="2:13" x14ac:dyDescent="0.25">
      <c r="C64" s="1" t="s">
        <v>107</v>
      </c>
      <c r="D64" s="7">
        <f t="shared" ref="D64:D71" si="2">SUM(E:E+F:F+G:G+H:H+I:I)</f>
        <v>2</v>
      </c>
      <c r="E64">
        <f>2</f>
        <v>2</v>
      </c>
    </row>
    <row r="65" spans="3:9" x14ac:dyDescent="0.25">
      <c r="C65" s="1" t="s">
        <v>141</v>
      </c>
      <c r="D65" s="7">
        <f t="shared" si="2"/>
        <v>0</v>
      </c>
      <c r="E65" s="7"/>
      <c r="F65" s="7"/>
      <c r="G65" s="7"/>
      <c r="H65" s="7"/>
      <c r="I65" s="7"/>
    </row>
    <row r="66" spans="3:9" x14ac:dyDescent="0.25">
      <c r="C66" s="1" t="s">
        <v>108</v>
      </c>
      <c r="D66" s="7">
        <f t="shared" si="2"/>
        <v>0</v>
      </c>
    </row>
    <row r="67" spans="3:9" x14ac:dyDescent="0.25">
      <c r="C67" s="1" t="s">
        <v>210</v>
      </c>
      <c r="D67" s="7">
        <f t="shared" si="2"/>
        <v>7</v>
      </c>
      <c r="F67">
        <f>1+2+2+2</f>
        <v>7</v>
      </c>
    </row>
    <row r="68" spans="3:9" x14ac:dyDescent="0.25">
      <c r="C68" s="1" t="s">
        <v>142</v>
      </c>
      <c r="D68" s="7">
        <f t="shared" si="2"/>
        <v>17</v>
      </c>
      <c r="F68">
        <f>1+2+2+2+2</f>
        <v>9</v>
      </c>
      <c r="H68">
        <f>4</f>
        <v>4</v>
      </c>
      <c r="I68">
        <f>4</f>
        <v>4</v>
      </c>
    </row>
    <row r="69" spans="3:9" x14ac:dyDescent="0.25">
      <c r="C69" s="1" t="s">
        <v>143</v>
      </c>
      <c r="D69" s="7">
        <f t="shared" si="2"/>
        <v>0</v>
      </c>
    </row>
    <row r="70" spans="3:9" x14ac:dyDescent="0.25">
      <c r="C70" s="1" t="s">
        <v>109</v>
      </c>
      <c r="D70" s="7">
        <f t="shared" si="2"/>
        <v>5</v>
      </c>
      <c r="F70">
        <f>1+2+2</f>
        <v>5</v>
      </c>
    </row>
    <row r="71" spans="3:9" x14ac:dyDescent="0.25">
      <c r="C71" s="1" t="s">
        <v>144</v>
      </c>
      <c r="D71" s="7">
        <f t="shared" si="2"/>
        <v>0</v>
      </c>
    </row>
    <row r="72" spans="3:9" x14ac:dyDescent="0.25">
      <c r="C72" s="2" t="s">
        <v>65</v>
      </c>
      <c r="D72" s="7"/>
    </row>
    <row r="73" spans="3:9" x14ac:dyDescent="0.25">
      <c r="C73" s="1" t="s">
        <v>110</v>
      </c>
      <c r="D73" s="7">
        <f>SUM(E:E+F:F+G:G+H:H+I:I)</f>
        <v>6</v>
      </c>
      <c r="E73" s="7"/>
      <c r="F73" s="7"/>
      <c r="G73" s="7">
        <f>2</f>
        <v>2</v>
      </c>
      <c r="H73" s="7"/>
      <c r="I73" s="7">
        <f>4</f>
        <v>4</v>
      </c>
    </row>
    <row r="74" spans="3:9" x14ac:dyDescent="0.25">
      <c r="C74" s="1" t="s">
        <v>112</v>
      </c>
      <c r="D74" s="7">
        <f>SUM(E:E+F:F+G:G+H:H+I:I)</f>
        <v>0</v>
      </c>
    </row>
    <row r="75" spans="3:9" x14ac:dyDescent="0.25">
      <c r="C75" s="2" t="s">
        <v>93</v>
      </c>
      <c r="D75" s="7"/>
    </row>
    <row r="76" spans="3:9" x14ac:dyDescent="0.25">
      <c r="C76" s="1" t="s">
        <v>111</v>
      </c>
      <c r="D76" s="7">
        <f>SUM(E:E+F:F+G:G+H:H+I:I)</f>
        <v>0</v>
      </c>
    </row>
    <row r="77" spans="3:9" x14ac:dyDescent="0.25">
      <c r="C77" s="2" t="s">
        <v>171</v>
      </c>
      <c r="D77" s="2"/>
      <c r="E77" s="2"/>
      <c r="F77" s="2"/>
      <c r="G77" s="2"/>
      <c r="H77" s="2"/>
      <c r="I77" s="2"/>
    </row>
    <row r="78" spans="3:9" x14ac:dyDescent="0.25">
      <c r="C78" s="1" t="s">
        <v>170</v>
      </c>
      <c r="D78" s="7">
        <f>SUM(E:E+F:F+G:G+H:H+I:I)</f>
        <v>10.5</v>
      </c>
      <c r="F78">
        <f>1+2+2+2</f>
        <v>7</v>
      </c>
      <c r="H78">
        <f>3.5</f>
        <v>3.5</v>
      </c>
    </row>
    <row r="79" spans="3:9" x14ac:dyDescent="0.25">
      <c r="C79" s="2" t="s">
        <v>94</v>
      </c>
      <c r="D79" s="7"/>
    </row>
    <row r="80" spans="3:9" x14ac:dyDescent="0.25">
      <c r="C80" s="1" t="s">
        <v>113</v>
      </c>
      <c r="D80" s="7">
        <f>SUM(E:E+F:F+G:G+H:H+I:I)</f>
        <v>0</v>
      </c>
    </row>
    <row r="81" spans="3:4" x14ac:dyDescent="0.25">
      <c r="C81" s="1" t="s">
        <v>145</v>
      </c>
      <c r="D81" s="7">
        <f>SUM(E:E+F:F+G:G+H:H+I:I)</f>
        <v>0</v>
      </c>
    </row>
  </sheetData>
  <sortState ref="C8:I81">
    <sortCondition ref="C8:C8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 Year 2016-17</vt:lpstr>
      <vt:lpstr>Grad Year 2018</vt:lpstr>
      <vt:lpstr>Grad Year 2019</vt:lpstr>
      <vt:lpstr>Grad Year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</dc:creator>
  <cp:lastModifiedBy>Jaclyn James</cp:lastModifiedBy>
  <dcterms:created xsi:type="dcterms:W3CDTF">2016-05-14T17:23:47Z</dcterms:created>
  <dcterms:modified xsi:type="dcterms:W3CDTF">2017-04-03T02:34:56Z</dcterms:modified>
</cp:coreProperties>
</file>