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4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C42" i="1" l="1"/>
  <c r="C38" i="1" l="1"/>
  <c r="C16" i="1" l="1"/>
  <c r="D11" i="1"/>
  <c r="D12" i="1"/>
  <c r="D13" i="1"/>
  <c r="D10" i="1"/>
  <c r="D7" i="1"/>
  <c r="C40" i="1" l="1"/>
  <c r="C19" i="1" l="1"/>
  <c r="C17" i="1"/>
  <c r="C21" i="1" s="1"/>
  <c r="D17" i="1"/>
  <c r="D21" i="1" s="1"/>
</calcChain>
</file>

<file path=xl/sharedStrings.xml><?xml version="1.0" encoding="utf-8"?>
<sst xmlns="http://schemas.openxmlformats.org/spreadsheetml/2006/main" count="42" uniqueCount="42">
  <si>
    <t>Costs/Fees/Charges</t>
  </si>
  <si>
    <t xml:space="preserve">     Trunk Sewer</t>
  </si>
  <si>
    <t xml:space="preserve">     Trunk Water</t>
  </si>
  <si>
    <t xml:space="preserve">     Trunk Storm Water</t>
  </si>
  <si>
    <t xml:space="preserve">     Street Oversize</t>
  </si>
  <si>
    <t>Per Acre</t>
  </si>
  <si>
    <t xml:space="preserve"> Land Cost Estimate</t>
  </si>
  <si>
    <t xml:space="preserve">     Park Dedication</t>
  </si>
  <si>
    <t xml:space="preserve"> City Development Fees:</t>
  </si>
  <si>
    <t>RESIDENTIAL DEVELOPMENT COST SUMMARY</t>
  </si>
  <si>
    <t xml:space="preserve"> EST. TOTAL  DEV. COST</t>
  </si>
  <si>
    <t xml:space="preserve">  Permit Fee</t>
  </si>
  <si>
    <t xml:space="preserve">  Plan Check Fee</t>
  </si>
  <si>
    <t xml:space="preserve">  State Surcharge</t>
  </si>
  <si>
    <t xml:space="preserve">  Plumbing Permit Fee</t>
  </si>
  <si>
    <t xml:space="preserve">  Mechanical Permit Fee</t>
  </si>
  <si>
    <t xml:space="preserve">  Sewer/Water Permit Fee</t>
  </si>
  <si>
    <t xml:space="preserve">  </t>
  </si>
  <si>
    <t xml:space="preserve">  Gas Fire Permit Fee</t>
  </si>
  <si>
    <t xml:space="preserve">  Water Meter - 1"</t>
  </si>
  <si>
    <t xml:space="preserve">  Pressure Reducer - 1"</t>
  </si>
  <si>
    <t xml:space="preserve">  Water Tower Fee</t>
  </si>
  <si>
    <t xml:space="preserve">  Sewer/Water Connection</t>
  </si>
  <si>
    <t xml:space="preserve">  Builder's Deposit</t>
  </si>
  <si>
    <t>Per Lot*</t>
  </si>
  <si>
    <t>Single Family Housing Subdivision</t>
  </si>
  <si>
    <t xml:space="preserve"> * Assumes 2.0 housing units per GROSS acre / 50 acres</t>
  </si>
  <si>
    <t xml:space="preserve">     Connection - San. Sewer**</t>
  </si>
  <si>
    <t xml:space="preserve">     Connection - Water**</t>
  </si>
  <si>
    <t xml:space="preserve"> ** Sewer/Water Connection Fee = $9,000 each per subd.</t>
  </si>
  <si>
    <t xml:space="preserve"> New Streets / Utilities Est.</t>
  </si>
  <si>
    <t xml:space="preserve">  SAC (Met Council, 2016)</t>
  </si>
  <si>
    <t>Prior Lake, Minnesota - 2016</t>
  </si>
  <si>
    <t xml:space="preserve">  TOTAL FEES PER HOUSE</t>
  </si>
  <si>
    <t xml:space="preserve">     SUBTOTAL DEV. FEES:</t>
  </si>
  <si>
    <t xml:space="preserve"> TOTAL EST. COST PER UNIT</t>
  </si>
  <si>
    <t>RULE OF THUMB:</t>
  </si>
  <si>
    <t xml:space="preserve">4x the combined land, </t>
  </si>
  <si>
    <t>street, utilities and fee cost.</t>
  </si>
  <si>
    <t>Therefore, 4 x $102,439 =</t>
  </si>
  <si>
    <t xml:space="preserve">Average house value = </t>
  </si>
  <si>
    <t xml:space="preserve"> Building Permit Costs ($400,000 value):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</si>
</sst>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Border="1"/>
    <xf numFmtId="164" fontId="3" fillId="0" borderId="0" xfId="0" applyNumberFormat="1" applyFont="1" applyBorder="1"/>
    <xf numFmtId="0" fontId="2" fillId="0" borderId="0" xfId="0" applyFont="1" applyBorder="1"/>
    <xf numFmtId="0" fontId="2" fillId="0" borderId="2" xfId="0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3" fillId="0" borderId="0" xfId="0" applyFont="1"/>
    <xf numFmtId="0" fontId="2" fillId="0" borderId="7" xfId="0" applyFont="1" applyBorder="1"/>
    <xf numFmtId="164" fontId="2" fillId="0" borderId="8" xfId="0" applyNumberFormat="1" applyFont="1" applyBorder="1"/>
    <xf numFmtId="0" fontId="2" fillId="0" borderId="3" xfId="0" applyFont="1" applyBorder="1"/>
    <xf numFmtId="0" fontId="2" fillId="0" borderId="9" xfId="0" applyFont="1" applyBorder="1"/>
    <xf numFmtId="164" fontId="2" fillId="0" borderId="10" xfId="0" applyNumberFormat="1" applyFont="1" applyBorder="1"/>
    <xf numFmtId="0" fontId="2" fillId="0" borderId="11" xfId="0" applyFont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0" fontId="3" fillId="2" borderId="1" xfId="0" applyFont="1" applyFill="1" applyBorder="1" applyAlignment="1"/>
    <xf numFmtId="164" fontId="3" fillId="2" borderId="5" xfId="0" applyNumberFormat="1" applyFont="1" applyFill="1" applyBorder="1"/>
    <xf numFmtId="164" fontId="3" fillId="2" borderId="6" xfId="0" applyNumberFormat="1" applyFont="1" applyFill="1" applyBorder="1"/>
    <xf numFmtId="0" fontId="3" fillId="2" borderId="5" xfId="0" applyFont="1" applyFill="1" applyBorder="1"/>
    <xf numFmtId="0" fontId="3" fillId="3" borderId="1" xfId="0" applyFont="1" applyFill="1" applyBorder="1"/>
    <xf numFmtId="164" fontId="3" fillId="3" borderId="5" xfId="0" applyNumberFormat="1" applyFont="1" applyFill="1" applyBorder="1"/>
    <xf numFmtId="164" fontId="3" fillId="3" borderId="6" xfId="0" applyNumberFormat="1" applyFont="1" applyFill="1" applyBorder="1"/>
    <xf numFmtId="0" fontId="3" fillId="4" borderId="1" xfId="0" applyFont="1" applyFill="1" applyBorder="1"/>
    <xf numFmtId="164" fontId="3" fillId="4" borderId="5" xfId="0" applyNumberFormat="1" applyFont="1" applyFill="1" applyBorder="1"/>
    <xf numFmtId="164" fontId="3" fillId="4" borderId="6" xfId="0" applyNumberFormat="1" applyFont="1" applyFill="1" applyBorder="1"/>
    <xf numFmtId="0" fontId="2" fillId="0" borderId="12" xfId="0" applyFont="1" applyBorder="1"/>
    <xf numFmtId="0" fontId="2" fillId="0" borderId="13" xfId="0" applyFont="1" applyBorder="1"/>
    <xf numFmtId="0" fontId="3" fillId="0" borderId="14" xfId="0" applyFont="1" applyBorder="1"/>
    <xf numFmtId="164" fontId="2" fillId="0" borderId="7" xfId="0" applyNumberFormat="1" applyFont="1" applyBorder="1"/>
    <xf numFmtId="0" fontId="2" fillId="0" borderId="15" xfId="0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3" fillId="5" borderId="1" xfId="0" applyFont="1" applyFill="1" applyBorder="1"/>
    <xf numFmtId="164" fontId="3" fillId="5" borderId="5" xfId="0" applyNumberFormat="1" applyFont="1" applyFill="1" applyBorder="1"/>
    <xf numFmtId="164" fontId="3" fillId="5" borderId="6" xfId="0" applyNumberFormat="1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3" borderId="18" xfId="0" applyFont="1" applyFill="1" applyBorder="1"/>
    <xf numFmtId="0" fontId="0" fillId="0" borderId="0" xfId="0" applyAlignment="1">
      <alignment horizontal="left" vertical="center"/>
    </xf>
    <xf numFmtId="6" fontId="1" fillId="0" borderId="23" xfId="0" applyNumberFormat="1" applyFont="1" applyBorder="1" applyAlignment="1">
      <alignment horizontal="center" vertical="center"/>
    </xf>
    <xf numFmtId="6" fontId="1" fillId="0" borderId="2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3"/>
  <sheetViews>
    <sheetView tabSelected="1" workbookViewId="0"/>
  </sheetViews>
  <sheetFormatPr defaultRowHeight="15" x14ac:dyDescent="0.25"/>
  <cols>
    <col min="1" max="1" width="5.7109375" customWidth="1"/>
    <col min="2" max="2" width="30.7109375" customWidth="1"/>
    <col min="3" max="6" width="12.7109375" customWidth="1"/>
  </cols>
  <sheetData>
    <row r="1" spans="2:8" ht="18" customHeight="1" x14ac:dyDescent="0.3">
      <c r="B1" s="2" t="s">
        <v>9</v>
      </c>
      <c r="C1" s="1"/>
      <c r="D1" s="1"/>
      <c r="E1" s="1"/>
      <c r="F1" s="1"/>
      <c r="G1" s="1"/>
    </row>
    <row r="2" spans="2:8" ht="18" customHeight="1" x14ac:dyDescent="0.3">
      <c r="B2" s="2" t="s">
        <v>25</v>
      </c>
      <c r="C2" s="1"/>
      <c r="D2" s="1"/>
      <c r="E2" s="1"/>
      <c r="F2" s="1"/>
      <c r="G2" s="1"/>
    </row>
    <row r="3" spans="2:8" ht="18" customHeight="1" x14ac:dyDescent="0.3">
      <c r="B3" s="2" t="s">
        <v>32</v>
      </c>
      <c r="C3" s="1"/>
      <c r="D3" s="1"/>
      <c r="E3" s="1"/>
      <c r="F3" s="1"/>
      <c r="G3" s="1"/>
    </row>
    <row r="4" spans="2:8" ht="18" customHeight="1" thickBot="1" x14ac:dyDescent="0.3">
      <c r="B4" s="1"/>
      <c r="C4" s="1"/>
      <c r="D4" s="1"/>
      <c r="E4" s="1"/>
      <c r="F4" s="1"/>
      <c r="G4" s="1"/>
    </row>
    <row r="5" spans="2:8" ht="18" customHeight="1" thickBot="1" x14ac:dyDescent="0.3">
      <c r="B5" s="41" t="s">
        <v>0</v>
      </c>
      <c r="C5" s="42" t="s">
        <v>5</v>
      </c>
      <c r="D5" s="43" t="s">
        <v>24</v>
      </c>
      <c r="E5" s="3"/>
      <c r="F5" s="3"/>
      <c r="G5" s="3"/>
      <c r="H5" s="4"/>
    </row>
    <row r="6" spans="2:8" ht="9.9499999999999993" customHeight="1" thickBot="1" x14ac:dyDescent="0.3">
      <c r="B6" s="18"/>
      <c r="C6" s="31"/>
      <c r="D6" s="32"/>
      <c r="E6" s="1"/>
      <c r="F6" s="1"/>
      <c r="G6" s="1"/>
    </row>
    <row r="7" spans="2:8" ht="18" customHeight="1" thickBot="1" x14ac:dyDescent="0.3">
      <c r="B7" s="38" t="s">
        <v>6</v>
      </c>
      <c r="C7" s="39">
        <v>80000</v>
      </c>
      <c r="D7" s="40">
        <f>C7/2</f>
        <v>40000</v>
      </c>
      <c r="E7" s="5"/>
      <c r="F7" s="5"/>
      <c r="G7" s="1"/>
    </row>
    <row r="8" spans="2:8" ht="9.9499999999999993" customHeight="1" thickBot="1" x14ac:dyDescent="0.3">
      <c r="B8" s="18"/>
      <c r="C8" s="19"/>
      <c r="D8" s="20"/>
      <c r="E8" s="5"/>
      <c r="F8" s="5"/>
      <c r="G8" s="1"/>
    </row>
    <row r="9" spans="2:8" ht="18" customHeight="1" x14ac:dyDescent="0.25">
      <c r="B9" s="33" t="s">
        <v>8</v>
      </c>
      <c r="C9" s="34"/>
      <c r="D9" s="14"/>
      <c r="E9" s="5"/>
      <c r="F9" s="5"/>
      <c r="G9" s="1"/>
    </row>
    <row r="10" spans="2:8" ht="18" customHeight="1" x14ac:dyDescent="0.25">
      <c r="B10" s="9" t="s">
        <v>1</v>
      </c>
      <c r="C10" s="10">
        <v>3344</v>
      </c>
      <c r="D10" s="11">
        <f>C10/2</f>
        <v>1672</v>
      </c>
      <c r="E10" s="5"/>
      <c r="F10" s="5"/>
      <c r="G10" s="1"/>
    </row>
    <row r="11" spans="2:8" ht="18" customHeight="1" x14ac:dyDescent="0.25">
      <c r="B11" s="9" t="s">
        <v>2</v>
      </c>
      <c r="C11" s="10">
        <v>6692</v>
      </c>
      <c r="D11" s="11">
        <f t="shared" ref="D11:D13" si="0">C11/2</f>
        <v>3346</v>
      </c>
      <c r="E11" s="5"/>
      <c r="F11" s="5"/>
      <c r="G11" s="1"/>
    </row>
    <row r="12" spans="2:8" ht="18" customHeight="1" x14ac:dyDescent="0.25">
      <c r="B12" s="9" t="s">
        <v>3</v>
      </c>
      <c r="C12" s="10">
        <v>3069</v>
      </c>
      <c r="D12" s="11">
        <f t="shared" si="0"/>
        <v>1534.5</v>
      </c>
      <c r="E12" s="5"/>
      <c r="F12" s="5"/>
      <c r="G12" s="1"/>
    </row>
    <row r="13" spans="2:8" ht="18" customHeight="1" x14ac:dyDescent="0.25">
      <c r="B13" s="9" t="s">
        <v>4</v>
      </c>
      <c r="C13" s="10">
        <v>5412</v>
      </c>
      <c r="D13" s="11">
        <f t="shared" si="0"/>
        <v>2706</v>
      </c>
      <c r="E13" s="5"/>
      <c r="F13" s="5"/>
      <c r="G13" s="1"/>
    </row>
    <row r="14" spans="2:8" ht="18" customHeight="1" x14ac:dyDescent="0.25">
      <c r="B14" s="9" t="s">
        <v>27</v>
      </c>
      <c r="C14" s="10">
        <v>180</v>
      </c>
      <c r="D14" s="11">
        <v>90</v>
      </c>
      <c r="E14" s="5"/>
      <c r="F14" s="5"/>
      <c r="G14" s="1"/>
    </row>
    <row r="15" spans="2:8" ht="18" customHeight="1" x14ac:dyDescent="0.25">
      <c r="B15" s="9" t="s">
        <v>28</v>
      </c>
      <c r="C15" s="10">
        <v>180</v>
      </c>
      <c r="D15" s="11">
        <v>90</v>
      </c>
      <c r="E15" s="5"/>
      <c r="F15" s="5"/>
      <c r="G15" s="1"/>
    </row>
    <row r="16" spans="2:8" ht="18" customHeight="1" thickBot="1" x14ac:dyDescent="0.3">
      <c r="B16" s="35" t="s">
        <v>7</v>
      </c>
      <c r="C16" s="36">
        <f>D16*2</f>
        <v>7500</v>
      </c>
      <c r="D16" s="37">
        <v>3750</v>
      </c>
      <c r="E16" s="5"/>
      <c r="F16" s="5"/>
      <c r="G16" s="1"/>
    </row>
    <row r="17" spans="2:7" ht="18" customHeight="1" thickBot="1" x14ac:dyDescent="0.3">
      <c r="B17" s="21" t="s">
        <v>34</v>
      </c>
      <c r="C17" s="22">
        <f>SUM(C10:C16)</f>
        <v>26377</v>
      </c>
      <c r="D17" s="23">
        <f>SUM(D10:D16)</f>
        <v>13188.5</v>
      </c>
      <c r="E17" s="5"/>
      <c r="F17" s="5"/>
      <c r="G17" s="1"/>
    </row>
    <row r="18" spans="2:7" ht="9.9499999999999993" customHeight="1" thickBot="1" x14ac:dyDescent="0.3">
      <c r="B18" s="18"/>
      <c r="C18" s="19"/>
      <c r="D18" s="20"/>
      <c r="E18" s="5"/>
      <c r="F18" s="5"/>
      <c r="G18" s="1"/>
    </row>
    <row r="19" spans="2:7" ht="18" customHeight="1" thickBot="1" x14ac:dyDescent="0.3">
      <c r="B19" s="28" t="s">
        <v>30</v>
      </c>
      <c r="C19" s="29">
        <f>D19*2.2</f>
        <v>77000</v>
      </c>
      <c r="D19" s="30">
        <v>35000</v>
      </c>
      <c r="E19" s="5"/>
      <c r="F19" s="5"/>
      <c r="G19" s="1"/>
    </row>
    <row r="20" spans="2:7" ht="9.9499999999999993" customHeight="1" thickBot="1" x14ac:dyDescent="0.3">
      <c r="B20" s="18"/>
      <c r="C20" s="19"/>
      <c r="D20" s="20"/>
      <c r="E20" s="5"/>
      <c r="F20" s="5"/>
      <c r="G20" s="1"/>
    </row>
    <row r="21" spans="2:7" ht="18" customHeight="1" thickBot="1" x14ac:dyDescent="0.3">
      <c r="B21" s="25" t="s">
        <v>10</v>
      </c>
      <c r="C21" s="26">
        <f>C7+C17+C19</f>
        <v>183377</v>
      </c>
      <c r="D21" s="27">
        <f>D7+D17+D19</f>
        <v>88188.5</v>
      </c>
      <c r="E21" s="5"/>
      <c r="F21" s="5"/>
      <c r="G21" s="1"/>
    </row>
    <row r="22" spans="2:7" ht="9.9499999999999993" customHeight="1" x14ac:dyDescent="0.25">
      <c r="B22" s="6"/>
      <c r="C22" s="7"/>
      <c r="D22" s="7"/>
      <c r="E22" s="5"/>
      <c r="F22" s="5"/>
      <c r="G22" s="1"/>
    </row>
    <row r="23" spans="2:7" ht="15" customHeight="1" x14ac:dyDescent="0.25">
      <c r="B23" s="8" t="s">
        <v>26</v>
      </c>
      <c r="C23" s="7"/>
      <c r="D23" s="7"/>
      <c r="E23" s="5"/>
      <c r="F23" s="5"/>
      <c r="G23" s="1"/>
    </row>
    <row r="24" spans="2:7" ht="15" customHeight="1" x14ac:dyDescent="0.25">
      <c r="B24" s="8" t="s">
        <v>29</v>
      </c>
      <c r="C24" s="7"/>
      <c r="D24" s="7"/>
      <c r="E24" s="5"/>
      <c r="F24" s="5"/>
      <c r="G24" s="1"/>
    </row>
    <row r="25" spans="2:7" ht="18" customHeight="1" x14ac:dyDescent="0.25">
      <c r="B25" s="1"/>
      <c r="C25" s="1"/>
      <c r="D25" s="1"/>
      <c r="E25" s="1"/>
      <c r="F25" s="1"/>
      <c r="G25" s="1"/>
    </row>
    <row r="26" spans="2:7" ht="18" customHeight="1" thickBot="1" x14ac:dyDescent="0.3">
      <c r="B26" s="12" t="s">
        <v>41</v>
      </c>
      <c r="C26" s="1"/>
      <c r="D26" s="1"/>
      <c r="E26" s="1"/>
      <c r="F26" s="1"/>
      <c r="G26" s="1"/>
    </row>
    <row r="27" spans="2:7" ht="18" customHeight="1" x14ac:dyDescent="0.25">
      <c r="B27" s="13" t="s">
        <v>11</v>
      </c>
      <c r="C27" s="14">
        <v>3455</v>
      </c>
      <c r="D27" s="1"/>
      <c r="E27" s="1"/>
      <c r="F27" s="1"/>
      <c r="G27" s="1"/>
    </row>
    <row r="28" spans="2:7" ht="18" customHeight="1" thickBot="1" x14ac:dyDescent="0.3">
      <c r="B28" s="15" t="s">
        <v>12</v>
      </c>
      <c r="C28" s="11">
        <v>2245</v>
      </c>
      <c r="D28" s="1"/>
      <c r="E28" s="48" t="s">
        <v>36</v>
      </c>
      <c r="F28" s="48"/>
      <c r="G28" s="1"/>
    </row>
    <row r="29" spans="2:7" ht="18" customHeight="1" x14ac:dyDescent="0.25">
      <c r="B29" s="15" t="s">
        <v>13</v>
      </c>
      <c r="C29" s="11">
        <v>250</v>
      </c>
      <c r="E29" s="49" t="s">
        <v>40</v>
      </c>
      <c r="F29" s="50"/>
    </row>
    <row r="30" spans="2:7" ht="18" customHeight="1" x14ac:dyDescent="0.25">
      <c r="B30" s="15" t="s">
        <v>14</v>
      </c>
      <c r="C30" s="11">
        <v>150</v>
      </c>
      <c r="E30" s="51" t="s">
        <v>37</v>
      </c>
      <c r="F30" s="52"/>
    </row>
    <row r="31" spans="2:7" ht="18" customHeight="1" x14ac:dyDescent="0.25">
      <c r="B31" s="15" t="s">
        <v>15</v>
      </c>
      <c r="C31" s="11">
        <v>150</v>
      </c>
      <c r="E31" s="51" t="s">
        <v>38</v>
      </c>
      <c r="F31" s="52"/>
    </row>
    <row r="32" spans="2:7" ht="18" customHeight="1" x14ac:dyDescent="0.25">
      <c r="B32" s="15" t="s">
        <v>16</v>
      </c>
      <c r="C32" s="11">
        <v>55</v>
      </c>
      <c r="E32" s="51" t="s">
        <v>39</v>
      </c>
      <c r="F32" s="52"/>
    </row>
    <row r="33" spans="2:6" ht="18" customHeight="1" thickBot="1" x14ac:dyDescent="0.3">
      <c r="B33" s="15" t="s">
        <v>18</v>
      </c>
      <c r="C33" s="11">
        <v>55</v>
      </c>
      <c r="E33" s="46">
        <v>409750</v>
      </c>
      <c r="F33" s="47"/>
    </row>
    <row r="34" spans="2:6" ht="18" customHeight="1" x14ac:dyDescent="0.25">
      <c r="B34" s="15" t="s">
        <v>31</v>
      </c>
      <c r="C34" s="11">
        <v>2485</v>
      </c>
      <c r="E34" s="45"/>
    </row>
    <row r="35" spans="2:6" ht="18" customHeight="1" x14ac:dyDescent="0.25">
      <c r="B35" s="15" t="s">
        <v>19</v>
      </c>
      <c r="C35" s="11">
        <v>590</v>
      </c>
      <c r="E35" s="45"/>
    </row>
    <row r="36" spans="2:6" ht="18" customHeight="1" x14ac:dyDescent="0.25">
      <c r="B36" s="15" t="s">
        <v>20</v>
      </c>
      <c r="C36" s="11">
        <v>160</v>
      </c>
      <c r="E36" s="45"/>
    </row>
    <row r="37" spans="2:6" ht="18" customHeight="1" x14ac:dyDescent="0.25">
      <c r="B37" s="15" t="s">
        <v>21</v>
      </c>
      <c r="C37" s="11">
        <v>1400</v>
      </c>
      <c r="E37" s="45"/>
    </row>
    <row r="38" spans="2:6" ht="18" customHeight="1" x14ac:dyDescent="0.25">
      <c r="B38" s="15" t="s">
        <v>22</v>
      </c>
      <c r="C38" s="11">
        <f>1095+660</f>
        <v>1755</v>
      </c>
      <c r="E38" s="45"/>
    </row>
    <row r="39" spans="2:6" ht="18" customHeight="1" thickBot="1" x14ac:dyDescent="0.3">
      <c r="B39" s="16" t="s">
        <v>23</v>
      </c>
      <c r="C39" s="17">
        <v>1500</v>
      </c>
    </row>
    <row r="40" spans="2:6" ht="18" customHeight="1" thickBot="1" x14ac:dyDescent="0.3">
      <c r="B40" s="24" t="s">
        <v>33</v>
      </c>
      <c r="C40" s="23">
        <f>SUM(C27:C39)</f>
        <v>14250</v>
      </c>
    </row>
    <row r="41" spans="2:6" ht="18" customHeight="1" thickBot="1" x14ac:dyDescent="0.3">
      <c r="B41" s="1" t="s">
        <v>17</v>
      </c>
      <c r="C41" s="5"/>
    </row>
    <row r="42" spans="2:6" ht="18" customHeight="1" thickBot="1" x14ac:dyDescent="0.3">
      <c r="B42" s="44" t="s">
        <v>35</v>
      </c>
      <c r="C42" s="27">
        <f>D21+C40</f>
        <v>102438.5</v>
      </c>
    </row>
    <row r="43" spans="2:6" ht="18" customHeight="1" x14ac:dyDescent="0.25"/>
  </sheetData>
  <mergeCells count="6">
    <mergeCell ref="E33:F33"/>
    <mergeCell ref="E28:F28"/>
    <mergeCell ref="E29:F29"/>
    <mergeCell ref="E30:F30"/>
    <mergeCell ref="E31:F31"/>
    <mergeCell ref="E32:F32"/>
  </mergeCells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Stacy Crakes</cp:lastModifiedBy>
  <cp:lastPrinted>2016-10-12T13:18:56Z</cp:lastPrinted>
  <dcterms:created xsi:type="dcterms:W3CDTF">2014-04-24T01:20:22Z</dcterms:created>
  <dcterms:modified xsi:type="dcterms:W3CDTF">2016-10-19T02:28:00Z</dcterms:modified>
</cp:coreProperties>
</file>