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kl_000\Desktop\"/>
    </mc:Choice>
  </mc:AlternateContent>
  <bookViews>
    <workbookView xWindow="0" yWindow="0" windowWidth="28800" windowHeight="12135"/>
  </bookViews>
  <sheets>
    <sheet name="10-15" sheetId="1" r:id="rId1"/>
    <sheet name="1-15" sheetId="2" r:id="rId2"/>
    <sheet name="4-15" sheetId="3" r:id="rId3"/>
    <sheet name="freeze date" sheetId="4" r:id="rId4"/>
  </sheets>
  <calcPr calcId="152511"/>
</workbook>
</file>

<file path=xl/calcChain.xml><?xml version="1.0" encoding="utf-8"?>
<calcChain xmlns="http://schemas.openxmlformats.org/spreadsheetml/2006/main">
  <c r="J27" i="4" l="1"/>
  <c r="I27" i="4"/>
  <c r="H27" i="4"/>
  <c r="J25" i="4"/>
  <c r="G22" i="4"/>
  <c r="H19" i="4"/>
  <c r="I19" i="4" s="1"/>
  <c r="G19" i="4"/>
  <c r="F19" i="4"/>
  <c r="C22" i="4" s="1"/>
  <c r="C23" i="4" s="1"/>
  <c r="E19" i="4"/>
  <c r="D19" i="4"/>
  <c r="C19" i="4"/>
  <c r="C26" i="4" s="1"/>
  <c r="B19" i="4"/>
  <c r="I18" i="4"/>
  <c r="B18" i="4"/>
  <c r="K18" i="4" s="1"/>
  <c r="K17" i="4"/>
  <c r="I17" i="4"/>
  <c r="B17" i="4"/>
  <c r="I16" i="4"/>
  <c r="B16" i="4"/>
  <c r="K16" i="4" s="1"/>
  <c r="I15" i="4"/>
  <c r="B15" i="4"/>
  <c r="K15" i="4" s="1"/>
  <c r="I14" i="4"/>
  <c r="B14" i="4"/>
  <c r="K14" i="4" s="1"/>
  <c r="K13" i="4"/>
  <c r="K19" i="4" s="1"/>
  <c r="I13" i="4"/>
  <c r="B13" i="4"/>
  <c r="I12" i="4"/>
  <c r="H12" i="4"/>
  <c r="H20" i="4" s="1"/>
  <c r="G12" i="4"/>
  <c r="G20" i="4" s="1"/>
  <c r="F12" i="4"/>
  <c r="B22" i="4" s="1"/>
  <c r="B23" i="4" s="1"/>
  <c r="E12" i="4"/>
  <c r="E20" i="4" s="1"/>
  <c r="D12" i="4"/>
  <c r="D20" i="4" s="1"/>
  <c r="C12" i="4"/>
  <c r="B26" i="4" s="1"/>
  <c r="K11" i="4"/>
  <c r="I11" i="4"/>
  <c r="B11" i="4"/>
  <c r="K10" i="4"/>
  <c r="I10" i="4"/>
  <c r="B10" i="4"/>
  <c r="I9" i="4"/>
  <c r="B9" i="4"/>
  <c r="K9" i="4" s="1"/>
  <c r="I8" i="4"/>
  <c r="B8" i="4"/>
  <c r="K8" i="4" s="1"/>
  <c r="K7" i="4"/>
  <c r="I7" i="4"/>
  <c r="B7" i="4"/>
  <c r="K6" i="4"/>
  <c r="K20" i="4" s="1"/>
  <c r="I6" i="4"/>
  <c r="B6" i="4"/>
  <c r="J27" i="3"/>
  <c r="I27" i="3"/>
  <c r="H27" i="3"/>
  <c r="J25" i="3"/>
  <c r="G22" i="3"/>
  <c r="H19" i="3"/>
  <c r="I19" i="3" s="1"/>
  <c r="G19" i="3"/>
  <c r="F19" i="3"/>
  <c r="C22" i="3" s="1"/>
  <c r="E19" i="3"/>
  <c r="B19" i="3" s="1"/>
  <c r="D19" i="3"/>
  <c r="C19" i="3"/>
  <c r="C26" i="3" s="1"/>
  <c r="K18" i="3"/>
  <c r="I18" i="3"/>
  <c r="B18" i="3"/>
  <c r="I17" i="3"/>
  <c r="B17" i="3"/>
  <c r="K17" i="3" s="1"/>
  <c r="I16" i="3"/>
  <c r="B16" i="3"/>
  <c r="K16" i="3" s="1"/>
  <c r="K15" i="3"/>
  <c r="I15" i="3"/>
  <c r="B15" i="3"/>
  <c r="K14" i="3"/>
  <c r="I14" i="3"/>
  <c r="B14" i="3"/>
  <c r="I13" i="3"/>
  <c r="B13" i="3"/>
  <c r="K13" i="3" s="1"/>
  <c r="K19" i="3" s="1"/>
  <c r="H12" i="3"/>
  <c r="I12" i="3" s="1"/>
  <c r="G12" i="3"/>
  <c r="G20" i="3" s="1"/>
  <c r="K21" i="3" s="1"/>
  <c r="F12" i="3"/>
  <c r="F20" i="3" s="1"/>
  <c r="E12" i="3"/>
  <c r="E20" i="3" s="1"/>
  <c r="D12" i="3"/>
  <c r="B12" i="3" s="1"/>
  <c r="C12" i="3"/>
  <c r="C20" i="3" s="1"/>
  <c r="I11" i="3"/>
  <c r="B11" i="3"/>
  <c r="K11" i="3" s="1"/>
  <c r="I10" i="3"/>
  <c r="B10" i="3"/>
  <c r="K10" i="3" s="1"/>
  <c r="K9" i="3"/>
  <c r="I9" i="3"/>
  <c r="B9" i="3"/>
  <c r="K8" i="3"/>
  <c r="I8" i="3"/>
  <c r="B8" i="3"/>
  <c r="I7" i="3"/>
  <c r="B7" i="3"/>
  <c r="K7" i="3" s="1"/>
  <c r="I6" i="3"/>
  <c r="B6" i="3"/>
  <c r="K6" i="3" s="1"/>
  <c r="J27" i="2"/>
  <c r="I27" i="2"/>
  <c r="H27" i="2"/>
  <c r="B26" i="2"/>
  <c r="J25" i="2"/>
  <c r="G22" i="2"/>
  <c r="B22" i="2"/>
  <c r="B23" i="2" s="1"/>
  <c r="H19" i="2"/>
  <c r="I19" i="2" s="1"/>
  <c r="G19" i="2"/>
  <c r="C24" i="2" s="1"/>
  <c r="F19" i="2"/>
  <c r="C22" i="2" s="1"/>
  <c r="C23" i="2" s="1"/>
  <c r="E19" i="2"/>
  <c r="D19" i="2"/>
  <c r="C19" i="2"/>
  <c r="C26" i="2" s="1"/>
  <c r="B19" i="2"/>
  <c r="I18" i="2"/>
  <c r="B18" i="2"/>
  <c r="K18" i="2" s="1"/>
  <c r="K17" i="2"/>
  <c r="I17" i="2"/>
  <c r="B17" i="2"/>
  <c r="K16" i="2"/>
  <c r="I16" i="2"/>
  <c r="B16" i="2"/>
  <c r="I15" i="2"/>
  <c r="B15" i="2"/>
  <c r="K15" i="2" s="1"/>
  <c r="I14" i="2"/>
  <c r="B14" i="2"/>
  <c r="K14" i="2" s="1"/>
  <c r="K13" i="2"/>
  <c r="K19" i="2" s="1"/>
  <c r="I13" i="2"/>
  <c r="B13" i="2"/>
  <c r="I12" i="2"/>
  <c r="H12" i="2"/>
  <c r="H20" i="2" s="1"/>
  <c r="I20" i="2" s="1"/>
  <c r="G12" i="2"/>
  <c r="G20" i="2" s="1"/>
  <c r="F12" i="2"/>
  <c r="F20" i="2" s="1"/>
  <c r="H21" i="2" s="1"/>
  <c r="E12" i="2"/>
  <c r="E20" i="2" s="1"/>
  <c r="D12" i="2"/>
  <c r="D20" i="2" s="1"/>
  <c r="C12" i="2"/>
  <c r="C20" i="2" s="1"/>
  <c r="J28" i="2" s="1"/>
  <c r="K11" i="2"/>
  <c r="I11" i="2"/>
  <c r="B11" i="2"/>
  <c r="K10" i="2"/>
  <c r="I10" i="2"/>
  <c r="B10" i="2"/>
  <c r="I9" i="2"/>
  <c r="B9" i="2"/>
  <c r="K9" i="2" s="1"/>
  <c r="I8" i="2"/>
  <c r="B8" i="2"/>
  <c r="K8" i="2" s="1"/>
  <c r="K7" i="2"/>
  <c r="I7" i="2"/>
  <c r="B7" i="2"/>
  <c r="K6" i="2"/>
  <c r="I6" i="2"/>
  <c r="B6" i="2"/>
  <c r="J27" i="1"/>
  <c r="J28" i="1" s="1"/>
  <c r="I27" i="1"/>
  <c r="H27" i="1"/>
  <c r="J25" i="1"/>
  <c r="G22" i="1"/>
  <c r="H19" i="1"/>
  <c r="I19" i="1" s="1"/>
  <c r="G19" i="1"/>
  <c r="F19" i="1"/>
  <c r="C22" i="1" s="1"/>
  <c r="E19" i="1"/>
  <c r="B19" i="1" s="1"/>
  <c r="D19" i="1"/>
  <c r="C19" i="1"/>
  <c r="C26" i="1" s="1"/>
  <c r="K18" i="1"/>
  <c r="I18" i="1"/>
  <c r="B18" i="1"/>
  <c r="I17" i="1"/>
  <c r="B17" i="1"/>
  <c r="K17" i="1" s="1"/>
  <c r="I16" i="1"/>
  <c r="B16" i="1"/>
  <c r="K16" i="1" s="1"/>
  <c r="K15" i="1"/>
  <c r="I15" i="1"/>
  <c r="B15" i="1"/>
  <c r="K14" i="1"/>
  <c r="I14" i="1"/>
  <c r="B14" i="1"/>
  <c r="I13" i="1"/>
  <c r="B13" i="1"/>
  <c r="K13" i="1" s="1"/>
  <c r="H12" i="1"/>
  <c r="I12" i="1" s="1"/>
  <c r="G12" i="1"/>
  <c r="F12" i="1"/>
  <c r="F20" i="1" s="1"/>
  <c r="H21" i="1" s="1"/>
  <c r="E12" i="1"/>
  <c r="E20" i="1" s="1"/>
  <c r="D12" i="1"/>
  <c r="B12" i="1" s="1"/>
  <c r="C12" i="1"/>
  <c r="C20" i="1" s="1"/>
  <c r="I11" i="1"/>
  <c r="B11" i="1"/>
  <c r="K11" i="1" s="1"/>
  <c r="I10" i="1"/>
  <c r="B10" i="1"/>
  <c r="K10" i="1" s="1"/>
  <c r="K9" i="1"/>
  <c r="I9" i="1"/>
  <c r="B9" i="1"/>
  <c r="K8" i="1"/>
  <c r="I8" i="1"/>
  <c r="B8" i="1"/>
  <c r="I7" i="1"/>
  <c r="B7" i="1"/>
  <c r="K7" i="1" s="1"/>
  <c r="I6" i="1"/>
  <c r="B6" i="1"/>
  <c r="K6" i="1" s="1"/>
  <c r="I28" i="1" l="1"/>
  <c r="H28" i="1"/>
  <c r="C23" i="1"/>
  <c r="C24" i="1"/>
  <c r="K21" i="2"/>
  <c r="B27" i="2"/>
  <c r="K20" i="3"/>
  <c r="K12" i="3"/>
  <c r="B20" i="4"/>
  <c r="C24" i="4"/>
  <c r="H28" i="2"/>
  <c r="H21" i="3"/>
  <c r="J28" i="3"/>
  <c r="K20" i="1"/>
  <c r="K12" i="1"/>
  <c r="K19" i="1"/>
  <c r="K12" i="2"/>
  <c r="B20" i="2"/>
  <c r="I28" i="2"/>
  <c r="H28" i="3"/>
  <c r="I28" i="3"/>
  <c r="C24" i="3"/>
  <c r="C23" i="3"/>
  <c r="B27" i="4"/>
  <c r="K21" i="4"/>
  <c r="J28" i="4"/>
  <c r="G20" i="1"/>
  <c r="K21" i="1" s="1"/>
  <c r="H20" i="1"/>
  <c r="I20" i="1" s="1"/>
  <c r="K20" i="2"/>
  <c r="B12" i="4"/>
  <c r="K12" i="4"/>
  <c r="F20" i="4"/>
  <c r="B24" i="4"/>
  <c r="D20" i="3"/>
  <c r="B20" i="3" s="1"/>
  <c r="H20" i="3"/>
  <c r="I20" i="3" s="1"/>
  <c r="B22" i="1"/>
  <c r="B23" i="1" s="1"/>
  <c r="B26" i="1"/>
  <c r="B27" i="1" s="1"/>
  <c r="B22" i="3"/>
  <c r="B23" i="3" s="1"/>
  <c r="B26" i="3"/>
  <c r="B27" i="3" s="1"/>
  <c r="C20" i="4"/>
  <c r="H28" i="4" s="1"/>
  <c r="D20" i="1"/>
  <c r="B20" i="1" s="1"/>
  <c r="B12" i="2"/>
  <c r="B24" i="2"/>
  <c r="B24" i="1" l="1"/>
  <c r="B24" i="3"/>
  <c r="H21" i="4"/>
  <c r="I20" i="4"/>
  <c r="I28" i="4"/>
</calcChain>
</file>

<file path=xl/sharedStrings.xml><?xml version="1.0" encoding="utf-8"?>
<sst xmlns="http://schemas.openxmlformats.org/spreadsheetml/2006/main" count="285" uniqueCount="63">
  <si>
    <t>South Carolina Desktop Monitoring Tool 2019-2020 School Year</t>
  </si>
  <si>
    <t>Program Name</t>
  </si>
  <si>
    <t>Date Range</t>
  </si>
  <si>
    <t>Due Date</t>
  </si>
  <si>
    <t>7/01/2019 - 9/30/2020</t>
  </si>
  <si>
    <t>Educational Functioning Level</t>
  </si>
  <si>
    <t>% of POPs with MSG (T4 - Column M)</t>
  </si>
  <si>
    <t>Table 4 Total Number of Participants (Column B)</t>
  </si>
  <si>
    <t>T4 Column J (Tot # Pops)</t>
  </si>
  <si>
    <t>T4 Column K+L (Tot MSG)</t>
  </si>
  <si>
    <t>T4b column B (Total Post-tested)</t>
  </si>
  <si>
    <t>T4b Column D (Total PT w/EFL level gain)</t>
  </si>
  <si>
    <t>Table 4 - Total Attendance Hours (Column D)</t>
  </si>
  <si>
    <t>Average Attendance Hours Per Student</t>
  </si>
  <si>
    <t>State Negotiated Measures</t>
  </si>
  <si>
    <t>Aggregate Average</t>
  </si>
  <si>
    <t>Education Level</t>
  </si>
  <si>
    <t>%</t>
  </si>
  <si>
    <t>#</t>
  </si>
  <si>
    <t>Beginning ABE Literacy  (L1)</t>
  </si>
  <si>
    <t>Laurens County Adult Education</t>
  </si>
  <si>
    <t>Beginning Basic (L2)</t>
  </si>
  <si>
    <t>Low Intermediate Basic (L3)</t>
  </si>
  <si>
    <t>High Intermediate Basic (L4)</t>
  </si>
  <si>
    <t>Low Adult Secondary (L5)</t>
  </si>
  <si>
    <t>High Adult Secondary (L6)</t>
  </si>
  <si>
    <t>ABE/ASE Total</t>
  </si>
  <si>
    <t>ABE</t>
  </si>
  <si>
    <t>ESL Literacy (L1)</t>
  </si>
  <si>
    <t>Low Beginning ESL (L2)</t>
  </si>
  <si>
    <t>High Beginning ESL (L3)</t>
  </si>
  <si>
    <t>Low Intermediate ESL (L4)</t>
  </si>
  <si>
    <t>High Intermediate ESL (L5)</t>
  </si>
  <si>
    <t>Advanced ESL Literacy (L6)</t>
  </si>
  <si>
    <t>ESL Total</t>
  </si>
  <si>
    <t xml:space="preserve">ESL  </t>
  </si>
  <si>
    <t>AE &amp; ESL Total</t>
  </si>
  <si>
    <t>TOTAL</t>
  </si>
  <si>
    <t>Pre/Post Testing</t>
  </si>
  <si>
    <t>ESL</t>
  </si>
  <si>
    <t>State Standard</t>
  </si>
  <si>
    <t>Overall Post-Test Rate</t>
  </si>
  <si>
    <t>Overall % Completing Level by Post-testing</t>
  </si>
  <si>
    <t>Table 4B - (ABE &amp; ESL SUB Totals) Number Enrolled Pre &amp; Post Tested (Column B)</t>
  </si>
  <si>
    <t>Career Readiness Certificates (CRC) - Current Number of highest credentials  
per Student - NRS Participants ONLY</t>
  </si>
  <si>
    <t>HSED &amp; High School Diplomas</t>
  </si>
  <si>
    <t>Post-Test Rate by EFL Group</t>
  </si>
  <si>
    <t>Current Number of HSED Earned - NRS Participants ONLY</t>
  </si>
  <si>
    <t>Percentage of Post Tested Students Who Completed a Level</t>
  </si>
  <si>
    <t>Bronze</t>
  </si>
  <si>
    <t>Silver</t>
  </si>
  <si>
    <t>Gold</t>
  </si>
  <si>
    <t>Platinum</t>
  </si>
  <si>
    <t>Current Number of High School Diplomas Earned</t>
  </si>
  <si>
    <t>Retention Rate (Table 4, Column G totals for ABE/ESL)</t>
  </si>
  <si>
    <t>Total Secondary Diplomas</t>
  </si>
  <si>
    <t>Retention Rate for ABE/ESL</t>
  </si>
  <si>
    <t>ABE 
Students</t>
  </si>
  <si>
    <t>ASE 
Students</t>
  </si>
  <si>
    <t>ESL 
Students</t>
  </si>
  <si>
    <t>Overall Retention Rate</t>
  </si>
  <si>
    <t>Number of Students by EFL Grouping</t>
  </si>
  <si>
    <t>% of Total Students by EFL Grouping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</si>
</sst>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Arial"/>
    </font>
    <font>
      <b/>
      <sz val="16"/>
      <color theme="1"/>
      <name val="Arial"/>
    </font>
    <font>
      <sz val="11"/>
      <color theme="1"/>
      <name val="Calibri"/>
    </font>
    <font>
      <b/>
      <sz val="14"/>
      <color theme="1"/>
      <name val="Arial"/>
    </font>
    <font>
      <sz val="1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1"/>
      <color theme="1"/>
      <name val="Calibri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C8BDD"/>
        <bgColor rgb="FFAC8BDD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2" fillId="0" borderId="0" xfId="0" applyFont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/>
    </xf>
    <xf numFmtId="49" fontId="7" fillId="6" borderId="17" xfId="0" applyNumberFormat="1" applyFont="1" applyFill="1" applyBorder="1" applyAlignment="1">
      <alignment horizontal="center"/>
    </xf>
    <xf numFmtId="49" fontId="7" fillId="6" borderId="18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3" fontId="6" fillId="3" borderId="20" xfId="0" applyNumberFormat="1" applyFont="1" applyFill="1" applyBorder="1" applyAlignment="1">
      <alignment horizontal="center"/>
    </xf>
    <xf numFmtId="4" fontId="6" fillId="3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10" fontId="8" fillId="5" borderId="2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/>
    </xf>
    <xf numFmtId="4" fontId="9" fillId="3" borderId="20" xfId="0" applyNumberFormat="1" applyFont="1" applyFill="1" applyBorder="1" applyAlignment="1">
      <alignment horizontal="center"/>
    </xf>
    <xf numFmtId="3" fontId="6" fillId="2" borderId="20" xfId="0" applyNumberFormat="1" applyFont="1" applyFill="1" applyBorder="1" applyAlignment="1">
      <alignment horizontal="center"/>
    </xf>
    <xf numFmtId="9" fontId="6" fillId="2" borderId="20" xfId="0" applyNumberFormat="1" applyFont="1" applyFill="1" applyBorder="1" applyAlignment="1">
      <alignment horizontal="center"/>
    </xf>
    <xf numFmtId="4" fontId="2" fillId="0" borderId="0" xfId="0" applyNumberFormat="1" applyFont="1"/>
    <xf numFmtId="4" fontId="6" fillId="2" borderId="20" xfId="0" applyNumberFormat="1" applyFont="1" applyFill="1" applyBorder="1" applyAlignment="1">
      <alignment horizontal="center"/>
    </xf>
    <xf numFmtId="10" fontId="6" fillId="6" borderId="20" xfId="0" applyNumberFormat="1" applyFont="1" applyFill="1" applyBorder="1" applyAlignment="1">
      <alignment horizontal="center"/>
    </xf>
    <xf numFmtId="10" fontId="6" fillId="6" borderId="21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center"/>
    </xf>
    <xf numFmtId="2" fontId="6" fillId="2" borderId="23" xfId="0" applyNumberFormat="1" applyFont="1" applyFill="1" applyBorder="1" applyAlignment="1">
      <alignment horizontal="center" vertical="center"/>
    </xf>
    <xf numFmtId="10" fontId="6" fillId="6" borderId="23" xfId="0" applyNumberFormat="1" applyFont="1" applyFill="1" applyBorder="1" applyAlignment="1">
      <alignment horizontal="center"/>
    </xf>
    <xf numFmtId="10" fontId="6" fillId="6" borderId="24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9" fontId="6" fillId="2" borderId="14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vertical="center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0" fontId="2" fillId="6" borderId="34" xfId="0" applyFont="1" applyFill="1" applyBorder="1"/>
    <xf numFmtId="0" fontId="6" fillId="2" borderId="19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2" fontId="2" fillId="0" borderId="0" xfId="0" applyNumberFormat="1" applyFont="1"/>
    <xf numFmtId="3" fontId="9" fillId="3" borderId="40" xfId="0" applyNumberFormat="1" applyFont="1" applyFill="1" applyBorder="1" applyAlignment="1">
      <alignment horizontal="center" vertical="center"/>
    </xf>
    <xf numFmtId="3" fontId="6" fillId="2" borderId="41" xfId="0" applyNumberFormat="1" applyFont="1" applyFill="1" applyBorder="1" applyAlignment="1">
      <alignment horizontal="center" vertical="center" wrapText="1"/>
    </xf>
    <xf numFmtId="164" fontId="6" fillId="2" borderId="42" xfId="0" applyNumberFormat="1" applyFont="1" applyFill="1" applyBorder="1" applyAlignment="1">
      <alignment horizontal="center" vertical="center"/>
    </xf>
    <xf numFmtId="164" fontId="6" fillId="2" borderId="43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3" borderId="46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41" xfId="0" applyNumberFormat="1" applyFont="1" applyFill="1" applyBorder="1" applyAlignment="1">
      <alignment horizontal="center" vertical="center"/>
    </xf>
    <xf numFmtId="3" fontId="6" fillId="3" borderId="42" xfId="0" applyNumberFormat="1" applyFont="1" applyFill="1" applyBorder="1" applyAlignment="1">
      <alignment horizontal="center" vertical="center"/>
    </xf>
    <xf numFmtId="3" fontId="6" fillId="3" borderId="43" xfId="0" applyNumberFormat="1" applyFont="1" applyFill="1" applyBorder="1" applyAlignment="1">
      <alignment horizontal="center" vertical="center"/>
    </xf>
    <xf numFmtId="3" fontId="6" fillId="2" borderId="49" xfId="0" applyNumberFormat="1" applyFont="1" applyFill="1" applyBorder="1" applyAlignment="1">
      <alignment horizontal="center" vertical="center" wrapText="1"/>
    </xf>
    <xf numFmtId="3" fontId="9" fillId="3" borderId="46" xfId="0" applyNumberFormat="1" applyFont="1" applyFill="1" applyBorder="1" applyAlignment="1">
      <alignment horizontal="center" vertical="center"/>
    </xf>
    <xf numFmtId="164" fontId="6" fillId="2" borderId="42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/>
    </xf>
    <xf numFmtId="3" fontId="9" fillId="3" borderId="41" xfId="0" applyNumberFormat="1" applyFont="1" applyFill="1" applyBorder="1" applyAlignment="1">
      <alignment horizontal="center" vertical="center"/>
    </xf>
    <xf numFmtId="164" fontId="6" fillId="2" borderId="43" xfId="0" applyNumberFormat="1" applyFont="1" applyFill="1" applyBorder="1" applyAlignment="1">
      <alignment horizontal="center" vertical="center" wrapText="1"/>
    </xf>
    <xf numFmtId="3" fontId="9" fillId="3" borderId="42" xfId="0" applyNumberFormat="1" applyFont="1" applyFill="1" applyBorder="1" applyAlignment="1">
      <alignment horizontal="center" vertical="center"/>
    </xf>
    <xf numFmtId="3" fontId="9" fillId="3" borderId="43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0" fontId="2" fillId="6" borderId="57" xfId="0" applyFont="1" applyFill="1" applyBorder="1"/>
    <xf numFmtId="0" fontId="2" fillId="6" borderId="58" xfId="0" applyFont="1" applyFill="1" applyBorder="1"/>
    <xf numFmtId="164" fontId="6" fillId="2" borderId="59" xfId="0" applyNumberFormat="1" applyFont="1" applyFill="1" applyBorder="1" applyAlignment="1">
      <alignment horizontal="center" vertical="center"/>
    </xf>
    <xf numFmtId="164" fontId="6" fillId="2" borderId="60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0" fontId="6" fillId="2" borderId="44" xfId="0" applyFont="1" applyFill="1" applyBorder="1" applyAlignment="1">
      <alignment horizontal="right" vertical="center" wrapText="1"/>
    </xf>
    <xf numFmtId="0" fontId="4" fillId="0" borderId="45" xfId="0" applyFont="1" applyBorder="1"/>
    <xf numFmtId="0" fontId="6" fillId="2" borderId="47" xfId="0" applyFont="1" applyFill="1" applyBorder="1" applyAlignment="1">
      <alignment horizontal="right" vertical="center" wrapText="1"/>
    </xf>
    <xf numFmtId="0" fontId="4" fillId="0" borderId="48" xfId="0" applyFont="1" applyBorder="1"/>
    <xf numFmtId="10" fontId="6" fillId="2" borderId="53" xfId="0" applyNumberFormat="1" applyFont="1" applyFill="1" applyBorder="1" applyAlignment="1">
      <alignment horizontal="center" vertical="center" wrapText="1"/>
    </xf>
    <xf numFmtId="0" fontId="4" fillId="0" borderId="26" xfId="0" applyFont="1" applyBorder="1"/>
    <xf numFmtId="3" fontId="6" fillId="2" borderId="54" xfId="0" applyNumberFormat="1" applyFont="1" applyFill="1" applyBorder="1" applyAlignment="1">
      <alignment horizontal="center" vertical="center" wrapText="1"/>
    </xf>
    <xf numFmtId="0" fontId="4" fillId="0" borderId="55" xfId="0" applyFont="1" applyBorder="1"/>
    <xf numFmtId="3" fontId="6" fillId="5" borderId="31" xfId="0" applyNumberFormat="1" applyFont="1" applyFill="1" applyBorder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3" fontId="6" fillId="2" borderId="25" xfId="0" applyNumberFormat="1" applyFont="1" applyFill="1" applyBorder="1" applyAlignment="1">
      <alignment horizontal="center" vertical="center" wrapText="1"/>
    </xf>
    <xf numFmtId="14" fontId="5" fillId="4" borderId="11" xfId="0" applyNumberFormat="1" applyFont="1" applyFill="1" applyBorder="1" applyAlignment="1">
      <alignment horizontal="center"/>
    </xf>
    <xf numFmtId="0" fontId="4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3" fillId="4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7" xfId="0" applyFont="1" applyBorder="1"/>
    <xf numFmtId="0" fontId="6" fillId="2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4" fillId="0" borderId="29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3" fontId="6" fillId="2" borderId="30" xfId="0" applyNumberFormat="1" applyFont="1" applyFill="1" applyBorder="1" applyAlignment="1">
      <alignment horizontal="center" vertical="center"/>
    </xf>
    <xf numFmtId="0" fontId="4" fillId="0" borderId="38" xfId="0" applyFont="1" applyBorder="1"/>
    <xf numFmtId="0" fontId="5" fillId="2" borderId="11" xfId="0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/>
    </xf>
    <xf numFmtId="0" fontId="4" fillId="0" borderId="51" xfId="0" applyFont="1" applyBorder="1"/>
    <xf numFmtId="0" fontId="6" fillId="2" borderId="31" xfId="0" applyFont="1" applyFill="1" applyBorder="1" applyAlignment="1">
      <alignment horizontal="right" vertical="center" wrapText="1"/>
    </xf>
    <xf numFmtId="0" fontId="4" fillId="0" borderId="39" xfId="0" applyFont="1" applyBorder="1"/>
    <xf numFmtId="3" fontId="6" fillId="2" borderId="4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6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selection sqref="A1:K1"/>
    </sheetView>
  </sheetViews>
  <sheetFormatPr defaultColWidth="12.625" defaultRowHeight="15" customHeight="1" x14ac:dyDescent="0.2"/>
  <cols>
    <col min="1" max="1" width="25.75" customWidth="1"/>
    <col min="2" max="2" width="10.5" customWidth="1"/>
    <col min="3" max="3" width="11" customWidth="1"/>
    <col min="4" max="4" width="10.875" customWidth="1"/>
    <col min="5" max="5" width="10.625" customWidth="1"/>
    <col min="6" max="6" width="11.75" customWidth="1"/>
    <col min="7" max="7" width="11.5" customWidth="1"/>
    <col min="8" max="8" width="11.625" customWidth="1"/>
    <col min="9" max="9" width="9.875" customWidth="1"/>
    <col min="10" max="11" width="9.75" customWidth="1"/>
    <col min="12" max="13" width="7.875" customWidth="1"/>
    <col min="14" max="14" width="13" customWidth="1"/>
    <col min="15" max="16" width="7.875" customWidth="1"/>
    <col min="17" max="17" width="14.25" customWidth="1"/>
    <col min="18" max="20" width="7.875" customWidth="1"/>
    <col min="21" max="21" width="19.875" customWidth="1"/>
    <col min="22" max="22" width="7.875" customWidth="1"/>
    <col min="23" max="23" width="11" customWidth="1"/>
    <col min="24" max="28" width="7.875" customWidth="1"/>
  </cols>
  <sheetData>
    <row r="1" spans="1:28" ht="14.25" customHeigh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106" t="s">
        <v>1</v>
      </c>
      <c r="B2" s="100" t="s">
        <v>20</v>
      </c>
      <c r="C2" s="101"/>
      <c r="D2" s="101"/>
      <c r="E2" s="101"/>
      <c r="F2" s="101"/>
      <c r="G2" s="102"/>
      <c r="H2" s="97" t="s">
        <v>2</v>
      </c>
      <c r="I2" s="98"/>
      <c r="J2" s="99" t="s">
        <v>3</v>
      </c>
      <c r="K2" s="9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25">
      <c r="A3" s="107"/>
      <c r="B3" s="103"/>
      <c r="C3" s="104"/>
      <c r="D3" s="104"/>
      <c r="E3" s="104"/>
      <c r="F3" s="104"/>
      <c r="G3" s="105"/>
      <c r="H3" s="116" t="s">
        <v>4</v>
      </c>
      <c r="I3" s="94"/>
      <c r="J3" s="93">
        <v>43753</v>
      </c>
      <c r="K3" s="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25">
      <c r="A4" s="2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5" t="s">
        <v>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5">
      <c r="A5" s="6" t="s">
        <v>16</v>
      </c>
      <c r="B5" s="7" t="s">
        <v>17</v>
      </c>
      <c r="C5" s="7" t="s">
        <v>18</v>
      </c>
      <c r="D5" s="7" t="s">
        <v>18</v>
      </c>
      <c r="E5" s="7" t="s">
        <v>18</v>
      </c>
      <c r="F5" s="7" t="s">
        <v>18</v>
      </c>
      <c r="G5" s="7" t="s">
        <v>18</v>
      </c>
      <c r="H5" s="7" t="s">
        <v>18</v>
      </c>
      <c r="I5" s="7" t="s">
        <v>18</v>
      </c>
      <c r="J5" s="7" t="s">
        <v>17</v>
      </c>
      <c r="K5" s="8" t="s">
        <v>17</v>
      </c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5">
      <c r="A6" s="9" t="s">
        <v>19</v>
      </c>
      <c r="B6" s="10">
        <f t="shared" ref="B6:B20" si="0">IFERROR(E6/D6, "")</f>
        <v>0</v>
      </c>
      <c r="C6" s="18">
        <v>6</v>
      </c>
      <c r="D6" s="18">
        <v>6</v>
      </c>
      <c r="E6" s="18">
        <v>0</v>
      </c>
      <c r="F6" s="18">
        <v>0</v>
      </c>
      <c r="G6" s="18">
        <v>0</v>
      </c>
      <c r="H6" s="19">
        <v>326.25</v>
      </c>
      <c r="I6" s="13">
        <f t="shared" ref="I6:I20" si="1">IFERROR(H6/C6, "")</f>
        <v>54.375</v>
      </c>
      <c r="J6" s="14">
        <v>0.5</v>
      </c>
      <c r="K6" s="15">
        <f t="shared" ref="K6:K11" si="2">IFERROR(B6/J6, "")</f>
        <v>0</v>
      </c>
      <c r="L6" s="16"/>
      <c r="N6" s="16"/>
      <c r="O6" s="1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5">
      <c r="A7" s="9" t="s">
        <v>21</v>
      </c>
      <c r="B7" s="10">
        <f t="shared" si="0"/>
        <v>0.1111111111111111</v>
      </c>
      <c r="C7" s="18">
        <v>36</v>
      </c>
      <c r="D7" s="18">
        <v>36</v>
      </c>
      <c r="E7" s="18">
        <v>4</v>
      </c>
      <c r="F7" s="18">
        <v>9</v>
      </c>
      <c r="G7" s="18">
        <v>4</v>
      </c>
      <c r="H7" s="19">
        <v>1392.25</v>
      </c>
      <c r="I7" s="13">
        <f t="shared" si="1"/>
        <v>38.673611111111114</v>
      </c>
      <c r="J7" s="14">
        <v>0.49</v>
      </c>
      <c r="K7" s="15">
        <f t="shared" si="2"/>
        <v>0.22675736961451246</v>
      </c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5">
      <c r="A8" s="9" t="s">
        <v>22</v>
      </c>
      <c r="B8" s="10">
        <f t="shared" si="0"/>
        <v>0.14035087719298245</v>
      </c>
      <c r="C8" s="18">
        <v>57</v>
      </c>
      <c r="D8" s="18">
        <v>57</v>
      </c>
      <c r="E8" s="18">
        <v>8</v>
      </c>
      <c r="F8" s="18">
        <v>25</v>
      </c>
      <c r="G8" s="18">
        <v>3</v>
      </c>
      <c r="H8" s="19">
        <v>2444.75</v>
      </c>
      <c r="I8" s="13">
        <f t="shared" si="1"/>
        <v>42.890350877192979</v>
      </c>
      <c r="J8" s="14">
        <v>0.47</v>
      </c>
      <c r="K8" s="15">
        <f t="shared" si="2"/>
        <v>0.2986188876446435</v>
      </c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5">
      <c r="A9" s="9" t="s">
        <v>23</v>
      </c>
      <c r="B9" s="10">
        <f t="shared" si="0"/>
        <v>8.3333333333333329E-2</v>
      </c>
      <c r="C9" s="18">
        <v>12</v>
      </c>
      <c r="D9" s="18">
        <v>12</v>
      </c>
      <c r="E9" s="18">
        <v>1</v>
      </c>
      <c r="F9" s="18">
        <v>5</v>
      </c>
      <c r="G9" s="18">
        <v>0</v>
      </c>
      <c r="H9" s="19">
        <v>454</v>
      </c>
      <c r="I9" s="13">
        <f t="shared" si="1"/>
        <v>37.833333333333336</v>
      </c>
      <c r="J9" s="14">
        <v>0.43</v>
      </c>
      <c r="K9" s="15">
        <f t="shared" si="2"/>
        <v>0.19379844961240308</v>
      </c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 t="s">
        <v>24</v>
      </c>
      <c r="B10" s="10" t="str">
        <f t="shared" si="0"/>
        <v/>
      </c>
      <c r="C10" s="18">
        <v>0</v>
      </c>
      <c r="D10" s="18">
        <v>0</v>
      </c>
      <c r="E10" s="18">
        <v>0</v>
      </c>
      <c r="F10" s="20">
        <v>0</v>
      </c>
      <c r="G10" s="20">
        <v>0</v>
      </c>
      <c r="H10" s="19">
        <v>0</v>
      </c>
      <c r="I10" s="13" t="str">
        <f t="shared" si="1"/>
        <v/>
      </c>
      <c r="J10" s="14">
        <v>0.43</v>
      </c>
      <c r="K10" s="15" t="str">
        <f t="shared" si="2"/>
        <v/>
      </c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9" t="s">
        <v>25</v>
      </c>
      <c r="B11" s="10" t="str">
        <f t="shared" si="0"/>
        <v/>
      </c>
      <c r="C11" s="18">
        <v>0</v>
      </c>
      <c r="D11" s="18">
        <v>0</v>
      </c>
      <c r="E11" s="18">
        <v>0</v>
      </c>
      <c r="F11" s="20">
        <v>0</v>
      </c>
      <c r="G11" s="20">
        <v>0</v>
      </c>
      <c r="H11" s="19">
        <v>0</v>
      </c>
      <c r="I11" s="13" t="str">
        <f t="shared" si="1"/>
        <v/>
      </c>
      <c r="J11" s="14">
        <v>0.41</v>
      </c>
      <c r="K11" s="15" t="str">
        <f t="shared" si="2"/>
        <v/>
      </c>
      <c r="L11" s="1"/>
      <c r="N11" s="1"/>
      <c r="O11" s="1"/>
      <c r="P11" s="1"/>
      <c r="Q11" s="1"/>
      <c r="R11" s="22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9" t="s">
        <v>26</v>
      </c>
      <c r="B12" s="10">
        <f t="shared" si="0"/>
        <v>0.11711711711711711</v>
      </c>
      <c r="C12" s="20">
        <f t="shared" ref="C12:E12" si="3">SUM(C6:C11)</f>
        <v>111</v>
      </c>
      <c r="D12" s="20">
        <f t="shared" si="3"/>
        <v>111</v>
      </c>
      <c r="E12" s="20">
        <f t="shared" si="3"/>
        <v>13</v>
      </c>
      <c r="F12" s="20">
        <f t="shared" ref="F12:G12" si="4">SUM(F6:F10)</f>
        <v>39</v>
      </c>
      <c r="G12" s="20">
        <f t="shared" si="4"/>
        <v>7</v>
      </c>
      <c r="H12" s="23">
        <f>SUM(H6:H11)</f>
        <v>4617.25</v>
      </c>
      <c r="I12" s="13">
        <f t="shared" si="1"/>
        <v>41.596846846846844</v>
      </c>
      <c r="J12" s="24" t="s">
        <v>27</v>
      </c>
      <c r="K12" s="25">
        <f>IFERROR(AVERAGE(K6:K10), "")</f>
        <v>0.17979367671788976</v>
      </c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9" t="s">
        <v>28</v>
      </c>
      <c r="B13" s="10" t="str">
        <f t="shared" si="0"/>
        <v/>
      </c>
      <c r="C13" s="11"/>
      <c r="D13" s="11"/>
      <c r="E13" s="11"/>
      <c r="F13" s="11"/>
      <c r="G13" s="11"/>
      <c r="H13" s="12"/>
      <c r="I13" s="13" t="str">
        <f t="shared" si="1"/>
        <v/>
      </c>
      <c r="J13" s="14">
        <v>0.42</v>
      </c>
      <c r="K13" s="15" t="str">
        <f t="shared" ref="K13:K18" si="5">IFERROR(B13/J13, "")</f>
        <v/>
      </c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9" t="s">
        <v>29</v>
      </c>
      <c r="B14" s="10" t="str">
        <f t="shared" si="0"/>
        <v/>
      </c>
      <c r="C14" s="11"/>
      <c r="D14" s="11"/>
      <c r="E14" s="11"/>
      <c r="F14" s="11"/>
      <c r="G14" s="11"/>
      <c r="H14" s="12"/>
      <c r="I14" s="13" t="str">
        <f t="shared" si="1"/>
        <v/>
      </c>
      <c r="J14" s="14">
        <v>0.52</v>
      </c>
      <c r="K14" s="15" t="str">
        <f t="shared" si="5"/>
        <v/>
      </c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9" t="s">
        <v>30</v>
      </c>
      <c r="B15" s="10" t="str">
        <f t="shared" si="0"/>
        <v/>
      </c>
      <c r="C15" s="11"/>
      <c r="D15" s="11"/>
      <c r="E15" s="11"/>
      <c r="F15" s="11"/>
      <c r="G15" s="11"/>
      <c r="H15" s="12"/>
      <c r="I15" s="13" t="str">
        <f t="shared" si="1"/>
        <v/>
      </c>
      <c r="J15" s="14">
        <v>0.51</v>
      </c>
      <c r="K15" s="15" t="str">
        <f t="shared" si="5"/>
        <v/>
      </c>
      <c r="L15" s="1"/>
      <c r="N15" s="1"/>
      <c r="O15" s="1"/>
      <c r="P15" s="1"/>
      <c r="Q15" s="1"/>
      <c r="R15" s="22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9" t="s">
        <v>31</v>
      </c>
      <c r="B16" s="10" t="str">
        <f t="shared" si="0"/>
        <v/>
      </c>
      <c r="C16" s="11"/>
      <c r="D16" s="11"/>
      <c r="E16" s="11"/>
      <c r="F16" s="11"/>
      <c r="G16" s="11"/>
      <c r="H16" s="12"/>
      <c r="I16" s="13" t="str">
        <f t="shared" si="1"/>
        <v/>
      </c>
      <c r="J16" s="14">
        <v>0.45</v>
      </c>
      <c r="K16" s="15" t="str">
        <f t="shared" si="5"/>
        <v/>
      </c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9" t="s">
        <v>32</v>
      </c>
      <c r="B17" s="10" t="str">
        <f t="shared" si="0"/>
        <v/>
      </c>
      <c r="C17" s="11"/>
      <c r="D17" s="11"/>
      <c r="E17" s="11"/>
      <c r="F17" s="11"/>
      <c r="G17" s="11"/>
      <c r="H17" s="12"/>
      <c r="I17" s="13" t="str">
        <f t="shared" si="1"/>
        <v/>
      </c>
      <c r="J17" s="14">
        <v>0.41</v>
      </c>
      <c r="K17" s="15" t="str">
        <f t="shared" si="5"/>
        <v/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9" t="s">
        <v>33</v>
      </c>
      <c r="B18" s="10" t="str">
        <f t="shared" si="0"/>
        <v/>
      </c>
      <c r="C18" s="11"/>
      <c r="D18" s="11"/>
      <c r="E18" s="11"/>
      <c r="F18" s="11"/>
      <c r="G18" s="11"/>
      <c r="H18" s="12"/>
      <c r="I18" s="13" t="str">
        <f t="shared" si="1"/>
        <v/>
      </c>
      <c r="J18" s="14">
        <v>0.41</v>
      </c>
      <c r="K18" s="15" t="str">
        <f t="shared" si="5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26" t="s">
        <v>34</v>
      </c>
      <c r="B19" s="10" t="str">
        <f t="shared" si="0"/>
        <v/>
      </c>
      <c r="C19" s="27">
        <f t="shared" ref="C19:H19" si="6">SUM(C13:C18)</f>
        <v>0</v>
      </c>
      <c r="D19" s="27">
        <f t="shared" si="6"/>
        <v>0</v>
      </c>
      <c r="E19" s="27">
        <f t="shared" si="6"/>
        <v>0</v>
      </c>
      <c r="F19" s="27">
        <f t="shared" si="6"/>
        <v>0</v>
      </c>
      <c r="G19" s="27">
        <f t="shared" si="6"/>
        <v>0</v>
      </c>
      <c r="H19" s="28">
        <f t="shared" si="6"/>
        <v>0</v>
      </c>
      <c r="I19" s="13" t="str">
        <f t="shared" si="1"/>
        <v/>
      </c>
      <c r="J19" s="24" t="s">
        <v>35</v>
      </c>
      <c r="K19" s="25" t="str">
        <f>IFERROR(AVERAGE(K13:K18), "")</f>
        <v/>
      </c>
      <c r="L19" s="1"/>
      <c r="M19" s="1"/>
      <c r="N19" s="1"/>
      <c r="O19" s="1"/>
      <c r="P19" s="1"/>
      <c r="Q19" s="1"/>
      <c r="R19" s="22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29" t="s">
        <v>36</v>
      </c>
      <c r="B20" s="30">
        <f t="shared" si="0"/>
        <v>0.11711711711711711</v>
      </c>
      <c r="C20" s="31">
        <f t="shared" ref="C20:H20" si="7">C12+C19</f>
        <v>111</v>
      </c>
      <c r="D20" s="31">
        <f t="shared" si="7"/>
        <v>111</v>
      </c>
      <c r="E20" s="31">
        <f t="shared" si="7"/>
        <v>13</v>
      </c>
      <c r="F20" s="31">
        <f t="shared" si="7"/>
        <v>39</v>
      </c>
      <c r="G20" s="31">
        <f t="shared" si="7"/>
        <v>7</v>
      </c>
      <c r="H20" s="32">
        <f t="shared" si="7"/>
        <v>4617.25</v>
      </c>
      <c r="I20" s="33">
        <f t="shared" si="1"/>
        <v>41.596846846846844</v>
      </c>
      <c r="J20" s="34" t="s">
        <v>37</v>
      </c>
      <c r="K20" s="35">
        <f>IFERROR(AVERAGE(K6:K10,K13:K18), "")</f>
        <v>0.17979367671788976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36" t="s">
        <v>38</v>
      </c>
      <c r="B21" s="37" t="s">
        <v>27</v>
      </c>
      <c r="C21" s="37" t="s">
        <v>39</v>
      </c>
      <c r="D21" s="3" t="s">
        <v>40</v>
      </c>
      <c r="E21" s="38">
        <v>0.6</v>
      </c>
      <c r="F21" s="92" t="s">
        <v>41</v>
      </c>
      <c r="G21" s="86"/>
      <c r="H21" s="39">
        <f>IFERROR(SUM(F20/(C20-(C10+C11))), "")</f>
        <v>0.35135135135135137</v>
      </c>
      <c r="I21" s="92" t="s">
        <v>42</v>
      </c>
      <c r="J21" s="86"/>
      <c r="K21" s="40">
        <f>IFERROR(G20/F20, "")</f>
        <v>0.17948717948717949</v>
      </c>
      <c r="L21" s="16"/>
      <c r="M21" s="16"/>
      <c r="N21" s="41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45.75" customHeight="1" x14ac:dyDescent="0.25">
      <c r="A22" s="42" t="s">
        <v>43</v>
      </c>
      <c r="B22" s="43">
        <f>F12</f>
        <v>39</v>
      </c>
      <c r="C22" s="44">
        <f>F19</f>
        <v>0</v>
      </c>
      <c r="D22" s="108" t="s">
        <v>44</v>
      </c>
      <c r="E22" s="109"/>
      <c r="F22" s="110"/>
      <c r="G22" s="114">
        <f>SUM(D25:G25)</f>
        <v>39</v>
      </c>
      <c r="H22" s="89" t="s">
        <v>45</v>
      </c>
      <c r="I22" s="90"/>
      <c r="J22" s="91"/>
      <c r="K22" s="4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1.25" customHeight="1" x14ac:dyDescent="0.25">
      <c r="A23" s="46" t="s">
        <v>46</v>
      </c>
      <c r="B23" s="47">
        <f>IFERROR(B22/SUM(C12-C11), "")</f>
        <v>0.35135135135135137</v>
      </c>
      <c r="C23" s="48" t="str">
        <f>IFERROR(C22/SUM(C13:C18), "")</f>
        <v/>
      </c>
      <c r="D23" s="111"/>
      <c r="E23" s="112"/>
      <c r="F23" s="113"/>
      <c r="G23" s="115"/>
      <c r="H23" s="119" t="s">
        <v>47</v>
      </c>
      <c r="I23" s="120"/>
      <c r="J23" s="52">
        <v>7</v>
      </c>
      <c r="K23" s="45"/>
      <c r="L23" s="1"/>
      <c r="M23" s="1"/>
      <c r="N23" s="50"/>
      <c r="O23" s="51"/>
      <c r="P23" s="5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8.25" customHeight="1" x14ac:dyDescent="0.25">
      <c r="A24" s="53" t="s">
        <v>48</v>
      </c>
      <c r="B24" s="54">
        <f>IFERROR(G12/B22, "")</f>
        <v>0.17948717948717949</v>
      </c>
      <c r="C24" s="55" t="str">
        <f>IFERROR(G19/C22, "")</f>
        <v/>
      </c>
      <c r="D24" s="56" t="s">
        <v>49</v>
      </c>
      <c r="E24" s="27" t="s">
        <v>50</v>
      </c>
      <c r="F24" s="27" t="s">
        <v>51</v>
      </c>
      <c r="G24" s="57" t="s">
        <v>52</v>
      </c>
      <c r="H24" s="81" t="s">
        <v>53</v>
      </c>
      <c r="I24" s="82"/>
      <c r="J24" s="65">
        <v>0</v>
      </c>
      <c r="K24" s="45"/>
      <c r="L24" s="1"/>
      <c r="M24" s="1"/>
      <c r="N24" s="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8.5" customHeight="1" x14ac:dyDescent="0.25">
      <c r="A25" s="42" t="s">
        <v>54</v>
      </c>
      <c r="B25" s="67">
        <v>0</v>
      </c>
      <c r="C25" s="60"/>
      <c r="D25" s="68">
        <v>15</v>
      </c>
      <c r="E25" s="70">
        <v>22</v>
      </c>
      <c r="F25" s="70">
        <v>2</v>
      </c>
      <c r="G25" s="71">
        <v>0</v>
      </c>
      <c r="H25" s="83" t="s">
        <v>55</v>
      </c>
      <c r="I25" s="84"/>
      <c r="J25" s="64">
        <f>SUM(J23:J24)</f>
        <v>7</v>
      </c>
      <c r="K25" s="4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53" t="s">
        <v>56</v>
      </c>
      <c r="B26" s="66">
        <f>IFERROR(SUM(C12-B25)/C12, "")</f>
        <v>1</v>
      </c>
      <c r="C26" s="69" t="str">
        <f>IFERROR(SUM(C19-C25)/C19, "")</f>
        <v/>
      </c>
      <c r="D26" s="45"/>
      <c r="E26" s="45"/>
      <c r="F26" s="117"/>
      <c r="G26" s="118"/>
      <c r="H26" s="42" t="s">
        <v>57</v>
      </c>
      <c r="I26" s="72" t="s">
        <v>58</v>
      </c>
      <c r="J26" s="73" t="s">
        <v>59</v>
      </c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3.75" customHeight="1" x14ac:dyDescent="0.25">
      <c r="A27" s="53" t="s">
        <v>60</v>
      </c>
      <c r="B27" s="85">
        <f>IFERROR(AVERAGE(B26:C26), "")</f>
        <v>1</v>
      </c>
      <c r="C27" s="86"/>
      <c r="D27" s="45"/>
      <c r="E27" s="45"/>
      <c r="F27" s="87" t="s">
        <v>61</v>
      </c>
      <c r="G27" s="88"/>
      <c r="H27" s="74">
        <f>SUM(C6:C9)</f>
        <v>111</v>
      </c>
      <c r="I27" s="27">
        <f>SUM(C10:C11)</f>
        <v>0</v>
      </c>
      <c r="J27" s="75">
        <f>SUM(C13:C18)</f>
        <v>0</v>
      </c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2.25" customHeight="1" x14ac:dyDescent="0.25">
      <c r="A28" s="45"/>
      <c r="B28" s="45"/>
      <c r="C28" s="45"/>
      <c r="D28" s="76"/>
      <c r="E28" s="77"/>
      <c r="F28" s="121" t="s">
        <v>62</v>
      </c>
      <c r="G28" s="84"/>
      <c r="H28" s="78">
        <f t="shared" ref="H28:J28" si="8">IFERROR(H27/$C$20, "")</f>
        <v>1</v>
      </c>
      <c r="I28" s="78">
        <f t="shared" si="8"/>
        <v>0</v>
      </c>
      <c r="J28" s="79">
        <f t="shared" si="8"/>
        <v>0</v>
      </c>
      <c r="K28" s="45"/>
      <c r="L28" s="1"/>
      <c r="M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"/>
      <c r="B30" s="1"/>
      <c r="C30" s="1"/>
      <c r="D30" s="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9">
    <mergeCell ref="F28:G28"/>
    <mergeCell ref="I21:J21"/>
    <mergeCell ref="J3:K3"/>
    <mergeCell ref="A1:K1"/>
    <mergeCell ref="H2:I2"/>
    <mergeCell ref="J2:K2"/>
    <mergeCell ref="B2:G3"/>
    <mergeCell ref="A2:A3"/>
    <mergeCell ref="F21:G21"/>
    <mergeCell ref="H3:I3"/>
    <mergeCell ref="H24:I24"/>
    <mergeCell ref="H25:I25"/>
    <mergeCell ref="B27:C27"/>
    <mergeCell ref="F27:G27"/>
    <mergeCell ref="H22:J22"/>
    <mergeCell ref="D22:F23"/>
    <mergeCell ref="G22:G23"/>
    <mergeCell ref="F26:G26"/>
    <mergeCell ref="H23:I23"/>
  </mergeCells>
  <conditionalFormatting sqref="K13:K18">
    <cfRule type="cellIs" dxfId="163" priority="1" operator="lessThan">
      <formula>0</formula>
    </cfRule>
  </conditionalFormatting>
  <conditionalFormatting sqref="K6:K11">
    <cfRule type="cellIs" dxfId="162" priority="2" operator="lessThan">
      <formula>0</formula>
    </cfRule>
  </conditionalFormatting>
  <conditionalFormatting sqref="E21">
    <cfRule type="cellIs" dxfId="161" priority="3" stopIfTrue="1" operator="greaterThan">
      <formula>$H$21</formula>
    </cfRule>
  </conditionalFormatting>
  <conditionalFormatting sqref="E21">
    <cfRule type="cellIs" dxfId="160" priority="4" stopIfTrue="1" operator="lessThanOrEqual">
      <formula>$H$21</formula>
    </cfRule>
  </conditionalFormatting>
  <conditionalFormatting sqref="E21">
    <cfRule type="expression" dxfId="159" priority="5" stopIfTrue="1">
      <formula>$F$20 = 0</formula>
    </cfRule>
  </conditionalFormatting>
  <conditionalFormatting sqref="J13">
    <cfRule type="expression" dxfId="158" priority="6" stopIfTrue="1">
      <formula>$B$13 = ""</formula>
    </cfRule>
  </conditionalFormatting>
  <conditionalFormatting sqref="J13">
    <cfRule type="cellIs" dxfId="157" priority="7" stopIfTrue="1" operator="lessThanOrEqual">
      <formula>$B$13</formula>
    </cfRule>
  </conditionalFormatting>
  <conditionalFormatting sqref="J13">
    <cfRule type="cellIs" dxfId="156" priority="8" stopIfTrue="1" operator="greaterThan">
      <formula>$B$13</formula>
    </cfRule>
  </conditionalFormatting>
  <conditionalFormatting sqref="J14">
    <cfRule type="expression" dxfId="155" priority="9" stopIfTrue="1">
      <formula>$B$14 = ""</formula>
    </cfRule>
  </conditionalFormatting>
  <conditionalFormatting sqref="J14">
    <cfRule type="cellIs" dxfId="154" priority="10" stopIfTrue="1" operator="lessThanOrEqual">
      <formula>$B$14</formula>
    </cfRule>
  </conditionalFormatting>
  <conditionalFormatting sqref="J14">
    <cfRule type="cellIs" dxfId="153" priority="11" stopIfTrue="1" operator="greaterThan">
      <formula>$B$14</formula>
    </cfRule>
  </conditionalFormatting>
  <conditionalFormatting sqref="J15">
    <cfRule type="expression" dxfId="152" priority="12" stopIfTrue="1">
      <formula>$B$15 = ""</formula>
    </cfRule>
  </conditionalFormatting>
  <conditionalFormatting sqref="J15">
    <cfRule type="cellIs" dxfId="151" priority="13" stopIfTrue="1" operator="lessThanOrEqual">
      <formula>$B$15</formula>
    </cfRule>
  </conditionalFormatting>
  <conditionalFormatting sqref="J15">
    <cfRule type="cellIs" dxfId="150" priority="14" stopIfTrue="1" operator="greaterThan">
      <formula>$B$15</formula>
    </cfRule>
  </conditionalFormatting>
  <conditionalFormatting sqref="J16">
    <cfRule type="expression" dxfId="149" priority="15" stopIfTrue="1">
      <formula>$B$16 = ""</formula>
    </cfRule>
  </conditionalFormatting>
  <conditionalFormatting sqref="J16">
    <cfRule type="cellIs" dxfId="148" priority="16" stopIfTrue="1" operator="lessThanOrEqual">
      <formula>$B$16</formula>
    </cfRule>
  </conditionalFormatting>
  <conditionalFormatting sqref="J16">
    <cfRule type="cellIs" dxfId="147" priority="17" stopIfTrue="1" operator="greaterThan">
      <formula>$B$16</formula>
    </cfRule>
  </conditionalFormatting>
  <conditionalFormatting sqref="J17">
    <cfRule type="expression" dxfId="146" priority="18" stopIfTrue="1">
      <formula>$B$17 = ""</formula>
    </cfRule>
  </conditionalFormatting>
  <conditionalFormatting sqref="J17">
    <cfRule type="cellIs" dxfId="145" priority="19" stopIfTrue="1" operator="lessThanOrEqual">
      <formula>$B$17</formula>
    </cfRule>
  </conditionalFormatting>
  <conditionalFormatting sqref="J17">
    <cfRule type="cellIs" dxfId="144" priority="20" stopIfTrue="1" operator="greaterThan">
      <formula>$B$17</formula>
    </cfRule>
  </conditionalFormatting>
  <conditionalFormatting sqref="J18">
    <cfRule type="expression" dxfId="143" priority="21" stopIfTrue="1">
      <formula>$B$18 = ""</formula>
    </cfRule>
  </conditionalFormatting>
  <conditionalFormatting sqref="J18">
    <cfRule type="cellIs" dxfId="142" priority="22" stopIfTrue="1" operator="lessThanOrEqual">
      <formula>$B$18</formula>
    </cfRule>
  </conditionalFormatting>
  <conditionalFormatting sqref="J18">
    <cfRule type="cellIs" dxfId="141" priority="23" stopIfTrue="1" operator="greaterThan">
      <formula>$B$18</formula>
    </cfRule>
  </conditionalFormatting>
  <conditionalFormatting sqref="J6">
    <cfRule type="expression" dxfId="140" priority="24" stopIfTrue="1">
      <formula>$B$6 = ""</formula>
    </cfRule>
  </conditionalFormatting>
  <conditionalFormatting sqref="J6">
    <cfRule type="cellIs" dxfId="139" priority="25" stopIfTrue="1" operator="lessThanOrEqual">
      <formula>$B$6</formula>
    </cfRule>
  </conditionalFormatting>
  <conditionalFormatting sqref="J6">
    <cfRule type="cellIs" dxfId="138" priority="26" stopIfTrue="1" operator="greaterThan">
      <formula>$B$6</formula>
    </cfRule>
  </conditionalFormatting>
  <conditionalFormatting sqref="J7">
    <cfRule type="expression" dxfId="137" priority="27" stopIfTrue="1">
      <formula>$B$7 = ""</formula>
    </cfRule>
  </conditionalFormatting>
  <conditionalFormatting sqref="J7">
    <cfRule type="cellIs" dxfId="136" priority="28" stopIfTrue="1" operator="lessThanOrEqual">
      <formula>$B$7</formula>
    </cfRule>
  </conditionalFormatting>
  <conditionalFormatting sqref="J7">
    <cfRule type="cellIs" dxfId="135" priority="29" stopIfTrue="1" operator="greaterThan">
      <formula>$B$7</formula>
    </cfRule>
  </conditionalFormatting>
  <conditionalFormatting sqref="J8">
    <cfRule type="expression" dxfId="134" priority="30" stopIfTrue="1">
      <formula>$B$8 = ""</formula>
    </cfRule>
  </conditionalFormatting>
  <conditionalFormatting sqref="J8">
    <cfRule type="cellIs" dxfId="133" priority="31" stopIfTrue="1" operator="lessThanOrEqual">
      <formula>$B$8</formula>
    </cfRule>
  </conditionalFormatting>
  <conditionalFormatting sqref="J8">
    <cfRule type="cellIs" dxfId="132" priority="32" stopIfTrue="1" operator="greaterThan">
      <formula>$B$8</formula>
    </cfRule>
  </conditionalFormatting>
  <conditionalFormatting sqref="J9">
    <cfRule type="expression" dxfId="131" priority="33" stopIfTrue="1">
      <formula>$B$9 = ""</formula>
    </cfRule>
  </conditionalFormatting>
  <conditionalFormatting sqref="J9">
    <cfRule type="cellIs" dxfId="130" priority="34" stopIfTrue="1" operator="lessThanOrEqual">
      <formula>$B$9</formula>
    </cfRule>
  </conditionalFormatting>
  <conditionalFormatting sqref="J9">
    <cfRule type="cellIs" dxfId="129" priority="35" stopIfTrue="1" operator="greaterThan">
      <formula>$B$9</formula>
    </cfRule>
  </conditionalFormatting>
  <conditionalFormatting sqref="J10">
    <cfRule type="expression" dxfId="128" priority="36" stopIfTrue="1">
      <formula>$B$10 = ""</formula>
    </cfRule>
  </conditionalFormatting>
  <conditionalFormatting sqref="J10">
    <cfRule type="cellIs" dxfId="127" priority="37" stopIfTrue="1" operator="lessThanOrEqual">
      <formula>$B$10</formula>
    </cfRule>
  </conditionalFormatting>
  <conditionalFormatting sqref="J10">
    <cfRule type="cellIs" dxfId="126" priority="38" stopIfTrue="1" operator="greaterThan">
      <formula>$B$10</formula>
    </cfRule>
  </conditionalFormatting>
  <conditionalFormatting sqref="J11">
    <cfRule type="expression" dxfId="125" priority="39" stopIfTrue="1">
      <formula>$B$11 = ""</formula>
    </cfRule>
  </conditionalFormatting>
  <conditionalFormatting sqref="J11">
    <cfRule type="cellIs" dxfId="124" priority="40" stopIfTrue="1" operator="lessThanOrEqual">
      <formula>$B$11</formula>
    </cfRule>
  </conditionalFormatting>
  <conditionalFormatting sqref="J11">
    <cfRule type="cellIs" dxfId="123" priority="41" stopIfTrue="1" operator="greaterThan">
      <formula>$B$11</formula>
    </cfRule>
  </conditionalFormatting>
  <printOptions horizontalCentered="1" verticalCentered="1"/>
  <pageMargins left="0.36458223972003501" right="0.2" top="0.6" bottom="0.5" header="0" footer="0"/>
  <pageSetup orientation="landscape"/>
  <headerFooter>
    <oddHeader>&amp;CSOUTH CAROLINA DEPARTMENT OF EDUCATION - OFFICE OF ADULT EDUCATION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/>
  </sheetViews>
  <sheetFormatPr defaultColWidth="12.625" defaultRowHeight="15" customHeight="1" x14ac:dyDescent="0.2"/>
  <cols>
    <col min="1" max="1" width="25.75" customWidth="1"/>
    <col min="2" max="2" width="10.5" customWidth="1"/>
    <col min="3" max="3" width="11" customWidth="1"/>
    <col min="4" max="4" width="10.875" customWidth="1"/>
    <col min="5" max="5" width="10.625" customWidth="1"/>
    <col min="6" max="6" width="11.75" customWidth="1"/>
    <col min="7" max="7" width="11.5" customWidth="1"/>
    <col min="8" max="8" width="11.625" customWidth="1"/>
    <col min="9" max="9" width="9.875" customWidth="1"/>
    <col min="10" max="11" width="9.75" customWidth="1"/>
    <col min="12" max="13" width="7.875" customWidth="1"/>
    <col min="14" max="14" width="13" customWidth="1"/>
    <col min="15" max="16" width="7.875" customWidth="1"/>
    <col min="17" max="17" width="14.25" customWidth="1"/>
    <col min="18" max="20" width="7.875" customWidth="1"/>
    <col min="21" max="21" width="19.875" customWidth="1"/>
    <col min="22" max="22" width="7.875" customWidth="1"/>
    <col min="23" max="23" width="11" customWidth="1"/>
    <col min="24" max="28" width="7.875" customWidth="1"/>
  </cols>
  <sheetData>
    <row r="1" spans="1:28" ht="14.25" customHeigh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106" t="s">
        <v>1</v>
      </c>
      <c r="B2" s="100"/>
      <c r="C2" s="101"/>
      <c r="D2" s="101"/>
      <c r="E2" s="101"/>
      <c r="F2" s="101"/>
      <c r="G2" s="102"/>
      <c r="H2" s="97" t="s">
        <v>2</v>
      </c>
      <c r="I2" s="98"/>
      <c r="J2" s="99" t="s">
        <v>3</v>
      </c>
      <c r="K2" s="9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25">
      <c r="A3" s="107"/>
      <c r="B3" s="103"/>
      <c r="C3" s="104"/>
      <c r="D3" s="104"/>
      <c r="E3" s="104"/>
      <c r="F3" s="104"/>
      <c r="G3" s="105"/>
      <c r="H3" s="116" t="s">
        <v>4</v>
      </c>
      <c r="I3" s="94"/>
      <c r="J3" s="93">
        <v>43845</v>
      </c>
      <c r="K3" s="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25">
      <c r="A4" s="2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5" t="s">
        <v>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5">
      <c r="A5" s="6" t="s">
        <v>16</v>
      </c>
      <c r="B5" s="7" t="s">
        <v>17</v>
      </c>
      <c r="C5" s="7" t="s">
        <v>18</v>
      </c>
      <c r="D5" s="7" t="s">
        <v>18</v>
      </c>
      <c r="E5" s="7" t="s">
        <v>18</v>
      </c>
      <c r="F5" s="7" t="s">
        <v>18</v>
      </c>
      <c r="G5" s="7" t="s">
        <v>18</v>
      </c>
      <c r="H5" s="7" t="s">
        <v>18</v>
      </c>
      <c r="I5" s="7" t="s">
        <v>18</v>
      </c>
      <c r="J5" s="7" t="s">
        <v>17</v>
      </c>
      <c r="K5" s="8" t="s">
        <v>17</v>
      </c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5">
      <c r="A6" s="9" t="s">
        <v>19</v>
      </c>
      <c r="B6" s="10" t="str">
        <f t="shared" ref="B6:B20" si="0">IFERROR(E6/D6, "")</f>
        <v/>
      </c>
      <c r="C6" s="11"/>
      <c r="D6" s="11"/>
      <c r="E6" s="11"/>
      <c r="F6" s="11"/>
      <c r="G6" s="11"/>
      <c r="H6" s="12"/>
      <c r="I6" s="13" t="str">
        <f t="shared" ref="I6:I20" si="1">IFERROR(H6/C6, "")</f>
        <v/>
      </c>
      <c r="J6" s="14">
        <v>0.5</v>
      </c>
      <c r="K6" s="15" t="str">
        <f t="shared" ref="K6:K11" si="2">IFERROR(B6/J6, "")</f>
        <v/>
      </c>
      <c r="L6" s="16"/>
      <c r="N6" s="16"/>
      <c r="O6" s="1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5">
      <c r="A7" s="9" t="s">
        <v>21</v>
      </c>
      <c r="B7" s="10" t="str">
        <f t="shared" si="0"/>
        <v/>
      </c>
      <c r="C7" s="11"/>
      <c r="D7" s="11"/>
      <c r="E7" s="11"/>
      <c r="F7" s="11"/>
      <c r="G7" s="11"/>
      <c r="H7" s="12"/>
      <c r="I7" s="13" t="str">
        <f t="shared" si="1"/>
        <v/>
      </c>
      <c r="J7" s="14">
        <v>0.49</v>
      </c>
      <c r="K7" s="15" t="str">
        <f t="shared" si="2"/>
        <v/>
      </c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5">
      <c r="A8" s="9" t="s">
        <v>22</v>
      </c>
      <c r="B8" s="10" t="str">
        <f t="shared" si="0"/>
        <v/>
      </c>
      <c r="C8" s="11"/>
      <c r="D8" s="11"/>
      <c r="E8" s="11"/>
      <c r="F8" s="11"/>
      <c r="G8" s="11"/>
      <c r="H8" s="12"/>
      <c r="I8" s="13" t="str">
        <f t="shared" si="1"/>
        <v/>
      </c>
      <c r="J8" s="14">
        <v>0.47</v>
      </c>
      <c r="K8" s="15" t="str">
        <f t="shared" si="2"/>
        <v/>
      </c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5">
      <c r="A9" s="9" t="s">
        <v>23</v>
      </c>
      <c r="B9" s="10" t="str">
        <f t="shared" si="0"/>
        <v/>
      </c>
      <c r="C9" s="11"/>
      <c r="D9" s="11"/>
      <c r="E9" s="11"/>
      <c r="F9" s="11"/>
      <c r="G9" s="11"/>
      <c r="H9" s="12"/>
      <c r="I9" s="13" t="str">
        <f t="shared" si="1"/>
        <v/>
      </c>
      <c r="J9" s="14">
        <v>0.43</v>
      </c>
      <c r="K9" s="15" t="str">
        <f t="shared" si="2"/>
        <v/>
      </c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 t="s">
        <v>24</v>
      </c>
      <c r="B10" s="10" t="str">
        <f t="shared" si="0"/>
        <v/>
      </c>
      <c r="C10" s="11"/>
      <c r="D10" s="11"/>
      <c r="E10" s="11"/>
      <c r="F10" s="20">
        <v>0</v>
      </c>
      <c r="G10" s="20">
        <v>0</v>
      </c>
      <c r="H10" s="12"/>
      <c r="I10" s="13" t="str">
        <f t="shared" si="1"/>
        <v/>
      </c>
      <c r="J10" s="14">
        <v>0.43</v>
      </c>
      <c r="K10" s="15" t="str">
        <f t="shared" si="2"/>
        <v/>
      </c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9" t="s">
        <v>25</v>
      </c>
      <c r="B11" s="10" t="str">
        <f t="shared" si="0"/>
        <v/>
      </c>
      <c r="C11" s="11"/>
      <c r="D11" s="11"/>
      <c r="E11" s="11"/>
      <c r="F11" s="20">
        <v>0</v>
      </c>
      <c r="G11" s="20">
        <v>0</v>
      </c>
      <c r="H11" s="12"/>
      <c r="I11" s="13" t="str">
        <f t="shared" si="1"/>
        <v/>
      </c>
      <c r="J11" s="21">
        <v>0.41</v>
      </c>
      <c r="K11" s="15" t="str">
        <f t="shared" si="2"/>
        <v/>
      </c>
      <c r="L11" s="1"/>
      <c r="N11" s="1"/>
      <c r="O11" s="1"/>
      <c r="P11" s="1"/>
      <c r="Q11" s="1"/>
      <c r="R11" s="22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9" t="s">
        <v>26</v>
      </c>
      <c r="B12" s="10" t="str">
        <f t="shared" si="0"/>
        <v/>
      </c>
      <c r="C12" s="20">
        <f t="shared" ref="C12:E12" si="3">SUM(C6:C11)</f>
        <v>0</v>
      </c>
      <c r="D12" s="20">
        <f t="shared" si="3"/>
        <v>0</v>
      </c>
      <c r="E12" s="20">
        <f t="shared" si="3"/>
        <v>0</v>
      </c>
      <c r="F12" s="20">
        <f t="shared" ref="F12:G12" si="4">SUM(F6:F10)</f>
        <v>0</v>
      </c>
      <c r="G12" s="20">
        <f t="shared" si="4"/>
        <v>0</v>
      </c>
      <c r="H12" s="23">
        <f>SUM(H6:H11)</f>
        <v>0</v>
      </c>
      <c r="I12" s="13" t="str">
        <f t="shared" si="1"/>
        <v/>
      </c>
      <c r="J12" s="24" t="s">
        <v>27</v>
      </c>
      <c r="K12" s="25" t="str">
        <f>IFERROR(AVERAGE(K6:K10), "")</f>
        <v/>
      </c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9" t="s">
        <v>28</v>
      </c>
      <c r="B13" s="10" t="str">
        <f t="shared" si="0"/>
        <v/>
      </c>
      <c r="C13" s="11"/>
      <c r="D13" s="11"/>
      <c r="E13" s="11"/>
      <c r="F13" s="11"/>
      <c r="G13" s="11"/>
      <c r="H13" s="12"/>
      <c r="I13" s="13" t="str">
        <f t="shared" si="1"/>
        <v/>
      </c>
      <c r="J13" s="14">
        <v>0.42</v>
      </c>
      <c r="K13" s="15" t="str">
        <f t="shared" ref="K13:K18" si="5">IFERROR(B13/J13, "")</f>
        <v/>
      </c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9" t="s">
        <v>29</v>
      </c>
      <c r="B14" s="10" t="str">
        <f t="shared" si="0"/>
        <v/>
      </c>
      <c r="C14" s="11"/>
      <c r="D14" s="11"/>
      <c r="E14" s="11"/>
      <c r="F14" s="11"/>
      <c r="G14" s="11"/>
      <c r="H14" s="12"/>
      <c r="I14" s="13" t="str">
        <f t="shared" si="1"/>
        <v/>
      </c>
      <c r="J14" s="14">
        <v>0.52</v>
      </c>
      <c r="K14" s="15" t="str">
        <f t="shared" si="5"/>
        <v/>
      </c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9" t="s">
        <v>30</v>
      </c>
      <c r="B15" s="10" t="str">
        <f t="shared" si="0"/>
        <v/>
      </c>
      <c r="C15" s="11"/>
      <c r="D15" s="11"/>
      <c r="E15" s="11"/>
      <c r="F15" s="11"/>
      <c r="G15" s="11"/>
      <c r="H15" s="12"/>
      <c r="I15" s="13" t="str">
        <f t="shared" si="1"/>
        <v/>
      </c>
      <c r="J15" s="14">
        <v>0.51</v>
      </c>
      <c r="K15" s="15" t="str">
        <f t="shared" si="5"/>
        <v/>
      </c>
      <c r="L15" s="1"/>
      <c r="N15" s="1"/>
      <c r="O15" s="1"/>
      <c r="P15" s="1"/>
      <c r="Q15" s="1"/>
      <c r="R15" s="22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9" t="s">
        <v>31</v>
      </c>
      <c r="B16" s="10" t="str">
        <f t="shared" si="0"/>
        <v/>
      </c>
      <c r="C16" s="11"/>
      <c r="D16" s="11"/>
      <c r="E16" s="11"/>
      <c r="F16" s="11"/>
      <c r="G16" s="11"/>
      <c r="H16" s="12"/>
      <c r="I16" s="13" t="str">
        <f t="shared" si="1"/>
        <v/>
      </c>
      <c r="J16" s="14">
        <v>0.45</v>
      </c>
      <c r="K16" s="15" t="str">
        <f t="shared" si="5"/>
        <v/>
      </c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9" t="s">
        <v>32</v>
      </c>
      <c r="B17" s="10" t="str">
        <f t="shared" si="0"/>
        <v/>
      </c>
      <c r="C17" s="11"/>
      <c r="D17" s="11"/>
      <c r="E17" s="11"/>
      <c r="F17" s="11"/>
      <c r="G17" s="11"/>
      <c r="H17" s="12"/>
      <c r="I17" s="13" t="str">
        <f t="shared" si="1"/>
        <v/>
      </c>
      <c r="J17" s="14">
        <v>0.41</v>
      </c>
      <c r="K17" s="15" t="str">
        <f t="shared" si="5"/>
        <v/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9" t="s">
        <v>33</v>
      </c>
      <c r="B18" s="10" t="str">
        <f t="shared" si="0"/>
        <v/>
      </c>
      <c r="C18" s="11"/>
      <c r="D18" s="11"/>
      <c r="E18" s="11"/>
      <c r="F18" s="11"/>
      <c r="G18" s="11"/>
      <c r="H18" s="12"/>
      <c r="I18" s="13" t="str">
        <f t="shared" si="1"/>
        <v/>
      </c>
      <c r="J18" s="14">
        <v>0.41</v>
      </c>
      <c r="K18" s="15" t="str">
        <f t="shared" si="5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26" t="s">
        <v>34</v>
      </c>
      <c r="B19" s="10" t="str">
        <f t="shared" si="0"/>
        <v/>
      </c>
      <c r="C19" s="27">
        <f t="shared" ref="C19:H19" si="6">SUM(C13:C18)</f>
        <v>0</v>
      </c>
      <c r="D19" s="27">
        <f t="shared" si="6"/>
        <v>0</v>
      </c>
      <c r="E19" s="27">
        <f t="shared" si="6"/>
        <v>0</v>
      </c>
      <c r="F19" s="27">
        <f t="shared" si="6"/>
        <v>0</v>
      </c>
      <c r="G19" s="27">
        <f t="shared" si="6"/>
        <v>0</v>
      </c>
      <c r="H19" s="28">
        <f t="shared" si="6"/>
        <v>0</v>
      </c>
      <c r="I19" s="13" t="str">
        <f t="shared" si="1"/>
        <v/>
      </c>
      <c r="J19" s="24" t="s">
        <v>35</v>
      </c>
      <c r="K19" s="25" t="str">
        <f>IFERROR(AVERAGE(K13:K18), "")</f>
        <v/>
      </c>
      <c r="L19" s="1"/>
      <c r="M19" s="1"/>
      <c r="N19" s="1"/>
      <c r="O19" s="1"/>
      <c r="P19" s="1"/>
      <c r="Q19" s="1"/>
      <c r="R19" s="22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29" t="s">
        <v>36</v>
      </c>
      <c r="B20" s="30" t="str">
        <f t="shared" si="0"/>
        <v/>
      </c>
      <c r="C20" s="31">
        <f t="shared" ref="C20:H20" si="7">C12+C19</f>
        <v>0</v>
      </c>
      <c r="D20" s="31">
        <f t="shared" si="7"/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2">
        <f t="shared" si="7"/>
        <v>0</v>
      </c>
      <c r="I20" s="33" t="str">
        <f t="shared" si="1"/>
        <v/>
      </c>
      <c r="J20" s="34" t="s">
        <v>37</v>
      </c>
      <c r="K20" s="35" t="str">
        <f>IFERROR(AVERAGE(K6:K10,K13:K18), "")</f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36" t="s">
        <v>38</v>
      </c>
      <c r="B21" s="37" t="s">
        <v>27</v>
      </c>
      <c r="C21" s="37" t="s">
        <v>39</v>
      </c>
      <c r="D21" s="3" t="s">
        <v>40</v>
      </c>
      <c r="E21" s="38">
        <v>0.6</v>
      </c>
      <c r="F21" s="92" t="s">
        <v>41</v>
      </c>
      <c r="G21" s="86"/>
      <c r="H21" s="39" t="str">
        <f>IFERROR(SUM(F20/(C20-(C10+C11))), "")</f>
        <v/>
      </c>
      <c r="I21" s="92" t="s">
        <v>42</v>
      </c>
      <c r="J21" s="86"/>
      <c r="K21" s="40" t="str">
        <f>IFERROR(G20/F20, "")</f>
        <v/>
      </c>
      <c r="L21" s="16"/>
      <c r="M21" s="16"/>
      <c r="N21" s="41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45.75" customHeight="1" x14ac:dyDescent="0.25">
      <c r="A22" s="42" t="s">
        <v>43</v>
      </c>
      <c r="B22" s="43">
        <f>F12</f>
        <v>0</v>
      </c>
      <c r="C22" s="44">
        <f>F19</f>
        <v>0</v>
      </c>
      <c r="D22" s="108" t="s">
        <v>44</v>
      </c>
      <c r="E22" s="109"/>
      <c r="F22" s="110"/>
      <c r="G22" s="114">
        <f>SUM(D25:G25)</f>
        <v>0</v>
      </c>
      <c r="H22" s="89" t="s">
        <v>45</v>
      </c>
      <c r="I22" s="90"/>
      <c r="J22" s="91"/>
      <c r="K22" s="4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1.25" customHeight="1" x14ac:dyDescent="0.25">
      <c r="A23" s="46" t="s">
        <v>46</v>
      </c>
      <c r="B23" s="47" t="str">
        <f>IFERROR(B22/SUM(C12-C11), "")</f>
        <v/>
      </c>
      <c r="C23" s="48" t="str">
        <f>IFERROR(C22/SUM(C13:C18), "")</f>
        <v/>
      </c>
      <c r="D23" s="111"/>
      <c r="E23" s="112"/>
      <c r="F23" s="113"/>
      <c r="G23" s="115"/>
      <c r="H23" s="119" t="s">
        <v>47</v>
      </c>
      <c r="I23" s="120"/>
      <c r="J23" s="49"/>
      <c r="K23" s="45"/>
      <c r="L23" s="1"/>
      <c r="M23" s="1"/>
      <c r="N23" s="50"/>
      <c r="O23" s="51"/>
      <c r="P23" s="5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8.25" customHeight="1" x14ac:dyDescent="0.25">
      <c r="A24" s="53" t="s">
        <v>48</v>
      </c>
      <c r="B24" s="54" t="str">
        <f>IFERROR(G12/B22, "")</f>
        <v/>
      </c>
      <c r="C24" s="55" t="str">
        <f>IFERROR(G19/C22, "")</f>
        <v/>
      </c>
      <c r="D24" s="56" t="s">
        <v>49</v>
      </c>
      <c r="E24" s="27" t="s">
        <v>50</v>
      </c>
      <c r="F24" s="27" t="s">
        <v>51</v>
      </c>
      <c r="G24" s="57" t="s">
        <v>52</v>
      </c>
      <c r="H24" s="81" t="s">
        <v>53</v>
      </c>
      <c r="I24" s="82"/>
      <c r="J24" s="58"/>
      <c r="K24" s="45"/>
      <c r="L24" s="1"/>
      <c r="M24" s="1"/>
      <c r="N24" s="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8.5" customHeight="1" x14ac:dyDescent="0.25">
      <c r="A25" s="42" t="s">
        <v>54</v>
      </c>
      <c r="B25" s="59"/>
      <c r="C25" s="60"/>
      <c r="D25" s="61"/>
      <c r="E25" s="62"/>
      <c r="F25" s="62"/>
      <c r="G25" s="63"/>
      <c r="H25" s="83" t="s">
        <v>55</v>
      </c>
      <c r="I25" s="84"/>
      <c r="J25" s="64">
        <f>SUM(J23:J24)</f>
        <v>0</v>
      </c>
      <c r="K25" s="4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53" t="s">
        <v>56</v>
      </c>
      <c r="B26" s="66" t="str">
        <f>IFERROR(SUM(C12-B25)/C12, "")</f>
        <v/>
      </c>
      <c r="C26" s="69" t="str">
        <f>IFERROR(SUM(C19-C25)/C19, "")</f>
        <v/>
      </c>
      <c r="D26" s="45"/>
      <c r="E26" s="45"/>
      <c r="F26" s="117"/>
      <c r="G26" s="118"/>
      <c r="H26" s="42" t="s">
        <v>57</v>
      </c>
      <c r="I26" s="72" t="s">
        <v>58</v>
      </c>
      <c r="J26" s="73" t="s">
        <v>59</v>
      </c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3.75" customHeight="1" x14ac:dyDescent="0.25">
      <c r="A27" s="53" t="s">
        <v>60</v>
      </c>
      <c r="B27" s="85" t="str">
        <f>IFERROR(AVERAGE(B26:C26), "")</f>
        <v/>
      </c>
      <c r="C27" s="86"/>
      <c r="D27" s="45"/>
      <c r="E27" s="45"/>
      <c r="F27" s="87" t="s">
        <v>61</v>
      </c>
      <c r="G27" s="88"/>
      <c r="H27" s="74">
        <f>SUM(C6:C9)</f>
        <v>0</v>
      </c>
      <c r="I27" s="27">
        <f>SUM(C10:C11)</f>
        <v>0</v>
      </c>
      <c r="J27" s="75">
        <f>SUM(C13:C18)</f>
        <v>0</v>
      </c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2.25" customHeight="1" x14ac:dyDescent="0.25">
      <c r="A28" s="45"/>
      <c r="B28" s="45"/>
      <c r="C28" s="45"/>
      <c r="D28" s="76"/>
      <c r="E28" s="77"/>
      <c r="F28" s="121" t="s">
        <v>62</v>
      </c>
      <c r="G28" s="84"/>
      <c r="H28" s="78" t="str">
        <f t="shared" ref="H28:J28" si="8">IFERROR(H27/$C$20, "")</f>
        <v/>
      </c>
      <c r="I28" s="78" t="str">
        <f t="shared" si="8"/>
        <v/>
      </c>
      <c r="J28" s="79" t="str">
        <f t="shared" si="8"/>
        <v/>
      </c>
      <c r="K28" s="45"/>
      <c r="L28" s="1"/>
      <c r="M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"/>
      <c r="B30" s="1"/>
      <c r="C30" s="1"/>
      <c r="D30" s="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9">
    <mergeCell ref="H24:I24"/>
    <mergeCell ref="H25:I25"/>
    <mergeCell ref="B27:C27"/>
    <mergeCell ref="F27:G27"/>
    <mergeCell ref="F28:G28"/>
    <mergeCell ref="F26:G26"/>
    <mergeCell ref="F21:G21"/>
    <mergeCell ref="I21:J21"/>
    <mergeCell ref="D22:F23"/>
    <mergeCell ref="G22:G23"/>
    <mergeCell ref="H22:J22"/>
    <mergeCell ref="H23:I23"/>
    <mergeCell ref="A1:K1"/>
    <mergeCell ref="A2:A3"/>
    <mergeCell ref="B2:G3"/>
    <mergeCell ref="H2:I2"/>
    <mergeCell ref="J2:K2"/>
    <mergeCell ref="H3:I3"/>
    <mergeCell ref="J3:K3"/>
  </mergeCells>
  <conditionalFormatting sqref="K13:K18">
    <cfRule type="cellIs" dxfId="122" priority="1" operator="lessThan">
      <formula>0</formula>
    </cfRule>
  </conditionalFormatting>
  <conditionalFormatting sqref="K6:K11">
    <cfRule type="cellIs" dxfId="121" priority="2" operator="lessThan">
      <formula>0</formula>
    </cfRule>
  </conditionalFormatting>
  <conditionalFormatting sqref="E21">
    <cfRule type="cellIs" dxfId="120" priority="3" stopIfTrue="1" operator="greaterThan">
      <formula>$H$21</formula>
    </cfRule>
  </conditionalFormatting>
  <conditionalFormatting sqref="E21">
    <cfRule type="cellIs" dxfId="119" priority="4" stopIfTrue="1" operator="lessThanOrEqual">
      <formula>$H$21</formula>
    </cfRule>
  </conditionalFormatting>
  <conditionalFormatting sqref="E21">
    <cfRule type="expression" dxfId="118" priority="5" stopIfTrue="1">
      <formula>$F$20 = 0</formula>
    </cfRule>
  </conditionalFormatting>
  <conditionalFormatting sqref="J11">
    <cfRule type="expression" dxfId="117" priority="6" stopIfTrue="1">
      <formula>$B$11 = ""</formula>
    </cfRule>
  </conditionalFormatting>
  <conditionalFormatting sqref="J11">
    <cfRule type="cellIs" dxfId="116" priority="7" stopIfTrue="1" operator="lessThanOrEqual">
      <formula>B11</formula>
    </cfRule>
  </conditionalFormatting>
  <conditionalFormatting sqref="J11">
    <cfRule type="cellIs" dxfId="115" priority="8" stopIfTrue="1" operator="greaterThan">
      <formula>B11</formula>
    </cfRule>
  </conditionalFormatting>
  <conditionalFormatting sqref="J10">
    <cfRule type="expression" dxfId="114" priority="9" stopIfTrue="1">
      <formula>$B$10 = ""</formula>
    </cfRule>
  </conditionalFormatting>
  <conditionalFormatting sqref="J10">
    <cfRule type="cellIs" dxfId="113" priority="10" stopIfTrue="1" operator="lessThanOrEqual">
      <formula>$B$10</formula>
    </cfRule>
  </conditionalFormatting>
  <conditionalFormatting sqref="J10">
    <cfRule type="cellIs" dxfId="112" priority="11" stopIfTrue="1" operator="greaterThan">
      <formula>$B$10</formula>
    </cfRule>
  </conditionalFormatting>
  <conditionalFormatting sqref="J9">
    <cfRule type="expression" dxfId="111" priority="12" stopIfTrue="1">
      <formula>$B$9 = ""</formula>
    </cfRule>
  </conditionalFormatting>
  <conditionalFormatting sqref="J9">
    <cfRule type="cellIs" dxfId="110" priority="13" stopIfTrue="1" operator="lessThanOrEqual">
      <formula>$B$9</formula>
    </cfRule>
  </conditionalFormatting>
  <conditionalFormatting sqref="J9">
    <cfRule type="cellIs" dxfId="109" priority="14" stopIfTrue="1" operator="greaterThan">
      <formula>$B$9</formula>
    </cfRule>
  </conditionalFormatting>
  <conditionalFormatting sqref="J8">
    <cfRule type="expression" dxfId="108" priority="15" stopIfTrue="1">
      <formula>$B$8 = ""</formula>
    </cfRule>
  </conditionalFormatting>
  <conditionalFormatting sqref="J8">
    <cfRule type="cellIs" dxfId="107" priority="16" stopIfTrue="1" operator="lessThanOrEqual">
      <formula>$B$8</formula>
    </cfRule>
  </conditionalFormatting>
  <conditionalFormatting sqref="J8">
    <cfRule type="cellIs" dxfId="106" priority="17" stopIfTrue="1" operator="greaterThan">
      <formula>$B$8</formula>
    </cfRule>
  </conditionalFormatting>
  <conditionalFormatting sqref="J7">
    <cfRule type="expression" dxfId="105" priority="18" stopIfTrue="1">
      <formula>$B$7 = ""</formula>
    </cfRule>
  </conditionalFormatting>
  <conditionalFormatting sqref="J7">
    <cfRule type="cellIs" dxfId="104" priority="19" stopIfTrue="1" operator="lessThanOrEqual">
      <formula>$B$7</formula>
    </cfRule>
  </conditionalFormatting>
  <conditionalFormatting sqref="J7">
    <cfRule type="cellIs" dxfId="103" priority="20" stopIfTrue="1" operator="greaterThan">
      <formula>$B$7</formula>
    </cfRule>
  </conditionalFormatting>
  <conditionalFormatting sqref="J6">
    <cfRule type="expression" dxfId="102" priority="21" stopIfTrue="1">
      <formula>$B$6 = ""</formula>
    </cfRule>
  </conditionalFormatting>
  <conditionalFormatting sqref="J6">
    <cfRule type="cellIs" dxfId="101" priority="22" stopIfTrue="1" operator="lessThanOrEqual">
      <formula>$B$6</formula>
    </cfRule>
  </conditionalFormatting>
  <conditionalFormatting sqref="J6">
    <cfRule type="cellIs" dxfId="100" priority="23" stopIfTrue="1" operator="greaterThan">
      <formula>$B$6</formula>
    </cfRule>
  </conditionalFormatting>
  <conditionalFormatting sqref="J13">
    <cfRule type="expression" dxfId="99" priority="24" stopIfTrue="1">
      <formula>$B$13 = ""</formula>
    </cfRule>
  </conditionalFormatting>
  <conditionalFormatting sqref="J13">
    <cfRule type="cellIs" dxfId="98" priority="25" stopIfTrue="1" operator="lessThanOrEqual">
      <formula>$B$13</formula>
    </cfRule>
  </conditionalFormatting>
  <conditionalFormatting sqref="J13">
    <cfRule type="cellIs" dxfId="97" priority="26" stopIfTrue="1" operator="greaterThan">
      <formula>$B$13</formula>
    </cfRule>
  </conditionalFormatting>
  <conditionalFormatting sqref="J14">
    <cfRule type="expression" dxfId="96" priority="27" stopIfTrue="1">
      <formula>$B$14 = ""</formula>
    </cfRule>
  </conditionalFormatting>
  <conditionalFormatting sqref="J14">
    <cfRule type="cellIs" dxfId="95" priority="28" stopIfTrue="1" operator="lessThanOrEqual">
      <formula>$B$14</formula>
    </cfRule>
  </conditionalFormatting>
  <conditionalFormatting sqref="J14">
    <cfRule type="cellIs" dxfId="94" priority="29" stopIfTrue="1" operator="greaterThan">
      <formula>$B$14</formula>
    </cfRule>
  </conditionalFormatting>
  <conditionalFormatting sqref="J15">
    <cfRule type="expression" dxfId="93" priority="30" stopIfTrue="1">
      <formula>$B$15 = ""</formula>
    </cfRule>
  </conditionalFormatting>
  <conditionalFormatting sqref="J15">
    <cfRule type="cellIs" dxfId="92" priority="31" stopIfTrue="1" operator="lessThanOrEqual">
      <formula>$B$15</formula>
    </cfRule>
  </conditionalFormatting>
  <conditionalFormatting sqref="J15">
    <cfRule type="cellIs" dxfId="91" priority="32" stopIfTrue="1" operator="greaterThan">
      <formula>$B$15</formula>
    </cfRule>
  </conditionalFormatting>
  <conditionalFormatting sqref="J16">
    <cfRule type="expression" dxfId="90" priority="33" stopIfTrue="1">
      <formula>$B$16 = ""</formula>
    </cfRule>
  </conditionalFormatting>
  <conditionalFormatting sqref="J16">
    <cfRule type="cellIs" dxfId="89" priority="34" stopIfTrue="1" operator="lessThanOrEqual">
      <formula>$B$16</formula>
    </cfRule>
  </conditionalFormatting>
  <conditionalFormatting sqref="J16">
    <cfRule type="cellIs" dxfId="88" priority="35" stopIfTrue="1" operator="greaterThan">
      <formula>$B$16</formula>
    </cfRule>
  </conditionalFormatting>
  <conditionalFormatting sqref="J17">
    <cfRule type="expression" dxfId="87" priority="36" stopIfTrue="1">
      <formula>$B$17 = ""</formula>
    </cfRule>
  </conditionalFormatting>
  <conditionalFormatting sqref="J17">
    <cfRule type="cellIs" dxfId="86" priority="37" stopIfTrue="1" operator="lessThanOrEqual">
      <formula>$B$17</formula>
    </cfRule>
  </conditionalFormatting>
  <conditionalFormatting sqref="J17">
    <cfRule type="cellIs" dxfId="85" priority="38" stopIfTrue="1" operator="greaterThan">
      <formula>$B$17</formula>
    </cfRule>
  </conditionalFormatting>
  <conditionalFormatting sqref="J18">
    <cfRule type="expression" dxfId="84" priority="39" stopIfTrue="1">
      <formula>$B$18 = ""</formula>
    </cfRule>
  </conditionalFormatting>
  <conditionalFormatting sqref="J18">
    <cfRule type="cellIs" dxfId="83" priority="40" stopIfTrue="1" operator="lessThanOrEqual">
      <formula>$B$18</formula>
    </cfRule>
  </conditionalFormatting>
  <conditionalFormatting sqref="J18">
    <cfRule type="cellIs" dxfId="82" priority="41" stopIfTrue="1" operator="greaterThan">
      <formula>$B$18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/>
  </sheetViews>
  <sheetFormatPr defaultColWidth="12.625" defaultRowHeight="15" customHeight="1" x14ac:dyDescent="0.2"/>
  <cols>
    <col min="1" max="1" width="25.75" customWidth="1"/>
    <col min="2" max="2" width="10.5" customWidth="1"/>
    <col min="3" max="3" width="11" customWidth="1"/>
    <col min="4" max="4" width="10.875" customWidth="1"/>
    <col min="5" max="5" width="10.625" customWidth="1"/>
    <col min="6" max="6" width="11.75" customWidth="1"/>
    <col min="7" max="7" width="11.5" customWidth="1"/>
    <col min="8" max="8" width="11.625" customWidth="1"/>
    <col min="9" max="9" width="9.875" customWidth="1"/>
    <col min="10" max="11" width="9.75" customWidth="1"/>
    <col min="12" max="13" width="7.875" customWidth="1"/>
    <col min="14" max="14" width="13" customWidth="1"/>
    <col min="15" max="16" width="7.875" customWidth="1"/>
    <col min="17" max="17" width="14.25" customWidth="1"/>
    <col min="18" max="20" width="7.875" customWidth="1"/>
    <col min="21" max="21" width="19.875" customWidth="1"/>
    <col min="22" max="22" width="7.875" customWidth="1"/>
    <col min="23" max="23" width="11" customWidth="1"/>
    <col min="24" max="28" width="7.875" customWidth="1"/>
  </cols>
  <sheetData>
    <row r="1" spans="1:28" ht="14.25" customHeigh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106" t="s">
        <v>1</v>
      </c>
      <c r="B2" s="100"/>
      <c r="C2" s="101"/>
      <c r="D2" s="101"/>
      <c r="E2" s="101"/>
      <c r="F2" s="101"/>
      <c r="G2" s="102"/>
      <c r="H2" s="97" t="s">
        <v>2</v>
      </c>
      <c r="I2" s="98"/>
      <c r="J2" s="99" t="s">
        <v>3</v>
      </c>
      <c r="K2" s="9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25">
      <c r="A3" s="107"/>
      <c r="B3" s="103"/>
      <c r="C3" s="104"/>
      <c r="D3" s="104"/>
      <c r="E3" s="104"/>
      <c r="F3" s="104"/>
      <c r="G3" s="105"/>
      <c r="H3" s="116" t="s">
        <v>4</v>
      </c>
      <c r="I3" s="94"/>
      <c r="J3" s="93">
        <v>43936</v>
      </c>
      <c r="K3" s="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25">
      <c r="A4" s="2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5" t="s">
        <v>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5">
      <c r="A5" s="6" t="s">
        <v>16</v>
      </c>
      <c r="B5" s="7" t="s">
        <v>17</v>
      </c>
      <c r="C5" s="7" t="s">
        <v>18</v>
      </c>
      <c r="D5" s="7" t="s">
        <v>18</v>
      </c>
      <c r="E5" s="7" t="s">
        <v>18</v>
      </c>
      <c r="F5" s="7" t="s">
        <v>18</v>
      </c>
      <c r="G5" s="7" t="s">
        <v>18</v>
      </c>
      <c r="H5" s="7" t="s">
        <v>18</v>
      </c>
      <c r="I5" s="7" t="s">
        <v>18</v>
      </c>
      <c r="J5" s="7" t="s">
        <v>17</v>
      </c>
      <c r="K5" s="8" t="s">
        <v>17</v>
      </c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5">
      <c r="A6" s="9" t="s">
        <v>19</v>
      </c>
      <c r="B6" s="10" t="str">
        <f t="shared" ref="B6:B20" si="0">IFERROR(E6/D6, "")</f>
        <v/>
      </c>
      <c r="C6" s="11"/>
      <c r="D6" s="11"/>
      <c r="E6" s="11"/>
      <c r="F6" s="11"/>
      <c r="G6" s="11"/>
      <c r="H6" s="12"/>
      <c r="I6" s="13" t="str">
        <f t="shared" ref="I6:I20" si="1">IFERROR(H6/C6, "")</f>
        <v/>
      </c>
      <c r="J6" s="14">
        <v>0.5</v>
      </c>
      <c r="K6" s="15" t="str">
        <f t="shared" ref="K6:K11" si="2">IFERROR(B6/J6, "")</f>
        <v/>
      </c>
      <c r="L6" s="16"/>
      <c r="N6" s="16"/>
      <c r="O6" s="1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5">
      <c r="A7" s="9" t="s">
        <v>21</v>
      </c>
      <c r="B7" s="10" t="str">
        <f t="shared" si="0"/>
        <v/>
      </c>
      <c r="C7" s="11"/>
      <c r="D7" s="11"/>
      <c r="E7" s="11"/>
      <c r="F7" s="11"/>
      <c r="G7" s="11"/>
      <c r="H7" s="12"/>
      <c r="I7" s="13" t="str">
        <f t="shared" si="1"/>
        <v/>
      </c>
      <c r="J7" s="14">
        <v>0.49</v>
      </c>
      <c r="K7" s="15" t="str">
        <f t="shared" si="2"/>
        <v/>
      </c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5">
      <c r="A8" s="9" t="s">
        <v>22</v>
      </c>
      <c r="B8" s="10" t="str">
        <f t="shared" si="0"/>
        <v/>
      </c>
      <c r="C8" s="11"/>
      <c r="D8" s="11"/>
      <c r="E8" s="11"/>
      <c r="F8" s="11"/>
      <c r="G8" s="11"/>
      <c r="H8" s="12"/>
      <c r="I8" s="13" t="str">
        <f t="shared" si="1"/>
        <v/>
      </c>
      <c r="J8" s="14">
        <v>0.47</v>
      </c>
      <c r="K8" s="15" t="str">
        <f t="shared" si="2"/>
        <v/>
      </c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5">
      <c r="A9" s="9" t="s">
        <v>23</v>
      </c>
      <c r="B9" s="10" t="str">
        <f t="shared" si="0"/>
        <v/>
      </c>
      <c r="C9" s="11"/>
      <c r="D9" s="11"/>
      <c r="E9" s="11"/>
      <c r="F9" s="11"/>
      <c r="G9" s="11"/>
      <c r="H9" s="12"/>
      <c r="I9" s="13" t="str">
        <f t="shared" si="1"/>
        <v/>
      </c>
      <c r="J9" s="14">
        <v>0.43</v>
      </c>
      <c r="K9" s="15" t="str">
        <f t="shared" si="2"/>
        <v/>
      </c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 t="s">
        <v>24</v>
      </c>
      <c r="B10" s="10" t="str">
        <f t="shared" si="0"/>
        <v/>
      </c>
      <c r="C10" s="11"/>
      <c r="D10" s="11"/>
      <c r="E10" s="11"/>
      <c r="F10" s="20">
        <v>0</v>
      </c>
      <c r="G10" s="20">
        <v>0</v>
      </c>
      <c r="H10" s="12"/>
      <c r="I10" s="13" t="str">
        <f t="shared" si="1"/>
        <v/>
      </c>
      <c r="J10" s="14">
        <v>0.43</v>
      </c>
      <c r="K10" s="15" t="str">
        <f t="shared" si="2"/>
        <v/>
      </c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9" t="s">
        <v>25</v>
      </c>
      <c r="B11" s="10" t="str">
        <f t="shared" si="0"/>
        <v/>
      </c>
      <c r="C11" s="11"/>
      <c r="D11" s="11"/>
      <c r="E11" s="11"/>
      <c r="F11" s="20">
        <v>0</v>
      </c>
      <c r="G11" s="20">
        <v>0</v>
      </c>
      <c r="H11" s="12"/>
      <c r="I11" s="13" t="str">
        <f t="shared" si="1"/>
        <v/>
      </c>
      <c r="J11" s="21">
        <v>0.41</v>
      </c>
      <c r="K11" s="15" t="str">
        <f t="shared" si="2"/>
        <v/>
      </c>
      <c r="L11" s="1"/>
      <c r="N11" s="1"/>
      <c r="O11" s="1"/>
      <c r="P11" s="1"/>
      <c r="Q11" s="1"/>
      <c r="R11" s="22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9" t="s">
        <v>26</v>
      </c>
      <c r="B12" s="10" t="str">
        <f t="shared" si="0"/>
        <v/>
      </c>
      <c r="C12" s="20">
        <f t="shared" ref="C12:E12" si="3">SUM(C6:C11)</f>
        <v>0</v>
      </c>
      <c r="D12" s="20">
        <f t="shared" si="3"/>
        <v>0</v>
      </c>
      <c r="E12" s="20">
        <f t="shared" si="3"/>
        <v>0</v>
      </c>
      <c r="F12" s="20">
        <f t="shared" ref="F12:G12" si="4">SUM(F6:F10)</f>
        <v>0</v>
      </c>
      <c r="G12" s="20">
        <f t="shared" si="4"/>
        <v>0</v>
      </c>
      <c r="H12" s="23">
        <f>SUM(H6:H11)</f>
        <v>0</v>
      </c>
      <c r="I12" s="13" t="str">
        <f t="shared" si="1"/>
        <v/>
      </c>
      <c r="J12" s="24" t="s">
        <v>27</v>
      </c>
      <c r="K12" s="25" t="str">
        <f>IFERROR(AVERAGE(K6:K10), "")</f>
        <v/>
      </c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9" t="s">
        <v>28</v>
      </c>
      <c r="B13" s="10" t="str">
        <f t="shared" si="0"/>
        <v/>
      </c>
      <c r="C13" s="11"/>
      <c r="D13" s="11"/>
      <c r="E13" s="11"/>
      <c r="F13" s="11"/>
      <c r="G13" s="11"/>
      <c r="H13" s="12"/>
      <c r="I13" s="13" t="str">
        <f t="shared" si="1"/>
        <v/>
      </c>
      <c r="J13" s="14">
        <v>0.42</v>
      </c>
      <c r="K13" s="15" t="str">
        <f t="shared" ref="K13:K18" si="5">IFERROR(B13/J13, "")</f>
        <v/>
      </c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9" t="s">
        <v>29</v>
      </c>
      <c r="B14" s="10" t="str">
        <f t="shared" si="0"/>
        <v/>
      </c>
      <c r="C14" s="11"/>
      <c r="D14" s="11"/>
      <c r="E14" s="11"/>
      <c r="F14" s="11"/>
      <c r="G14" s="11"/>
      <c r="H14" s="12"/>
      <c r="I14" s="13" t="str">
        <f t="shared" si="1"/>
        <v/>
      </c>
      <c r="J14" s="14">
        <v>0.52</v>
      </c>
      <c r="K14" s="15" t="str">
        <f t="shared" si="5"/>
        <v/>
      </c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9" t="s">
        <v>30</v>
      </c>
      <c r="B15" s="10" t="str">
        <f t="shared" si="0"/>
        <v/>
      </c>
      <c r="C15" s="11"/>
      <c r="D15" s="11"/>
      <c r="E15" s="11"/>
      <c r="F15" s="11"/>
      <c r="G15" s="11"/>
      <c r="H15" s="12"/>
      <c r="I15" s="13" t="str">
        <f t="shared" si="1"/>
        <v/>
      </c>
      <c r="J15" s="14">
        <v>0.51</v>
      </c>
      <c r="K15" s="15" t="str">
        <f t="shared" si="5"/>
        <v/>
      </c>
      <c r="L15" s="1"/>
      <c r="N15" s="1"/>
      <c r="O15" s="1"/>
      <c r="P15" s="1"/>
      <c r="Q15" s="1"/>
      <c r="R15" s="22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9" t="s">
        <v>31</v>
      </c>
      <c r="B16" s="10" t="str">
        <f t="shared" si="0"/>
        <v/>
      </c>
      <c r="C16" s="11"/>
      <c r="D16" s="11"/>
      <c r="E16" s="11"/>
      <c r="F16" s="11"/>
      <c r="G16" s="11"/>
      <c r="H16" s="12"/>
      <c r="I16" s="13" t="str">
        <f t="shared" si="1"/>
        <v/>
      </c>
      <c r="J16" s="14">
        <v>0.45</v>
      </c>
      <c r="K16" s="15" t="str">
        <f t="shared" si="5"/>
        <v/>
      </c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9" t="s">
        <v>32</v>
      </c>
      <c r="B17" s="10" t="str">
        <f t="shared" si="0"/>
        <v/>
      </c>
      <c r="C17" s="11"/>
      <c r="D17" s="11"/>
      <c r="E17" s="11"/>
      <c r="F17" s="11"/>
      <c r="G17" s="11"/>
      <c r="H17" s="12"/>
      <c r="I17" s="13" t="str">
        <f t="shared" si="1"/>
        <v/>
      </c>
      <c r="J17" s="14">
        <v>0.41</v>
      </c>
      <c r="K17" s="15" t="str">
        <f t="shared" si="5"/>
        <v/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9" t="s">
        <v>33</v>
      </c>
      <c r="B18" s="10" t="str">
        <f t="shared" si="0"/>
        <v/>
      </c>
      <c r="C18" s="11"/>
      <c r="D18" s="11"/>
      <c r="E18" s="11"/>
      <c r="F18" s="11"/>
      <c r="G18" s="11"/>
      <c r="H18" s="12"/>
      <c r="I18" s="13" t="str">
        <f t="shared" si="1"/>
        <v/>
      </c>
      <c r="J18" s="14">
        <v>0.41</v>
      </c>
      <c r="K18" s="15" t="str">
        <f t="shared" si="5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26" t="s">
        <v>34</v>
      </c>
      <c r="B19" s="10" t="str">
        <f t="shared" si="0"/>
        <v/>
      </c>
      <c r="C19" s="27">
        <f t="shared" ref="C19:H19" si="6">SUM(C13:C18)</f>
        <v>0</v>
      </c>
      <c r="D19" s="27">
        <f t="shared" si="6"/>
        <v>0</v>
      </c>
      <c r="E19" s="27">
        <f t="shared" si="6"/>
        <v>0</v>
      </c>
      <c r="F19" s="27">
        <f t="shared" si="6"/>
        <v>0</v>
      </c>
      <c r="G19" s="27">
        <f t="shared" si="6"/>
        <v>0</v>
      </c>
      <c r="H19" s="28">
        <f t="shared" si="6"/>
        <v>0</v>
      </c>
      <c r="I19" s="13" t="str">
        <f t="shared" si="1"/>
        <v/>
      </c>
      <c r="J19" s="24" t="s">
        <v>35</v>
      </c>
      <c r="K19" s="25" t="str">
        <f>IFERROR(AVERAGE(K13:K18), "")</f>
        <v/>
      </c>
      <c r="L19" s="1"/>
      <c r="M19" s="1"/>
      <c r="N19" s="1"/>
      <c r="O19" s="1"/>
      <c r="P19" s="1"/>
      <c r="Q19" s="1"/>
      <c r="R19" s="22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29" t="s">
        <v>36</v>
      </c>
      <c r="B20" s="30" t="str">
        <f t="shared" si="0"/>
        <v/>
      </c>
      <c r="C20" s="31">
        <f t="shared" ref="C20:H20" si="7">C12+C19</f>
        <v>0</v>
      </c>
      <c r="D20" s="31">
        <f t="shared" si="7"/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2">
        <f t="shared" si="7"/>
        <v>0</v>
      </c>
      <c r="I20" s="33" t="str">
        <f t="shared" si="1"/>
        <v/>
      </c>
      <c r="J20" s="34" t="s">
        <v>37</v>
      </c>
      <c r="K20" s="35" t="str">
        <f>IFERROR(AVERAGE(K6:K10,K13:K18), "")</f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36" t="s">
        <v>38</v>
      </c>
      <c r="B21" s="37" t="s">
        <v>27</v>
      </c>
      <c r="C21" s="37" t="s">
        <v>39</v>
      </c>
      <c r="D21" s="3" t="s">
        <v>40</v>
      </c>
      <c r="E21" s="38">
        <v>0.6</v>
      </c>
      <c r="F21" s="92" t="s">
        <v>41</v>
      </c>
      <c r="G21" s="86"/>
      <c r="H21" s="39" t="str">
        <f>IFERROR(SUM(F20/(C20-(C10+C11))), "")</f>
        <v/>
      </c>
      <c r="I21" s="92" t="s">
        <v>42</v>
      </c>
      <c r="J21" s="86"/>
      <c r="K21" s="40" t="str">
        <f>IFERROR(G20/F20, "")</f>
        <v/>
      </c>
      <c r="L21" s="16"/>
      <c r="M21" s="16"/>
      <c r="N21" s="41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45.75" customHeight="1" x14ac:dyDescent="0.25">
      <c r="A22" s="42" t="s">
        <v>43</v>
      </c>
      <c r="B22" s="43">
        <f>F12</f>
        <v>0</v>
      </c>
      <c r="C22" s="44">
        <f>F19</f>
        <v>0</v>
      </c>
      <c r="D22" s="108" t="s">
        <v>44</v>
      </c>
      <c r="E22" s="109"/>
      <c r="F22" s="110"/>
      <c r="G22" s="114">
        <f>SUM(D25:G25)</f>
        <v>0</v>
      </c>
      <c r="H22" s="89" t="s">
        <v>45</v>
      </c>
      <c r="I22" s="90"/>
      <c r="J22" s="91"/>
      <c r="K22" s="4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1.25" customHeight="1" x14ac:dyDescent="0.25">
      <c r="A23" s="46" t="s">
        <v>46</v>
      </c>
      <c r="B23" s="47" t="str">
        <f>IFERROR(B22/SUM(C12-C11), "")</f>
        <v/>
      </c>
      <c r="C23" s="48" t="str">
        <f>IFERROR(C22/SUM(C13:C18), "")</f>
        <v/>
      </c>
      <c r="D23" s="111"/>
      <c r="E23" s="112"/>
      <c r="F23" s="113"/>
      <c r="G23" s="115"/>
      <c r="H23" s="119" t="s">
        <v>47</v>
      </c>
      <c r="I23" s="120"/>
      <c r="J23" s="49"/>
      <c r="K23" s="45"/>
      <c r="L23" s="1"/>
      <c r="M23" s="1"/>
      <c r="N23" s="50"/>
      <c r="O23" s="51"/>
      <c r="P23" s="5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8.25" customHeight="1" x14ac:dyDescent="0.25">
      <c r="A24" s="53" t="s">
        <v>48</v>
      </c>
      <c r="B24" s="54" t="str">
        <f>IFERROR(G12/B22, "")</f>
        <v/>
      </c>
      <c r="C24" s="55" t="str">
        <f>IFERROR(G19/C22, "")</f>
        <v/>
      </c>
      <c r="D24" s="56" t="s">
        <v>49</v>
      </c>
      <c r="E24" s="27" t="s">
        <v>50</v>
      </c>
      <c r="F24" s="27" t="s">
        <v>51</v>
      </c>
      <c r="G24" s="57" t="s">
        <v>52</v>
      </c>
      <c r="H24" s="81" t="s">
        <v>53</v>
      </c>
      <c r="I24" s="82"/>
      <c r="J24" s="58"/>
      <c r="K24" s="45"/>
      <c r="L24" s="1"/>
      <c r="M24" s="1"/>
      <c r="N24" s="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8.5" customHeight="1" x14ac:dyDescent="0.25">
      <c r="A25" s="42" t="s">
        <v>54</v>
      </c>
      <c r="B25" s="59"/>
      <c r="C25" s="60"/>
      <c r="D25" s="61"/>
      <c r="E25" s="62"/>
      <c r="F25" s="62"/>
      <c r="G25" s="63"/>
      <c r="H25" s="83" t="s">
        <v>55</v>
      </c>
      <c r="I25" s="84"/>
      <c r="J25" s="64">
        <f>SUM(J23:J24)</f>
        <v>0</v>
      </c>
      <c r="K25" s="4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53" t="s">
        <v>56</v>
      </c>
      <c r="B26" s="66" t="str">
        <f>IFERROR(SUM(C12-B25)/C12, "")</f>
        <v/>
      </c>
      <c r="C26" s="69" t="str">
        <f>IFERROR(SUM(C19-C25)/C19, "")</f>
        <v/>
      </c>
      <c r="D26" s="45"/>
      <c r="E26" s="45"/>
      <c r="F26" s="117"/>
      <c r="G26" s="118"/>
      <c r="H26" s="42" t="s">
        <v>57</v>
      </c>
      <c r="I26" s="72" t="s">
        <v>58</v>
      </c>
      <c r="J26" s="73" t="s">
        <v>59</v>
      </c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3.75" customHeight="1" x14ac:dyDescent="0.25">
      <c r="A27" s="53" t="s">
        <v>60</v>
      </c>
      <c r="B27" s="85" t="str">
        <f>IFERROR(AVERAGE(B26:C26), "")</f>
        <v/>
      </c>
      <c r="C27" s="86"/>
      <c r="D27" s="45"/>
      <c r="E27" s="45"/>
      <c r="F27" s="87" t="s">
        <v>61</v>
      </c>
      <c r="G27" s="88"/>
      <c r="H27" s="74">
        <f>SUM(C6:C9)</f>
        <v>0</v>
      </c>
      <c r="I27" s="27">
        <f>SUM(C10:C11)</f>
        <v>0</v>
      </c>
      <c r="J27" s="75">
        <f>SUM(C13:C18)</f>
        <v>0</v>
      </c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2.25" customHeight="1" x14ac:dyDescent="0.25">
      <c r="A28" s="45"/>
      <c r="B28" s="45"/>
      <c r="C28" s="45"/>
      <c r="D28" s="76"/>
      <c r="E28" s="77"/>
      <c r="F28" s="121" t="s">
        <v>62</v>
      </c>
      <c r="G28" s="84"/>
      <c r="H28" s="78" t="str">
        <f t="shared" ref="H28:J28" si="8">IFERROR(H27/$C$20, "")</f>
        <v/>
      </c>
      <c r="I28" s="78" t="str">
        <f t="shared" si="8"/>
        <v/>
      </c>
      <c r="J28" s="79" t="str">
        <f t="shared" si="8"/>
        <v/>
      </c>
      <c r="K28" s="45"/>
      <c r="L28" s="1"/>
      <c r="M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"/>
      <c r="B30" s="1"/>
      <c r="C30" s="1"/>
      <c r="D30" s="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9">
    <mergeCell ref="H24:I24"/>
    <mergeCell ref="H25:I25"/>
    <mergeCell ref="B27:C27"/>
    <mergeCell ref="F27:G27"/>
    <mergeCell ref="F28:G28"/>
    <mergeCell ref="F26:G26"/>
    <mergeCell ref="F21:G21"/>
    <mergeCell ref="I21:J21"/>
    <mergeCell ref="D22:F23"/>
    <mergeCell ref="G22:G23"/>
    <mergeCell ref="H22:J22"/>
    <mergeCell ref="H23:I23"/>
    <mergeCell ref="A1:K1"/>
    <mergeCell ref="A2:A3"/>
    <mergeCell ref="B2:G3"/>
    <mergeCell ref="H2:I2"/>
    <mergeCell ref="J2:K2"/>
    <mergeCell ref="H3:I3"/>
    <mergeCell ref="J3:K3"/>
  </mergeCells>
  <conditionalFormatting sqref="K13:K18">
    <cfRule type="cellIs" dxfId="81" priority="1" operator="lessThan">
      <formula>0</formula>
    </cfRule>
  </conditionalFormatting>
  <conditionalFormatting sqref="K6:K11">
    <cfRule type="cellIs" dxfId="80" priority="2" operator="lessThan">
      <formula>0</formula>
    </cfRule>
  </conditionalFormatting>
  <conditionalFormatting sqref="E21">
    <cfRule type="cellIs" dxfId="79" priority="3" stopIfTrue="1" operator="greaterThan">
      <formula>$H$21</formula>
    </cfRule>
  </conditionalFormatting>
  <conditionalFormatting sqref="E21">
    <cfRule type="cellIs" dxfId="78" priority="4" stopIfTrue="1" operator="lessThanOrEqual">
      <formula>$H$21</formula>
    </cfRule>
  </conditionalFormatting>
  <conditionalFormatting sqref="E21">
    <cfRule type="expression" dxfId="77" priority="5" stopIfTrue="1">
      <formula>$F$20 = 0</formula>
    </cfRule>
  </conditionalFormatting>
  <conditionalFormatting sqref="J11">
    <cfRule type="expression" dxfId="76" priority="6" stopIfTrue="1">
      <formula>$B$11 = ""</formula>
    </cfRule>
  </conditionalFormatting>
  <conditionalFormatting sqref="J11">
    <cfRule type="cellIs" dxfId="75" priority="7" stopIfTrue="1" operator="lessThanOrEqual">
      <formula>B11</formula>
    </cfRule>
  </conditionalFormatting>
  <conditionalFormatting sqref="J11">
    <cfRule type="cellIs" dxfId="74" priority="8" stopIfTrue="1" operator="greaterThan">
      <formula>B11</formula>
    </cfRule>
  </conditionalFormatting>
  <conditionalFormatting sqref="J10">
    <cfRule type="expression" dxfId="73" priority="9" stopIfTrue="1">
      <formula>$B$10 = ""</formula>
    </cfRule>
  </conditionalFormatting>
  <conditionalFormatting sqref="J10">
    <cfRule type="cellIs" dxfId="72" priority="10" stopIfTrue="1" operator="lessThanOrEqual">
      <formula>$B$10</formula>
    </cfRule>
  </conditionalFormatting>
  <conditionalFormatting sqref="J10">
    <cfRule type="cellIs" dxfId="71" priority="11" stopIfTrue="1" operator="greaterThan">
      <formula>$B$10</formula>
    </cfRule>
  </conditionalFormatting>
  <conditionalFormatting sqref="J9">
    <cfRule type="expression" dxfId="70" priority="12" stopIfTrue="1">
      <formula>$B$9 = ""</formula>
    </cfRule>
  </conditionalFormatting>
  <conditionalFormatting sqref="J9">
    <cfRule type="cellIs" dxfId="69" priority="13" stopIfTrue="1" operator="lessThanOrEqual">
      <formula>$B$9</formula>
    </cfRule>
  </conditionalFormatting>
  <conditionalFormatting sqref="J9">
    <cfRule type="cellIs" dxfId="68" priority="14" stopIfTrue="1" operator="greaterThan">
      <formula>$B$9</formula>
    </cfRule>
  </conditionalFormatting>
  <conditionalFormatting sqref="J8">
    <cfRule type="expression" dxfId="67" priority="15" stopIfTrue="1">
      <formula>$B$8 = ""</formula>
    </cfRule>
  </conditionalFormatting>
  <conditionalFormatting sqref="J8">
    <cfRule type="cellIs" dxfId="66" priority="16" stopIfTrue="1" operator="lessThanOrEqual">
      <formula>$B$8</formula>
    </cfRule>
  </conditionalFormatting>
  <conditionalFormatting sqref="J8">
    <cfRule type="cellIs" dxfId="65" priority="17" stopIfTrue="1" operator="greaterThan">
      <formula>$B$8</formula>
    </cfRule>
  </conditionalFormatting>
  <conditionalFormatting sqref="J7">
    <cfRule type="expression" dxfId="64" priority="18" stopIfTrue="1">
      <formula>$B$7 = ""</formula>
    </cfRule>
  </conditionalFormatting>
  <conditionalFormatting sqref="J7">
    <cfRule type="cellIs" dxfId="63" priority="19" stopIfTrue="1" operator="lessThanOrEqual">
      <formula>$B$7</formula>
    </cfRule>
  </conditionalFormatting>
  <conditionalFormatting sqref="J7">
    <cfRule type="cellIs" dxfId="62" priority="20" stopIfTrue="1" operator="greaterThan">
      <formula>$B$7</formula>
    </cfRule>
  </conditionalFormatting>
  <conditionalFormatting sqref="J6">
    <cfRule type="expression" dxfId="61" priority="21" stopIfTrue="1">
      <formula>$B$6 = ""</formula>
    </cfRule>
  </conditionalFormatting>
  <conditionalFormatting sqref="J6">
    <cfRule type="cellIs" dxfId="60" priority="22" stopIfTrue="1" operator="lessThanOrEqual">
      <formula>$B$6</formula>
    </cfRule>
  </conditionalFormatting>
  <conditionalFormatting sqref="J6">
    <cfRule type="cellIs" dxfId="59" priority="23" stopIfTrue="1" operator="greaterThan">
      <formula>$B$6</formula>
    </cfRule>
  </conditionalFormatting>
  <conditionalFormatting sqref="J13">
    <cfRule type="expression" dxfId="58" priority="24" stopIfTrue="1">
      <formula>$B$13 = ""</formula>
    </cfRule>
  </conditionalFormatting>
  <conditionalFormatting sqref="J13">
    <cfRule type="cellIs" dxfId="57" priority="25" stopIfTrue="1" operator="lessThanOrEqual">
      <formula>$B$13</formula>
    </cfRule>
  </conditionalFormatting>
  <conditionalFormatting sqref="J13">
    <cfRule type="cellIs" dxfId="56" priority="26" stopIfTrue="1" operator="greaterThan">
      <formula>$B$13</formula>
    </cfRule>
  </conditionalFormatting>
  <conditionalFormatting sqref="J14">
    <cfRule type="expression" dxfId="55" priority="27" stopIfTrue="1">
      <formula>$B$14 = ""</formula>
    </cfRule>
  </conditionalFormatting>
  <conditionalFormatting sqref="J14">
    <cfRule type="cellIs" dxfId="54" priority="28" stopIfTrue="1" operator="lessThanOrEqual">
      <formula>$B$14</formula>
    </cfRule>
  </conditionalFormatting>
  <conditionalFormatting sqref="J14">
    <cfRule type="cellIs" dxfId="53" priority="29" stopIfTrue="1" operator="greaterThan">
      <formula>$B$14</formula>
    </cfRule>
  </conditionalFormatting>
  <conditionalFormatting sqref="J15">
    <cfRule type="expression" dxfId="52" priority="30" stopIfTrue="1">
      <formula>$B$15 = ""</formula>
    </cfRule>
  </conditionalFormatting>
  <conditionalFormatting sqref="J15">
    <cfRule type="cellIs" dxfId="51" priority="31" stopIfTrue="1" operator="lessThanOrEqual">
      <formula>$B$15</formula>
    </cfRule>
  </conditionalFormatting>
  <conditionalFormatting sqref="J15">
    <cfRule type="cellIs" dxfId="50" priority="32" stopIfTrue="1" operator="greaterThan">
      <formula>$B$15</formula>
    </cfRule>
  </conditionalFormatting>
  <conditionalFormatting sqref="J16">
    <cfRule type="expression" dxfId="49" priority="33" stopIfTrue="1">
      <formula>$B$16 = ""</formula>
    </cfRule>
  </conditionalFormatting>
  <conditionalFormatting sqref="J16">
    <cfRule type="cellIs" dxfId="48" priority="34" stopIfTrue="1" operator="lessThanOrEqual">
      <formula>$B$16</formula>
    </cfRule>
  </conditionalFormatting>
  <conditionalFormatting sqref="J16">
    <cfRule type="cellIs" dxfId="47" priority="35" stopIfTrue="1" operator="greaterThan">
      <formula>$B$16</formula>
    </cfRule>
  </conditionalFormatting>
  <conditionalFormatting sqref="J17">
    <cfRule type="expression" dxfId="46" priority="36" stopIfTrue="1">
      <formula>$B$17 = ""</formula>
    </cfRule>
  </conditionalFormatting>
  <conditionalFormatting sqref="J17">
    <cfRule type="cellIs" dxfId="45" priority="37" stopIfTrue="1" operator="lessThanOrEqual">
      <formula>$B$17</formula>
    </cfRule>
  </conditionalFormatting>
  <conditionalFormatting sqref="J17">
    <cfRule type="cellIs" dxfId="44" priority="38" stopIfTrue="1" operator="greaterThan">
      <formula>$B$17</formula>
    </cfRule>
  </conditionalFormatting>
  <conditionalFormatting sqref="J18">
    <cfRule type="expression" dxfId="43" priority="39" stopIfTrue="1">
      <formula>$B$18 = ""</formula>
    </cfRule>
  </conditionalFormatting>
  <conditionalFormatting sqref="J18">
    <cfRule type="cellIs" dxfId="42" priority="40" stopIfTrue="1" operator="lessThanOrEqual">
      <formula>$B$18</formula>
    </cfRule>
  </conditionalFormatting>
  <conditionalFormatting sqref="J18">
    <cfRule type="cellIs" dxfId="41" priority="41" stopIfTrue="1" operator="greaterThan">
      <formula>$B$18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/>
  </sheetViews>
  <sheetFormatPr defaultColWidth="12.625" defaultRowHeight="15" customHeight="1" x14ac:dyDescent="0.2"/>
  <cols>
    <col min="1" max="1" width="25.75" customWidth="1"/>
    <col min="2" max="2" width="10.5" customWidth="1"/>
    <col min="3" max="3" width="11" customWidth="1"/>
    <col min="4" max="4" width="10.875" customWidth="1"/>
    <col min="5" max="5" width="10.625" customWidth="1"/>
    <col min="6" max="6" width="11.75" customWidth="1"/>
    <col min="7" max="7" width="11.5" customWidth="1"/>
    <col min="8" max="8" width="11.625" customWidth="1"/>
    <col min="9" max="9" width="9.875" customWidth="1"/>
    <col min="10" max="11" width="9.75" customWidth="1"/>
    <col min="12" max="13" width="7.875" customWidth="1"/>
    <col min="14" max="14" width="13" customWidth="1"/>
    <col min="15" max="16" width="7.875" customWidth="1"/>
    <col min="17" max="17" width="14.25" customWidth="1"/>
    <col min="18" max="20" width="7.875" customWidth="1"/>
    <col min="21" max="21" width="19.875" customWidth="1"/>
    <col min="22" max="22" width="7.875" customWidth="1"/>
    <col min="23" max="23" width="11" customWidth="1"/>
    <col min="24" max="28" width="7.875" customWidth="1"/>
  </cols>
  <sheetData>
    <row r="1" spans="1:28" ht="14.25" customHeigh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106" t="s">
        <v>1</v>
      </c>
      <c r="B2" s="100"/>
      <c r="C2" s="101"/>
      <c r="D2" s="101"/>
      <c r="E2" s="101"/>
      <c r="F2" s="101"/>
      <c r="G2" s="102"/>
      <c r="H2" s="97" t="s">
        <v>2</v>
      </c>
      <c r="I2" s="98"/>
      <c r="J2" s="99" t="s">
        <v>3</v>
      </c>
      <c r="K2" s="9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25">
      <c r="A3" s="107"/>
      <c r="B3" s="103"/>
      <c r="C3" s="104"/>
      <c r="D3" s="104"/>
      <c r="E3" s="104"/>
      <c r="F3" s="104"/>
      <c r="G3" s="105"/>
      <c r="H3" s="116" t="s">
        <v>4</v>
      </c>
      <c r="I3" s="94"/>
      <c r="J3" s="93">
        <v>44043</v>
      </c>
      <c r="K3" s="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25">
      <c r="A4" s="2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5" t="s">
        <v>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5">
      <c r="A5" s="6" t="s">
        <v>16</v>
      </c>
      <c r="B5" s="7" t="s">
        <v>17</v>
      </c>
      <c r="C5" s="7" t="s">
        <v>18</v>
      </c>
      <c r="D5" s="7" t="s">
        <v>18</v>
      </c>
      <c r="E5" s="7" t="s">
        <v>18</v>
      </c>
      <c r="F5" s="7" t="s">
        <v>18</v>
      </c>
      <c r="G5" s="7" t="s">
        <v>18</v>
      </c>
      <c r="H5" s="7" t="s">
        <v>18</v>
      </c>
      <c r="I5" s="7" t="s">
        <v>18</v>
      </c>
      <c r="J5" s="7" t="s">
        <v>17</v>
      </c>
      <c r="K5" s="8" t="s">
        <v>17</v>
      </c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5">
      <c r="A6" s="9" t="s">
        <v>19</v>
      </c>
      <c r="B6" s="10" t="str">
        <f t="shared" ref="B6:B20" si="0">IFERROR(E6/D6, "")</f>
        <v/>
      </c>
      <c r="C6" s="11"/>
      <c r="D6" s="11"/>
      <c r="E6" s="11"/>
      <c r="F6" s="11"/>
      <c r="G6" s="11"/>
      <c r="H6" s="12"/>
      <c r="I6" s="13" t="str">
        <f t="shared" ref="I6:I20" si="1">IFERROR(H6/C6, "")</f>
        <v/>
      </c>
      <c r="J6" s="14">
        <v>0.5</v>
      </c>
      <c r="K6" s="15" t="str">
        <f t="shared" ref="K6:K11" si="2">IFERROR(B6/J6, "")</f>
        <v/>
      </c>
      <c r="L6" s="16"/>
      <c r="N6" s="16"/>
      <c r="O6" s="1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5">
      <c r="A7" s="9" t="s">
        <v>21</v>
      </c>
      <c r="B7" s="10" t="str">
        <f t="shared" si="0"/>
        <v/>
      </c>
      <c r="C7" s="11"/>
      <c r="D7" s="11"/>
      <c r="E7" s="11"/>
      <c r="F7" s="11"/>
      <c r="G7" s="11"/>
      <c r="H7" s="12"/>
      <c r="I7" s="13" t="str">
        <f t="shared" si="1"/>
        <v/>
      </c>
      <c r="J7" s="14">
        <v>0.49</v>
      </c>
      <c r="K7" s="15" t="str">
        <f t="shared" si="2"/>
        <v/>
      </c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5">
      <c r="A8" s="9" t="s">
        <v>22</v>
      </c>
      <c r="B8" s="10" t="str">
        <f t="shared" si="0"/>
        <v/>
      </c>
      <c r="C8" s="11"/>
      <c r="D8" s="11"/>
      <c r="E8" s="11"/>
      <c r="F8" s="11"/>
      <c r="G8" s="11"/>
      <c r="H8" s="12"/>
      <c r="I8" s="13" t="str">
        <f t="shared" si="1"/>
        <v/>
      </c>
      <c r="J8" s="14">
        <v>0.47</v>
      </c>
      <c r="K8" s="15" t="str">
        <f t="shared" si="2"/>
        <v/>
      </c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5">
      <c r="A9" s="9" t="s">
        <v>23</v>
      </c>
      <c r="B9" s="10" t="str">
        <f t="shared" si="0"/>
        <v/>
      </c>
      <c r="C9" s="11"/>
      <c r="D9" s="11"/>
      <c r="E9" s="11"/>
      <c r="F9" s="11"/>
      <c r="G9" s="11"/>
      <c r="H9" s="12"/>
      <c r="I9" s="13" t="str">
        <f t="shared" si="1"/>
        <v/>
      </c>
      <c r="J9" s="14">
        <v>0.43</v>
      </c>
      <c r="K9" s="15" t="str">
        <f t="shared" si="2"/>
        <v/>
      </c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 t="s">
        <v>24</v>
      </c>
      <c r="B10" s="10" t="str">
        <f t="shared" si="0"/>
        <v/>
      </c>
      <c r="C10" s="11"/>
      <c r="D10" s="11"/>
      <c r="E10" s="11"/>
      <c r="F10" s="20">
        <v>0</v>
      </c>
      <c r="G10" s="20">
        <v>0</v>
      </c>
      <c r="H10" s="12"/>
      <c r="I10" s="13" t="str">
        <f t="shared" si="1"/>
        <v/>
      </c>
      <c r="J10" s="14">
        <v>0.43</v>
      </c>
      <c r="K10" s="15" t="str">
        <f t="shared" si="2"/>
        <v/>
      </c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9" t="s">
        <v>25</v>
      </c>
      <c r="B11" s="10" t="str">
        <f t="shared" si="0"/>
        <v/>
      </c>
      <c r="C11" s="11"/>
      <c r="D11" s="11"/>
      <c r="E11" s="11"/>
      <c r="F11" s="20">
        <v>0</v>
      </c>
      <c r="G11" s="20">
        <v>0</v>
      </c>
      <c r="H11" s="12"/>
      <c r="I11" s="13" t="str">
        <f t="shared" si="1"/>
        <v/>
      </c>
      <c r="J11" s="21">
        <v>0.41</v>
      </c>
      <c r="K11" s="15" t="str">
        <f t="shared" si="2"/>
        <v/>
      </c>
      <c r="L11" s="1"/>
      <c r="N11" s="1"/>
      <c r="O11" s="1"/>
      <c r="P11" s="1"/>
      <c r="Q11" s="1"/>
      <c r="R11" s="22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9" t="s">
        <v>26</v>
      </c>
      <c r="B12" s="10" t="str">
        <f t="shared" si="0"/>
        <v/>
      </c>
      <c r="C12" s="20">
        <f t="shared" ref="C12:E12" si="3">SUM(C6:C11)</f>
        <v>0</v>
      </c>
      <c r="D12" s="20">
        <f t="shared" si="3"/>
        <v>0</v>
      </c>
      <c r="E12" s="20">
        <f t="shared" si="3"/>
        <v>0</v>
      </c>
      <c r="F12" s="20">
        <f t="shared" ref="F12:G12" si="4">SUM(F6:F10)</f>
        <v>0</v>
      </c>
      <c r="G12" s="20">
        <f t="shared" si="4"/>
        <v>0</v>
      </c>
      <c r="H12" s="23">
        <f>SUM(H6:H11)</f>
        <v>0</v>
      </c>
      <c r="I12" s="13" t="str">
        <f t="shared" si="1"/>
        <v/>
      </c>
      <c r="J12" s="24" t="s">
        <v>27</v>
      </c>
      <c r="K12" s="25" t="str">
        <f>IFERROR(AVERAGE(K6:K10), "")</f>
        <v/>
      </c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9" t="s">
        <v>28</v>
      </c>
      <c r="B13" s="10" t="str">
        <f t="shared" si="0"/>
        <v/>
      </c>
      <c r="C13" s="11"/>
      <c r="D13" s="11"/>
      <c r="E13" s="11"/>
      <c r="F13" s="11"/>
      <c r="G13" s="11"/>
      <c r="H13" s="12"/>
      <c r="I13" s="13" t="str">
        <f t="shared" si="1"/>
        <v/>
      </c>
      <c r="J13" s="14">
        <v>0.42</v>
      </c>
      <c r="K13" s="15" t="str">
        <f t="shared" ref="K13:K18" si="5">IFERROR(B13/J13, "")</f>
        <v/>
      </c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9" t="s">
        <v>29</v>
      </c>
      <c r="B14" s="10" t="str">
        <f t="shared" si="0"/>
        <v/>
      </c>
      <c r="C14" s="11"/>
      <c r="D14" s="11"/>
      <c r="E14" s="11"/>
      <c r="F14" s="11"/>
      <c r="G14" s="11"/>
      <c r="H14" s="12"/>
      <c r="I14" s="13" t="str">
        <f t="shared" si="1"/>
        <v/>
      </c>
      <c r="J14" s="14">
        <v>0.52</v>
      </c>
      <c r="K14" s="15" t="str">
        <f t="shared" si="5"/>
        <v/>
      </c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9" t="s">
        <v>30</v>
      </c>
      <c r="B15" s="10" t="str">
        <f t="shared" si="0"/>
        <v/>
      </c>
      <c r="C15" s="11"/>
      <c r="D15" s="11"/>
      <c r="E15" s="11"/>
      <c r="F15" s="11"/>
      <c r="G15" s="11"/>
      <c r="H15" s="12"/>
      <c r="I15" s="13" t="str">
        <f t="shared" si="1"/>
        <v/>
      </c>
      <c r="J15" s="14">
        <v>0.51</v>
      </c>
      <c r="K15" s="15" t="str">
        <f t="shared" si="5"/>
        <v/>
      </c>
      <c r="L15" s="1"/>
      <c r="N15" s="1"/>
      <c r="O15" s="1"/>
      <c r="P15" s="1"/>
      <c r="Q15" s="1"/>
      <c r="R15" s="22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9" t="s">
        <v>31</v>
      </c>
      <c r="B16" s="10" t="str">
        <f t="shared" si="0"/>
        <v/>
      </c>
      <c r="C16" s="11"/>
      <c r="D16" s="11"/>
      <c r="E16" s="11"/>
      <c r="F16" s="11"/>
      <c r="G16" s="11"/>
      <c r="H16" s="12"/>
      <c r="I16" s="13" t="str">
        <f t="shared" si="1"/>
        <v/>
      </c>
      <c r="J16" s="14">
        <v>0.45</v>
      </c>
      <c r="K16" s="15" t="str">
        <f t="shared" si="5"/>
        <v/>
      </c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9" t="s">
        <v>32</v>
      </c>
      <c r="B17" s="10" t="str">
        <f t="shared" si="0"/>
        <v/>
      </c>
      <c r="C17" s="11"/>
      <c r="D17" s="11"/>
      <c r="E17" s="11"/>
      <c r="F17" s="11"/>
      <c r="G17" s="11"/>
      <c r="H17" s="12"/>
      <c r="I17" s="13" t="str">
        <f t="shared" si="1"/>
        <v/>
      </c>
      <c r="J17" s="14">
        <v>0.41</v>
      </c>
      <c r="K17" s="15" t="str">
        <f t="shared" si="5"/>
        <v/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9" t="s">
        <v>33</v>
      </c>
      <c r="B18" s="10" t="str">
        <f t="shared" si="0"/>
        <v/>
      </c>
      <c r="C18" s="11"/>
      <c r="D18" s="11"/>
      <c r="E18" s="11"/>
      <c r="F18" s="11"/>
      <c r="G18" s="11"/>
      <c r="H18" s="12"/>
      <c r="I18" s="13" t="str">
        <f t="shared" si="1"/>
        <v/>
      </c>
      <c r="J18" s="14">
        <v>0.41</v>
      </c>
      <c r="K18" s="15" t="str">
        <f t="shared" si="5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26" t="s">
        <v>34</v>
      </c>
      <c r="B19" s="10" t="str">
        <f t="shared" si="0"/>
        <v/>
      </c>
      <c r="C19" s="27">
        <f t="shared" ref="C19:H19" si="6">SUM(C13:C18)</f>
        <v>0</v>
      </c>
      <c r="D19" s="27">
        <f t="shared" si="6"/>
        <v>0</v>
      </c>
      <c r="E19" s="27">
        <f t="shared" si="6"/>
        <v>0</v>
      </c>
      <c r="F19" s="27">
        <f t="shared" si="6"/>
        <v>0</v>
      </c>
      <c r="G19" s="27">
        <f t="shared" si="6"/>
        <v>0</v>
      </c>
      <c r="H19" s="28">
        <f t="shared" si="6"/>
        <v>0</v>
      </c>
      <c r="I19" s="13" t="str">
        <f t="shared" si="1"/>
        <v/>
      </c>
      <c r="J19" s="24" t="s">
        <v>35</v>
      </c>
      <c r="K19" s="25" t="str">
        <f>IFERROR(AVERAGE(K13:K18), "")</f>
        <v/>
      </c>
      <c r="L19" s="1"/>
      <c r="M19" s="1"/>
      <c r="N19" s="1"/>
      <c r="O19" s="1"/>
      <c r="P19" s="1"/>
      <c r="Q19" s="1"/>
      <c r="R19" s="22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29" t="s">
        <v>36</v>
      </c>
      <c r="B20" s="30" t="str">
        <f t="shared" si="0"/>
        <v/>
      </c>
      <c r="C20" s="31">
        <f t="shared" ref="C20:H20" si="7">C12+C19</f>
        <v>0</v>
      </c>
      <c r="D20" s="31">
        <f t="shared" si="7"/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2">
        <f t="shared" si="7"/>
        <v>0</v>
      </c>
      <c r="I20" s="33" t="str">
        <f t="shared" si="1"/>
        <v/>
      </c>
      <c r="J20" s="34" t="s">
        <v>37</v>
      </c>
      <c r="K20" s="35" t="str">
        <f>IFERROR(AVERAGE(K6:K10,K13:K18), "")</f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36" t="s">
        <v>38</v>
      </c>
      <c r="B21" s="37" t="s">
        <v>27</v>
      </c>
      <c r="C21" s="37" t="s">
        <v>39</v>
      </c>
      <c r="D21" s="3" t="s">
        <v>40</v>
      </c>
      <c r="E21" s="38">
        <v>0.6</v>
      </c>
      <c r="F21" s="92" t="s">
        <v>41</v>
      </c>
      <c r="G21" s="86"/>
      <c r="H21" s="39" t="str">
        <f>IFERROR(SUM(F20/(C20-(C10+C11))), "")</f>
        <v/>
      </c>
      <c r="I21" s="92" t="s">
        <v>42</v>
      </c>
      <c r="J21" s="86"/>
      <c r="K21" s="40" t="str">
        <f>IFERROR(G20/F20, "")</f>
        <v/>
      </c>
      <c r="L21" s="16"/>
      <c r="M21" s="16"/>
      <c r="N21" s="41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ht="45.75" customHeight="1" x14ac:dyDescent="0.25">
      <c r="A22" s="42" t="s">
        <v>43</v>
      </c>
      <c r="B22" s="43">
        <f>F12</f>
        <v>0</v>
      </c>
      <c r="C22" s="44">
        <f>F19</f>
        <v>0</v>
      </c>
      <c r="D22" s="108" t="s">
        <v>44</v>
      </c>
      <c r="E22" s="109"/>
      <c r="F22" s="110"/>
      <c r="G22" s="114">
        <f>SUM(D25:G25)</f>
        <v>0</v>
      </c>
      <c r="H22" s="89" t="s">
        <v>45</v>
      </c>
      <c r="I22" s="90"/>
      <c r="J22" s="91"/>
      <c r="K22" s="4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1.25" customHeight="1" x14ac:dyDescent="0.25">
      <c r="A23" s="46" t="s">
        <v>46</v>
      </c>
      <c r="B23" s="47" t="str">
        <f>IFERROR(B22/SUM(C12-C11), "")</f>
        <v/>
      </c>
      <c r="C23" s="48" t="str">
        <f>IFERROR(C22/SUM(C13:C18), "")</f>
        <v/>
      </c>
      <c r="D23" s="111"/>
      <c r="E23" s="112"/>
      <c r="F23" s="113"/>
      <c r="G23" s="115"/>
      <c r="H23" s="119" t="s">
        <v>47</v>
      </c>
      <c r="I23" s="120"/>
      <c r="J23" s="49"/>
      <c r="K23" s="45"/>
      <c r="L23" s="1"/>
      <c r="M23" s="1"/>
      <c r="N23" s="50"/>
      <c r="O23" s="51"/>
      <c r="P23" s="5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8.25" customHeight="1" x14ac:dyDescent="0.25">
      <c r="A24" s="53" t="s">
        <v>48</v>
      </c>
      <c r="B24" s="54" t="str">
        <f>IFERROR(G12/B22, "")</f>
        <v/>
      </c>
      <c r="C24" s="55" t="str">
        <f>IFERROR(G19/C22, "")</f>
        <v/>
      </c>
      <c r="D24" s="56" t="s">
        <v>49</v>
      </c>
      <c r="E24" s="27" t="s">
        <v>50</v>
      </c>
      <c r="F24" s="27" t="s">
        <v>51</v>
      </c>
      <c r="G24" s="57" t="s">
        <v>52</v>
      </c>
      <c r="H24" s="81" t="s">
        <v>53</v>
      </c>
      <c r="I24" s="82"/>
      <c r="J24" s="58"/>
      <c r="K24" s="45"/>
      <c r="L24" s="1"/>
      <c r="M24" s="1"/>
      <c r="N24" s="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8.5" customHeight="1" x14ac:dyDescent="0.25">
      <c r="A25" s="42" t="s">
        <v>54</v>
      </c>
      <c r="B25" s="59"/>
      <c r="C25" s="60"/>
      <c r="D25" s="61"/>
      <c r="E25" s="62"/>
      <c r="F25" s="62"/>
      <c r="G25" s="63"/>
      <c r="H25" s="83" t="s">
        <v>55</v>
      </c>
      <c r="I25" s="84"/>
      <c r="J25" s="64">
        <f>SUM(J23:J24)</f>
        <v>0</v>
      </c>
      <c r="K25" s="4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53" t="s">
        <v>56</v>
      </c>
      <c r="B26" s="66" t="str">
        <f>IFERROR(SUM(C12-B25)/C12, "")</f>
        <v/>
      </c>
      <c r="C26" s="69" t="str">
        <f>IFERROR(SUM(C19-C25)/C19, "")</f>
        <v/>
      </c>
      <c r="D26" s="45"/>
      <c r="E26" s="45"/>
      <c r="F26" s="117"/>
      <c r="G26" s="118"/>
      <c r="H26" s="42" t="s">
        <v>57</v>
      </c>
      <c r="I26" s="72" t="s">
        <v>58</v>
      </c>
      <c r="J26" s="73" t="s">
        <v>59</v>
      </c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3.75" customHeight="1" x14ac:dyDescent="0.25">
      <c r="A27" s="53" t="s">
        <v>60</v>
      </c>
      <c r="B27" s="85" t="str">
        <f>IFERROR(AVERAGE(B26:C26), "")</f>
        <v/>
      </c>
      <c r="C27" s="86"/>
      <c r="D27" s="45"/>
      <c r="E27" s="45"/>
      <c r="F27" s="87" t="s">
        <v>61</v>
      </c>
      <c r="G27" s="88"/>
      <c r="H27" s="74">
        <f>SUM(C6:C9)</f>
        <v>0</v>
      </c>
      <c r="I27" s="27">
        <f>SUM(C10:C11)</f>
        <v>0</v>
      </c>
      <c r="J27" s="75">
        <f>SUM(C13:C18)</f>
        <v>0</v>
      </c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2.25" customHeight="1" x14ac:dyDescent="0.25">
      <c r="A28" s="45"/>
      <c r="B28" s="45"/>
      <c r="C28" s="45"/>
      <c r="D28" s="76"/>
      <c r="E28" s="77"/>
      <c r="F28" s="121" t="s">
        <v>62</v>
      </c>
      <c r="G28" s="84"/>
      <c r="H28" s="78" t="str">
        <f t="shared" ref="H28:J28" si="8">IFERROR(H27/$C$20, "")</f>
        <v/>
      </c>
      <c r="I28" s="78" t="str">
        <f t="shared" si="8"/>
        <v/>
      </c>
      <c r="J28" s="79" t="str">
        <f t="shared" si="8"/>
        <v/>
      </c>
      <c r="K28" s="45"/>
      <c r="L28" s="1"/>
      <c r="M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"/>
      <c r="B30" s="1"/>
      <c r="C30" s="1"/>
      <c r="D30" s="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9">
    <mergeCell ref="H24:I24"/>
    <mergeCell ref="H25:I25"/>
    <mergeCell ref="B27:C27"/>
    <mergeCell ref="F27:G27"/>
    <mergeCell ref="F28:G28"/>
    <mergeCell ref="F26:G26"/>
    <mergeCell ref="F21:G21"/>
    <mergeCell ref="I21:J21"/>
    <mergeCell ref="D22:F23"/>
    <mergeCell ref="G22:G23"/>
    <mergeCell ref="H22:J22"/>
    <mergeCell ref="H23:I23"/>
    <mergeCell ref="A1:K1"/>
    <mergeCell ref="A2:A3"/>
    <mergeCell ref="B2:G3"/>
    <mergeCell ref="H2:I2"/>
    <mergeCell ref="J2:K2"/>
    <mergeCell ref="H3:I3"/>
    <mergeCell ref="J3:K3"/>
  </mergeCells>
  <conditionalFormatting sqref="K13:K18">
    <cfRule type="cellIs" dxfId="40" priority="1" operator="lessThan">
      <formula>0</formula>
    </cfRule>
  </conditionalFormatting>
  <conditionalFormatting sqref="K6:K11">
    <cfRule type="cellIs" dxfId="39" priority="2" operator="lessThan">
      <formula>0</formula>
    </cfRule>
  </conditionalFormatting>
  <conditionalFormatting sqref="E21">
    <cfRule type="cellIs" dxfId="38" priority="3" stopIfTrue="1" operator="greaterThan">
      <formula>$H$21</formula>
    </cfRule>
  </conditionalFormatting>
  <conditionalFormatting sqref="E21">
    <cfRule type="cellIs" dxfId="37" priority="4" stopIfTrue="1" operator="lessThanOrEqual">
      <formula>$H$21</formula>
    </cfRule>
  </conditionalFormatting>
  <conditionalFormatting sqref="E21">
    <cfRule type="expression" dxfId="36" priority="5" stopIfTrue="1">
      <formula>$F$20 = 0</formula>
    </cfRule>
  </conditionalFormatting>
  <conditionalFormatting sqref="J11">
    <cfRule type="expression" dxfId="35" priority="6" stopIfTrue="1">
      <formula>$B$11 = ""</formula>
    </cfRule>
  </conditionalFormatting>
  <conditionalFormatting sqref="J11">
    <cfRule type="cellIs" dxfId="34" priority="7" stopIfTrue="1" operator="lessThanOrEqual">
      <formula>B11</formula>
    </cfRule>
  </conditionalFormatting>
  <conditionalFormatting sqref="J11">
    <cfRule type="cellIs" dxfId="33" priority="8" stopIfTrue="1" operator="greaterThan">
      <formula>B11</formula>
    </cfRule>
  </conditionalFormatting>
  <conditionalFormatting sqref="J10">
    <cfRule type="expression" dxfId="32" priority="9" stopIfTrue="1">
      <formula>$B$10 = ""</formula>
    </cfRule>
  </conditionalFormatting>
  <conditionalFormatting sqref="J10">
    <cfRule type="cellIs" dxfId="31" priority="10" stopIfTrue="1" operator="lessThanOrEqual">
      <formula>$B$10</formula>
    </cfRule>
  </conditionalFormatting>
  <conditionalFormatting sqref="J10">
    <cfRule type="cellIs" dxfId="30" priority="11" stopIfTrue="1" operator="greaterThan">
      <formula>$B$10</formula>
    </cfRule>
  </conditionalFormatting>
  <conditionalFormatting sqref="J9">
    <cfRule type="expression" dxfId="29" priority="12" stopIfTrue="1">
      <formula>$B$9 = ""</formula>
    </cfRule>
  </conditionalFormatting>
  <conditionalFormatting sqref="J9">
    <cfRule type="cellIs" dxfId="28" priority="13" stopIfTrue="1" operator="lessThanOrEqual">
      <formula>$B$9</formula>
    </cfRule>
  </conditionalFormatting>
  <conditionalFormatting sqref="J9">
    <cfRule type="cellIs" dxfId="27" priority="14" stopIfTrue="1" operator="greaterThan">
      <formula>$B$9</formula>
    </cfRule>
  </conditionalFormatting>
  <conditionalFormatting sqref="J8">
    <cfRule type="expression" dxfId="26" priority="15" stopIfTrue="1">
      <formula>$B$8 = ""</formula>
    </cfRule>
  </conditionalFormatting>
  <conditionalFormatting sqref="J8">
    <cfRule type="cellIs" dxfId="25" priority="16" stopIfTrue="1" operator="lessThanOrEqual">
      <formula>$B$8</formula>
    </cfRule>
  </conditionalFormatting>
  <conditionalFormatting sqref="J8">
    <cfRule type="cellIs" dxfId="24" priority="17" stopIfTrue="1" operator="greaterThan">
      <formula>$B$8</formula>
    </cfRule>
  </conditionalFormatting>
  <conditionalFormatting sqref="J7">
    <cfRule type="expression" dxfId="23" priority="18" stopIfTrue="1">
      <formula>$B$7 = ""</formula>
    </cfRule>
  </conditionalFormatting>
  <conditionalFormatting sqref="J7">
    <cfRule type="cellIs" dxfId="22" priority="19" stopIfTrue="1" operator="lessThanOrEqual">
      <formula>$B$7</formula>
    </cfRule>
  </conditionalFormatting>
  <conditionalFormatting sqref="J7">
    <cfRule type="cellIs" dxfId="21" priority="20" stopIfTrue="1" operator="greaterThan">
      <formula>$B$7</formula>
    </cfRule>
  </conditionalFormatting>
  <conditionalFormatting sqref="J6">
    <cfRule type="expression" dxfId="20" priority="21" stopIfTrue="1">
      <formula>$B$6 = ""</formula>
    </cfRule>
  </conditionalFormatting>
  <conditionalFormatting sqref="J6">
    <cfRule type="cellIs" dxfId="19" priority="22" stopIfTrue="1" operator="lessThanOrEqual">
      <formula>$B$6</formula>
    </cfRule>
  </conditionalFormatting>
  <conditionalFormatting sqref="J6">
    <cfRule type="cellIs" dxfId="18" priority="23" stopIfTrue="1" operator="greaterThan">
      <formula>$B$6</formula>
    </cfRule>
  </conditionalFormatting>
  <conditionalFormatting sqref="J13">
    <cfRule type="expression" dxfId="17" priority="24" stopIfTrue="1">
      <formula>$B$13 = ""</formula>
    </cfRule>
  </conditionalFormatting>
  <conditionalFormatting sqref="J13">
    <cfRule type="cellIs" dxfId="16" priority="25" stopIfTrue="1" operator="lessThanOrEqual">
      <formula>$B$13</formula>
    </cfRule>
  </conditionalFormatting>
  <conditionalFormatting sqref="J13">
    <cfRule type="cellIs" dxfId="15" priority="26" stopIfTrue="1" operator="greaterThan">
      <formula>$B$13</formula>
    </cfRule>
  </conditionalFormatting>
  <conditionalFormatting sqref="J14">
    <cfRule type="expression" dxfId="14" priority="27" stopIfTrue="1">
      <formula>$B$14 = ""</formula>
    </cfRule>
  </conditionalFormatting>
  <conditionalFormatting sqref="J14">
    <cfRule type="cellIs" dxfId="13" priority="28" stopIfTrue="1" operator="lessThanOrEqual">
      <formula>$B$14</formula>
    </cfRule>
  </conditionalFormatting>
  <conditionalFormatting sqref="J14">
    <cfRule type="cellIs" dxfId="12" priority="29" stopIfTrue="1" operator="greaterThan">
      <formula>$B$14</formula>
    </cfRule>
  </conditionalFormatting>
  <conditionalFormatting sqref="J15">
    <cfRule type="expression" dxfId="11" priority="30" stopIfTrue="1">
      <formula>$B$15 = ""</formula>
    </cfRule>
  </conditionalFormatting>
  <conditionalFormatting sqref="J15">
    <cfRule type="cellIs" dxfId="10" priority="31" stopIfTrue="1" operator="lessThanOrEqual">
      <formula>$B$15</formula>
    </cfRule>
  </conditionalFormatting>
  <conditionalFormatting sqref="J15">
    <cfRule type="cellIs" dxfId="9" priority="32" stopIfTrue="1" operator="greaterThan">
      <formula>$B$15</formula>
    </cfRule>
  </conditionalFormatting>
  <conditionalFormatting sqref="J16">
    <cfRule type="expression" dxfId="8" priority="33" stopIfTrue="1">
      <formula>$B$16 = ""</formula>
    </cfRule>
  </conditionalFormatting>
  <conditionalFormatting sqref="J16">
    <cfRule type="cellIs" dxfId="7" priority="34" stopIfTrue="1" operator="lessThanOrEqual">
      <formula>$B$16</formula>
    </cfRule>
  </conditionalFormatting>
  <conditionalFormatting sqref="J16">
    <cfRule type="cellIs" dxfId="6" priority="35" stopIfTrue="1" operator="greaterThan">
      <formula>$B$16</formula>
    </cfRule>
  </conditionalFormatting>
  <conditionalFormatting sqref="J17">
    <cfRule type="expression" dxfId="5" priority="36" stopIfTrue="1">
      <formula>$B$17 = ""</formula>
    </cfRule>
  </conditionalFormatting>
  <conditionalFormatting sqref="J17">
    <cfRule type="cellIs" dxfId="4" priority="37" stopIfTrue="1" operator="lessThanOrEqual">
      <formula>$B$17</formula>
    </cfRule>
  </conditionalFormatting>
  <conditionalFormatting sqref="J17">
    <cfRule type="cellIs" dxfId="3" priority="38" stopIfTrue="1" operator="greaterThan">
      <formula>$B$17</formula>
    </cfRule>
  </conditionalFormatting>
  <conditionalFormatting sqref="J18">
    <cfRule type="expression" dxfId="2" priority="39" stopIfTrue="1">
      <formula>$B$18 = ""</formula>
    </cfRule>
  </conditionalFormatting>
  <conditionalFormatting sqref="J18">
    <cfRule type="cellIs" dxfId="1" priority="40" stopIfTrue="1" operator="lessThanOrEqual">
      <formula>$B$18</formula>
    </cfRule>
  </conditionalFormatting>
  <conditionalFormatting sqref="J18">
    <cfRule type="cellIs" dxfId="0" priority="41" stopIfTrue="1" operator="greaterThan">
      <formula>$B$18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10-15</vt:lpstr>
      <vt:lpstr>1-15</vt:lpstr>
      <vt:lpstr>4-15</vt:lpstr>
      <vt:lpstr>freeze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Makla</dc:creator>
  <cp:lastModifiedBy>jmakl_000</cp:lastModifiedBy>
  <dcterms:created xsi:type="dcterms:W3CDTF">2019-10-06T20:02:21Z</dcterms:created>
  <dcterms:modified xsi:type="dcterms:W3CDTF">2019-10-06T20:02:22Z</dcterms:modified>
</cp:coreProperties>
</file>