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65" yWindow="32760" windowWidth="19260" windowHeight="8565" tabRatio="796" activeTab="0"/>
  </bookViews>
  <sheets>
    <sheet name="Fazio" sheetId="1" r:id="rId1"/>
    <sheet name="Fazio Chart" sheetId="2" r:id="rId2"/>
    <sheet name="Love" sheetId="3" r:id="rId3"/>
    <sheet name="Love Chart" sheetId="4" r:id="rId4"/>
    <sheet name="Grande Dunes" sheetId="5" r:id="rId5"/>
    <sheet name="Grande Dunes Chart" sheetId="6" r:id="rId6"/>
  </sheets>
  <definedNames>
    <definedName name="_xlnm.Print_Area" localSheetId="0">'Fazio'!$A$1:$AB$87</definedName>
    <definedName name="_xlnm.Print_Titles" localSheetId="0">'Fazio'!$A:$D</definedName>
    <definedName name="_xlnm.Print_Titles" localSheetId="4">'Grande Dunes'!$A:$D</definedName>
    <definedName name="_xlnm.Print_Titles" localSheetId="2">'Love'!$A:$D</definedName>
  </definedNames>
  <calcPr fullCalcOnLoad="1"/>
</workbook>
</file>

<file path=xl/sharedStrings.xml><?xml version="1.0" encoding="utf-8"?>
<sst xmlns="http://schemas.openxmlformats.org/spreadsheetml/2006/main" count="1080" uniqueCount="176">
  <si>
    <t>Course</t>
  </si>
  <si>
    <t>Hole #</t>
  </si>
  <si>
    <t>Yardage</t>
  </si>
  <si>
    <t>Par</t>
  </si>
  <si>
    <t>Paul - 2000</t>
  </si>
  <si>
    <t>Paul - 2002</t>
  </si>
  <si>
    <t>Paul - 2003</t>
  </si>
  <si>
    <t>Paul - 2004</t>
  </si>
  <si>
    <t>321 Yards</t>
  </si>
  <si>
    <t>455 Yards</t>
  </si>
  <si>
    <t>144 Yards</t>
  </si>
  <si>
    <t>265 Yards</t>
  </si>
  <si>
    <t>420 Yards</t>
  </si>
  <si>
    <t>340 Yards</t>
  </si>
  <si>
    <t>398 Yards</t>
  </si>
  <si>
    <t>485 Yards</t>
  </si>
  <si>
    <t>187 Yards</t>
  </si>
  <si>
    <t>109 Yards</t>
  </si>
  <si>
    <t>393 Yards</t>
  </si>
  <si>
    <t>447 Yards</t>
  </si>
  <si>
    <t>361 Yards</t>
  </si>
  <si>
    <t>154 Yards</t>
  </si>
  <si>
    <t>332 Yards</t>
  </si>
  <si>
    <t>389 Yards</t>
  </si>
  <si>
    <t>534 Yards</t>
  </si>
  <si>
    <t>Par 4</t>
  </si>
  <si>
    <t>Par 5</t>
  </si>
  <si>
    <t>Par 3</t>
  </si>
  <si>
    <t>Love</t>
  </si>
  <si>
    <t>Dan - 2002</t>
  </si>
  <si>
    <t>Dan - 2003</t>
  </si>
  <si>
    <t>Dan - 2004</t>
  </si>
  <si>
    <t>Dan - 2000</t>
  </si>
  <si>
    <t>Scott - 2002</t>
  </si>
  <si>
    <t>Scott - 2003</t>
  </si>
  <si>
    <t>Scott - 2004</t>
  </si>
  <si>
    <t>Scott - 2000</t>
  </si>
  <si>
    <t>Droz - 2002</t>
  </si>
  <si>
    <t>Droz - 2003</t>
  </si>
  <si>
    <t>Droz - 2004</t>
  </si>
  <si>
    <t>Droz - 2000</t>
  </si>
  <si>
    <t>Fazio</t>
  </si>
  <si>
    <t>323 Yards</t>
  </si>
  <si>
    <t>406 Yards</t>
  </si>
  <si>
    <t>122 Yards</t>
  </si>
  <si>
    <t>440 Yards</t>
  </si>
  <si>
    <t>441 Yards</t>
  </si>
  <si>
    <t>494 Yards</t>
  </si>
  <si>
    <t>127 Yards</t>
  </si>
  <si>
    <t>471 Yards</t>
  </si>
  <si>
    <t>489 Yards</t>
  </si>
  <si>
    <t>345 Yards</t>
  </si>
  <si>
    <t>326 Yards</t>
  </si>
  <si>
    <t>282 Yards</t>
  </si>
  <si>
    <t>149 Yards</t>
  </si>
  <si>
    <t>328 Yards</t>
  </si>
  <si>
    <t>305 Yards</t>
  </si>
  <si>
    <t>Paul - 2005</t>
  </si>
  <si>
    <t>Dan - 2005</t>
  </si>
  <si>
    <t>Scott - 2005</t>
  </si>
  <si>
    <t>Droz - 2005</t>
  </si>
  <si>
    <t>Paul - 2006</t>
  </si>
  <si>
    <t>Dan - 2006</t>
  </si>
  <si>
    <t>Scott - 2006</t>
  </si>
  <si>
    <t>Droz - 2006</t>
  </si>
  <si>
    <t>Paul - 2007</t>
  </si>
  <si>
    <t>Paul - 2008</t>
  </si>
  <si>
    <t>Dan - 2007</t>
  </si>
  <si>
    <t>Dan - 2008</t>
  </si>
  <si>
    <t>Scott - 2007</t>
  </si>
  <si>
    <t>Scott - 2008</t>
  </si>
  <si>
    <t>Droz - 2007</t>
  </si>
  <si>
    <t>Droz - 2008</t>
  </si>
  <si>
    <t>DNP</t>
  </si>
  <si>
    <t>Paul - 2008 AM</t>
  </si>
  <si>
    <t>Paul - 2008 PM</t>
  </si>
  <si>
    <t>Dan - 2008 AM</t>
  </si>
  <si>
    <t>Dan - 2008 PM</t>
  </si>
  <si>
    <t>Scott - 2008 AM</t>
  </si>
  <si>
    <t>Scott - 2008 PM</t>
  </si>
  <si>
    <t>Droz - 2008 AM</t>
  </si>
  <si>
    <t>Droz - 2008 PM</t>
  </si>
  <si>
    <t>Grande Dunes</t>
  </si>
  <si>
    <t>Paul - 2001</t>
  </si>
  <si>
    <t>Paul - 2006 AM</t>
  </si>
  <si>
    <t>Paul - 2006 PM</t>
  </si>
  <si>
    <t>Dan - 2001</t>
  </si>
  <si>
    <t>Scott - 2001</t>
  </si>
  <si>
    <t>Droz - 2001</t>
  </si>
  <si>
    <t>Dan - 2006 AM</t>
  </si>
  <si>
    <t>Scott - 2006 AM</t>
  </si>
  <si>
    <t>Droz - 2006 AM</t>
  </si>
  <si>
    <t>Dan - 2006 PM</t>
  </si>
  <si>
    <t>Scott - 2006 PM</t>
  </si>
  <si>
    <t>Droz - 2006 PM</t>
  </si>
  <si>
    <t>396 Yards</t>
  </si>
  <si>
    <t>137 Yards</t>
  </si>
  <si>
    <t>378 Yards</t>
  </si>
  <si>
    <t>506 Yards</t>
  </si>
  <si>
    <t>383 Yards</t>
  </si>
  <si>
    <t>495 Yards</t>
  </si>
  <si>
    <t>155 Yards</t>
  </si>
  <si>
    <t>386 Yards</t>
  </si>
  <si>
    <t>385 Yards</t>
  </si>
  <si>
    <t>124 Yards</t>
  </si>
  <si>
    <t>350 Yards</t>
  </si>
  <si>
    <t>499 Yards</t>
  </si>
  <si>
    <t>158 Yards</t>
  </si>
  <si>
    <t>400 Yards</t>
  </si>
  <si>
    <t>365 Yards</t>
  </si>
  <si>
    <t>477 Yards</t>
  </si>
  <si>
    <t>373 Yards</t>
  </si>
  <si>
    <t>Rain DNP</t>
  </si>
  <si>
    <t>AVG</t>
  </si>
  <si>
    <t>Paul Birdies</t>
  </si>
  <si>
    <t>Dan Birdies</t>
  </si>
  <si>
    <t>Scott Birdies</t>
  </si>
  <si>
    <t>Droz Birdies</t>
  </si>
  <si>
    <t>Total</t>
  </si>
  <si>
    <t>Paul Pars</t>
  </si>
  <si>
    <t>Dan Pars</t>
  </si>
  <si>
    <t>Scott Pars</t>
  </si>
  <si>
    <t>Droz Pars</t>
  </si>
  <si>
    <t>Paul - 2009</t>
  </si>
  <si>
    <t>Dan - 2009</t>
  </si>
  <si>
    <t>Scott - 2009</t>
  </si>
  <si>
    <t>Droz - 2009</t>
  </si>
  <si>
    <t>+/- PAR</t>
  </si>
  <si>
    <t>Paul - 2010 AM</t>
  </si>
  <si>
    <t>Dan - 2010 AM</t>
  </si>
  <si>
    <t>Scott - 2010 AM</t>
  </si>
  <si>
    <t>Droz - 2010 AM</t>
  </si>
  <si>
    <t>Paul - 2010 PM</t>
  </si>
  <si>
    <t>Dan - 2010 PM</t>
  </si>
  <si>
    <t>Scott - 2010 PM</t>
  </si>
  <si>
    <t>Droz - 2010 PM</t>
  </si>
  <si>
    <t>Paul - 2010</t>
  </si>
  <si>
    <t>Dan - 2010</t>
  </si>
  <si>
    <t>Scott - 2010</t>
  </si>
  <si>
    <t>Droz - 2010</t>
  </si>
  <si>
    <t>Paul - 2011 AM</t>
  </si>
  <si>
    <t>Dan - 2011 AM</t>
  </si>
  <si>
    <t>Scott - 2011 AM</t>
  </si>
  <si>
    <t>Droz - 2011 AM</t>
  </si>
  <si>
    <t>Paul - 2011 PM</t>
  </si>
  <si>
    <t>Dan - 2011 PM</t>
  </si>
  <si>
    <t>Scott - 2011 PM</t>
  </si>
  <si>
    <t>Droz - 2011 PM</t>
  </si>
  <si>
    <t>Paul - 2011</t>
  </si>
  <si>
    <t>Dan - 2011</t>
  </si>
  <si>
    <t>Scott - 2011</t>
  </si>
  <si>
    <t>Droz - 2011</t>
  </si>
  <si>
    <t>Paul - 2012</t>
  </si>
  <si>
    <t>Dan - 2012</t>
  </si>
  <si>
    <t>Scott - 2012</t>
  </si>
  <si>
    <t>Droz - 2012</t>
  </si>
  <si>
    <t>Paul - 2013</t>
  </si>
  <si>
    <t>Dan - 2013</t>
  </si>
  <si>
    <t>Scott - 2013</t>
  </si>
  <si>
    <t>Droz - 2013</t>
  </si>
  <si>
    <t>Paul - 2014</t>
  </si>
  <si>
    <t>Dan - 2014</t>
  </si>
  <si>
    <t>Scott - 2014</t>
  </si>
  <si>
    <t>Droz - 2014</t>
  </si>
  <si>
    <t>Paul - 2015</t>
  </si>
  <si>
    <t>Dan - 2015</t>
  </si>
  <si>
    <t>Scott - 2015</t>
  </si>
  <si>
    <t>Droz - 2015</t>
  </si>
  <si>
    <t>Paul - 2017</t>
  </si>
  <si>
    <t>Dan - 2017</t>
  </si>
  <si>
    <t>Scott - 2017</t>
  </si>
  <si>
    <t>Droz - 2017</t>
  </si>
  <si>
    <t>Paul - 2023</t>
  </si>
  <si>
    <t>Dan - 2023</t>
  </si>
  <si>
    <t>Scott - 2023</t>
  </si>
  <si>
    <t>Droz - 2023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</si>
</sst>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167" fontId="1" fillId="0" borderId="0" xfId="42" applyNumberFormat="1" applyFont="1" applyAlignment="1">
      <alignment horizontal="center"/>
    </xf>
    <xf numFmtId="43" fontId="1" fillId="0" borderId="0" xfId="42" applyFont="1" applyAlignment="1">
      <alignment/>
    </xf>
    <xf numFmtId="37" fontId="1" fillId="0" borderId="10" xfId="0" applyNumberFormat="1" applyFont="1" applyBorder="1" applyAlignment="1">
      <alignment horizontal="center"/>
    </xf>
    <xf numFmtId="167" fontId="1" fillId="0" borderId="1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 quotePrefix="1">
      <alignment horizontal="center"/>
    </xf>
    <xf numFmtId="37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Barefoot Fazio Birdies
Played 19 Times Between 2000-2023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045"/>
          <c:w val="0.9675"/>
          <c:h val="0.8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Fazio!$AA$2</c:f>
              <c:strCache>
                <c:ptCount val="1"/>
                <c:pt idx="0">
                  <c:v>Paul Birdies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Fazio!$B$3:$B$21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Fazio!$AA$3:$AA$21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Fazio!$AA$24</c:f>
              <c:strCache>
                <c:ptCount val="1"/>
                <c:pt idx="0">
                  <c:v>Dan Birdies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Fazio!$B$3:$B$21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Fazio!$AA$25:$AA$43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Fazio!$AA$46</c:f>
              <c:strCache>
                <c:ptCount val="1"/>
                <c:pt idx="0">
                  <c:v>Scott Birdies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Fazio!$B$3:$B$21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Fazio!$AA$47:$AA$65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Fazio!$AA$68</c:f>
              <c:strCache>
                <c:ptCount val="1"/>
                <c:pt idx="0">
                  <c:v>Droz Birdies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Fazio!$B$3:$B$21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Fazio!$AA$69:$AA$87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13</c:v>
                </c:pt>
              </c:numCache>
            </c:numRef>
          </c:val>
          <c:shape val="box"/>
        </c:ser>
        <c:shape val="box"/>
        <c:axId val="43682925"/>
        <c:axId val="57602006"/>
        <c:axId val="48656007"/>
      </c:bar3D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Hole #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Birdies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2925"/>
        <c:crossesAt val="1"/>
        <c:crossBetween val="between"/>
        <c:dispUnits/>
        <c:majorUnit val="1"/>
        <c:minorUnit val="1"/>
      </c:valAx>
      <c:serAx>
        <c:axId val="48656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760200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5525"/>
          <c:w val="0.44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Barefoot Love Birdies
Played 20 Times Between 2000-2023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045"/>
          <c:w val="0.9675"/>
          <c:h val="0.8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Love!$AB$2</c:f>
              <c:strCache>
                <c:ptCount val="1"/>
                <c:pt idx="0">
                  <c:v>Paul Birdies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Love!$B$3:$B$21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Love!$AB$3:$AB$21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Love!$AB$24</c:f>
              <c:strCache>
                <c:ptCount val="1"/>
                <c:pt idx="0">
                  <c:v>Dan Birdies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Love!$B$3:$B$21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Love!$AB$25:$AB$43</c:f>
              <c:numCache>
                <c:ptCount val="1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Love!$AB$46</c:f>
              <c:strCache>
                <c:ptCount val="1"/>
                <c:pt idx="0">
                  <c:v>Scott Birdies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Love!$B$3:$B$21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Love!$AB$47:$AB$65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Love!$AB$68</c:f>
              <c:strCache>
                <c:ptCount val="1"/>
                <c:pt idx="0">
                  <c:v>Droz Birdies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Love!$B$3:$B$21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Love!$AB$69:$AB$87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</c:numCache>
            </c:numRef>
          </c:val>
          <c:shape val="box"/>
        </c:ser>
        <c:shape val="box"/>
        <c:axId val="35250880"/>
        <c:axId val="48822465"/>
        <c:axId val="36749002"/>
      </c:bar3DChart>
      <c:cat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Hole #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Birdies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At val="1"/>
        <c:crossBetween val="between"/>
        <c:dispUnits/>
        <c:majorUnit val="1"/>
        <c:minorUnit val="1"/>
      </c:valAx>
      <c:serAx>
        <c:axId val="36749002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2465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5525"/>
          <c:w val="0.44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Grande Dunes Birdies
Played 16 Times Between 2000-2023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045"/>
          <c:w val="0.9675"/>
          <c:h val="0.8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'Grande Dunes'!$X$2</c:f>
              <c:strCache>
                <c:ptCount val="1"/>
                <c:pt idx="0">
                  <c:v>Paul Birdies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'Grande Dunes'!$B$3:$B$21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'Grande Dunes'!$X$3:$X$21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'Grande Dunes'!$X$24</c:f>
              <c:strCache>
                <c:ptCount val="1"/>
                <c:pt idx="0">
                  <c:v>Dan Birdies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'Grande Dunes'!$B$3:$B$21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'Grande Dunes'!$X$25:$X$43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'Grande Dunes'!$X$46</c:f>
              <c:strCache>
                <c:ptCount val="1"/>
                <c:pt idx="0">
                  <c:v>Scott Birdies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'Grande Dunes'!$B$3:$B$21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'Grande Dunes'!$X$47:$X$65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'Grande Dunes'!$X$68</c:f>
              <c:strCache>
                <c:ptCount val="1"/>
                <c:pt idx="0">
                  <c:v>Droz Birdies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'Grande Dunes'!$B$3:$B$21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Total</c:v>
                </c:pt>
              </c:strCache>
            </c:strRef>
          </c:cat>
          <c:val>
            <c:numRef>
              <c:f>'Grande Dunes'!$X$69:$X$87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12</c:v>
                </c:pt>
              </c:numCache>
            </c:numRef>
          </c:val>
          <c:shape val="box"/>
        </c:ser>
        <c:shape val="box"/>
        <c:axId val="62305563"/>
        <c:axId val="23879156"/>
        <c:axId val="13585813"/>
      </c:bar3D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Hole #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Birdies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  <c:majorUnit val="1"/>
        <c:minorUnit val="1"/>
      </c:valAx>
      <c:serAx>
        <c:axId val="13585813"/>
        <c:scaling>
          <c:orientation val="minMax"/>
        </c:scaling>
        <c:axPos val="b"/>
        <c:delete val="1"/>
        <c:majorTickMark val="out"/>
        <c:minorTickMark val="none"/>
        <c:tickLblPos val="nextTo"/>
        <c:crossAx val="2387915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5525"/>
          <c:w val="0.44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2" right="0.2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2" right="0.2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2" right="0.2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5924550"/>
    <xdr:graphicFrame>
      <xdr:nvGraphicFramePr>
        <xdr:cNvPr id="1" name="Chart 1"/>
        <xdr:cNvGraphicFramePr/>
      </xdr:nvGraphicFramePr>
      <xdr:xfrm>
        <a:off x="0" y="0"/>
        <a:ext cx="9667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5924550"/>
    <xdr:graphicFrame>
      <xdr:nvGraphicFramePr>
        <xdr:cNvPr id="1" name="Shape 1025"/>
        <xdr:cNvGraphicFramePr/>
      </xdr:nvGraphicFramePr>
      <xdr:xfrm>
        <a:off x="0" y="0"/>
        <a:ext cx="9667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5924550"/>
    <xdr:graphicFrame>
      <xdr:nvGraphicFramePr>
        <xdr:cNvPr id="1" name="Shape 1025"/>
        <xdr:cNvGraphicFramePr/>
      </xdr:nvGraphicFramePr>
      <xdr:xfrm>
        <a:off x="0" y="0"/>
        <a:ext cx="9667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7"/>
  <sheetViews>
    <sheetView tabSelected="1" zoomScale="85" zoomScaleNormal="85" zoomScalePageLayoutView="0" workbookViewId="0" topLeftCell="A1">
      <pane xSplit="5" ySplit="2" topLeftCell="I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1" width="8.00390625" style="0" bestFit="1" customWidth="1"/>
    <col min="2" max="2" width="6.7109375" style="3" bestFit="1" customWidth="1"/>
    <col min="3" max="3" width="9.7109375" style="0" bestFit="1" customWidth="1"/>
    <col min="4" max="4" width="5.421875" style="3" bestFit="1" customWidth="1"/>
    <col min="5" max="5" width="3.8515625" style="3" hidden="1" customWidth="1"/>
    <col min="6" max="11" width="11.57421875" style="0" bestFit="1" customWidth="1"/>
    <col min="12" max="12" width="15.28125" style="0" bestFit="1" customWidth="1"/>
    <col min="13" max="13" width="15.140625" style="0" bestFit="1" customWidth="1"/>
    <col min="14" max="14" width="11.57421875" style="0" bestFit="1" customWidth="1"/>
    <col min="15" max="24" width="15.28125" style="0" bestFit="1" customWidth="1"/>
    <col min="25" max="25" width="7.00390625" style="0" bestFit="1" customWidth="1"/>
    <col min="26" max="26" width="7.7109375" style="0" bestFit="1" customWidth="1"/>
    <col min="27" max="27" width="14.421875" style="9" bestFit="1" customWidth="1"/>
    <col min="28" max="28" width="11.8515625" style="9" bestFit="1" customWidth="1"/>
  </cols>
  <sheetData>
    <row r="2" spans="1:28" s="14" customFormat="1" ht="12.7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 t="s">
        <v>4</v>
      </c>
      <c r="G2" s="12" t="s">
        <v>5</v>
      </c>
      <c r="H2" s="12" t="s">
        <v>6</v>
      </c>
      <c r="I2" s="12" t="s">
        <v>7</v>
      </c>
      <c r="J2" s="12" t="s">
        <v>57</v>
      </c>
      <c r="K2" s="12" t="s">
        <v>61</v>
      </c>
      <c r="L2" s="12" t="s">
        <v>74</v>
      </c>
      <c r="M2" s="12" t="s">
        <v>75</v>
      </c>
      <c r="N2" s="12" t="s">
        <v>123</v>
      </c>
      <c r="O2" s="12" t="s">
        <v>128</v>
      </c>
      <c r="P2" s="12" t="s">
        <v>132</v>
      </c>
      <c r="Q2" s="12" t="s">
        <v>140</v>
      </c>
      <c r="R2" s="12" t="s">
        <v>144</v>
      </c>
      <c r="S2" s="12" t="s">
        <v>152</v>
      </c>
      <c r="T2" s="12" t="s">
        <v>156</v>
      </c>
      <c r="U2" s="12" t="s">
        <v>160</v>
      </c>
      <c r="V2" s="12" t="s">
        <v>164</v>
      </c>
      <c r="W2" s="12" t="s">
        <v>168</v>
      </c>
      <c r="X2" s="12" t="s">
        <v>172</v>
      </c>
      <c r="Y2" s="12" t="s">
        <v>113</v>
      </c>
      <c r="Z2" s="15" t="s">
        <v>127</v>
      </c>
      <c r="AA2" s="13" t="s">
        <v>114</v>
      </c>
      <c r="AB2" s="13" t="s">
        <v>119</v>
      </c>
    </row>
    <row r="3" spans="1:28" ht="12.75">
      <c r="A3" s="1" t="s">
        <v>41</v>
      </c>
      <c r="B3" s="4">
        <v>1</v>
      </c>
      <c r="C3" s="1" t="s">
        <v>42</v>
      </c>
      <c r="D3" s="4" t="s">
        <v>25</v>
      </c>
      <c r="E3" s="4">
        <v>4</v>
      </c>
      <c r="F3" s="1">
        <v>5</v>
      </c>
      <c r="G3" s="1">
        <v>6</v>
      </c>
      <c r="H3" s="1">
        <v>9</v>
      </c>
      <c r="I3" s="1">
        <v>6</v>
      </c>
      <c r="J3" s="1">
        <v>5</v>
      </c>
      <c r="K3" s="1">
        <v>8</v>
      </c>
      <c r="L3" s="1">
        <v>5</v>
      </c>
      <c r="M3" s="1">
        <v>5</v>
      </c>
      <c r="N3" s="1">
        <v>5</v>
      </c>
      <c r="O3" s="1">
        <v>8</v>
      </c>
      <c r="P3" s="1">
        <v>5</v>
      </c>
      <c r="Q3" s="1">
        <v>7</v>
      </c>
      <c r="R3" s="1">
        <v>6</v>
      </c>
      <c r="S3" s="1">
        <v>4</v>
      </c>
      <c r="T3" s="1">
        <v>7</v>
      </c>
      <c r="U3" s="1">
        <v>6</v>
      </c>
      <c r="V3" s="1">
        <v>6</v>
      </c>
      <c r="W3" s="1">
        <v>5</v>
      </c>
      <c r="X3" s="1">
        <v>6</v>
      </c>
      <c r="Y3" s="8">
        <f>AVERAGE(F3:X3)</f>
        <v>6</v>
      </c>
      <c r="Z3" s="8">
        <f aca="true" t="shared" si="0" ref="Z3:Z21">Y3-E3</f>
        <v>2</v>
      </c>
      <c r="AA3">
        <f>COUNTIF($F3:$X3,"&lt;4")</f>
        <v>0</v>
      </c>
      <c r="AB3">
        <f>COUNTIF($F3:$X3,"=4")</f>
        <v>1</v>
      </c>
    </row>
    <row r="4" spans="1:28" ht="12.75">
      <c r="A4" s="1" t="s">
        <v>41</v>
      </c>
      <c r="B4" s="4">
        <v>2</v>
      </c>
      <c r="C4" s="1" t="s">
        <v>43</v>
      </c>
      <c r="D4" s="4" t="s">
        <v>25</v>
      </c>
      <c r="E4" s="4">
        <v>4</v>
      </c>
      <c r="F4" s="1">
        <v>5</v>
      </c>
      <c r="G4" s="1">
        <v>7</v>
      </c>
      <c r="H4" s="1">
        <v>6</v>
      </c>
      <c r="I4" s="1">
        <v>6</v>
      </c>
      <c r="J4" s="1">
        <v>7</v>
      </c>
      <c r="K4" s="1">
        <v>6</v>
      </c>
      <c r="L4" s="1">
        <v>5</v>
      </c>
      <c r="M4" s="1">
        <v>7</v>
      </c>
      <c r="N4" s="1">
        <v>8</v>
      </c>
      <c r="O4" s="1">
        <v>5</v>
      </c>
      <c r="P4" s="1">
        <v>6</v>
      </c>
      <c r="Q4" s="1">
        <v>5</v>
      </c>
      <c r="R4" s="1">
        <v>4</v>
      </c>
      <c r="S4" s="1">
        <v>6</v>
      </c>
      <c r="T4" s="1">
        <v>6</v>
      </c>
      <c r="U4" s="1">
        <v>8</v>
      </c>
      <c r="V4" s="1">
        <v>6</v>
      </c>
      <c r="W4" s="1">
        <v>8</v>
      </c>
      <c r="X4" s="1">
        <v>6</v>
      </c>
      <c r="Y4" s="8">
        <f aca="true" t="shared" si="1" ref="Y4:Y21">AVERAGE(F4:X4)</f>
        <v>6.157894736842105</v>
      </c>
      <c r="Z4" s="8">
        <f t="shared" si="0"/>
        <v>2.1578947368421053</v>
      </c>
      <c r="AA4">
        <f>COUNTIF($F4:$X4,"&lt;4")</f>
        <v>0</v>
      </c>
      <c r="AB4">
        <f>COUNTIF($F4:$X4,"=4")</f>
        <v>1</v>
      </c>
    </row>
    <row r="5" spans="1:28" ht="12.75">
      <c r="A5" s="1" t="s">
        <v>41</v>
      </c>
      <c r="B5" s="4">
        <v>3</v>
      </c>
      <c r="C5" s="1" t="s">
        <v>44</v>
      </c>
      <c r="D5" s="4" t="s">
        <v>27</v>
      </c>
      <c r="E5" s="4">
        <v>3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5</v>
      </c>
      <c r="L5" s="1">
        <v>3</v>
      </c>
      <c r="M5" s="1">
        <v>4</v>
      </c>
      <c r="N5" s="1">
        <v>4</v>
      </c>
      <c r="O5" s="1">
        <v>2</v>
      </c>
      <c r="P5" s="1">
        <v>3</v>
      </c>
      <c r="Q5" s="1">
        <v>3</v>
      </c>
      <c r="R5" s="1">
        <v>3</v>
      </c>
      <c r="S5" s="1">
        <v>4</v>
      </c>
      <c r="T5" s="1">
        <v>3</v>
      </c>
      <c r="U5" s="1">
        <v>4</v>
      </c>
      <c r="V5" s="1">
        <v>3</v>
      </c>
      <c r="W5" s="1">
        <v>4</v>
      </c>
      <c r="X5" s="1">
        <v>4</v>
      </c>
      <c r="Y5" s="8">
        <f t="shared" si="1"/>
        <v>3.6315789473684212</v>
      </c>
      <c r="Z5" s="8">
        <f t="shared" si="0"/>
        <v>0.6315789473684212</v>
      </c>
      <c r="AA5">
        <f>COUNTIF($F5:$X5,"&lt;3")</f>
        <v>1</v>
      </c>
      <c r="AB5">
        <f>COUNTIF($F5:$X5,"=3")</f>
        <v>6</v>
      </c>
    </row>
    <row r="6" spans="1:28" ht="12.75">
      <c r="A6" s="1" t="s">
        <v>41</v>
      </c>
      <c r="B6" s="4">
        <v>4</v>
      </c>
      <c r="C6" s="1" t="s">
        <v>45</v>
      </c>
      <c r="D6" s="4" t="s">
        <v>26</v>
      </c>
      <c r="E6" s="4">
        <v>5</v>
      </c>
      <c r="F6" s="1">
        <v>5</v>
      </c>
      <c r="G6" s="1">
        <v>6</v>
      </c>
      <c r="H6" s="1">
        <v>5</v>
      </c>
      <c r="I6" s="1">
        <v>6</v>
      </c>
      <c r="J6" s="1">
        <v>6</v>
      </c>
      <c r="K6" s="1">
        <v>6</v>
      </c>
      <c r="L6" s="1">
        <v>6</v>
      </c>
      <c r="M6" s="1">
        <v>5</v>
      </c>
      <c r="N6" s="1">
        <v>7</v>
      </c>
      <c r="O6" s="1">
        <v>5</v>
      </c>
      <c r="P6" s="1">
        <v>6</v>
      </c>
      <c r="Q6" s="1">
        <v>6</v>
      </c>
      <c r="R6" s="1">
        <v>7</v>
      </c>
      <c r="S6" s="1">
        <v>8</v>
      </c>
      <c r="T6" s="1">
        <v>6</v>
      </c>
      <c r="U6" s="1">
        <v>5</v>
      </c>
      <c r="V6" s="1">
        <v>4</v>
      </c>
      <c r="W6" s="1">
        <v>4</v>
      </c>
      <c r="X6" s="1">
        <v>5</v>
      </c>
      <c r="Y6" s="8">
        <f t="shared" si="1"/>
        <v>5.684210526315789</v>
      </c>
      <c r="Z6" s="8">
        <f t="shared" si="0"/>
        <v>0.6842105263157894</v>
      </c>
      <c r="AA6">
        <f>COUNTIF($F6:$X6,"&lt;5")</f>
        <v>2</v>
      </c>
      <c r="AB6">
        <f>COUNTIF($F6:$X6,"=5")</f>
        <v>6</v>
      </c>
    </row>
    <row r="7" spans="1:28" ht="12.75">
      <c r="A7" s="1" t="s">
        <v>41</v>
      </c>
      <c r="B7" s="4">
        <v>5</v>
      </c>
      <c r="C7" s="1" t="s">
        <v>46</v>
      </c>
      <c r="D7" s="4" t="s">
        <v>25</v>
      </c>
      <c r="E7" s="4">
        <v>4</v>
      </c>
      <c r="F7" s="1">
        <v>6</v>
      </c>
      <c r="G7" s="1">
        <v>4</v>
      </c>
      <c r="H7" s="1">
        <v>7</v>
      </c>
      <c r="I7" s="1">
        <v>4</v>
      </c>
      <c r="J7" s="1">
        <v>5</v>
      </c>
      <c r="K7" s="1">
        <v>4</v>
      </c>
      <c r="L7" s="1">
        <v>5</v>
      </c>
      <c r="M7" s="1">
        <v>6</v>
      </c>
      <c r="N7" s="1">
        <v>6</v>
      </c>
      <c r="O7" s="1">
        <v>5</v>
      </c>
      <c r="P7" s="1">
        <v>4</v>
      </c>
      <c r="Q7" s="1">
        <v>7</v>
      </c>
      <c r="R7" s="1">
        <v>5</v>
      </c>
      <c r="S7" s="1">
        <v>6</v>
      </c>
      <c r="T7" s="1">
        <v>5</v>
      </c>
      <c r="U7" s="1">
        <v>4</v>
      </c>
      <c r="V7" s="1">
        <v>6</v>
      </c>
      <c r="W7" s="1">
        <v>8</v>
      </c>
      <c r="X7" s="1">
        <v>5</v>
      </c>
      <c r="Y7" s="8">
        <f t="shared" si="1"/>
        <v>5.368421052631579</v>
      </c>
      <c r="Z7" s="8">
        <f t="shared" si="0"/>
        <v>1.3684210526315788</v>
      </c>
      <c r="AA7">
        <f>COUNTIF($F7:$X7,"&lt;4")</f>
        <v>0</v>
      </c>
      <c r="AB7">
        <f>COUNTIF($F7:$X7,"=4")</f>
        <v>5</v>
      </c>
    </row>
    <row r="8" spans="1:28" ht="12.75">
      <c r="A8" s="1" t="s">
        <v>41</v>
      </c>
      <c r="B8" s="4">
        <v>6</v>
      </c>
      <c r="C8" s="1" t="s">
        <v>10</v>
      </c>
      <c r="D8" s="4" t="s">
        <v>27</v>
      </c>
      <c r="E8" s="4">
        <v>3</v>
      </c>
      <c r="F8" s="1">
        <v>3</v>
      </c>
      <c r="G8" s="1">
        <v>4</v>
      </c>
      <c r="H8" s="1">
        <v>5</v>
      </c>
      <c r="I8" s="1">
        <v>4</v>
      </c>
      <c r="J8" s="1">
        <v>4</v>
      </c>
      <c r="K8" s="1">
        <v>2</v>
      </c>
      <c r="L8" s="1">
        <v>4</v>
      </c>
      <c r="M8" s="1">
        <v>3</v>
      </c>
      <c r="N8" s="1">
        <v>4</v>
      </c>
      <c r="O8" s="1">
        <v>3</v>
      </c>
      <c r="P8" s="1">
        <v>4</v>
      </c>
      <c r="Q8" s="1">
        <v>4</v>
      </c>
      <c r="R8" s="1">
        <v>3</v>
      </c>
      <c r="S8" s="1">
        <v>3</v>
      </c>
      <c r="T8" s="1">
        <v>4</v>
      </c>
      <c r="U8" s="1">
        <v>6</v>
      </c>
      <c r="V8" s="1">
        <v>4</v>
      </c>
      <c r="W8" s="1">
        <v>3</v>
      </c>
      <c r="X8" s="1">
        <v>4</v>
      </c>
      <c r="Y8" s="8">
        <f t="shared" si="1"/>
        <v>3.736842105263158</v>
      </c>
      <c r="Z8" s="8">
        <f t="shared" si="0"/>
        <v>0.736842105263158</v>
      </c>
      <c r="AA8">
        <f>COUNTIF($F8:$X8,"&lt;3")</f>
        <v>1</v>
      </c>
      <c r="AB8">
        <f>COUNTIF($F8:$X8,"=3")</f>
        <v>6</v>
      </c>
    </row>
    <row r="9" spans="1:28" ht="12.75">
      <c r="A9" s="1" t="s">
        <v>41</v>
      </c>
      <c r="B9" s="4">
        <v>7</v>
      </c>
      <c r="C9" s="1" t="s">
        <v>47</v>
      </c>
      <c r="D9" s="4" t="s">
        <v>26</v>
      </c>
      <c r="E9" s="4">
        <v>5</v>
      </c>
      <c r="F9" s="1">
        <v>9</v>
      </c>
      <c r="G9" s="1">
        <v>6</v>
      </c>
      <c r="H9" s="1">
        <v>7</v>
      </c>
      <c r="I9" s="1">
        <v>7</v>
      </c>
      <c r="J9" s="1">
        <v>7</v>
      </c>
      <c r="K9" s="1">
        <v>6</v>
      </c>
      <c r="L9" s="1">
        <v>6</v>
      </c>
      <c r="M9" s="1">
        <v>6</v>
      </c>
      <c r="N9" s="1">
        <v>7</v>
      </c>
      <c r="O9" s="1">
        <v>6</v>
      </c>
      <c r="P9" s="1">
        <v>5</v>
      </c>
      <c r="Q9" s="1">
        <v>8</v>
      </c>
      <c r="R9" s="1">
        <v>7</v>
      </c>
      <c r="S9" s="1">
        <v>8</v>
      </c>
      <c r="T9" s="1">
        <v>5</v>
      </c>
      <c r="U9" s="1">
        <v>7</v>
      </c>
      <c r="V9" s="1">
        <v>5</v>
      </c>
      <c r="W9" s="1">
        <v>6</v>
      </c>
      <c r="X9" s="1">
        <v>5</v>
      </c>
      <c r="Y9" s="8">
        <f t="shared" si="1"/>
        <v>6.473684210526316</v>
      </c>
      <c r="Z9" s="8">
        <f t="shared" si="0"/>
        <v>1.473684210526316</v>
      </c>
      <c r="AA9">
        <f>COUNTIF($F9:$X9,"&lt;5")</f>
        <v>0</v>
      </c>
      <c r="AB9">
        <f>COUNTIF($F9:$X9,"=5")</f>
        <v>4</v>
      </c>
    </row>
    <row r="10" spans="1:28" ht="12.75">
      <c r="A10" s="1" t="s">
        <v>41</v>
      </c>
      <c r="B10" s="4">
        <v>8</v>
      </c>
      <c r="C10" s="1" t="s">
        <v>48</v>
      </c>
      <c r="D10" s="4" t="s">
        <v>27</v>
      </c>
      <c r="E10" s="4">
        <v>3</v>
      </c>
      <c r="F10" s="1">
        <v>4</v>
      </c>
      <c r="G10" s="1">
        <v>3</v>
      </c>
      <c r="H10" s="1">
        <v>3</v>
      </c>
      <c r="I10" s="1">
        <v>5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5</v>
      </c>
      <c r="P10" s="1">
        <v>3</v>
      </c>
      <c r="Q10" s="1">
        <v>4</v>
      </c>
      <c r="R10" s="1">
        <v>4</v>
      </c>
      <c r="S10" s="1">
        <v>4</v>
      </c>
      <c r="T10" s="1">
        <v>5</v>
      </c>
      <c r="U10" s="1">
        <v>5</v>
      </c>
      <c r="V10" s="1">
        <v>6</v>
      </c>
      <c r="W10" s="1">
        <v>4</v>
      </c>
      <c r="X10" s="1">
        <v>5</v>
      </c>
      <c r="Y10" s="8">
        <f t="shared" si="1"/>
        <v>3.9473684210526314</v>
      </c>
      <c r="Z10" s="8">
        <f t="shared" si="0"/>
        <v>0.9473684210526314</v>
      </c>
      <c r="AA10">
        <f>COUNTIF($F10:$X10,"&lt;3")</f>
        <v>0</v>
      </c>
      <c r="AB10">
        <f>COUNTIF($F10:$X10,"=3")</f>
        <v>8</v>
      </c>
    </row>
    <row r="11" spans="1:28" ht="12.75">
      <c r="A11" s="1" t="s">
        <v>41</v>
      </c>
      <c r="B11" s="4">
        <v>9</v>
      </c>
      <c r="C11" s="1" t="s">
        <v>22</v>
      </c>
      <c r="D11" s="4" t="s">
        <v>25</v>
      </c>
      <c r="E11" s="4">
        <v>4</v>
      </c>
      <c r="F11" s="1">
        <v>6</v>
      </c>
      <c r="G11" s="1">
        <v>4</v>
      </c>
      <c r="H11" s="1">
        <v>6</v>
      </c>
      <c r="I11" s="1">
        <v>6</v>
      </c>
      <c r="J11" s="1">
        <v>6</v>
      </c>
      <c r="K11" s="1">
        <v>4</v>
      </c>
      <c r="L11" s="1">
        <v>5</v>
      </c>
      <c r="M11" s="1">
        <v>5</v>
      </c>
      <c r="N11" s="1">
        <v>7</v>
      </c>
      <c r="O11" s="1">
        <v>6</v>
      </c>
      <c r="P11" s="1">
        <v>6</v>
      </c>
      <c r="Q11" s="1">
        <v>5</v>
      </c>
      <c r="R11" s="1">
        <v>5</v>
      </c>
      <c r="S11" s="1">
        <v>3</v>
      </c>
      <c r="T11" s="1">
        <v>4</v>
      </c>
      <c r="U11" s="1">
        <v>4</v>
      </c>
      <c r="V11" s="1">
        <v>6</v>
      </c>
      <c r="W11" s="1">
        <v>5</v>
      </c>
      <c r="X11" s="1">
        <v>4</v>
      </c>
      <c r="Y11" s="8">
        <f t="shared" si="1"/>
        <v>5.105263157894737</v>
      </c>
      <c r="Z11" s="8">
        <f t="shared" si="0"/>
        <v>1.1052631578947372</v>
      </c>
      <c r="AA11">
        <f>COUNTIF($F11:$X11,"&lt;4")</f>
        <v>1</v>
      </c>
      <c r="AB11">
        <f>COUNTIF($F11:$X11,"=4")</f>
        <v>5</v>
      </c>
    </row>
    <row r="12" spans="1:28" ht="12.75">
      <c r="A12" s="1" t="s">
        <v>41</v>
      </c>
      <c r="B12" s="4">
        <v>10</v>
      </c>
      <c r="C12" s="1" t="s">
        <v>49</v>
      </c>
      <c r="D12" s="4" t="s">
        <v>26</v>
      </c>
      <c r="E12" s="4">
        <v>5</v>
      </c>
      <c r="F12" s="1">
        <v>8</v>
      </c>
      <c r="G12" s="1">
        <v>6</v>
      </c>
      <c r="H12" s="1">
        <v>5</v>
      </c>
      <c r="I12" s="1">
        <v>9</v>
      </c>
      <c r="J12" s="1">
        <v>5</v>
      </c>
      <c r="K12" s="1">
        <v>5</v>
      </c>
      <c r="L12" s="1">
        <v>7</v>
      </c>
      <c r="M12" s="1">
        <v>6</v>
      </c>
      <c r="N12" s="1">
        <v>8</v>
      </c>
      <c r="O12" s="1">
        <v>7</v>
      </c>
      <c r="P12" s="1">
        <v>7</v>
      </c>
      <c r="Q12" s="1">
        <v>6</v>
      </c>
      <c r="R12" s="1">
        <v>6</v>
      </c>
      <c r="S12" s="1">
        <v>7</v>
      </c>
      <c r="T12" s="1">
        <v>6</v>
      </c>
      <c r="U12" s="1">
        <v>8</v>
      </c>
      <c r="V12" s="1">
        <v>5</v>
      </c>
      <c r="W12" s="1">
        <v>8</v>
      </c>
      <c r="X12" s="1">
        <v>7</v>
      </c>
      <c r="Y12" s="8">
        <f t="shared" si="1"/>
        <v>6.631578947368421</v>
      </c>
      <c r="Z12" s="8">
        <f t="shared" si="0"/>
        <v>1.6315789473684212</v>
      </c>
      <c r="AA12">
        <f>COUNTIF($F12:$X12,"&lt;5")</f>
        <v>0</v>
      </c>
      <c r="AB12">
        <f>COUNTIF($F12:$X12,"=5")</f>
        <v>4</v>
      </c>
    </row>
    <row r="13" spans="1:28" ht="12.75">
      <c r="A13" s="1" t="s">
        <v>41</v>
      </c>
      <c r="B13" s="4">
        <v>11</v>
      </c>
      <c r="C13" s="1" t="s">
        <v>21</v>
      </c>
      <c r="D13" s="4" t="s">
        <v>27</v>
      </c>
      <c r="E13" s="4">
        <v>3</v>
      </c>
      <c r="F13" s="1">
        <v>4</v>
      </c>
      <c r="G13" s="1">
        <v>6</v>
      </c>
      <c r="H13" s="1">
        <v>5</v>
      </c>
      <c r="I13" s="1">
        <v>3</v>
      </c>
      <c r="J13" s="1">
        <v>5</v>
      </c>
      <c r="K13" s="1">
        <v>4</v>
      </c>
      <c r="L13" s="1">
        <v>3</v>
      </c>
      <c r="M13" s="1">
        <v>6</v>
      </c>
      <c r="N13" s="1">
        <v>4</v>
      </c>
      <c r="O13" s="1">
        <v>3</v>
      </c>
      <c r="P13" s="1">
        <v>3</v>
      </c>
      <c r="Q13" s="1">
        <v>4</v>
      </c>
      <c r="R13" s="1">
        <v>6</v>
      </c>
      <c r="S13" s="1">
        <v>4</v>
      </c>
      <c r="T13" s="1">
        <v>4</v>
      </c>
      <c r="U13" s="1">
        <v>4</v>
      </c>
      <c r="V13" s="1">
        <v>2</v>
      </c>
      <c r="W13" s="1">
        <v>4</v>
      </c>
      <c r="X13" s="1">
        <v>5</v>
      </c>
      <c r="Y13" s="8">
        <f t="shared" si="1"/>
        <v>4.157894736842105</v>
      </c>
      <c r="Z13" s="8">
        <f t="shared" si="0"/>
        <v>1.1578947368421053</v>
      </c>
      <c r="AA13">
        <f>COUNTIF($F13:$X13,"&lt;3")</f>
        <v>1</v>
      </c>
      <c r="AB13">
        <f>COUNTIF($F13:$X13,"=3")</f>
        <v>4</v>
      </c>
    </row>
    <row r="14" spans="1:28" ht="12.75">
      <c r="A14" s="1" t="s">
        <v>41</v>
      </c>
      <c r="B14" s="4">
        <v>12</v>
      </c>
      <c r="C14" s="1" t="s">
        <v>50</v>
      </c>
      <c r="D14" s="4" t="s">
        <v>26</v>
      </c>
      <c r="E14" s="4">
        <v>5</v>
      </c>
      <c r="F14" s="1">
        <v>7</v>
      </c>
      <c r="G14" s="1">
        <v>7</v>
      </c>
      <c r="H14" s="1">
        <v>8</v>
      </c>
      <c r="I14" s="1">
        <v>6</v>
      </c>
      <c r="J14" s="1">
        <v>5</v>
      </c>
      <c r="K14" s="1">
        <v>5</v>
      </c>
      <c r="L14" s="1">
        <v>6</v>
      </c>
      <c r="M14" s="1">
        <v>8</v>
      </c>
      <c r="N14" s="1">
        <v>5</v>
      </c>
      <c r="O14" s="1">
        <v>9</v>
      </c>
      <c r="P14" s="1">
        <v>7</v>
      </c>
      <c r="Q14" s="1">
        <v>7</v>
      </c>
      <c r="R14" s="1">
        <v>6</v>
      </c>
      <c r="S14" s="1">
        <v>6</v>
      </c>
      <c r="T14" s="1">
        <v>7</v>
      </c>
      <c r="U14" s="1">
        <v>5</v>
      </c>
      <c r="V14" s="1">
        <v>8</v>
      </c>
      <c r="W14" s="1">
        <v>6</v>
      </c>
      <c r="X14" s="1">
        <v>5</v>
      </c>
      <c r="Y14" s="8">
        <f t="shared" si="1"/>
        <v>6.473684210526316</v>
      </c>
      <c r="Z14" s="8">
        <f t="shared" si="0"/>
        <v>1.473684210526316</v>
      </c>
      <c r="AA14">
        <f>COUNTIF($F14:$X14,"&lt;5")</f>
        <v>0</v>
      </c>
      <c r="AB14">
        <f>COUNTIF($F14:$X14,"=5")</f>
        <v>5</v>
      </c>
    </row>
    <row r="15" spans="1:28" ht="12.75">
      <c r="A15" s="1" t="s">
        <v>41</v>
      </c>
      <c r="B15" s="4">
        <v>13</v>
      </c>
      <c r="C15" s="1" t="s">
        <v>51</v>
      </c>
      <c r="D15" s="4" t="s">
        <v>25</v>
      </c>
      <c r="E15" s="4">
        <v>4</v>
      </c>
      <c r="F15" s="1">
        <v>8</v>
      </c>
      <c r="G15" s="1">
        <v>7</v>
      </c>
      <c r="H15" s="1">
        <v>9</v>
      </c>
      <c r="I15" s="1">
        <v>6</v>
      </c>
      <c r="J15" s="1">
        <v>5</v>
      </c>
      <c r="K15" s="1">
        <v>4</v>
      </c>
      <c r="L15" s="1">
        <v>4</v>
      </c>
      <c r="M15" s="1">
        <v>5</v>
      </c>
      <c r="N15" s="1">
        <v>5</v>
      </c>
      <c r="O15" s="1">
        <v>5</v>
      </c>
      <c r="P15" s="1">
        <v>6</v>
      </c>
      <c r="Q15" s="1">
        <v>5</v>
      </c>
      <c r="R15" s="1">
        <v>7</v>
      </c>
      <c r="S15" s="1">
        <v>7</v>
      </c>
      <c r="T15" s="1">
        <v>5</v>
      </c>
      <c r="U15" s="1">
        <v>8</v>
      </c>
      <c r="V15" s="1">
        <v>6</v>
      </c>
      <c r="W15" s="1">
        <v>6</v>
      </c>
      <c r="X15" s="1">
        <v>5</v>
      </c>
      <c r="Y15" s="8">
        <f t="shared" si="1"/>
        <v>5.947368421052632</v>
      </c>
      <c r="Z15" s="8">
        <f t="shared" si="0"/>
        <v>1.9473684210526319</v>
      </c>
      <c r="AA15">
        <f>COUNTIF($F15:$X15,"&lt;4")</f>
        <v>0</v>
      </c>
      <c r="AB15">
        <f>COUNTIF($F15:$X15,"=4")</f>
        <v>2</v>
      </c>
    </row>
    <row r="16" spans="1:28" ht="12.75">
      <c r="A16" s="1" t="s">
        <v>41</v>
      </c>
      <c r="B16" s="4">
        <v>14</v>
      </c>
      <c r="C16" s="1" t="s">
        <v>52</v>
      </c>
      <c r="D16" s="4" t="s">
        <v>25</v>
      </c>
      <c r="E16" s="4">
        <v>4</v>
      </c>
      <c r="F16" s="1">
        <v>4</v>
      </c>
      <c r="G16" s="1">
        <v>6</v>
      </c>
      <c r="H16" s="1">
        <v>6</v>
      </c>
      <c r="I16" s="1">
        <v>6</v>
      </c>
      <c r="J16" s="1">
        <v>7</v>
      </c>
      <c r="K16" s="1">
        <v>4</v>
      </c>
      <c r="L16" s="1">
        <v>5</v>
      </c>
      <c r="M16" s="1">
        <v>4</v>
      </c>
      <c r="N16" s="1">
        <v>5</v>
      </c>
      <c r="O16" s="1">
        <v>4</v>
      </c>
      <c r="P16" s="1">
        <v>5</v>
      </c>
      <c r="Q16" s="1">
        <v>6</v>
      </c>
      <c r="R16" s="1">
        <v>5</v>
      </c>
      <c r="S16" s="1">
        <v>5</v>
      </c>
      <c r="T16" s="1">
        <v>8</v>
      </c>
      <c r="U16" s="1">
        <v>5</v>
      </c>
      <c r="V16" s="1">
        <v>4</v>
      </c>
      <c r="W16" s="1">
        <v>7</v>
      </c>
      <c r="X16" s="1">
        <v>6</v>
      </c>
      <c r="Y16" s="8">
        <f t="shared" si="1"/>
        <v>5.368421052631579</v>
      </c>
      <c r="Z16" s="8">
        <f t="shared" si="0"/>
        <v>1.3684210526315788</v>
      </c>
      <c r="AA16">
        <f>COUNTIF($F16:$X16,"&lt;4")</f>
        <v>0</v>
      </c>
      <c r="AB16">
        <f>COUNTIF($F16:$X16,"=4")</f>
        <v>5</v>
      </c>
    </row>
    <row r="17" spans="1:28" ht="12.75">
      <c r="A17" s="1" t="s">
        <v>41</v>
      </c>
      <c r="B17" s="4">
        <v>15</v>
      </c>
      <c r="C17" s="1" t="s">
        <v>53</v>
      </c>
      <c r="D17" s="4" t="s">
        <v>25</v>
      </c>
      <c r="E17" s="4">
        <v>4</v>
      </c>
      <c r="F17" s="1">
        <v>5</v>
      </c>
      <c r="G17" s="1">
        <v>5</v>
      </c>
      <c r="H17" s="1">
        <v>6</v>
      </c>
      <c r="I17" s="1">
        <v>4</v>
      </c>
      <c r="J17" s="1">
        <v>5</v>
      </c>
      <c r="K17" s="1">
        <v>6</v>
      </c>
      <c r="L17" s="1">
        <v>4</v>
      </c>
      <c r="M17" s="1">
        <v>5</v>
      </c>
      <c r="N17" s="1">
        <v>7</v>
      </c>
      <c r="O17" s="1">
        <v>4</v>
      </c>
      <c r="P17" s="1">
        <v>5</v>
      </c>
      <c r="Q17" s="1">
        <v>3</v>
      </c>
      <c r="R17" s="1">
        <v>8</v>
      </c>
      <c r="S17" s="1">
        <v>5</v>
      </c>
      <c r="T17" s="1">
        <v>6</v>
      </c>
      <c r="U17" s="1">
        <v>6</v>
      </c>
      <c r="V17" s="1">
        <v>8</v>
      </c>
      <c r="W17" s="1">
        <v>8</v>
      </c>
      <c r="X17" s="1">
        <v>4</v>
      </c>
      <c r="Y17" s="8">
        <f t="shared" si="1"/>
        <v>5.473684210526316</v>
      </c>
      <c r="Z17" s="8">
        <f t="shared" si="0"/>
        <v>1.473684210526316</v>
      </c>
      <c r="AA17">
        <f>COUNTIF($F17:$X17,"&lt;4")</f>
        <v>1</v>
      </c>
      <c r="AB17">
        <f>COUNTIF($F17:$X17,"=4")</f>
        <v>4</v>
      </c>
    </row>
    <row r="18" spans="1:28" ht="12.75">
      <c r="A18" s="1" t="s">
        <v>41</v>
      </c>
      <c r="B18" s="4">
        <v>16</v>
      </c>
      <c r="C18" s="1" t="s">
        <v>54</v>
      </c>
      <c r="D18" s="4" t="s">
        <v>27</v>
      </c>
      <c r="E18" s="4">
        <v>3</v>
      </c>
      <c r="F18" s="1">
        <v>3</v>
      </c>
      <c r="G18" s="1">
        <v>4</v>
      </c>
      <c r="H18" s="1">
        <v>3</v>
      </c>
      <c r="I18" s="1">
        <v>3</v>
      </c>
      <c r="J18" s="1">
        <v>4</v>
      </c>
      <c r="K18" s="1">
        <v>5</v>
      </c>
      <c r="L18" s="1">
        <v>5</v>
      </c>
      <c r="M18" s="1">
        <v>3</v>
      </c>
      <c r="N18" s="1">
        <v>4</v>
      </c>
      <c r="O18" s="1">
        <v>4</v>
      </c>
      <c r="P18" s="1">
        <v>4</v>
      </c>
      <c r="Q18" s="1">
        <v>5</v>
      </c>
      <c r="R18" s="1">
        <v>5</v>
      </c>
      <c r="S18" s="1">
        <v>5</v>
      </c>
      <c r="T18" s="1">
        <v>4</v>
      </c>
      <c r="U18" s="1">
        <v>3</v>
      </c>
      <c r="V18" s="1">
        <v>5</v>
      </c>
      <c r="W18" s="1">
        <v>5</v>
      </c>
      <c r="X18" s="1">
        <v>3</v>
      </c>
      <c r="Y18" s="8">
        <f t="shared" si="1"/>
        <v>4.052631578947368</v>
      </c>
      <c r="Z18" s="8">
        <f t="shared" si="0"/>
        <v>1.0526315789473681</v>
      </c>
      <c r="AA18">
        <f>COUNTIF($F18:$X18,"&lt;3")</f>
        <v>0</v>
      </c>
      <c r="AB18">
        <f>COUNTIF($F18:$X18,"=3")</f>
        <v>6</v>
      </c>
    </row>
    <row r="19" spans="1:28" ht="12.75">
      <c r="A19" s="1" t="s">
        <v>41</v>
      </c>
      <c r="B19" s="4">
        <v>17</v>
      </c>
      <c r="C19" s="1" t="s">
        <v>55</v>
      </c>
      <c r="D19" s="4" t="s">
        <v>25</v>
      </c>
      <c r="E19" s="4">
        <v>4</v>
      </c>
      <c r="F19" s="1">
        <v>5</v>
      </c>
      <c r="G19" s="1">
        <v>3</v>
      </c>
      <c r="H19" s="1">
        <v>5</v>
      </c>
      <c r="I19" s="1">
        <v>6</v>
      </c>
      <c r="J19" s="1">
        <v>5</v>
      </c>
      <c r="K19" s="1">
        <v>5</v>
      </c>
      <c r="L19" s="1">
        <v>5</v>
      </c>
      <c r="M19" s="1">
        <v>4</v>
      </c>
      <c r="N19" s="1">
        <v>5</v>
      </c>
      <c r="O19" s="1">
        <v>6</v>
      </c>
      <c r="P19" s="1">
        <v>5</v>
      </c>
      <c r="Q19" s="1">
        <v>4</v>
      </c>
      <c r="R19" s="1">
        <v>5</v>
      </c>
      <c r="S19" s="1">
        <v>5</v>
      </c>
      <c r="T19" s="1">
        <v>4</v>
      </c>
      <c r="U19" s="1">
        <v>5</v>
      </c>
      <c r="V19" s="1">
        <v>5</v>
      </c>
      <c r="W19" s="1">
        <v>3</v>
      </c>
      <c r="X19" s="1">
        <v>5</v>
      </c>
      <c r="Y19" s="8">
        <f t="shared" si="1"/>
        <v>4.7368421052631575</v>
      </c>
      <c r="Z19" s="8">
        <f t="shared" si="0"/>
        <v>0.7368421052631575</v>
      </c>
      <c r="AA19">
        <f>COUNTIF($F19:$X19,"&lt;4")</f>
        <v>2</v>
      </c>
      <c r="AB19">
        <f>COUNTIF($F19:$X19,"=4")</f>
        <v>3</v>
      </c>
    </row>
    <row r="20" spans="1:28" ht="12.75">
      <c r="A20" s="1" t="s">
        <v>41</v>
      </c>
      <c r="B20" s="4">
        <v>18</v>
      </c>
      <c r="C20" s="1" t="s">
        <v>56</v>
      </c>
      <c r="D20" s="4" t="s">
        <v>25</v>
      </c>
      <c r="E20" s="4">
        <v>4</v>
      </c>
      <c r="F20" s="1">
        <v>8</v>
      </c>
      <c r="G20" s="1">
        <v>6</v>
      </c>
      <c r="H20" s="1">
        <v>5</v>
      </c>
      <c r="I20" s="1">
        <v>5</v>
      </c>
      <c r="J20" s="1">
        <v>4</v>
      </c>
      <c r="K20" s="1">
        <v>5</v>
      </c>
      <c r="L20" s="1">
        <v>6</v>
      </c>
      <c r="M20" s="1">
        <v>5</v>
      </c>
      <c r="N20" s="1">
        <v>5</v>
      </c>
      <c r="O20" s="1">
        <v>7</v>
      </c>
      <c r="P20" s="1">
        <v>4</v>
      </c>
      <c r="Q20" s="1">
        <v>4</v>
      </c>
      <c r="R20" s="1">
        <v>4</v>
      </c>
      <c r="S20" s="1">
        <v>4</v>
      </c>
      <c r="T20" s="1">
        <v>4</v>
      </c>
      <c r="U20" s="1">
        <v>5</v>
      </c>
      <c r="V20" s="1">
        <v>4</v>
      </c>
      <c r="W20" s="1">
        <v>7</v>
      </c>
      <c r="X20" s="1">
        <v>5</v>
      </c>
      <c r="Y20" s="8">
        <f t="shared" si="1"/>
        <v>5.105263157894737</v>
      </c>
      <c r="Z20" s="8">
        <f t="shared" si="0"/>
        <v>1.1052631578947372</v>
      </c>
      <c r="AA20">
        <f>COUNTIF($F20:$X20,"&lt;4")</f>
        <v>0</v>
      </c>
      <c r="AB20">
        <f>COUNTIF($F20:$X20,"=4")</f>
        <v>7</v>
      </c>
    </row>
    <row r="21" spans="1:29" s="5" customFormat="1" ht="12.75">
      <c r="A21" s="7"/>
      <c r="B21" s="6" t="s">
        <v>118</v>
      </c>
      <c r="C21" s="7"/>
      <c r="D21" s="2"/>
      <c r="E21" s="2">
        <f>SUM(E3:E20)</f>
        <v>71</v>
      </c>
      <c r="F21" s="2">
        <f aca="true" t="shared" si="2" ref="F21:AB21">SUM(F3:F20)</f>
        <v>99</v>
      </c>
      <c r="G21" s="2">
        <f t="shared" si="2"/>
        <v>94</v>
      </c>
      <c r="H21" s="2">
        <f t="shared" si="2"/>
        <v>104</v>
      </c>
      <c r="I21" s="2">
        <f t="shared" si="2"/>
        <v>96</v>
      </c>
      <c r="J21" s="2">
        <f t="shared" si="2"/>
        <v>92</v>
      </c>
      <c r="K21" s="2">
        <f t="shared" si="2"/>
        <v>87</v>
      </c>
      <c r="L21" s="2">
        <f t="shared" si="2"/>
        <v>87</v>
      </c>
      <c r="M21" s="2">
        <f t="shared" si="2"/>
        <v>90</v>
      </c>
      <c r="N21" s="2">
        <f aca="true" t="shared" si="3" ref="N21:W21">SUM(N3:N20)</f>
        <v>99</v>
      </c>
      <c r="O21" s="2">
        <f t="shared" si="3"/>
        <v>94</v>
      </c>
      <c r="P21" s="2">
        <f t="shared" si="3"/>
        <v>88</v>
      </c>
      <c r="Q21" s="2">
        <f t="shared" si="3"/>
        <v>93</v>
      </c>
      <c r="R21" s="2">
        <f t="shared" si="3"/>
        <v>96</v>
      </c>
      <c r="S21" s="2">
        <f t="shared" si="3"/>
        <v>94</v>
      </c>
      <c r="T21" s="2">
        <f t="shared" si="3"/>
        <v>93</v>
      </c>
      <c r="U21" s="2">
        <f t="shared" si="3"/>
        <v>98</v>
      </c>
      <c r="V21" s="2">
        <f t="shared" si="3"/>
        <v>93</v>
      </c>
      <c r="W21" s="2">
        <f t="shared" si="3"/>
        <v>101</v>
      </c>
      <c r="X21" s="2">
        <f t="shared" si="2"/>
        <v>89</v>
      </c>
      <c r="Y21" s="11">
        <f t="shared" si="1"/>
        <v>94.05263157894737</v>
      </c>
      <c r="Z21" s="11">
        <f t="shared" si="0"/>
        <v>23.05263157894737</v>
      </c>
      <c r="AA21" s="10">
        <f t="shared" si="2"/>
        <v>9</v>
      </c>
      <c r="AB21" s="10">
        <f t="shared" si="2"/>
        <v>82</v>
      </c>
      <c r="AC21"/>
    </row>
    <row r="24" spans="1:28" s="14" customFormat="1" ht="12.75">
      <c r="A24" s="12" t="s">
        <v>0</v>
      </c>
      <c r="B24" s="12" t="s">
        <v>1</v>
      </c>
      <c r="C24" s="12" t="s">
        <v>2</v>
      </c>
      <c r="D24" s="12" t="s">
        <v>3</v>
      </c>
      <c r="E24" s="12"/>
      <c r="F24" s="12" t="s">
        <v>32</v>
      </c>
      <c r="G24" s="12" t="s">
        <v>29</v>
      </c>
      <c r="H24" s="12" t="s">
        <v>30</v>
      </c>
      <c r="I24" s="12" t="s">
        <v>31</v>
      </c>
      <c r="J24" s="12" t="s">
        <v>58</v>
      </c>
      <c r="K24" s="12" t="s">
        <v>62</v>
      </c>
      <c r="L24" s="12" t="s">
        <v>76</v>
      </c>
      <c r="M24" s="12" t="s">
        <v>77</v>
      </c>
      <c r="N24" s="12" t="s">
        <v>124</v>
      </c>
      <c r="O24" s="12" t="s">
        <v>129</v>
      </c>
      <c r="P24" s="12" t="s">
        <v>133</v>
      </c>
      <c r="Q24" s="12" t="s">
        <v>141</v>
      </c>
      <c r="R24" s="12" t="s">
        <v>145</v>
      </c>
      <c r="S24" s="12" t="s">
        <v>153</v>
      </c>
      <c r="T24" s="12" t="s">
        <v>157</v>
      </c>
      <c r="U24" s="12" t="s">
        <v>161</v>
      </c>
      <c r="V24" s="12" t="s">
        <v>165</v>
      </c>
      <c r="W24" s="12" t="s">
        <v>169</v>
      </c>
      <c r="X24" s="12" t="s">
        <v>173</v>
      </c>
      <c r="Y24" s="12" t="s">
        <v>113</v>
      </c>
      <c r="Z24" s="15" t="s">
        <v>127</v>
      </c>
      <c r="AA24" s="13" t="s">
        <v>115</v>
      </c>
      <c r="AB24" s="13" t="s">
        <v>120</v>
      </c>
    </row>
    <row r="25" spans="1:28" ht="12.75">
      <c r="A25" s="1" t="s">
        <v>41</v>
      </c>
      <c r="B25" s="4">
        <v>1</v>
      </c>
      <c r="C25" s="1" t="s">
        <v>42</v>
      </c>
      <c r="D25" s="4" t="s">
        <v>25</v>
      </c>
      <c r="E25" s="4">
        <v>4</v>
      </c>
      <c r="F25" s="1">
        <v>5</v>
      </c>
      <c r="G25" s="1">
        <v>4</v>
      </c>
      <c r="H25" s="1">
        <v>4</v>
      </c>
      <c r="I25" s="1">
        <v>4</v>
      </c>
      <c r="J25" s="1">
        <v>4</v>
      </c>
      <c r="K25" s="1">
        <v>6</v>
      </c>
      <c r="L25" s="1">
        <v>7</v>
      </c>
      <c r="M25" s="1">
        <v>4</v>
      </c>
      <c r="N25" s="1">
        <v>5</v>
      </c>
      <c r="O25" s="1">
        <v>4</v>
      </c>
      <c r="P25" s="1">
        <v>5</v>
      </c>
      <c r="Q25" s="1">
        <v>5</v>
      </c>
      <c r="R25" s="1">
        <v>7</v>
      </c>
      <c r="S25" s="1">
        <v>5</v>
      </c>
      <c r="T25" s="1">
        <v>5</v>
      </c>
      <c r="U25" s="1">
        <v>6</v>
      </c>
      <c r="V25" s="1">
        <v>4</v>
      </c>
      <c r="W25" s="1">
        <v>6</v>
      </c>
      <c r="X25" s="1">
        <v>4</v>
      </c>
      <c r="Y25" s="8">
        <f>AVERAGE(F25:X25)</f>
        <v>4.947368421052632</v>
      </c>
      <c r="Z25" s="8">
        <f aca="true" t="shared" si="4" ref="Z25:Z43">Y25-E25</f>
        <v>0.9473684210526319</v>
      </c>
      <c r="AA25">
        <f>COUNTIF($F25:$X25,"&lt;4")</f>
        <v>0</v>
      </c>
      <c r="AB25">
        <f>COUNTIF($F25:$X25,"=4")</f>
        <v>8</v>
      </c>
    </row>
    <row r="26" spans="1:28" ht="12.75">
      <c r="A26" s="1" t="s">
        <v>41</v>
      </c>
      <c r="B26" s="4">
        <v>2</v>
      </c>
      <c r="C26" s="1" t="s">
        <v>43</v>
      </c>
      <c r="D26" s="4" t="s">
        <v>25</v>
      </c>
      <c r="E26" s="4">
        <v>4</v>
      </c>
      <c r="F26" s="1">
        <v>5</v>
      </c>
      <c r="G26" s="1">
        <v>5</v>
      </c>
      <c r="H26" s="1">
        <v>5</v>
      </c>
      <c r="I26" s="1">
        <v>4</v>
      </c>
      <c r="J26" s="1">
        <v>7</v>
      </c>
      <c r="K26" s="1">
        <v>5</v>
      </c>
      <c r="L26" s="1">
        <v>7</v>
      </c>
      <c r="M26" s="1">
        <v>6</v>
      </c>
      <c r="N26" s="1">
        <v>5</v>
      </c>
      <c r="O26" s="1">
        <v>5</v>
      </c>
      <c r="P26" s="1">
        <v>4</v>
      </c>
      <c r="Q26" s="1">
        <v>4</v>
      </c>
      <c r="R26" s="1">
        <v>7</v>
      </c>
      <c r="S26" s="1">
        <v>5</v>
      </c>
      <c r="T26" s="1">
        <v>7</v>
      </c>
      <c r="U26" s="1">
        <v>6</v>
      </c>
      <c r="V26" s="1">
        <v>6</v>
      </c>
      <c r="W26" s="1">
        <v>5</v>
      </c>
      <c r="X26" s="1">
        <v>6</v>
      </c>
      <c r="Y26" s="8">
        <f aca="true" t="shared" si="5" ref="Y26:Y43">AVERAGE(F26:X26)</f>
        <v>5.473684210526316</v>
      </c>
      <c r="Z26" s="8">
        <f t="shared" si="4"/>
        <v>1.473684210526316</v>
      </c>
      <c r="AA26">
        <f>COUNTIF($F26:$X26,"&lt;4")</f>
        <v>0</v>
      </c>
      <c r="AB26">
        <f>COUNTIF($F26:$X26,"=4")</f>
        <v>3</v>
      </c>
    </row>
    <row r="27" spans="1:28" ht="12.75">
      <c r="A27" s="1" t="s">
        <v>41</v>
      </c>
      <c r="B27" s="4">
        <v>3</v>
      </c>
      <c r="C27" s="1" t="s">
        <v>44</v>
      </c>
      <c r="D27" s="4" t="s">
        <v>27</v>
      </c>
      <c r="E27" s="4">
        <v>3</v>
      </c>
      <c r="F27" s="1">
        <v>3</v>
      </c>
      <c r="G27" s="1">
        <v>4</v>
      </c>
      <c r="H27" s="1">
        <v>4</v>
      </c>
      <c r="I27" s="1">
        <v>3</v>
      </c>
      <c r="J27" s="1">
        <v>2</v>
      </c>
      <c r="K27" s="1">
        <v>3</v>
      </c>
      <c r="L27" s="1">
        <v>4</v>
      </c>
      <c r="M27" s="1">
        <v>3</v>
      </c>
      <c r="N27" s="1">
        <v>3</v>
      </c>
      <c r="O27" s="1">
        <v>3</v>
      </c>
      <c r="P27" s="1">
        <v>4</v>
      </c>
      <c r="Q27" s="1">
        <v>3</v>
      </c>
      <c r="R27" s="1">
        <v>3</v>
      </c>
      <c r="S27" s="1">
        <v>4</v>
      </c>
      <c r="T27" s="1">
        <v>2</v>
      </c>
      <c r="U27" s="1">
        <v>3</v>
      </c>
      <c r="V27" s="1">
        <v>3</v>
      </c>
      <c r="W27" s="1">
        <v>4</v>
      </c>
      <c r="X27" s="1">
        <v>3</v>
      </c>
      <c r="Y27" s="8">
        <f t="shared" si="5"/>
        <v>3.210526315789474</v>
      </c>
      <c r="Z27" s="8">
        <f t="shared" si="4"/>
        <v>0.2105263157894739</v>
      </c>
      <c r="AA27">
        <f>COUNTIF($F27:$X27,"&lt;3")</f>
        <v>2</v>
      </c>
      <c r="AB27">
        <f>COUNTIF($F27:$X27,"=3")</f>
        <v>11</v>
      </c>
    </row>
    <row r="28" spans="1:28" ht="12.75">
      <c r="A28" s="1" t="s">
        <v>41</v>
      </c>
      <c r="B28" s="4">
        <v>4</v>
      </c>
      <c r="C28" s="1" t="s">
        <v>45</v>
      </c>
      <c r="D28" s="4" t="s">
        <v>26</v>
      </c>
      <c r="E28" s="4">
        <v>5</v>
      </c>
      <c r="F28" s="1">
        <v>5</v>
      </c>
      <c r="G28" s="1">
        <v>8</v>
      </c>
      <c r="H28" s="1">
        <v>6</v>
      </c>
      <c r="I28" s="1">
        <v>6</v>
      </c>
      <c r="J28" s="1">
        <v>6</v>
      </c>
      <c r="K28" s="1">
        <v>7</v>
      </c>
      <c r="L28" s="1">
        <v>6</v>
      </c>
      <c r="M28" s="1">
        <v>5</v>
      </c>
      <c r="N28" s="1">
        <v>5</v>
      </c>
      <c r="O28" s="1">
        <v>6</v>
      </c>
      <c r="P28" s="1">
        <v>7</v>
      </c>
      <c r="Q28" s="1">
        <v>6</v>
      </c>
      <c r="R28" s="1">
        <v>6</v>
      </c>
      <c r="S28" s="1">
        <v>6</v>
      </c>
      <c r="T28" s="1">
        <v>7</v>
      </c>
      <c r="U28" s="1">
        <v>5</v>
      </c>
      <c r="V28" s="1">
        <v>6</v>
      </c>
      <c r="W28" s="1">
        <v>6</v>
      </c>
      <c r="X28" s="1">
        <v>5</v>
      </c>
      <c r="Y28" s="8">
        <f t="shared" si="5"/>
        <v>6</v>
      </c>
      <c r="Z28" s="8">
        <f t="shared" si="4"/>
        <v>1</v>
      </c>
      <c r="AA28">
        <f>COUNTIF($F28:$X28,"&lt;5")</f>
        <v>0</v>
      </c>
      <c r="AB28">
        <f>COUNTIF($F28:$X28,"=5")</f>
        <v>5</v>
      </c>
    </row>
    <row r="29" spans="1:28" ht="12.75">
      <c r="A29" s="1" t="s">
        <v>41</v>
      </c>
      <c r="B29" s="4">
        <v>5</v>
      </c>
      <c r="C29" s="1" t="s">
        <v>46</v>
      </c>
      <c r="D29" s="4" t="s">
        <v>25</v>
      </c>
      <c r="E29" s="4">
        <v>4</v>
      </c>
      <c r="F29" s="1">
        <v>5</v>
      </c>
      <c r="G29" s="1">
        <v>5</v>
      </c>
      <c r="H29" s="1">
        <v>5</v>
      </c>
      <c r="I29" s="1">
        <v>8</v>
      </c>
      <c r="J29" s="1">
        <v>6</v>
      </c>
      <c r="K29" s="1">
        <v>5</v>
      </c>
      <c r="L29" s="1">
        <v>5</v>
      </c>
      <c r="M29" s="1">
        <v>4</v>
      </c>
      <c r="N29" s="1">
        <v>6</v>
      </c>
      <c r="O29" s="1">
        <v>6</v>
      </c>
      <c r="P29" s="1">
        <v>6</v>
      </c>
      <c r="Q29" s="1">
        <v>6</v>
      </c>
      <c r="R29" s="1">
        <v>5</v>
      </c>
      <c r="S29" s="1">
        <v>6</v>
      </c>
      <c r="T29" s="1">
        <v>5</v>
      </c>
      <c r="U29" s="1">
        <v>5</v>
      </c>
      <c r="V29" s="1">
        <v>6</v>
      </c>
      <c r="W29" s="1">
        <v>5</v>
      </c>
      <c r="X29" s="1">
        <v>5</v>
      </c>
      <c r="Y29" s="8">
        <f t="shared" si="5"/>
        <v>5.473684210526316</v>
      </c>
      <c r="Z29" s="8">
        <f t="shared" si="4"/>
        <v>1.473684210526316</v>
      </c>
      <c r="AA29">
        <f>COUNTIF($F29:$X29,"&lt;4")</f>
        <v>0</v>
      </c>
      <c r="AB29">
        <f>COUNTIF($F29:$X29,"=4")</f>
        <v>1</v>
      </c>
    </row>
    <row r="30" spans="1:28" ht="12.75">
      <c r="A30" s="1" t="s">
        <v>41</v>
      </c>
      <c r="B30" s="4">
        <v>6</v>
      </c>
      <c r="C30" s="1" t="s">
        <v>10</v>
      </c>
      <c r="D30" s="4" t="s">
        <v>27</v>
      </c>
      <c r="E30" s="4">
        <v>3</v>
      </c>
      <c r="F30" s="1">
        <v>3</v>
      </c>
      <c r="G30" s="1">
        <v>3</v>
      </c>
      <c r="H30" s="1">
        <v>4</v>
      </c>
      <c r="I30" s="1">
        <v>4</v>
      </c>
      <c r="J30" s="1">
        <v>4</v>
      </c>
      <c r="K30" s="1">
        <v>3</v>
      </c>
      <c r="L30" s="1">
        <v>4</v>
      </c>
      <c r="M30" s="1">
        <v>4</v>
      </c>
      <c r="N30" s="1">
        <v>4</v>
      </c>
      <c r="O30" s="1">
        <v>3</v>
      </c>
      <c r="P30" s="1">
        <v>5</v>
      </c>
      <c r="Q30" s="1">
        <v>3</v>
      </c>
      <c r="R30" s="1">
        <v>4</v>
      </c>
      <c r="S30" s="1">
        <v>4</v>
      </c>
      <c r="T30" s="1">
        <v>3</v>
      </c>
      <c r="U30" s="1">
        <v>4</v>
      </c>
      <c r="V30" s="1">
        <v>5</v>
      </c>
      <c r="W30" s="1">
        <v>3</v>
      </c>
      <c r="X30" s="1">
        <v>4</v>
      </c>
      <c r="Y30" s="8">
        <f t="shared" si="5"/>
        <v>3.736842105263158</v>
      </c>
      <c r="Z30" s="8">
        <f t="shared" si="4"/>
        <v>0.736842105263158</v>
      </c>
      <c r="AA30">
        <f>COUNTIF($F30:$X30,"&lt;3")</f>
        <v>0</v>
      </c>
      <c r="AB30">
        <f>COUNTIF($F30:$X30,"=3")</f>
        <v>7</v>
      </c>
    </row>
    <row r="31" spans="1:28" ht="12.75">
      <c r="A31" s="1" t="s">
        <v>41</v>
      </c>
      <c r="B31" s="4">
        <v>7</v>
      </c>
      <c r="C31" s="1" t="s">
        <v>47</v>
      </c>
      <c r="D31" s="4" t="s">
        <v>26</v>
      </c>
      <c r="E31" s="4">
        <v>5</v>
      </c>
      <c r="F31" s="1">
        <v>6</v>
      </c>
      <c r="G31" s="1">
        <v>6</v>
      </c>
      <c r="H31" s="1">
        <v>5</v>
      </c>
      <c r="I31" s="1">
        <v>5</v>
      </c>
      <c r="J31" s="1">
        <v>6</v>
      </c>
      <c r="K31" s="1">
        <v>6</v>
      </c>
      <c r="L31" s="1">
        <v>5</v>
      </c>
      <c r="M31" s="1">
        <v>6</v>
      </c>
      <c r="N31" s="1">
        <v>5</v>
      </c>
      <c r="O31" s="1">
        <v>6</v>
      </c>
      <c r="P31" s="1">
        <v>7</v>
      </c>
      <c r="Q31" s="1">
        <v>7</v>
      </c>
      <c r="R31" s="1">
        <v>8</v>
      </c>
      <c r="S31" s="1">
        <v>5</v>
      </c>
      <c r="T31" s="1">
        <v>5</v>
      </c>
      <c r="U31" s="1">
        <v>6</v>
      </c>
      <c r="V31" s="1">
        <v>6</v>
      </c>
      <c r="W31" s="1">
        <v>6</v>
      </c>
      <c r="X31" s="1">
        <v>7</v>
      </c>
      <c r="Y31" s="8">
        <f t="shared" si="5"/>
        <v>5.947368421052632</v>
      </c>
      <c r="Z31" s="8">
        <f t="shared" si="4"/>
        <v>0.9473684210526319</v>
      </c>
      <c r="AA31">
        <f>COUNTIF($F31:$X31,"&lt;5")</f>
        <v>0</v>
      </c>
      <c r="AB31">
        <f>COUNTIF($F31:$X31,"=5")</f>
        <v>6</v>
      </c>
    </row>
    <row r="32" spans="1:28" ht="12.75">
      <c r="A32" s="1" t="s">
        <v>41</v>
      </c>
      <c r="B32" s="4">
        <v>8</v>
      </c>
      <c r="C32" s="1" t="s">
        <v>48</v>
      </c>
      <c r="D32" s="4" t="s">
        <v>27</v>
      </c>
      <c r="E32" s="4">
        <v>3</v>
      </c>
      <c r="F32" s="1">
        <v>3</v>
      </c>
      <c r="G32" s="1">
        <v>3</v>
      </c>
      <c r="H32" s="1">
        <v>6</v>
      </c>
      <c r="I32" s="1">
        <v>3</v>
      </c>
      <c r="J32" s="1">
        <v>4</v>
      </c>
      <c r="K32" s="1">
        <v>5</v>
      </c>
      <c r="L32" s="1">
        <v>4</v>
      </c>
      <c r="M32" s="1">
        <v>3</v>
      </c>
      <c r="N32" s="1">
        <v>3</v>
      </c>
      <c r="O32" s="1">
        <v>3</v>
      </c>
      <c r="P32" s="1">
        <v>2</v>
      </c>
      <c r="Q32" s="1">
        <v>4</v>
      </c>
      <c r="R32" s="1">
        <v>4</v>
      </c>
      <c r="S32" s="1">
        <v>3</v>
      </c>
      <c r="T32" s="1">
        <v>4</v>
      </c>
      <c r="U32" s="1">
        <v>4</v>
      </c>
      <c r="V32" s="1">
        <v>4</v>
      </c>
      <c r="W32" s="1">
        <v>4</v>
      </c>
      <c r="X32" s="1">
        <v>6</v>
      </c>
      <c r="Y32" s="8">
        <f t="shared" si="5"/>
        <v>3.789473684210526</v>
      </c>
      <c r="Z32" s="8">
        <f t="shared" si="4"/>
        <v>0.7894736842105261</v>
      </c>
      <c r="AA32">
        <f>COUNTIF($F32:$X32,"&lt;3")</f>
        <v>1</v>
      </c>
      <c r="AB32">
        <f>COUNTIF($F32:$X32,"=3")</f>
        <v>7</v>
      </c>
    </row>
    <row r="33" spans="1:28" ht="12.75">
      <c r="A33" s="1" t="s">
        <v>41</v>
      </c>
      <c r="B33" s="4">
        <v>9</v>
      </c>
      <c r="C33" s="1" t="s">
        <v>22</v>
      </c>
      <c r="D33" s="4" t="s">
        <v>25</v>
      </c>
      <c r="E33" s="4">
        <v>4</v>
      </c>
      <c r="F33" s="1">
        <v>4</v>
      </c>
      <c r="G33" s="1">
        <v>4</v>
      </c>
      <c r="H33" s="1">
        <v>4</v>
      </c>
      <c r="I33" s="1">
        <v>5</v>
      </c>
      <c r="J33" s="1">
        <v>3</v>
      </c>
      <c r="K33" s="1">
        <v>4</v>
      </c>
      <c r="L33" s="1">
        <v>4</v>
      </c>
      <c r="M33" s="1">
        <v>4</v>
      </c>
      <c r="N33" s="1">
        <v>5</v>
      </c>
      <c r="O33" s="1">
        <v>5</v>
      </c>
      <c r="P33" s="1">
        <v>6</v>
      </c>
      <c r="Q33" s="1">
        <v>4</v>
      </c>
      <c r="R33" s="1">
        <v>5</v>
      </c>
      <c r="S33" s="1">
        <v>5</v>
      </c>
      <c r="T33" s="1">
        <v>6</v>
      </c>
      <c r="U33" s="1">
        <v>4</v>
      </c>
      <c r="V33" s="1">
        <v>5</v>
      </c>
      <c r="W33" s="1">
        <v>5</v>
      </c>
      <c r="X33" s="1">
        <v>5</v>
      </c>
      <c r="Y33" s="8">
        <f t="shared" si="5"/>
        <v>4.578947368421052</v>
      </c>
      <c r="Z33" s="8">
        <f t="shared" si="4"/>
        <v>0.5789473684210522</v>
      </c>
      <c r="AA33">
        <f>COUNTIF($F33:$X33,"&lt;4")</f>
        <v>1</v>
      </c>
      <c r="AB33">
        <f>COUNTIF($F33:$X33,"=4")</f>
        <v>8</v>
      </c>
    </row>
    <row r="34" spans="1:28" ht="12.75">
      <c r="A34" s="1" t="s">
        <v>41</v>
      </c>
      <c r="B34" s="4">
        <v>10</v>
      </c>
      <c r="C34" s="1" t="s">
        <v>49</v>
      </c>
      <c r="D34" s="4" t="s">
        <v>26</v>
      </c>
      <c r="E34" s="4">
        <v>5</v>
      </c>
      <c r="F34" s="1">
        <v>6</v>
      </c>
      <c r="G34" s="1">
        <v>6</v>
      </c>
      <c r="H34" s="1">
        <v>7</v>
      </c>
      <c r="I34" s="1">
        <v>5</v>
      </c>
      <c r="J34" s="1">
        <v>4</v>
      </c>
      <c r="K34" s="1">
        <v>5</v>
      </c>
      <c r="L34" s="1">
        <v>5</v>
      </c>
      <c r="M34" s="1">
        <v>6</v>
      </c>
      <c r="N34" s="1">
        <v>6</v>
      </c>
      <c r="O34" s="1">
        <v>6</v>
      </c>
      <c r="P34" s="1">
        <v>5</v>
      </c>
      <c r="Q34" s="1">
        <v>5</v>
      </c>
      <c r="R34" s="1">
        <v>6</v>
      </c>
      <c r="S34" s="1">
        <v>6</v>
      </c>
      <c r="T34" s="1">
        <v>5</v>
      </c>
      <c r="U34" s="1">
        <v>6</v>
      </c>
      <c r="V34" s="1">
        <v>6</v>
      </c>
      <c r="W34" s="1">
        <v>5</v>
      </c>
      <c r="X34" s="1">
        <v>6</v>
      </c>
      <c r="Y34" s="8">
        <f t="shared" si="5"/>
        <v>5.578947368421052</v>
      </c>
      <c r="Z34" s="8">
        <f t="shared" si="4"/>
        <v>0.5789473684210522</v>
      </c>
      <c r="AA34">
        <f>COUNTIF($F34:$X34,"&lt;5")</f>
        <v>1</v>
      </c>
      <c r="AB34">
        <f>COUNTIF($F34:$X34,"=5")</f>
        <v>7</v>
      </c>
    </row>
    <row r="35" spans="1:28" ht="12.75">
      <c r="A35" s="1" t="s">
        <v>41</v>
      </c>
      <c r="B35" s="4">
        <v>11</v>
      </c>
      <c r="C35" s="1" t="s">
        <v>21</v>
      </c>
      <c r="D35" s="4" t="s">
        <v>27</v>
      </c>
      <c r="E35" s="4">
        <v>3</v>
      </c>
      <c r="F35" s="1">
        <v>4</v>
      </c>
      <c r="G35" s="1">
        <v>4</v>
      </c>
      <c r="H35" s="1">
        <v>3</v>
      </c>
      <c r="I35" s="1">
        <v>4</v>
      </c>
      <c r="J35" s="1">
        <v>4</v>
      </c>
      <c r="K35" s="1">
        <v>3</v>
      </c>
      <c r="L35" s="1">
        <v>3</v>
      </c>
      <c r="M35" s="1">
        <v>4</v>
      </c>
      <c r="N35" s="1">
        <v>6</v>
      </c>
      <c r="O35" s="1">
        <v>4</v>
      </c>
      <c r="P35" s="1">
        <v>4</v>
      </c>
      <c r="Q35" s="1">
        <v>3</v>
      </c>
      <c r="R35" s="1">
        <v>4</v>
      </c>
      <c r="S35" s="1">
        <v>3</v>
      </c>
      <c r="T35" s="1">
        <v>4</v>
      </c>
      <c r="U35" s="1">
        <v>4</v>
      </c>
      <c r="V35" s="1">
        <v>4</v>
      </c>
      <c r="W35" s="1">
        <v>3</v>
      </c>
      <c r="X35" s="1">
        <v>4</v>
      </c>
      <c r="Y35" s="8">
        <f t="shared" si="5"/>
        <v>3.789473684210526</v>
      </c>
      <c r="Z35" s="8">
        <f t="shared" si="4"/>
        <v>0.7894736842105261</v>
      </c>
      <c r="AA35">
        <f>COUNTIF($F35:$X35,"&lt;3")</f>
        <v>0</v>
      </c>
      <c r="AB35">
        <f>COUNTIF($F35:$X35,"=3")</f>
        <v>6</v>
      </c>
    </row>
    <row r="36" spans="1:28" ht="12.75">
      <c r="A36" s="1" t="s">
        <v>41</v>
      </c>
      <c r="B36" s="4">
        <v>12</v>
      </c>
      <c r="C36" s="1" t="s">
        <v>50</v>
      </c>
      <c r="D36" s="4" t="s">
        <v>26</v>
      </c>
      <c r="E36" s="4">
        <v>5</v>
      </c>
      <c r="F36" s="1">
        <v>7</v>
      </c>
      <c r="G36" s="1">
        <v>5</v>
      </c>
      <c r="H36" s="1">
        <v>6</v>
      </c>
      <c r="I36" s="1">
        <v>7</v>
      </c>
      <c r="J36" s="1">
        <v>5</v>
      </c>
      <c r="K36" s="1">
        <v>5</v>
      </c>
      <c r="L36" s="1">
        <v>6</v>
      </c>
      <c r="M36" s="1">
        <v>6</v>
      </c>
      <c r="N36" s="1">
        <v>6</v>
      </c>
      <c r="O36" s="1">
        <v>6</v>
      </c>
      <c r="P36" s="1">
        <v>6</v>
      </c>
      <c r="Q36" s="1">
        <v>6</v>
      </c>
      <c r="R36" s="1">
        <v>6</v>
      </c>
      <c r="S36" s="1">
        <v>6</v>
      </c>
      <c r="T36" s="1">
        <v>5</v>
      </c>
      <c r="U36" s="1">
        <v>6</v>
      </c>
      <c r="V36" s="1">
        <v>7</v>
      </c>
      <c r="W36" s="1">
        <v>6</v>
      </c>
      <c r="X36" s="1">
        <v>6</v>
      </c>
      <c r="Y36" s="8">
        <f t="shared" si="5"/>
        <v>5.947368421052632</v>
      </c>
      <c r="Z36" s="8">
        <f t="shared" si="4"/>
        <v>0.9473684210526319</v>
      </c>
      <c r="AA36">
        <f>COUNTIF($F36:$X36,"&lt;5")</f>
        <v>0</v>
      </c>
      <c r="AB36">
        <f>COUNTIF($F36:$X36,"=5")</f>
        <v>4</v>
      </c>
    </row>
    <row r="37" spans="1:28" ht="12.75">
      <c r="A37" s="1" t="s">
        <v>41</v>
      </c>
      <c r="B37" s="4">
        <v>13</v>
      </c>
      <c r="C37" s="1" t="s">
        <v>51</v>
      </c>
      <c r="D37" s="4" t="s">
        <v>25</v>
      </c>
      <c r="E37" s="4">
        <v>4</v>
      </c>
      <c r="F37" s="1">
        <v>7</v>
      </c>
      <c r="G37" s="1">
        <v>4</v>
      </c>
      <c r="H37" s="1">
        <v>5</v>
      </c>
      <c r="I37" s="1">
        <v>6</v>
      </c>
      <c r="J37" s="1">
        <v>6</v>
      </c>
      <c r="K37" s="1">
        <v>4</v>
      </c>
      <c r="L37" s="1">
        <v>4</v>
      </c>
      <c r="M37" s="1">
        <v>5</v>
      </c>
      <c r="N37" s="1">
        <v>5</v>
      </c>
      <c r="O37" s="1">
        <v>4</v>
      </c>
      <c r="P37" s="1">
        <v>7</v>
      </c>
      <c r="Q37" s="1">
        <v>6</v>
      </c>
      <c r="R37" s="1">
        <v>6</v>
      </c>
      <c r="S37" s="1">
        <v>8</v>
      </c>
      <c r="T37" s="1">
        <v>5</v>
      </c>
      <c r="U37" s="1">
        <v>4</v>
      </c>
      <c r="V37" s="1">
        <v>5</v>
      </c>
      <c r="W37" s="1">
        <v>4</v>
      </c>
      <c r="X37" s="1">
        <v>5</v>
      </c>
      <c r="Y37" s="8">
        <f t="shared" si="5"/>
        <v>5.2631578947368425</v>
      </c>
      <c r="Z37" s="8">
        <f t="shared" si="4"/>
        <v>1.2631578947368425</v>
      </c>
      <c r="AA37">
        <f>COUNTIF($F37:$X37,"&lt;4")</f>
        <v>0</v>
      </c>
      <c r="AB37">
        <f>COUNTIF($F37:$X37,"=4")</f>
        <v>6</v>
      </c>
    </row>
    <row r="38" spans="1:28" ht="12.75">
      <c r="A38" s="1" t="s">
        <v>41</v>
      </c>
      <c r="B38" s="4">
        <v>14</v>
      </c>
      <c r="C38" s="1" t="s">
        <v>52</v>
      </c>
      <c r="D38" s="4" t="s">
        <v>25</v>
      </c>
      <c r="E38" s="4">
        <v>4</v>
      </c>
      <c r="F38" s="1">
        <v>5</v>
      </c>
      <c r="G38" s="1">
        <v>5</v>
      </c>
      <c r="H38" s="1">
        <v>4</v>
      </c>
      <c r="I38" s="1">
        <v>6</v>
      </c>
      <c r="J38" s="1">
        <v>4</v>
      </c>
      <c r="K38" s="1">
        <v>5</v>
      </c>
      <c r="L38" s="1">
        <v>5</v>
      </c>
      <c r="M38" s="1">
        <v>5</v>
      </c>
      <c r="N38" s="1">
        <v>6</v>
      </c>
      <c r="O38" s="1">
        <v>4</v>
      </c>
      <c r="P38" s="1">
        <v>6</v>
      </c>
      <c r="Q38" s="1">
        <v>6</v>
      </c>
      <c r="R38" s="1">
        <v>6</v>
      </c>
      <c r="S38" s="1">
        <v>5</v>
      </c>
      <c r="T38" s="1">
        <v>5</v>
      </c>
      <c r="U38" s="1">
        <v>3</v>
      </c>
      <c r="V38" s="1">
        <v>8</v>
      </c>
      <c r="W38" s="1">
        <v>6</v>
      </c>
      <c r="X38" s="1">
        <v>4</v>
      </c>
      <c r="Y38" s="8">
        <f t="shared" si="5"/>
        <v>5.157894736842105</v>
      </c>
      <c r="Z38" s="8">
        <f t="shared" si="4"/>
        <v>1.1578947368421053</v>
      </c>
      <c r="AA38">
        <f>COUNTIF($F38:$X38,"&lt;4")</f>
        <v>1</v>
      </c>
      <c r="AB38">
        <f>COUNTIF($F38:$X38,"=4")</f>
        <v>4</v>
      </c>
    </row>
    <row r="39" spans="1:28" ht="12.75">
      <c r="A39" s="1" t="s">
        <v>41</v>
      </c>
      <c r="B39" s="4">
        <v>15</v>
      </c>
      <c r="C39" s="1" t="s">
        <v>53</v>
      </c>
      <c r="D39" s="4" t="s">
        <v>25</v>
      </c>
      <c r="E39" s="4">
        <v>4</v>
      </c>
      <c r="F39" s="1">
        <v>4</v>
      </c>
      <c r="G39" s="1">
        <v>5</v>
      </c>
      <c r="H39" s="1">
        <v>4</v>
      </c>
      <c r="I39" s="1">
        <v>4</v>
      </c>
      <c r="J39" s="1">
        <v>5</v>
      </c>
      <c r="K39" s="1">
        <v>6</v>
      </c>
      <c r="L39" s="1">
        <v>6</v>
      </c>
      <c r="M39" s="1">
        <v>6</v>
      </c>
      <c r="N39" s="1">
        <v>5</v>
      </c>
      <c r="O39" s="1">
        <v>6</v>
      </c>
      <c r="P39" s="1">
        <v>4</v>
      </c>
      <c r="Q39" s="1">
        <v>4</v>
      </c>
      <c r="R39" s="1">
        <v>5</v>
      </c>
      <c r="S39" s="1">
        <v>7</v>
      </c>
      <c r="T39" s="1">
        <v>6</v>
      </c>
      <c r="U39" s="1">
        <v>5</v>
      </c>
      <c r="V39" s="1">
        <v>5</v>
      </c>
      <c r="W39" s="1">
        <v>5</v>
      </c>
      <c r="X39" s="1">
        <v>3</v>
      </c>
      <c r="Y39" s="8">
        <f t="shared" si="5"/>
        <v>5</v>
      </c>
      <c r="Z39" s="8">
        <f t="shared" si="4"/>
        <v>1</v>
      </c>
      <c r="AA39">
        <f>COUNTIF($F39:$X39,"&lt;4")</f>
        <v>1</v>
      </c>
      <c r="AB39">
        <f>COUNTIF($F39:$X39,"=4")</f>
        <v>5</v>
      </c>
    </row>
    <row r="40" spans="1:28" ht="12.75">
      <c r="A40" s="1" t="s">
        <v>41</v>
      </c>
      <c r="B40" s="4">
        <v>16</v>
      </c>
      <c r="C40" s="1" t="s">
        <v>54</v>
      </c>
      <c r="D40" s="4" t="s">
        <v>27</v>
      </c>
      <c r="E40" s="4">
        <v>3</v>
      </c>
      <c r="F40" s="1">
        <v>4</v>
      </c>
      <c r="G40" s="1">
        <v>3</v>
      </c>
      <c r="H40" s="1">
        <v>3</v>
      </c>
      <c r="I40" s="1">
        <v>3</v>
      </c>
      <c r="J40" s="1">
        <v>3</v>
      </c>
      <c r="K40" s="1">
        <v>3</v>
      </c>
      <c r="L40" s="1">
        <v>4</v>
      </c>
      <c r="M40" s="1">
        <v>4</v>
      </c>
      <c r="N40" s="1">
        <v>4</v>
      </c>
      <c r="O40" s="1">
        <v>3</v>
      </c>
      <c r="P40" s="1">
        <v>4</v>
      </c>
      <c r="Q40" s="1">
        <v>3</v>
      </c>
      <c r="R40" s="1">
        <v>4</v>
      </c>
      <c r="S40" s="1">
        <v>4</v>
      </c>
      <c r="T40" s="1">
        <v>3</v>
      </c>
      <c r="U40" s="1">
        <v>6</v>
      </c>
      <c r="V40" s="1">
        <v>4</v>
      </c>
      <c r="W40" s="1">
        <v>3</v>
      </c>
      <c r="X40" s="1">
        <v>6</v>
      </c>
      <c r="Y40" s="8">
        <f t="shared" si="5"/>
        <v>3.736842105263158</v>
      </c>
      <c r="Z40" s="8">
        <f t="shared" si="4"/>
        <v>0.736842105263158</v>
      </c>
      <c r="AA40">
        <f>COUNTIF($F40:$X40,"&lt;3")</f>
        <v>0</v>
      </c>
      <c r="AB40">
        <f>COUNTIF($F40:$X40,"=3")</f>
        <v>9</v>
      </c>
    </row>
    <row r="41" spans="1:28" ht="12.75">
      <c r="A41" s="1" t="s">
        <v>41</v>
      </c>
      <c r="B41" s="4">
        <v>17</v>
      </c>
      <c r="C41" s="1" t="s">
        <v>55</v>
      </c>
      <c r="D41" s="4" t="s">
        <v>25</v>
      </c>
      <c r="E41" s="4">
        <v>4</v>
      </c>
      <c r="F41" s="1">
        <v>4</v>
      </c>
      <c r="G41" s="1">
        <v>3</v>
      </c>
      <c r="H41" s="1">
        <v>9</v>
      </c>
      <c r="I41" s="1">
        <v>7</v>
      </c>
      <c r="J41" s="1">
        <v>4</v>
      </c>
      <c r="K41" s="1">
        <v>5</v>
      </c>
      <c r="L41" s="1">
        <v>8</v>
      </c>
      <c r="M41" s="1">
        <v>5</v>
      </c>
      <c r="N41" s="1">
        <v>4</v>
      </c>
      <c r="O41" s="1">
        <v>5</v>
      </c>
      <c r="P41" s="1">
        <v>5</v>
      </c>
      <c r="Q41" s="1">
        <v>5</v>
      </c>
      <c r="R41" s="1">
        <v>5</v>
      </c>
      <c r="S41" s="1">
        <v>6</v>
      </c>
      <c r="T41" s="1">
        <v>8</v>
      </c>
      <c r="U41" s="1">
        <v>5</v>
      </c>
      <c r="V41" s="1">
        <v>5</v>
      </c>
      <c r="W41" s="1">
        <v>5</v>
      </c>
      <c r="X41" s="1">
        <v>3</v>
      </c>
      <c r="Y41" s="8">
        <f t="shared" si="5"/>
        <v>5.315789473684211</v>
      </c>
      <c r="Z41" s="8">
        <f t="shared" si="4"/>
        <v>1.3157894736842106</v>
      </c>
      <c r="AA41">
        <f>COUNTIF($F41:$X41,"&lt;4")</f>
        <v>2</v>
      </c>
      <c r="AB41">
        <f>COUNTIF($F41:$X41,"=4")</f>
        <v>3</v>
      </c>
    </row>
    <row r="42" spans="1:28" ht="12.75">
      <c r="A42" s="1" t="s">
        <v>41</v>
      </c>
      <c r="B42" s="4">
        <v>18</v>
      </c>
      <c r="C42" s="1" t="s">
        <v>56</v>
      </c>
      <c r="D42" s="4" t="s">
        <v>25</v>
      </c>
      <c r="E42" s="4">
        <v>4</v>
      </c>
      <c r="F42" s="1">
        <v>5</v>
      </c>
      <c r="G42" s="1">
        <v>4</v>
      </c>
      <c r="H42" s="1">
        <v>5</v>
      </c>
      <c r="I42" s="1">
        <v>6</v>
      </c>
      <c r="J42" s="1">
        <v>5</v>
      </c>
      <c r="K42" s="1">
        <v>4</v>
      </c>
      <c r="L42" s="1">
        <v>5</v>
      </c>
      <c r="M42" s="1">
        <v>4</v>
      </c>
      <c r="N42" s="1">
        <v>5</v>
      </c>
      <c r="O42" s="1">
        <v>7</v>
      </c>
      <c r="P42" s="1">
        <v>5</v>
      </c>
      <c r="Q42" s="1">
        <v>5</v>
      </c>
      <c r="R42" s="1">
        <v>5</v>
      </c>
      <c r="S42" s="1">
        <v>6</v>
      </c>
      <c r="T42" s="1">
        <v>5</v>
      </c>
      <c r="U42" s="1">
        <v>5</v>
      </c>
      <c r="V42" s="1">
        <v>4</v>
      </c>
      <c r="W42" s="1">
        <v>4</v>
      </c>
      <c r="X42" s="1">
        <v>7</v>
      </c>
      <c r="Y42" s="8">
        <f t="shared" si="5"/>
        <v>5.052631578947368</v>
      </c>
      <c r="Z42" s="8">
        <f t="shared" si="4"/>
        <v>1.0526315789473681</v>
      </c>
      <c r="AA42">
        <f>COUNTIF($F42:$X42,"&lt;4")</f>
        <v>0</v>
      </c>
      <c r="AB42">
        <f>COUNTIF($F42:$X42,"=4")</f>
        <v>5</v>
      </c>
    </row>
    <row r="43" spans="2:29" s="5" customFormat="1" ht="12.75">
      <c r="B43" s="6" t="s">
        <v>118</v>
      </c>
      <c r="D43" s="6"/>
      <c r="E43" s="2">
        <f>SUM(E25:E42)</f>
        <v>71</v>
      </c>
      <c r="F43" s="2">
        <f aca="true" t="shared" si="6" ref="F43:AB43">SUM(F25:F42)</f>
        <v>85</v>
      </c>
      <c r="G43" s="2">
        <f t="shared" si="6"/>
        <v>81</v>
      </c>
      <c r="H43" s="2">
        <f t="shared" si="6"/>
        <v>89</v>
      </c>
      <c r="I43" s="2">
        <f t="shared" si="6"/>
        <v>90</v>
      </c>
      <c r="J43" s="2">
        <f t="shared" si="6"/>
        <v>82</v>
      </c>
      <c r="K43" s="2">
        <f t="shared" si="6"/>
        <v>84</v>
      </c>
      <c r="L43" s="2">
        <f t="shared" si="6"/>
        <v>92</v>
      </c>
      <c r="M43" s="2">
        <f t="shared" si="6"/>
        <v>84</v>
      </c>
      <c r="N43" s="2">
        <f aca="true" t="shared" si="7" ref="N43:W43">SUM(N25:N42)</f>
        <v>88</v>
      </c>
      <c r="O43" s="2">
        <f t="shared" si="7"/>
        <v>86</v>
      </c>
      <c r="P43" s="2">
        <f t="shared" si="7"/>
        <v>92</v>
      </c>
      <c r="Q43" s="2">
        <f t="shared" si="7"/>
        <v>85</v>
      </c>
      <c r="R43" s="2">
        <f t="shared" si="7"/>
        <v>96</v>
      </c>
      <c r="S43" s="2">
        <f t="shared" si="7"/>
        <v>94</v>
      </c>
      <c r="T43" s="2">
        <f t="shared" si="7"/>
        <v>90</v>
      </c>
      <c r="U43" s="2">
        <f t="shared" si="7"/>
        <v>87</v>
      </c>
      <c r="V43" s="2">
        <f t="shared" si="7"/>
        <v>93</v>
      </c>
      <c r="W43" s="2">
        <f t="shared" si="7"/>
        <v>85</v>
      </c>
      <c r="X43" s="2">
        <f t="shared" si="6"/>
        <v>89</v>
      </c>
      <c r="Y43" s="11">
        <f t="shared" si="5"/>
        <v>88</v>
      </c>
      <c r="Z43" s="11">
        <f t="shared" si="4"/>
        <v>17</v>
      </c>
      <c r="AA43" s="10">
        <f t="shared" si="6"/>
        <v>9</v>
      </c>
      <c r="AB43" s="10">
        <f t="shared" si="6"/>
        <v>105</v>
      </c>
      <c r="AC43"/>
    </row>
    <row r="46" spans="1:28" s="14" customFormat="1" ht="12.75">
      <c r="A46" s="12" t="s">
        <v>0</v>
      </c>
      <c r="B46" s="12" t="s">
        <v>1</v>
      </c>
      <c r="C46" s="12" t="s">
        <v>2</v>
      </c>
      <c r="D46" s="12" t="s">
        <v>3</v>
      </c>
      <c r="E46" s="12"/>
      <c r="F46" s="12" t="s">
        <v>36</v>
      </c>
      <c r="G46" s="12" t="s">
        <v>33</v>
      </c>
      <c r="H46" s="12" t="s">
        <v>34</v>
      </c>
      <c r="I46" s="12" t="s">
        <v>35</v>
      </c>
      <c r="J46" s="12" t="s">
        <v>59</v>
      </c>
      <c r="K46" s="12" t="s">
        <v>63</v>
      </c>
      <c r="L46" s="12" t="s">
        <v>78</v>
      </c>
      <c r="M46" s="12" t="s">
        <v>79</v>
      </c>
      <c r="N46" s="12" t="s">
        <v>125</v>
      </c>
      <c r="O46" s="12" t="s">
        <v>130</v>
      </c>
      <c r="P46" s="12" t="s">
        <v>134</v>
      </c>
      <c r="Q46" s="12" t="s">
        <v>142</v>
      </c>
      <c r="R46" s="12" t="s">
        <v>146</v>
      </c>
      <c r="S46" s="12" t="s">
        <v>154</v>
      </c>
      <c r="T46" s="12" t="s">
        <v>158</v>
      </c>
      <c r="U46" s="12" t="s">
        <v>162</v>
      </c>
      <c r="V46" s="12" t="s">
        <v>166</v>
      </c>
      <c r="W46" s="12" t="s">
        <v>170</v>
      </c>
      <c r="X46" s="12" t="s">
        <v>174</v>
      </c>
      <c r="Y46" s="12" t="s">
        <v>113</v>
      </c>
      <c r="Z46" s="15" t="s">
        <v>127</v>
      </c>
      <c r="AA46" s="13" t="s">
        <v>116</v>
      </c>
      <c r="AB46" s="13" t="s">
        <v>121</v>
      </c>
    </row>
    <row r="47" spans="1:28" ht="12.75">
      <c r="A47" s="1" t="s">
        <v>41</v>
      </c>
      <c r="B47" s="4">
        <v>1</v>
      </c>
      <c r="C47" s="1" t="s">
        <v>42</v>
      </c>
      <c r="D47" s="4" t="s">
        <v>25</v>
      </c>
      <c r="E47" s="4">
        <v>4</v>
      </c>
      <c r="F47" s="1">
        <v>5</v>
      </c>
      <c r="G47" s="1">
        <v>5</v>
      </c>
      <c r="H47" s="1">
        <v>4</v>
      </c>
      <c r="I47" s="1">
        <v>6</v>
      </c>
      <c r="J47" s="1">
        <v>7</v>
      </c>
      <c r="K47" s="1">
        <v>6</v>
      </c>
      <c r="L47" s="1">
        <v>4</v>
      </c>
      <c r="M47" s="1">
        <v>5</v>
      </c>
      <c r="N47" s="1">
        <v>4</v>
      </c>
      <c r="O47" s="1">
        <v>5</v>
      </c>
      <c r="P47" s="1">
        <v>8</v>
      </c>
      <c r="Q47" s="1">
        <v>5</v>
      </c>
      <c r="R47" s="1">
        <v>5</v>
      </c>
      <c r="S47" s="1">
        <v>5</v>
      </c>
      <c r="T47" s="1">
        <v>7</v>
      </c>
      <c r="U47" s="1">
        <v>5</v>
      </c>
      <c r="V47" s="1">
        <v>7</v>
      </c>
      <c r="W47" s="1">
        <v>4</v>
      </c>
      <c r="X47" s="1">
        <v>5</v>
      </c>
      <c r="Y47" s="8">
        <f>AVERAGE(F47:X47)</f>
        <v>5.368421052631579</v>
      </c>
      <c r="Z47" s="8">
        <f aca="true" t="shared" si="8" ref="Z47:Z65">Y47-E47</f>
        <v>1.3684210526315788</v>
      </c>
      <c r="AA47">
        <f>COUNTIF($F47:$X47,"&lt;4")</f>
        <v>0</v>
      </c>
      <c r="AB47">
        <f>COUNTIF($F47:$X47,"=4")</f>
        <v>4</v>
      </c>
    </row>
    <row r="48" spans="1:28" ht="12.75">
      <c r="A48" s="1" t="s">
        <v>41</v>
      </c>
      <c r="B48" s="4">
        <v>2</v>
      </c>
      <c r="C48" s="1" t="s">
        <v>43</v>
      </c>
      <c r="D48" s="4" t="s">
        <v>25</v>
      </c>
      <c r="E48" s="4">
        <v>4</v>
      </c>
      <c r="F48" s="1">
        <v>5</v>
      </c>
      <c r="G48" s="1">
        <v>6</v>
      </c>
      <c r="H48" s="1">
        <v>7</v>
      </c>
      <c r="I48" s="1">
        <v>5</v>
      </c>
      <c r="J48" s="1">
        <v>5</v>
      </c>
      <c r="K48" s="1">
        <v>10</v>
      </c>
      <c r="L48" s="1">
        <v>6</v>
      </c>
      <c r="M48" s="1">
        <v>7</v>
      </c>
      <c r="N48" s="1">
        <v>6</v>
      </c>
      <c r="O48" s="1">
        <v>4</v>
      </c>
      <c r="P48" s="1">
        <v>4</v>
      </c>
      <c r="Q48" s="1">
        <v>7</v>
      </c>
      <c r="R48" s="1">
        <v>7</v>
      </c>
      <c r="S48" s="1">
        <v>8</v>
      </c>
      <c r="T48" s="1">
        <v>6</v>
      </c>
      <c r="U48" s="1">
        <v>7</v>
      </c>
      <c r="V48" s="1">
        <v>6</v>
      </c>
      <c r="W48" s="1">
        <v>5</v>
      </c>
      <c r="X48" s="1">
        <v>7</v>
      </c>
      <c r="Y48" s="8">
        <f aca="true" t="shared" si="9" ref="Y48:Y65">AVERAGE(F48:X48)</f>
        <v>6.2105263157894735</v>
      </c>
      <c r="Z48" s="8">
        <f t="shared" si="8"/>
        <v>2.2105263157894735</v>
      </c>
      <c r="AA48">
        <f>COUNTIF($F48:$X48,"&lt;4")</f>
        <v>0</v>
      </c>
      <c r="AB48">
        <f>COUNTIF($F48:$X48,"=4")</f>
        <v>2</v>
      </c>
    </row>
    <row r="49" spans="1:28" ht="12.75">
      <c r="A49" s="1" t="s">
        <v>41</v>
      </c>
      <c r="B49" s="4">
        <v>3</v>
      </c>
      <c r="C49" s="1" t="s">
        <v>44</v>
      </c>
      <c r="D49" s="4" t="s">
        <v>27</v>
      </c>
      <c r="E49" s="4">
        <v>3</v>
      </c>
      <c r="F49" s="1">
        <v>5</v>
      </c>
      <c r="G49" s="1">
        <v>4</v>
      </c>
      <c r="H49" s="1">
        <v>6</v>
      </c>
      <c r="I49" s="1">
        <v>6</v>
      </c>
      <c r="J49" s="1">
        <v>3</v>
      </c>
      <c r="K49" s="1">
        <v>5</v>
      </c>
      <c r="L49" s="1">
        <v>3</v>
      </c>
      <c r="M49" s="1">
        <v>3</v>
      </c>
      <c r="N49" s="1">
        <v>3</v>
      </c>
      <c r="O49" s="1">
        <v>3</v>
      </c>
      <c r="P49" s="1">
        <v>5</v>
      </c>
      <c r="Q49" s="1">
        <v>4</v>
      </c>
      <c r="R49" s="1">
        <v>4</v>
      </c>
      <c r="S49" s="1">
        <v>3</v>
      </c>
      <c r="T49" s="1">
        <v>2</v>
      </c>
      <c r="U49" s="1">
        <v>3</v>
      </c>
      <c r="V49" s="1">
        <v>5</v>
      </c>
      <c r="W49" s="1">
        <v>4</v>
      </c>
      <c r="X49" s="1">
        <v>4</v>
      </c>
      <c r="Y49" s="8">
        <f t="shared" si="9"/>
        <v>3.9473684210526314</v>
      </c>
      <c r="Z49" s="8">
        <f t="shared" si="8"/>
        <v>0.9473684210526314</v>
      </c>
      <c r="AA49">
        <f>COUNTIF($F49:$X49,"&lt;3")</f>
        <v>1</v>
      </c>
      <c r="AB49">
        <f>COUNTIF($F49:$X49,"=3")</f>
        <v>7</v>
      </c>
    </row>
    <row r="50" spans="1:28" ht="12.75">
      <c r="A50" s="1" t="s">
        <v>41</v>
      </c>
      <c r="B50" s="4">
        <v>4</v>
      </c>
      <c r="C50" s="1" t="s">
        <v>45</v>
      </c>
      <c r="D50" s="4" t="s">
        <v>26</v>
      </c>
      <c r="E50" s="4">
        <v>5</v>
      </c>
      <c r="F50" s="1">
        <v>6</v>
      </c>
      <c r="G50" s="1">
        <v>7</v>
      </c>
      <c r="H50" s="1">
        <v>7</v>
      </c>
      <c r="I50" s="1">
        <v>8</v>
      </c>
      <c r="J50" s="1">
        <v>5</v>
      </c>
      <c r="K50" s="1">
        <v>6</v>
      </c>
      <c r="L50" s="1">
        <v>6</v>
      </c>
      <c r="M50" s="1">
        <v>4</v>
      </c>
      <c r="N50" s="1">
        <v>6</v>
      </c>
      <c r="O50" s="1">
        <v>7</v>
      </c>
      <c r="P50" s="1">
        <v>5</v>
      </c>
      <c r="Q50" s="1">
        <v>5</v>
      </c>
      <c r="R50" s="1">
        <v>6</v>
      </c>
      <c r="S50" s="1">
        <v>7</v>
      </c>
      <c r="T50" s="1">
        <v>6</v>
      </c>
      <c r="U50" s="1">
        <v>5</v>
      </c>
      <c r="V50" s="1">
        <v>6</v>
      </c>
      <c r="W50" s="1">
        <v>7</v>
      </c>
      <c r="X50" s="1">
        <v>7</v>
      </c>
      <c r="Y50" s="8">
        <f t="shared" si="9"/>
        <v>6.105263157894737</v>
      </c>
      <c r="Z50" s="8">
        <f t="shared" si="8"/>
        <v>1.1052631578947372</v>
      </c>
      <c r="AA50">
        <f>COUNTIF($F50:$X50,"&lt;5")</f>
        <v>1</v>
      </c>
      <c r="AB50">
        <f>COUNTIF($F50:$X50,"=5")</f>
        <v>4</v>
      </c>
    </row>
    <row r="51" spans="1:28" ht="12.75">
      <c r="A51" s="1" t="s">
        <v>41</v>
      </c>
      <c r="B51" s="4">
        <v>5</v>
      </c>
      <c r="C51" s="1" t="s">
        <v>46</v>
      </c>
      <c r="D51" s="4" t="s">
        <v>25</v>
      </c>
      <c r="E51" s="4">
        <v>4</v>
      </c>
      <c r="F51" s="1">
        <v>5</v>
      </c>
      <c r="G51" s="1">
        <v>5</v>
      </c>
      <c r="H51" s="1">
        <v>4</v>
      </c>
      <c r="I51" s="1">
        <v>4</v>
      </c>
      <c r="J51" s="1">
        <v>5</v>
      </c>
      <c r="K51" s="1">
        <v>6</v>
      </c>
      <c r="L51" s="1">
        <v>7</v>
      </c>
      <c r="M51" s="1">
        <v>9</v>
      </c>
      <c r="N51" s="1">
        <v>5</v>
      </c>
      <c r="O51" s="1">
        <v>6</v>
      </c>
      <c r="P51" s="1">
        <v>7</v>
      </c>
      <c r="Q51" s="1">
        <v>5</v>
      </c>
      <c r="R51" s="1">
        <v>5</v>
      </c>
      <c r="S51" s="1">
        <v>5</v>
      </c>
      <c r="T51" s="1">
        <v>6</v>
      </c>
      <c r="U51" s="1">
        <v>6</v>
      </c>
      <c r="V51" s="1">
        <v>5</v>
      </c>
      <c r="W51" s="1">
        <v>5</v>
      </c>
      <c r="X51" s="1">
        <v>6</v>
      </c>
      <c r="Y51" s="8">
        <f t="shared" si="9"/>
        <v>5.578947368421052</v>
      </c>
      <c r="Z51" s="8">
        <f t="shared" si="8"/>
        <v>1.5789473684210522</v>
      </c>
      <c r="AA51">
        <f>COUNTIF($F51:$X51,"&lt;4")</f>
        <v>0</v>
      </c>
      <c r="AB51">
        <f>COUNTIF($F51:$X51,"=4")</f>
        <v>2</v>
      </c>
    </row>
    <row r="52" spans="1:28" ht="12.75">
      <c r="A52" s="1" t="s">
        <v>41</v>
      </c>
      <c r="B52" s="4">
        <v>6</v>
      </c>
      <c r="C52" s="1" t="s">
        <v>10</v>
      </c>
      <c r="D52" s="4" t="s">
        <v>27</v>
      </c>
      <c r="E52" s="4">
        <v>3</v>
      </c>
      <c r="F52" s="1">
        <v>4</v>
      </c>
      <c r="G52" s="1">
        <v>4</v>
      </c>
      <c r="H52" s="1">
        <v>5</v>
      </c>
      <c r="I52" s="1">
        <v>4</v>
      </c>
      <c r="J52" s="1">
        <v>3</v>
      </c>
      <c r="K52" s="1">
        <v>3</v>
      </c>
      <c r="L52" s="1">
        <v>4</v>
      </c>
      <c r="M52" s="1">
        <v>3</v>
      </c>
      <c r="N52" s="1">
        <v>4</v>
      </c>
      <c r="O52" s="1">
        <v>3</v>
      </c>
      <c r="P52" s="1">
        <v>4</v>
      </c>
      <c r="Q52" s="1">
        <v>2</v>
      </c>
      <c r="R52" s="1">
        <v>5</v>
      </c>
      <c r="S52" s="1">
        <v>3</v>
      </c>
      <c r="T52" s="1">
        <v>3</v>
      </c>
      <c r="U52" s="1">
        <v>4</v>
      </c>
      <c r="V52" s="1">
        <v>5</v>
      </c>
      <c r="W52" s="1">
        <v>3</v>
      </c>
      <c r="X52" s="1">
        <v>4</v>
      </c>
      <c r="Y52" s="8">
        <f t="shared" si="9"/>
        <v>3.6842105263157894</v>
      </c>
      <c r="Z52" s="8">
        <f t="shared" si="8"/>
        <v>0.6842105263157894</v>
      </c>
      <c r="AA52">
        <f>COUNTIF($F52:$X52,"&lt;3")</f>
        <v>1</v>
      </c>
      <c r="AB52">
        <f>COUNTIF($F52:$X52,"=3")</f>
        <v>7</v>
      </c>
    </row>
    <row r="53" spans="1:28" ht="12.75">
      <c r="A53" s="1" t="s">
        <v>41</v>
      </c>
      <c r="B53" s="4">
        <v>7</v>
      </c>
      <c r="C53" s="1" t="s">
        <v>47</v>
      </c>
      <c r="D53" s="4" t="s">
        <v>26</v>
      </c>
      <c r="E53" s="4">
        <v>5</v>
      </c>
      <c r="F53" s="1">
        <v>7</v>
      </c>
      <c r="G53" s="1">
        <v>6</v>
      </c>
      <c r="H53" s="1">
        <v>6</v>
      </c>
      <c r="I53" s="1">
        <v>6</v>
      </c>
      <c r="J53" s="1">
        <v>6</v>
      </c>
      <c r="K53" s="1">
        <v>5</v>
      </c>
      <c r="L53" s="1">
        <v>6</v>
      </c>
      <c r="M53" s="1">
        <v>4</v>
      </c>
      <c r="N53" s="1">
        <v>7</v>
      </c>
      <c r="O53" s="1">
        <v>5</v>
      </c>
      <c r="P53" s="1">
        <v>5</v>
      </c>
      <c r="Q53" s="1">
        <v>7</v>
      </c>
      <c r="R53" s="1">
        <v>5</v>
      </c>
      <c r="S53" s="1">
        <v>6</v>
      </c>
      <c r="T53" s="1">
        <v>6</v>
      </c>
      <c r="U53" s="1">
        <v>5</v>
      </c>
      <c r="V53" s="1">
        <v>5</v>
      </c>
      <c r="W53" s="1">
        <v>6</v>
      </c>
      <c r="X53" s="1">
        <v>6</v>
      </c>
      <c r="Y53" s="8">
        <f t="shared" si="9"/>
        <v>5.7368421052631575</v>
      </c>
      <c r="Z53" s="8">
        <f t="shared" si="8"/>
        <v>0.7368421052631575</v>
      </c>
      <c r="AA53">
        <f>COUNTIF($F53:$X53,"&lt;5")</f>
        <v>1</v>
      </c>
      <c r="AB53">
        <f>COUNTIF($F53:$X53,"=5")</f>
        <v>6</v>
      </c>
    </row>
    <row r="54" spans="1:28" ht="12.75">
      <c r="A54" s="1" t="s">
        <v>41</v>
      </c>
      <c r="B54" s="4">
        <v>8</v>
      </c>
      <c r="C54" s="1" t="s">
        <v>48</v>
      </c>
      <c r="D54" s="4" t="s">
        <v>27</v>
      </c>
      <c r="E54" s="4">
        <v>3</v>
      </c>
      <c r="F54" s="1">
        <v>5</v>
      </c>
      <c r="G54" s="1">
        <v>3</v>
      </c>
      <c r="H54" s="1">
        <v>3</v>
      </c>
      <c r="I54" s="1">
        <v>4</v>
      </c>
      <c r="J54" s="1">
        <v>3</v>
      </c>
      <c r="K54" s="1">
        <v>4</v>
      </c>
      <c r="L54" s="1">
        <v>3</v>
      </c>
      <c r="M54" s="1">
        <v>3</v>
      </c>
      <c r="N54" s="1">
        <v>4</v>
      </c>
      <c r="O54" s="1">
        <v>4</v>
      </c>
      <c r="P54" s="1">
        <v>3</v>
      </c>
      <c r="Q54" s="1">
        <v>3</v>
      </c>
      <c r="R54" s="1">
        <v>3</v>
      </c>
      <c r="S54" s="1">
        <v>4</v>
      </c>
      <c r="T54" s="1">
        <v>4</v>
      </c>
      <c r="U54" s="1">
        <v>6</v>
      </c>
      <c r="V54" s="1">
        <v>5</v>
      </c>
      <c r="W54" s="1">
        <v>3</v>
      </c>
      <c r="X54" s="1">
        <v>4</v>
      </c>
      <c r="Y54" s="8">
        <f t="shared" si="9"/>
        <v>3.736842105263158</v>
      </c>
      <c r="Z54" s="8">
        <f t="shared" si="8"/>
        <v>0.736842105263158</v>
      </c>
      <c r="AA54">
        <f>COUNTIF($F54:$X54,"&lt;3")</f>
        <v>0</v>
      </c>
      <c r="AB54">
        <f>COUNTIF($F54:$X54,"=3")</f>
        <v>9</v>
      </c>
    </row>
    <row r="55" spans="1:28" ht="12.75">
      <c r="A55" s="1" t="s">
        <v>41</v>
      </c>
      <c r="B55" s="4">
        <v>9</v>
      </c>
      <c r="C55" s="1" t="s">
        <v>22</v>
      </c>
      <c r="D55" s="4" t="s">
        <v>25</v>
      </c>
      <c r="E55" s="4">
        <v>4</v>
      </c>
      <c r="F55" s="1">
        <v>6</v>
      </c>
      <c r="G55" s="1">
        <v>7</v>
      </c>
      <c r="H55" s="1">
        <v>4</v>
      </c>
      <c r="I55" s="1">
        <v>5</v>
      </c>
      <c r="J55" s="1">
        <v>5</v>
      </c>
      <c r="K55" s="1">
        <v>4</v>
      </c>
      <c r="L55" s="1">
        <v>6</v>
      </c>
      <c r="M55" s="1">
        <v>6</v>
      </c>
      <c r="N55" s="1">
        <v>4</v>
      </c>
      <c r="O55" s="1">
        <v>6</v>
      </c>
      <c r="P55" s="1">
        <v>7</v>
      </c>
      <c r="Q55" s="1">
        <v>4</v>
      </c>
      <c r="R55" s="1">
        <v>3</v>
      </c>
      <c r="S55" s="1">
        <v>4</v>
      </c>
      <c r="T55" s="1">
        <v>6</v>
      </c>
      <c r="U55" s="1">
        <v>4</v>
      </c>
      <c r="V55" s="1">
        <v>5</v>
      </c>
      <c r="W55" s="1">
        <v>4</v>
      </c>
      <c r="X55" s="1">
        <v>6</v>
      </c>
      <c r="Y55" s="8">
        <f t="shared" si="9"/>
        <v>5.052631578947368</v>
      </c>
      <c r="Z55" s="8">
        <f t="shared" si="8"/>
        <v>1.0526315789473681</v>
      </c>
      <c r="AA55">
        <f>COUNTIF($F55:$X55,"&lt;4")</f>
        <v>1</v>
      </c>
      <c r="AB55">
        <f>COUNTIF($F55:$X55,"=4")</f>
        <v>7</v>
      </c>
    </row>
    <row r="56" spans="1:28" ht="12.75">
      <c r="A56" s="1" t="s">
        <v>41</v>
      </c>
      <c r="B56" s="4">
        <v>10</v>
      </c>
      <c r="C56" s="1" t="s">
        <v>49</v>
      </c>
      <c r="D56" s="4" t="s">
        <v>26</v>
      </c>
      <c r="E56" s="4">
        <v>5</v>
      </c>
      <c r="F56" s="1">
        <v>8</v>
      </c>
      <c r="G56" s="1">
        <v>7</v>
      </c>
      <c r="H56" s="1">
        <v>6</v>
      </c>
      <c r="I56" s="1">
        <v>11</v>
      </c>
      <c r="J56" s="1">
        <v>6</v>
      </c>
      <c r="K56" s="1">
        <v>5</v>
      </c>
      <c r="L56" s="1">
        <v>5</v>
      </c>
      <c r="M56" s="1">
        <v>6</v>
      </c>
      <c r="N56" s="1">
        <v>5</v>
      </c>
      <c r="O56" s="1">
        <v>6</v>
      </c>
      <c r="P56" s="1">
        <v>8</v>
      </c>
      <c r="Q56" s="1">
        <v>6</v>
      </c>
      <c r="R56" s="1">
        <v>5</v>
      </c>
      <c r="S56" s="1">
        <v>6</v>
      </c>
      <c r="T56" s="1">
        <v>6</v>
      </c>
      <c r="U56" s="1">
        <v>10</v>
      </c>
      <c r="V56" s="1">
        <v>6</v>
      </c>
      <c r="W56" s="1">
        <v>7</v>
      </c>
      <c r="X56" s="1">
        <v>6</v>
      </c>
      <c r="Y56" s="8">
        <f t="shared" si="9"/>
        <v>6.578947368421052</v>
      </c>
      <c r="Z56" s="8">
        <f t="shared" si="8"/>
        <v>1.5789473684210522</v>
      </c>
      <c r="AA56">
        <f>COUNTIF($F56:$X56,"&lt;5")</f>
        <v>0</v>
      </c>
      <c r="AB56">
        <f>COUNTIF($F56:$X56,"=5")</f>
        <v>4</v>
      </c>
    </row>
    <row r="57" spans="1:28" ht="12.75">
      <c r="A57" s="1" t="s">
        <v>41</v>
      </c>
      <c r="B57" s="4">
        <v>11</v>
      </c>
      <c r="C57" s="1" t="s">
        <v>21</v>
      </c>
      <c r="D57" s="4" t="s">
        <v>27</v>
      </c>
      <c r="E57" s="4">
        <v>3</v>
      </c>
      <c r="F57" s="1">
        <v>4</v>
      </c>
      <c r="G57" s="1">
        <v>5</v>
      </c>
      <c r="H57" s="1">
        <v>4</v>
      </c>
      <c r="I57" s="1">
        <v>2</v>
      </c>
      <c r="J57" s="1">
        <v>4</v>
      </c>
      <c r="K57" s="1">
        <v>4</v>
      </c>
      <c r="L57" s="1">
        <v>3</v>
      </c>
      <c r="M57" s="1">
        <v>6</v>
      </c>
      <c r="N57" s="1">
        <v>3</v>
      </c>
      <c r="O57" s="1">
        <v>3</v>
      </c>
      <c r="P57" s="1">
        <v>3</v>
      </c>
      <c r="Q57" s="1">
        <v>4</v>
      </c>
      <c r="R57" s="1">
        <v>5</v>
      </c>
      <c r="S57" s="1">
        <v>4</v>
      </c>
      <c r="T57" s="1">
        <v>4</v>
      </c>
      <c r="U57" s="1">
        <v>4</v>
      </c>
      <c r="V57" s="1">
        <v>4</v>
      </c>
      <c r="W57" s="1">
        <v>2</v>
      </c>
      <c r="X57" s="1">
        <v>5</v>
      </c>
      <c r="Y57" s="8">
        <f t="shared" si="9"/>
        <v>3.8421052631578947</v>
      </c>
      <c r="Z57" s="8">
        <f t="shared" si="8"/>
        <v>0.8421052631578947</v>
      </c>
      <c r="AA57">
        <f>COUNTIF($F57:$X57,"&lt;3")</f>
        <v>2</v>
      </c>
      <c r="AB57">
        <f>COUNTIF($F57:$X57,"=3")</f>
        <v>4</v>
      </c>
    </row>
    <row r="58" spans="1:28" ht="12.75">
      <c r="A58" s="1" t="s">
        <v>41</v>
      </c>
      <c r="B58" s="4">
        <v>12</v>
      </c>
      <c r="C58" s="1" t="s">
        <v>50</v>
      </c>
      <c r="D58" s="4" t="s">
        <v>26</v>
      </c>
      <c r="E58" s="4">
        <v>5</v>
      </c>
      <c r="F58" s="1">
        <v>8</v>
      </c>
      <c r="G58" s="1">
        <v>8</v>
      </c>
      <c r="H58" s="1">
        <v>5</v>
      </c>
      <c r="I58" s="1">
        <v>5</v>
      </c>
      <c r="J58" s="1">
        <v>8</v>
      </c>
      <c r="K58" s="1">
        <v>6</v>
      </c>
      <c r="L58" s="1">
        <v>6</v>
      </c>
      <c r="M58" s="1">
        <v>6</v>
      </c>
      <c r="N58" s="1">
        <v>4</v>
      </c>
      <c r="O58" s="1">
        <v>5</v>
      </c>
      <c r="P58" s="1">
        <v>7</v>
      </c>
      <c r="Q58" s="1">
        <v>5</v>
      </c>
      <c r="R58" s="1">
        <v>7</v>
      </c>
      <c r="S58" s="1">
        <v>6</v>
      </c>
      <c r="T58" s="1">
        <v>6</v>
      </c>
      <c r="U58" s="1">
        <v>6</v>
      </c>
      <c r="V58" s="1">
        <v>5</v>
      </c>
      <c r="W58" s="1">
        <v>6</v>
      </c>
      <c r="X58" s="1">
        <v>6</v>
      </c>
      <c r="Y58" s="8">
        <f t="shared" si="9"/>
        <v>6.052631578947368</v>
      </c>
      <c r="Z58" s="8">
        <f t="shared" si="8"/>
        <v>1.0526315789473681</v>
      </c>
      <c r="AA58">
        <f>COUNTIF($F58:$X58,"&lt;5")</f>
        <v>1</v>
      </c>
      <c r="AB58">
        <f>COUNTIF($F58:$X58,"=5")</f>
        <v>5</v>
      </c>
    </row>
    <row r="59" spans="1:28" ht="12.75">
      <c r="A59" s="1" t="s">
        <v>41</v>
      </c>
      <c r="B59" s="4">
        <v>13</v>
      </c>
      <c r="C59" s="1" t="s">
        <v>51</v>
      </c>
      <c r="D59" s="4" t="s">
        <v>25</v>
      </c>
      <c r="E59" s="4">
        <v>4</v>
      </c>
      <c r="F59" s="1">
        <v>6</v>
      </c>
      <c r="G59" s="1">
        <v>4</v>
      </c>
      <c r="H59" s="1">
        <v>8</v>
      </c>
      <c r="I59" s="1">
        <v>6</v>
      </c>
      <c r="J59" s="1">
        <v>5</v>
      </c>
      <c r="K59" s="1">
        <v>7</v>
      </c>
      <c r="L59" s="1">
        <v>5</v>
      </c>
      <c r="M59" s="1">
        <v>5</v>
      </c>
      <c r="N59" s="1">
        <v>7</v>
      </c>
      <c r="O59" s="1">
        <v>4</v>
      </c>
      <c r="P59" s="1">
        <v>6</v>
      </c>
      <c r="Q59" s="1">
        <v>5</v>
      </c>
      <c r="R59" s="1">
        <v>5</v>
      </c>
      <c r="S59" s="1">
        <v>4</v>
      </c>
      <c r="T59" s="1">
        <v>4</v>
      </c>
      <c r="U59" s="1">
        <v>5</v>
      </c>
      <c r="V59" s="1">
        <v>5</v>
      </c>
      <c r="W59" s="1">
        <v>5</v>
      </c>
      <c r="X59" s="1">
        <v>7</v>
      </c>
      <c r="Y59" s="8">
        <f t="shared" si="9"/>
        <v>5.421052631578948</v>
      </c>
      <c r="Z59" s="8">
        <f t="shared" si="8"/>
        <v>1.4210526315789478</v>
      </c>
      <c r="AA59">
        <f>COUNTIF($F59:$X59,"&lt;4")</f>
        <v>0</v>
      </c>
      <c r="AB59">
        <f>COUNTIF($F59:$X59,"=4")</f>
        <v>4</v>
      </c>
    </row>
    <row r="60" spans="1:28" ht="12.75">
      <c r="A60" s="1" t="s">
        <v>41</v>
      </c>
      <c r="B60" s="4">
        <v>14</v>
      </c>
      <c r="C60" s="1" t="s">
        <v>52</v>
      </c>
      <c r="D60" s="4" t="s">
        <v>25</v>
      </c>
      <c r="E60" s="4">
        <v>4</v>
      </c>
      <c r="F60" s="1">
        <v>5</v>
      </c>
      <c r="G60" s="1">
        <v>6</v>
      </c>
      <c r="H60" s="1">
        <v>4</v>
      </c>
      <c r="I60" s="1">
        <v>4</v>
      </c>
      <c r="J60" s="1">
        <v>4</v>
      </c>
      <c r="K60" s="1">
        <v>5</v>
      </c>
      <c r="L60" s="1">
        <v>6</v>
      </c>
      <c r="M60" s="1">
        <v>5</v>
      </c>
      <c r="N60" s="1">
        <v>5</v>
      </c>
      <c r="O60" s="1">
        <v>4</v>
      </c>
      <c r="P60" s="1">
        <v>4</v>
      </c>
      <c r="Q60" s="1">
        <v>6</v>
      </c>
      <c r="R60" s="1">
        <v>5</v>
      </c>
      <c r="S60" s="1">
        <v>5</v>
      </c>
      <c r="T60" s="1">
        <v>4</v>
      </c>
      <c r="U60" s="1">
        <v>10</v>
      </c>
      <c r="V60" s="1">
        <v>5</v>
      </c>
      <c r="W60" s="1">
        <v>5</v>
      </c>
      <c r="X60" s="1">
        <v>6</v>
      </c>
      <c r="Y60" s="8">
        <f t="shared" si="9"/>
        <v>5.157894736842105</v>
      </c>
      <c r="Z60" s="8">
        <f t="shared" si="8"/>
        <v>1.1578947368421053</v>
      </c>
      <c r="AA60">
        <f>COUNTIF($F60:$X60,"&lt;4")</f>
        <v>0</v>
      </c>
      <c r="AB60">
        <f>COUNTIF($F60:$X60,"=4")</f>
        <v>6</v>
      </c>
    </row>
    <row r="61" spans="1:28" ht="12.75">
      <c r="A61" s="1" t="s">
        <v>41</v>
      </c>
      <c r="B61" s="4">
        <v>15</v>
      </c>
      <c r="C61" s="1" t="s">
        <v>53</v>
      </c>
      <c r="D61" s="4" t="s">
        <v>25</v>
      </c>
      <c r="E61" s="4">
        <v>4</v>
      </c>
      <c r="F61" s="1">
        <v>5</v>
      </c>
      <c r="G61" s="1">
        <v>5</v>
      </c>
      <c r="H61" s="1">
        <v>3</v>
      </c>
      <c r="I61" s="1">
        <v>5</v>
      </c>
      <c r="J61" s="1">
        <v>6</v>
      </c>
      <c r="K61" s="1">
        <v>5</v>
      </c>
      <c r="L61" s="1">
        <v>7</v>
      </c>
      <c r="M61" s="1">
        <v>5</v>
      </c>
      <c r="N61" s="1">
        <v>4</v>
      </c>
      <c r="O61" s="1">
        <v>5</v>
      </c>
      <c r="P61" s="1">
        <v>4</v>
      </c>
      <c r="Q61" s="1">
        <v>4</v>
      </c>
      <c r="R61" s="1">
        <v>5</v>
      </c>
      <c r="S61" s="1">
        <v>4</v>
      </c>
      <c r="T61" s="1">
        <v>6</v>
      </c>
      <c r="U61" s="1">
        <v>4</v>
      </c>
      <c r="V61" s="1">
        <v>5</v>
      </c>
      <c r="W61" s="1">
        <v>4</v>
      </c>
      <c r="X61" s="1">
        <v>4</v>
      </c>
      <c r="Y61" s="8">
        <f t="shared" si="9"/>
        <v>4.7368421052631575</v>
      </c>
      <c r="Z61" s="8">
        <f t="shared" si="8"/>
        <v>0.7368421052631575</v>
      </c>
      <c r="AA61">
        <f>COUNTIF($F61:$X61,"&lt;4")</f>
        <v>1</v>
      </c>
      <c r="AB61">
        <f>COUNTIF($F61:$X61,"=4")</f>
        <v>7</v>
      </c>
    </row>
    <row r="62" spans="1:28" ht="12.75">
      <c r="A62" s="1" t="s">
        <v>41</v>
      </c>
      <c r="B62" s="4">
        <v>16</v>
      </c>
      <c r="C62" s="1" t="s">
        <v>54</v>
      </c>
      <c r="D62" s="4" t="s">
        <v>27</v>
      </c>
      <c r="E62" s="4">
        <v>3</v>
      </c>
      <c r="F62" s="1">
        <v>3</v>
      </c>
      <c r="G62" s="1">
        <v>3</v>
      </c>
      <c r="H62" s="1">
        <v>4</v>
      </c>
      <c r="I62" s="1">
        <v>3</v>
      </c>
      <c r="J62" s="1">
        <v>4</v>
      </c>
      <c r="K62" s="1">
        <v>4</v>
      </c>
      <c r="L62" s="1">
        <v>3</v>
      </c>
      <c r="M62" s="1">
        <v>4</v>
      </c>
      <c r="N62" s="1">
        <v>3</v>
      </c>
      <c r="O62" s="1">
        <v>4</v>
      </c>
      <c r="P62" s="1">
        <v>4</v>
      </c>
      <c r="Q62" s="1">
        <v>5</v>
      </c>
      <c r="R62" s="1">
        <v>6</v>
      </c>
      <c r="S62" s="1">
        <v>4</v>
      </c>
      <c r="T62" s="1">
        <v>3</v>
      </c>
      <c r="U62" s="1">
        <v>4</v>
      </c>
      <c r="V62" s="1">
        <v>6</v>
      </c>
      <c r="W62" s="1">
        <v>4</v>
      </c>
      <c r="X62" s="1">
        <v>4</v>
      </c>
      <c r="Y62" s="8">
        <f t="shared" si="9"/>
        <v>3.9473684210526314</v>
      </c>
      <c r="Z62" s="8">
        <f t="shared" si="8"/>
        <v>0.9473684210526314</v>
      </c>
      <c r="AA62">
        <f>COUNTIF($F62:$X62,"&lt;3")</f>
        <v>0</v>
      </c>
      <c r="AB62">
        <f>COUNTIF($F62:$X62,"=3")</f>
        <v>6</v>
      </c>
    </row>
    <row r="63" spans="1:28" ht="12.75">
      <c r="A63" s="1" t="s">
        <v>41</v>
      </c>
      <c r="B63" s="4">
        <v>17</v>
      </c>
      <c r="C63" s="1" t="s">
        <v>55</v>
      </c>
      <c r="D63" s="4" t="s">
        <v>25</v>
      </c>
      <c r="E63" s="4">
        <v>4</v>
      </c>
      <c r="F63" s="1">
        <v>6</v>
      </c>
      <c r="G63" s="1">
        <v>4</v>
      </c>
      <c r="H63" s="1">
        <v>4</v>
      </c>
      <c r="I63" s="1">
        <v>5</v>
      </c>
      <c r="J63" s="1">
        <v>5</v>
      </c>
      <c r="K63" s="1">
        <v>4</v>
      </c>
      <c r="L63" s="1">
        <v>6</v>
      </c>
      <c r="M63" s="1">
        <v>6</v>
      </c>
      <c r="N63" s="1">
        <v>4</v>
      </c>
      <c r="O63" s="1">
        <v>5</v>
      </c>
      <c r="P63" s="1">
        <v>4</v>
      </c>
      <c r="Q63" s="1">
        <v>7</v>
      </c>
      <c r="R63" s="1">
        <v>4</v>
      </c>
      <c r="S63" s="1">
        <v>5</v>
      </c>
      <c r="T63" s="1">
        <v>4</v>
      </c>
      <c r="U63" s="1">
        <v>5</v>
      </c>
      <c r="V63" s="1">
        <v>3</v>
      </c>
      <c r="W63" s="1">
        <v>6</v>
      </c>
      <c r="X63" s="1">
        <v>4</v>
      </c>
      <c r="Y63" s="8">
        <f t="shared" si="9"/>
        <v>4.7894736842105265</v>
      </c>
      <c r="Z63" s="8">
        <f t="shared" si="8"/>
        <v>0.7894736842105265</v>
      </c>
      <c r="AA63">
        <f>COUNTIF($F63:$X63,"&lt;4")</f>
        <v>1</v>
      </c>
      <c r="AB63">
        <f>COUNTIF($F63:$X63,"=4")</f>
        <v>8</v>
      </c>
    </row>
    <row r="64" spans="1:28" ht="12.75">
      <c r="A64" s="1" t="s">
        <v>41</v>
      </c>
      <c r="B64" s="4">
        <v>18</v>
      </c>
      <c r="C64" s="1" t="s">
        <v>56</v>
      </c>
      <c r="D64" s="4" t="s">
        <v>25</v>
      </c>
      <c r="E64" s="4">
        <v>4</v>
      </c>
      <c r="F64" s="1">
        <v>5</v>
      </c>
      <c r="G64" s="1">
        <v>6</v>
      </c>
      <c r="H64" s="1">
        <v>5</v>
      </c>
      <c r="I64" s="1">
        <v>4</v>
      </c>
      <c r="J64" s="1">
        <v>5</v>
      </c>
      <c r="K64" s="1">
        <v>4</v>
      </c>
      <c r="L64" s="1">
        <v>6</v>
      </c>
      <c r="M64" s="1">
        <v>5</v>
      </c>
      <c r="N64" s="1">
        <v>6</v>
      </c>
      <c r="O64" s="1">
        <v>7</v>
      </c>
      <c r="P64" s="1">
        <v>6</v>
      </c>
      <c r="Q64" s="1">
        <v>4</v>
      </c>
      <c r="R64" s="1">
        <v>6</v>
      </c>
      <c r="S64" s="1">
        <v>3</v>
      </c>
      <c r="T64" s="1">
        <v>5</v>
      </c>
      <c r="U64" s="1">
        <v>3</v>
      </c>
      <c r="V64" s="1">
        <v>4</v>
      </c>
      <c r="W64" s="1">
        <v>5</v>
      </c>
      <c r="X64" s="1">
        <v>4</v>
      </c>
      <c r="Y64" s="8">
        <f t="shared" si="9"/>
        <v>4.894736842105263</v>
      </c>
      <c r="Z64" s="8">
        <f t="shared" si="8"/>
        <v>0.8947368421052628</v>
      </c>
      <c r="AA64">
        <f>COUNTIF($F64:$X64,"&lt;4")</f>
        <v>2</v>
      </c>
      <c r="AB64">
        <f>COUNTIF($F64:$X64,"=4")</f>
        <v>5</v>
      </c>
    </row>
    <row r="65" spans="2:29" s="5" customFormat="1" ht="12.75">
      <c r="B65" s="6" t="s">
        <v>118</v>
      </c>
      <c r="D65" s="6"/>
      <c r="E65" s="2">
        <f>SUM(E47:E64)</f>
        <v>71</v>
      </c>
      <c r="F65" s="2">
        <f aca="true" t="shared" si="10" ref="F65:AB65">SUM(F47:F64)</f>
        <v>98</v>
      </c>
      <c r="G65" s="2">
        <f t="shared" si="10"/>
        <v>95</v>
      </c>
      <c r="H65" s="2">
        <f t="shared" si="10"/>
        <v>89</v>
      </c>
      <c r="I65" s="2">
        <f t="shared" si="10"/>
        <v>93</v>
      </c>
      <c r="J65" s="2">
        <f t="shared" si="10"/>
        <v>89</v>
      </c>
      <c r="K65" s="2">
        <f t="shared" si="10"/>
        <v>93</v>
      </c>
      <c r="L65" s="2">
        <f t="shared" si="10"/>
        <v>92</v>
      </c>
      <c r="M65" s="2">
        <f t="shared" si="10"/>
        <v>92</v>
      </c>
      <c r="N65" s="2">
        <f aca="true" t="shared" si="11" ref="N65:W65">SUM(N47:N64)</f>
        <v>84</v>
      </c>
      <c r="O65" s="2">
        <f t="shared" si="11"/>
        <v>86</v>
      </c>
      <c r="P65" s="2">
        <f t="shared" si="11"/>
        <v>94</v>
      </c>
      <c r="Q65" s="2">
        <f t="shared" si="11"/>
        <v>88</v>
      </c>
      <c r="R65" s="2">
        <f t="shared" si="11"/>
        <v>91</v>
      </c>
      <c r="S65" s="2">
        <f t="shared" si="11"/>
        <v>86</v>
      </c>
      <c r="T65" s="2">
        <f t="shared" si="11"/>
        <v>88</v>
      </c>
      <c r="U65" s="2">
        <f t="shared" si="11"/>
        <v>96</v>
      </c>
      <c r="V65" s="2">
        <f t="shared" si="11"/>
        <v>92</v>
      </c>
      <c r="W65" s="2">
        <f t="shared" si="11"/>
        <v>85</v>
      </c>
      <c r="X65" s="2">
        <f t="shared" si="10"/>
        <v>95</v>
      </c>
      <c r="Y65" s="11">
        <f t="shared" si="9"/>
        <v>90.84210526315789</v>
      </c>
      <c r="Z65" s="11">
        <f t="shared" si="8"/>
        <v>19.84210526315789</v>
      </c>
      <c r="AA65" s="10">
        <f t="shared" si="10"/>
        <v>12</v>
      </c>
      <c r="AB65" s="10">
        <f t="shared" si="10"/>
        <v>97</v>
      </c>
      <c r="AC65"/>
    </row>
    <row r="68" spans="1:28" s="14" customFormat="1" ht="12.75">
      <c r="A68" s="12" t="s">
        <v>0</v>
      </c>
      <c r="B68" s="12" t="s">
        <v>1</v>
      </c>
      <c r="C68" s="12" t="s">
        <v>2</v>
      </c>
      <c r="D68" s="12" t="s">
        <v>3</v>
      </c>
      <c r="E68" s="12"/>
      <c r="F68" s="12" t="s">
        <v>40</v>
      </c>
      <c r="G68" s="12" t="s">
        <v>37</v>
      </c>
      <c r="H68" s="12" t="s">
        <v>38</v>
      </c>
      <c r="I68" s="12" t="s">
        <v>39</v>
      </c>
      <c r="J68" s="12" t="s">
        <v>60</v>
      </c>
      <c r="K68" s="12" t="s">
        <v>64</v>
      </c>
      <c r="L68" s="12" t="s">
        <v>80</v>
      </c>
      <c r="M68" s="12" t="s">
        <v>81</v>
      </c>
      <c r="N68" s="12" t="s">
        <v>126</v>
      </c>
      <c r="O68" s="12" t="s">
        <v>131</v>
      </c>
      <c r="P68" s="12" t="s">
        <v>135</v>
      </c>
      <c r="Q68" s="12" t="s">
        <v>143</v>
      </c>
      <c r="R68" s="12" t="s">
        <v>147</v>
      </c>
      <c r="S68" s="12" t="s">
        <v>155</v>
      </c>
      <c r="T68" s="12" t="s">
        <v>159</v>
      </c>
      <c r="U68" s="12" t="s">
        <v>163</v>
      </c>
      <c r="V68" s="12" t="s">
        <v>167</v>
      </c>
      <c r="W68" s="12" t="s">
        <v>171</v>
      </c>
      <c r="X68" s="12" t="s">
        <v>175</v>
      </c>
      <c r="Y68" s="12" t="s">
        <v>113</v>
      </c>
      <c r="Z68" s="15" t="s">
        <v>127</v>
      </c>
      <c r="AA68" s="13" t="s">
        <v>117</v>
      </c>
      <c r="AB68" s="13" t="s">
        <v>122</v>
      </c>
    </row>
    <row r="69" spans="1:28" ht="12.75">
      <c r="A69" s="1" t="s">
        <v>41</v>
      </c>
      <c r="B69" s="4">
        <v>1</v>
      </c>
      <c r="C69" s="1" t="s">
        <v>42</v>
      </c>
      <c r="D69" s="4" t="s">
        <v>25</v>
      </c>
      <c r="E69" s="4">
        <v>4</v>
      </c>
      <c r="F69" s="1">
        <v>4</v>
      </c>
      <c r="G69" s="1">
        <v>6</v>
      </c>
      <c r="H69" s="1">
        <v>6</v>
      </c>
      <c r="I69" s="1">
        <v>5</v>
      </c>
      <c r="J69" s="1">
        <v>6</v>
      </c>
      <c r="K69" s="1">
        <v>7</v>
      </c>
      <c r="L69" s="1">
        <v>6</v>
      </c>
      <c r="M69" s="1">
        <v>5</v>
      </c>
      <c r="N69" s="1">
        <v>5</v>
      </c>
      <c r="O69" s="1">
        <v>4</v>
      </c>
      <c r="P69" s="1">
        <v>5</v>
      </c>
      <c r="Q69" s="1">
        <v>5</v>
      </c>
      <c r="R69" s="1">
        <v>6</v>
      </c>
      <c r="S69" s="1">
        <v>5</v>
      </c>
      <c r="T69" s="1">
        <v>5</v>
      </c>
      <c r="U69" s="1">
        <v>6</v>
      </c>
      <c r="V69" s="1">
        <v>7</v>
      </c>
      <c r="W69" s="16">
        <v>5</v>
      </c>
      <c r="X69" s="16">
        <v>4</v>
      </c>
      <c r="Y69" s="8">
        <f>AVERAGE(F69:X69)</f>
        <v>5.368421052631579</v>
      </c>
      <c r="Z69" s="8">
        <f aca="true" t="shared" si="12" ref="Z69:Z87">Y69-E69</f>
        <v>1.3684210526315788</v>
      </c>
      <c r="AA69">
        <f>COUNTIF($F69:$X69,"&lt;4")</f>
        <v>0</v>
      </c>
      <c r="AB69">
        <f>COUNTIF($F69:$X69,"=4")</f>
        <v>3</v>
      </c>
    </row>
    <row r="70" spans="1:28" ht="12.75">
      <c r="A70" s="1" t="s">
        <v>41</v>
      </c>
      <c r="B70" s="4">
        <v>2</v>
      </c>
      <c r="C70" s="1" t="s">
        <v>43</v>
      </c>
      <c r="D70" s="4" t="s">
        <v>25</v>
      </c>
      <c r="E70" s="4">
        <v>4</v>
      </c>
      <c r="F70" s="1">
        <v>5</v>
      </c>
      <c r="G70" s="1">
        <v>5</v>
      </c>
      <c r="H70" s="1">
        <v>5</v>
      </c>
      <c r="I70" s="1">
        <v>5</v>
      </c>
      <c r="J70" s="1">
        <v>6</v>
      </c>
      <c r="K70" s="1">
        <v>5</v>
      </c>
      <c r="L70" s="1">
        <v>5</v>
      </c>
      <c r="M70" s="1">
        <v>5</v>
      </c>
      <c r="N70" s="1">
        <v>8</v>
      </c>
      <c r="O70" s="1">
        <v>6</v>
      </c>
      <c r="P70" s="1">
        <v>6</v>
      </c>
      <c r="Q70" s="1">
        <v>8</v>
      </c>
      <c r="R70" s="1">
        <v>5</v>
      </c>
      <c r="S70" s="1">
        <v>5</v>
      </c>
      <c r="T70" s="1">
        <v>8</v>
      </c>
      <c r="U70" s="1">
        <v>7</v>
      </c>
      <c r="V70" s="1">
        <v>6</v>
      </c>
      <c r="W70" s="16">
        <v>5</v>
      </c>
      <c r="X70" s="16">
        <v>6</v>
      </c>
      <c r="Y70" s="8">
        <f aca="true" t="shared" si="13" ref="Y70:Y87">AVERAGE(F70:X70)</f>
        <v>5.842105263157895</v>
      </c>
      <c r="Z70" s="8">
        <f t="shared" si="12"/>
        <v>1.8421052631578947</v>
      </c>
      <c r="AA70">
        <f>COUNTIF($F70:$X70,"&lt;4")</f>
        <v>0</v>
      </c>
      <c r="AB70">
        <f>COUNTIF($F70:$X70,"=4")</f>
        <v>0</v>
      </c>
    </row>
    <row r="71" spans="1:28" ht="12.75">
      <c r="A71" s="1" t="s">
        <v>41</v>
      </c>
      <c r="B71" s="4">
        <v>3</v>
      </c>
      <c r="C71" s="1" t="s">
        <v>44</v>
      </c>
      <c r="D71" s="4" t="s">
        <v>27</v>
      </c>
      <c r="E71" s="4">
        <v>3</v>
      </c>
      <c r="F71" s="1">
        <v>4</v>
      </c>
      <c r="G71" s="1">
        <v>4</v>
      </c>
      <c r="H71" s="1">
        <v>3</v>
      </c>
      <c r="I71" s="1">
        <v>2</v>
      </c>
      <c r="J71" s="1">
        <v>3</v>
      </c>
      <c r="K71" s="1">
        <v>3</v>
      </c>
      <c r="L71" s="1">
        <v>3</v>
      </c>
      <c r="M71" s="1">
        <v>3</v>
      </c>
      <c r="N71" s="1">
        <v>3</v>
      </c>
      <c r="O71" s="1">
        <v>3</v>
      </c>
      <c r="P71" s="1">
        <v>3</v>
      </c>
      <c r="Q71" s="1">
        <v>3</v>
      </c>
      <c r="R71" s="1">
        <v>2</v>
      </c>
      <c r="S71" s="1">
        <v>3</v>
      </c>
      <c r="T71" s="1">
        <v>3</v>
      </c>
      <c r="U71" s="1">
        <v>4</v>
      </c>
      <c r="V71" s="1">
        <v>3</v>
      </c>
      <c r="W71" s="16">
        <v>4</v>
      </c>
      <c r="X71" s="16">
        <v>3</v>
      </c>
      <c r="Y71" s="8">
        <f t="shared" si="13"/>
        <v>3.1052631578947367</v>
      </c>
      <c r="Z71" s="8">
        <f t="shared" si="12"/>
        <v>0.10526315789473673</v>
      </c>
      <c r="AA71">
        <f>COUNTIF($F71:$X71,"&lt;3")</f>
        <v>2</v>
      </c>
      <c r="AB71">
        <f>COUNTIF($F71:$X71,"=3")</f>
        <v>13</v>
      </c>
    </row>
    <row r="72" spans="1:28" ht="12.75">
      <c r="A72" s="1" t="s">
        <v>41</v>
      </c>
      <c r="B72" s="4">
        <v>4</v>
      </c>
      <c r="C72" s="1" t="s">
        <v>45</v>
      </c>
      <c r="D72" s="4" t="s">
        <v>26</v>
      </c>
      <c r="E72" s="4">
        <v>5</v>
      </c>
      <c r="F72" s="1">
        <v>5</v>
      </c>
      <c r="G72" s="1">
        <v>5</v>
      </c>
      <c r="H72" s="1">
        <v>7</v>
      </c>
      <c r="I72" s="1">
        <v>6</v>
      </c>
      <c r="J72" s="1">
        <v>7</v>
      </c>
      <c r="K72" s="1">
        <v>5</v>
      </c>
      <c r="L72" s="1">
        <v>6</v>
      </c>
      <c r="M72" s="1">
        <v>7</v>
      </c>
      <c r="N72" s="1">
        <v>5</v>
      </c>
      <c r="O72" s="1">
        <v>5</v>
      </c>
      <c r="P72" s="1">
        <v>8</v>
      </c>
      <c r="Q72" s="1">
        <v>5</v>
      </c>
      <c r="R72" s="1">
        <v>8</v>
      </c>
      <c r="S72" s="1">
        <v>5</v>
      </c>
      <c r="T72" s="1">
        <v>5</v>
      </c>
      <c r="U72" s="1">
        <v>5</v>
      </c>
      <c r="V72" s="1">
        <v>5</v>
      </c>
      <c r="W72" s="16">
        <v>5</v>
      </c>
      <c r="X72" s="16">
        <v>4</v>
      </c>
      <c r="Y72" s="8">
        <f t="shared" si="13"/>
        <v>5.684210526315789</v>
      </c>
      <c r="Z72" s="8">
        <f t="shared" si="12"/>
        <v>0.6842105263157894</v>
      </c>
      <c r="AA72">
        <f>COUNTIF($F72:$X72,"&lt;5")</f>
        <v>1</v>
      </c>
      <c r="AB72">
        <f>COUNTIF($F72:$X72,"=5")</f>
        <v>11</v>
      </c>
    </row>
    <row r="73" spans="1:28" ht="12.75">
      <c r="A73" s="1" t="s">
        <v>41</v>
      </c>
      <c r="B73" s="4">
        <v>5</v>
      </c>
      <c r="C73" s="1" t="s">
        <v>46</v>
      </c>
      <c r="D73" s="4" t="s">
        <v>25</v>
      </c>
      <c r="E73" s="4">
        <v>4</v>
      </c>
      <c r="F73" s="1">
        <v>5</v>
      </c>
      <c r="G73" s="1">
        <v>6</v>
      </c>
      <c r="H73" s="1">
        <v>5</v>
      </c>
      <c r="I73" s="1">
        <v>5</v>
      </c>
      <c r="J73" s="1">
        <v>4</v>
      </c>
      <c r="K73" s="1">
        <v>4</v>
      </c>
      <c r="L73" s="1">
        <v>8</v>
      </c>
      <c r="M73" s="1">
        <v>5</v>
      </c>
      <c r="N73" s="1">
        <v>4</v>
      </c>
      <c r="O73" s="1">
        <v>4</v>
      </c>
      <c r="P73" s="1">
        <v>7</v>
      </c>
      <c r="Q73" s="1">
        <v>6</v>
      </c>
      <c r="R73" s="1">
        <v>5</v>
      </c>
      <c r="S73" s="1">
        <v>4</v>
      </c>
      <c r="T73" s="1">
        <v>5</v>
      </c>
      <c r="U73" s="1">
        <v>5</v>
      </c>
      <c r="V73" s="1">
        <v>4</v>
      </c>
      <c r="W73" s="16">
        <v>6</v>
      </c>
      <c r="X73" s="16">
        <v>5</v>
      </c>
      <c r="Y73" s="8">
        <f t="shared" si="13"/>
        <v>5.105263157894737</v>
      </c>
      <c r="Z73" s="8">
        <f t="shared" si="12"/>
        <v>1.1052631578947372</v>
      </c>
      <c r="AA73">
        <f>COUNTIF($F73:$X73,"&lt;4")</f>
        <v>0</v>
      </c>
      <c r="AB73">
        <f>COUNTIF($F73:$X73,"=4")</f>
        <v>6</v>
      </c>
    </row>
    <row r="74" spans="1:28" ht="12.75">
      <c r="A74" s="1" t="s">
        <v>41</v>
      </c>
      <c r="B74" s="4">
        <v>6</v>
      </c>
      <c r="C74" s="1" t="s">
        <v>10</v>
      </c>
      <c r="D74" s="4" t="s">
        <v>27</v>
      </c>
      <c r="E74" s="4">
        <v>3</v>
      </c>
      <c r="F74" s="1">
        <v>5</v>
      </c>
      <c r="G74" s="1">
        <v>3</v>
      </c>
      <c r="H74" s="1">
        <v>7</v>
      </c>
      <c r="I74" s="1">
        <v>3</v>
      </c>
      <c r="J74" s="1">
        <v>3</v>
      </c>
      <c r="K74" s="1">
        <v>3</v>
      </c>
      <c r="L74" s="1">
        <v>4</v>
      </c>
      <c r="M74" s="1">
        <v>4</v>
      </c>
      <c r="N74" s="1">
        <v>3</v>
      </c>
      <c r="O74" s="1">
        <v>3</v>
      </c>
      <c r="P74" s="1">
        <v>3</v>
      </c>
      <c r="Q74" s="1">
        <v>4</v>
      </c>
      <c r="R74" s="1">
        <v>3</v>
      </c>
      <c r="S74" s="1">
        <v>3</v>
      </c>
      <c r="T74" s="1">
        <v>3</v>
      </c>
      <c r="U74" s="1">
        <v>4</v>
      </c>
      <c r="V74" s="1">
        <v>4</v>
      </c>
      <c r="W74" s="16">
        <v>4</v>
      </c>
      <c r="X74" s="16">
        <v>4</v>
      </c>
      <c r="Y74" s="8">
        <f t="shared" si="13"/>
        <v>3.6842105263157894</v>
      </c>
      <c r="Z74" s="8">
        <f t="shared" si="12"/>
        <v>0.6842105263157894</v>
      </c>
      <c r="AA74">
        <f>COUNTIF($F74:$X74,"&lt;3")</f>
        <v>0</v>
      </c>
      <c r="AB74">
        <f>COUNTIF($F74:$X74,"=3")</f>
        <v>10</v>
      </c>
    </row>
    <row r="75" spans="1:28" ht="12.75">
      <c r="A75" s="1" t="s">
        <v>41</v>
      </c>
      <c r="B75" s="4">
        <v>7</v>
      </c>
      <c r="C75" s="1" t="s">
        <v>47</v>
      </c>
      <c r="D75" s="4" t="s">
        <v>26</v>
      </c>
      <c r="E75" s="4">
        <v>5</v>
      </c>
      <c r="F75" s="1">
        <v>6</v>
      </c>
      <c r="G75" s="1">
        <v>5</v>
      </c>
      <c r="H75" s="1">
        <v>6</v>
      </c>
      <c r="I75" s="1">
        <v>6</v>
      </c>
      <c r="J75" s="1">
        <v>6</v>
      </c>
      <c r="K75" s="1">
        <v>5</v>
      </c>
      <c r="L75" s="1">
        <v>8</v>
      </c>
      <c r="M75" s="1">
        <v>5</v>
      </c>
      <c r="N75" s="1">
        <v>5</v>
      </c>
      <c r="O75" s="1">
        <v>5</v>
      </c>
      <c r="P75" s="1">
        <v>7</v>
      </c>
      <c r="Q75" s="1">
        <v>5</v>
      </c>
      <c r="R75" s="1">
        <v>7</v>
      </c>
      <c r="S75" s="1">
        <v>6</v>
      </c>
      <c r="T75" s="1">
        <v>6</v>
      </c>
      <c r="U75" s="1">
        <v>4</v>
      </c>
      <c r="V75" s="1">
        <v>5</v>
      </c>
      <c r="W75" s="16">
        <v>5</v>
      </c>
      <c r="X75" s="16">
        <v>5</v>
      </c>
      <c r="Y75" s="8">
        <f t="shared" si="13"/>
        <v>5.631578947368421</v>
      </c>
      <c r="Z75" s="8">
        <f t="shared" si="12"/>
        <v>0.6315789473684212</v>
      </c>
      <c r="AA75">
        <f>COUNTIF($F75:$X75,"&lt;5")</f>
        <v>1</v>
      </c>
      <c r="AB75">
        <f>COUNTIF($F75:$X75,"=5")</f>
        <v>9</v>
      </c>
    </row>
    <row r="76" spans="1:28" ht="12.75">
      <c r="A76" s="1" t="s">
        <v>41</v>
      </c>
      <c r="B76" s="4">
        <v>8</v>
      </c>
      <c r="C76" s="1" t="s">
        <v>48</v>
      </c>
      <c r="D76" s="4" t="s">
        <v>27</v>
      </c>
      <c r="E76" s="4">
        <v>3</v>
      </c>
      <c r="F76" s="1">
        <v>4</v>
      </c>
      <c r="G76" s="1">
        <v>4</v>
      </c>
      <c r="H76" s="1">
        <v>3</v>
      </c>
      <c r="I76" s="1">
        <v>2</v>
      </c>
      <c r="J76" s="1">
        <v>3</v>
      </c>
      <c r="K76" s="1">
        <v>3</v>
      </c>
      <c r="L76" s="1">
        <v>4</v>
      </c>
      <c r="M76" s="1">
        <v>4</v>
      </c>
      <c r="N76" s="1">
        <v>3</v>
      </c>
      <c r="O76" s="1">
        <v>3</v>
      </c>
      <c r="P76" s="1">
        <v>3</v>
      </c>
      <c r="Q76" s="1">
        <v>2</v>
      </c>
      <c r="R76" s="1">
        <v>3</v>
      </c>
      <c r="S76" s="1">
        <v>3</v>
      </c>
      <c r="T76" s="1">
        <v>3</v>
      </c>
      <c r="U76" s="1">
        <v>3</v>
      </c>
      <c r="V76" s="1">
        <v>2</v>
      </c>
      <c r="W76" s="16">
        <v>3</v>
      </c>
      <c r="X76" s="16">
        <v>2</v>
      </c>
      <c r="Y76" s="8">
        <f t="shared" si="13"/>
        <v>3</v>
      </c>
      <c r="Z76" s="8">
        <f t="shared" si="12"/>
        <v>0</v>
      </c>
      <c r="AA76">
        <f>COUNTIF($F76:$X76,"&lt;3")</f>
        <v>4</v>
      </c>
      <c r="AB76">
        <f>COUNTIF($F76:$X76,"=3")</f>
        <v>11</v>
      </c>
    </row>
    <row r="77" spans="1:28" ht="12.75">
      <c r="A77" s="1" t="s">
        <v>41</v>
      </c>
      <c r="B77" s="4">
        <v>9</v>
      </c>
      <c r="C77" s="1" t="s">
        <v>22</v>
      </c>
      <c r="D77" s="4" t="s">
        <v>25</v>
      </c>
      <c r="E77" s="4">
        <v>4</v>
      </c>
      <c r="F77" s="1">
        <v>5</v>
      </c>
      <c r="G77" s="1">
        <v>4</v>
      </c>
      <c r="H77" s="1">
        <v>4</v>
      </c>
      <c r="I77" s="1">
        <v>5</v>
      </c>
      <c r="J77" s="1">
        <v>5</v>
      </c>
      <c r="K77" s="1">
        <v>5</v>
      </c>
      <c r="L77" s="1">
        <v>4</v>
      </c>
      <c r="M77" s="1">
        <v>5</v>
      </c>
      <c r="N77" s="1">
        <v>6</v>
      </c>
      <c r="O77" s="1">
        <v>4</v>
      </c>
      <c r="P77" s="1">
        <v>6</v>
      </c>
      <c r="Q77" s="1">
        <v>6</v>
      </c>
      <c r="R77" s="1">
        <v>4</v>
      </c>
      <c r="S77" s="1">
        <v>6</v>
      </c>
      <c r="T77" s="1">
        <v>4</v>
      </c>
      <c r="U77" s="1">
        <v>3</v>
      </c>
      <c r="V77" s="1">
        <v>5</v>
      </c>
      <c r="W77" s="16">
        <v>6</v>
      </c>
      <c r="X77" s="16">
        <v>4</v>
      </c>
      <c r="Y77" s="8">
        <f t="shared" si="13"/>
        <v>4.7894736842105265</v>
      </c>
      <c r="Z77" s="8">
        <f t="shared" si="12"/>
        <v>0.7894736842105265</v>
      </c>
      <c r="AA77">
        <f>COUNTIF($F77:$X77,"&lt;4")</f>
        <v>1</v>
      </c>
      <c r="AB77">
        <f>COUNTIF($F77:$X77,"=4")</f>
        <v>7</v>
      </c>
    </row>
    <row r="78" spans="1:28" ht="12.75">
      <c r="A78" s="1" t="s">
        <v>41</v>
      </c>
      <c r="B78" s="4">
        <v>10</v>
      </c>
      <c r="C78" s="1" t="s">
        <v>49</v>
      </c>
      <c r="D78" s="4" t="s">
        <v>26</v>
      </c>
      <c r="E78" s="4">
        <v>5</v>
      </c>
      <c r="F78" s="1">
        <v>5</v>
      </c>
      <c r="G78" s="1">
        <v>7</v>
      </c>
      <c r="H78" s="1">
        <v>6</v>
      </c>
      <c r="I78" s="1">
        <v>11</v>
      </c>
      <c r="J78" s="1">
        <v>6</v>
      </c>
      <c r="K78" s="1">
        <v>6</v>
      </c>
      <c r="L78" s="1">
        <v>6</v>
      </c>
      <c r="M78" s="1">
        <v>5</v>
      </c>
      <c r="N78" s="1">
        <v>5</v>
      </c>
      <c r="O78" s="1">
        <v>5</v>
      </c>
      <c r="P78" s="1">
        <v>5</v>
      </c>
      <c r="Q78" s="1">
        <v>8</v>
      </c>
      <c r="R78" s="1">
        <v>5</v>
      </c>
      <c r="S78" s="1">
        <v>6</v>
      </c>
      <c r="T78" s="1">
        <v>5</v>
      </c>
      <c r="U78" s="1">
        <v>6</v>
      </c>
      <c r="V78" s="1">
        <v>7</v>
      </c>
      <c r="W78" s="16">
        <v>8</v>
      </c>
      <c r="X78" s="16">
        <v>6</v>
      </c>
      <c r="Y78" s="8">
        <f t="shared" si="13"/>
        <v>6.2105263157894735</v>
      </c>
      <c r="Z78" s="8">
        <f t="shared" si="12"/>
        <v>1.2105263157894735</v>
      </c>
      <c r="AA78">
        <f>COUNTIF($F78:$X78,"&lt;5")</f>
        <v>0</v>
      </c>
      <c r="AB78">
        <f>COUNTIF($F78:$X78,"=5")</f>
        <v>7</v>
      </c>
    </row>
    <row r="79" spans="1:28" ht="12.75">
      <c r="A79" s="1" t="s">
        <v>41</v>
      </c>
      <c r="B79" s="4">
        <v>11</v>
      </c>
      <c r="C79" s="1" t="s">
        <v>21</v>
      </c>
      <c r="D79" s="4" t="s">
        <v>27</v>
      </c>
      <c r="E79" s="4">
        <v>3</v>
      </c>
      <c r="F79" s="1">
        <v>5</v>
      </c>
      <c r="G79" s="1">
        <v>3</v>
      </c>
      <c r="H79" s="1">
        <v>4</v>
      </c>
      <c r="I79" s="1">
        <v>3</v>
      </c>
      <c r="J79" s="1">
        <v>4</v>
      </c>
      <c r="K79" s="1">
        <v>6</v>
      </c>
      <c r="L79" s="1">
        <v>4</v>
      </c>
      <c r="M79" s="1">
        <v>4</v>
      </c>
      <c r="N79" s="1">
        <v>3</v>
      </c>
      <c r="O79" s="1">
        <v>3</v>
      </c>
      <c r="P79" s="1">
        <v>4</v>
      </c>
      <c r="Q79" s="1">
        <v>5</v>
      </c>
      <c r="R79" s="1">
        <v>5</v>
      </c>
      <c r="S79" s="1">
        <v>3</v>
      </c>
      <c r="T79" s="1">
        <v>4</v>
      </c>
      <c r="U79" s="1">
        <v>5</v>
      </c>
      <c r="V79" s="1">
        <v>2</v>
      </c>
      <c r="W79" s="16">
        <v>6</v>
      </c>
      <c r="X79" s="16">
        <v>4</v>
      </c>
      <c r="Y79" s="8">
        <f t="shared" si="13"/>
        <v>4.052631578947368</v>
      </c>
      <c r="Z79" s="8">
        <f t="shared" si="12"/>
        <v>1.0526315789473681</v>
      </c>
      <c r="AA79">
        <f>COUNTIF($F79:$X79,"&lt;3")</f>
        <v>1</v>
      </c>
      <c r="AB79">
        <f>COUNTIF($F79:$X79,"=3")</f>
        <v>5</v>
      </c>
    </row>
    <row r="80" spans="1:28" ht="12.75">
      <c r="A80" s="1" t="s">
        <v>41</v>
      </c>
      <c r="B80" s="4">
        <v>12</v>
      </c>
      <c r="C80" s="1" t="s">
        <v>50</v>
      </c>
      <c r="D80" s="4" t="s">
        <v>26</v>
      </c>
      <c r="E80" s="4">
        <v>5</v>
      </c>
      <c r="F80" s="1">
        <v>6</v>
      </c>
      <c r="G80" s="1">
        <v>6</v>
      </c>
      <c r="H80" s="1">
        <v>5</v>
      </c>
      <c r="I80" s="1">
        <v>9</v>
      </c>
      <c r="J80" s="1">
        <v>5</v>
      </c>
      <c r="K80" s="1">
        <v>6</v>
      </c>
      <c r="L80" s="1">
        <v>7</v>
      </c>
      <c r="M80" s="1">
        <v>7</v>
      </c>
      <c r="N80" s="1">
        <v>6</v>
      </c>
      <c r="O80" s="1">
        <v>5</v>
      </c>
      <c r="P80" s="1">
        <v>6</v>
      </c>
      <c r="Q80" s="1">
        <v>5</v>
      </c>
      <c r="R80" s="1">
        <v>5</v>
      </c>
      <c r="S80" s="1">
        <v>5</v>
      </c>
      <c r="T80" s="1">
        <v>5</v>
      </c>
      <c r="U80" s="1">
        <v>6</v>
      </c>
      <c r="V80" s="1">
        <v>6</v>
      </c>
      <c r="W80" s="16">
        <v>5</v>
      </c>
      <c r="X80" s="16">
        <v>7</v>
      </c>
      <c r="Y80" s="8">
        <f t="shared" si="13"/>
        <v>5.894736842105263</v>
      </c>
      <c r="Z80" s="8">
        <f t="shared" si="12"/>
        <v>0.8947368421052628</v>
      </c>
      <c r="AA80">
        <f>COUNTIF($F80:$X80,"&lt;5")</f>
        <v>0</v>
      </c>
      <c r="AB80">
        <f>COUNTIF($F80:$X80,"=5")</f>
        <v>8</v>
      </c>
    </row>
    <row r="81" spans="1:28" ht="12.75">
      <c r="A81" s="1" t="s">
        <v>41</v>
      </c>
      <c r="B81" s="4">
        <v>13</v>
      </c>
      <c r="C81" s="1" t="s">
        <v>51</v>
      </c>
      <c r="D81" s="4" t="s">
        <v>25</v>
      </c>
      <c r="E81" s="4">
        <v>4</v>
      </c>
      <c r="F81" s="1">
        <v>8</v>
      </c>
      <c r="G81" s="1">
        <v>4</v>
      </c>
      <c r="H81" s="1">
        <v>9</v>
      </c>
      <c r="I81" s="1">
        <v>4</v>
      </c>
      <c r="J81" s="1">
        <v>7</v>
      </c>
      <c r="K81" s="1">
        <v>4</v>
      </c>
      <c r="L81" s="1">
        <v>4</v>
      </c>
      <c r="M81" s="1">
        <v>5</v>
      </c>
      <c r="N81" s="1">
        <v>5</v>
      </c>
      <c r="O81" s="1">
        <v>6</v>
      </c>
      <c r="P81" s="1">
        <v>5</v>
      </c>
      <c r="Q81" s="1">
        <v>4</v>
      </c>
      <c r="R81" s="1">
        <v>7</v>
      </c>
      <c r="S81" s="1">
        <v>6</v>
      </c>
      <c r="T81" s="1">
        <v>6</v>
      </c>
      <c r="U81" s="1">
        <v>7</v>
      </c>
      <c r="V81" s="1">
        <v>5</v>
      </c>
      <c r="W81" s="16">
        <v>5</v>
      </c>
      <c r="X81" s="16">
        <v>4</v>
      </c>
      <c r="Y81" s="8">
        <f t="shared" si="13"/>
        <v>5.526315789473684</v>
      </c>
      <c r="Z81" s="8">
        <f t="shared" si="12"/>
        <v>1.526315789473684</v>
      </c>
      <c r="AA81">
        <f>COUNTIF($F81:$X81,"&lt;4")</f>
        <v>0</v>
      </c>
      <c r="AB81">
        <f>COUNTIF($F81:$X81,"=4")</f>
        <v>6</v>
      </c>
    </row>
    <row r="82" spans="1:28" ht="12.75">
      <c r="A82" s="1" t="s">
        <v>41</v>
      </c>
      <c r="B82" s="4">
        <v>14</v>
      </c>
      <c r="C82" s="1" t="s">
        <v>52</v>
      </c>
      <c r="D82" s="4" t="s">
        <v>25</v>
      </c>
      <c r="E82" s="4">
        <v>4</v>
      </c>
      <c r="F82" s="1">
        <v>4</v>
      </c>
      <c r="G82" s="1">
        <v>5</v>
      </c>
      <c r="H82" s="1">
        <v>5</v>
      </c>
      <c r="I82" s="1">
        <v>5</v>
      </c>
      <c r="J82" s="1">
        <v>4</v>
      </c>
      <c r="K82" s="1">
        <v>5</v>
      </c>
      <c r="L82" s="1">
        <v>4</v>
      </c>
      <c r="M82" s="1">
        <v>5</v>
      </c>
      <c r="N82" s="1">
        <v>4</v>
      </c>
      <c r="O82" s="1">
        <v>5</v>
      </c>
      <c r="P82" s="1">
        <v>5</v>
      </c>
      <c r="Q82" s="1">
        <v>5</v>
      </c>
      <c r="R82" s="1">
        <v>6</v>
      </c>
      <c r="S82" s="1">
        <v>5</v>
      </c>
      <c r="T82" s="1">
        <v>4</v>
      </c>
      <c r="U82" s="1">
        <v>4</v>
      </c>
      <c r="V82" s="1">
        <v>5</v>
      </c>
      <c r="W82" s="16">
        <v>7</v>
      </c>
      <c r="X82" s="16">
        <v>6</v>
      </c>
      <c r="Y82" s="8">
        <f t="shared" si="13"/>
        <v>4.894736842105263</v>
      </c>
      <c r="Z82" s="8">
        <f t="shared" si="12"/>
        <v>0.8947368421052628</v>
      </c>
      <c r="AA82">
        <f>COUNTIF($F82:$X82,"&lt;4")</f>
        <v>0</v>
      </c>
      <c r="AB82">
        <f>COUNTIF($F82:$X82,"=4")</f>
        <v>6</v>
      </c>
    </row>
    <row r="83" spans="1:28" ht="12.75">
      <c r="A83" s="1" t="s">
        <v>41</v>
      </c>
      <c r="B83" s="4">
        <v>15</v>
      </c>
      <c r="C83" s="1" t="s">
        <v>53</v>
      </c>
      <c r="D83" s="4" t="s">
        <v>25</v>
      </c>
      <c r="E83" s="4">
        <v>4</v>
      </c>
      <c r="F83" s="1">
        <v>6</v>
      </c>
      <c r="G83" s="1">
        <v>5</v>
      </c>
      <c r="H83" s="1">
        <v>4</v>
      </c>
      <c r="I83" s="1">
        <v>5</v>
      </c>
      <c r="J83" s="1">
        <v>7</v>
      </c>
      <c r="K83" s="1">
        <v>4</v>
      </c>
      <c r="L83" s="1">
        <v>4</v>
      </c>
      <c r="M83" s="1">
        <v>4</v>
      </c>
      <c r="N83" s="1">
        <v>4</v>
      </c>
      <c r="O83" s="1">
        <v>4</v>
      </c>
      <c r="P83" s="1">
        <v>7</v>
      </c>
      <c r="Q83" s="1">
        <v>4</v>
      </c>
      <c r="R83" s="1">
        <v>4</v>
      </c>
      <c r="S83" s="1">
        <v>7</v>
      </c>
      <c r="T83" s="1">
        <v>4</v>
      </c>
      <c r="U83" s="1">
        <v>5</v>
      </c>
      <c r="V83" s="1">
        <v>4</v>
      </c>
      <c r="W83" s="16">
        <v>5</v>
      </c>
      <c r="X83" s="16">
        <v>4</v>
      </c>
      <c r="Y83" s="8">
        <f t="shared" si="13"/>
        <v>4.7894736842105265</v>
      </c>
      <c r="Z83" s="8">
        <f t="shared" si="12"/>
        <v>0.7894736842105265</v>
      </c>
      <c r="AA83">
        <f>COUNTIF($F83:$X83,"&lt;4")</f>
        <v>0</v>
      </c>
      <c r="AB83">
        <f>COUNTIF($F83:$X83,"=4")</f>
        <v>11</v>
      </c>
    </row>
    <row r="84" spans="1:28" ht="12.75">
      <c r="A84" s="1" t="s">
        <v>41</v>
      </c>
      <c r="B84" s="4">
        <v>16</v>
      </c>
      <c r="C84" s="1" t="s">
        <v>54</v>
      </c>
      <c r="D84" s="4" t="s">
        <v>27</v>
      </c>
      <c r="E84" s="4">
        <v>3</v>
      </c>
      <c r="F84" s="1">
        <v>4</v>
      </c>
      <c r="G84" s="1">
        <v>3</v>
      </c>
      <c r="H84" s="1">
        <v>4</v>
      </c>
      <c r="I84" s="1">
        <v>3</v>
      </c>
      <c r="J84" s="1">
        <v>4</v>
      </c>
      <c r="K84" s="1">
        <v>4</v>
      </c>
      <c r="L84" s="1">
        <v>3</v>
      </c>
      <c r="M84" s="1">
        <v>6</v>
      </c>
      <c r="N84" s="1">
        <v>4</v>
      </c>
      <c r="O84" s="1">
        <v>4</v>
      </c>
      <c r="P84" s="1">
        <v>6</v>
      </c>
      <c r="Q84" s="1">
        <v>3</v>
      </c>
      <c r="R84" s="1">
        <v>4</v>
      </c>
      <c r="S84" s="1">
        <v>6</v>
      </c>
      <c r="T84" s="1">
        <v>3</v>
      </c>
      <c r="U84" s="1">
        <v>4</v>
      </c>
      <c r="V84" s="1">
        <v>2</v>
      </c>
      <c r="W84" s="16">
        <v>4</v>
      </c>
      <c r="X84" s="16">
        <v>3</v>
      </c>
      <c r="Y84" s="8">
        <f t="shared" si="13"/>
        <v>3.8947368421052633</v>
      </c>
      <c r="Z84" s="8">
        <f t="shared" si="12"/>
        <v>0.8947368421052633</v>
      </c>
      <c r="AA84">
        <f>COUNTIF($F84:$X84,"&lt;3")</f>
        <v>1</v>
      </c>
      <c r="AB84">
        <f>COUNTIF($F84:$X84,"=3")</f>
        <v>6</v>
      </c>
    </row>
    <row r="85" spans="1:28" ht="12.75">
      <c r="A85" s="1" t="s">
        <v>41</v>
      </c>
      <c r="B85" s="4">
        <v>17</v>
      </c>
      <c r="C85" s="1" t="s">
        <v>55</v>
      </c>
      <c r="D85" s="4" t="s">
        <v>25</v>
      </c>
      <c r="E85" s="4">
        <v>4</v>
      </c>
      <c r="F85" s="1">
        <v>5</v>
      </c>
      <c r="G85" s="1">
        <v>4</v>
      </c>
      <c r="H85" s="1">
        <v>6</v>
      </c>
      <c r="I85" s="1">
        <v>4</v>
      </c>
      <c r="J85" s="1">
        <v>5</v>
      </c>
      <c r="K85" s="1">
        <v>4</v>
      </c>
      <c r="L85" s="1">
        <v>6</v>
      </c>
      <c r="M85" s="1">
        <v>6</v>
      </c>
      <c r="N85" s="1">
        <v>5</v>
      </c>
      <c r="O85" s="1">
        <v>6</v>
      </c>
      <c r="P85" s="1">
        <v>5</v>
      </c>
      <c r="Q85" s="1">
        <v>5</v>
      </c>
      <c r="R85" s="1">
        <v>5</v>
      </c>
      <c r="S85" s="1">
        <v>6</v>
      </c>
      <c r="T85" s="1">
        <v>4</v>
      </c>
      <c r="U85" s="1">
        <v>4</v>
      </c>
      <c r="V85" s="1">
        <v>4</v>
      </c>
      <c r="W85" s="16">
        <v>5</v>
      </c>
      <c r="X85" s="16">
        <v>5</v>
      </c>
      <c r="Y85" s="8">
        <f t="shared" si="13"/>
        <v>4.947368421052632</v>
      </c>
      <c r="Z85" s="8">
        <f t="shared" si="12"/>
        <v>0.9473684210526319</v>
      </c>
      <c r="AA85">
        <f>COUNTIF($F85:$X85,"&lt;4")</f>
        <v>0</v>
      </c>
      <c r="AB85">
        <f>COUNTIF($F85:$X85,"=4")</f>
        <v>6</v>
      </c>
    </row>
    <row r="86" spans="1:28" ht="12.75">
      <c r="A86" s="1" t="s">
        <v>41</v>
      </c>
      <c r="B86" s="4">
        <v>18</v>
      </c>
      <c r="C86" s="1" t="s">
        <v>56</v>
      </c>
      <c r="D86" s="4" t="s">
        <v>25</v>
      </c>
      <c r="E86" s="4">
        <v>4</v>
      </c>
      <c r="F86" s="1">
        <v>5</v>
      </c>
      <c r="G86" s="1">
        <v>4</v>
      </c>
      <c r="H86" s="1">
        <v>4</v>
      </c>
      <c r="I86" s="1">
        <v>5</v>
      </c>
      <c r="J86" s="1">
        <v>3</v>
      </c>
      <c r="K86" s="1">
        <v>6</v>
      </c>
      <c r="L86" s="1">
        <v>3</v>
      </c>
      <c r="M86" s="1">
        <v>6</v>
      </c>
      <c r="N86" s="1">
        <v>5</v>
      </c>
      <c r="O86" s="1">
        <v>5</v>
      </c>
      <c r="P86" s="1">
        <v>6</v>
      </c>
      <c r="Q86" s="1">
        <v>5</v>
      </c>
      <c r="R86" s="1">
        <v>5</v>
      </c>
      <c r="S86" s="1">
        <v>5</v>
      </c>
      <c r="T86" s="1">
        <v>4</v>
      </c>
      <c r="U86" s="1">
        <v>5</v>
      </c>
      <c r="V86" s="1">
        <v>4</v>
      </c>
      <c r="W86" s="16">
        <v>5</v>
      </c>
      <c r="X86" s="16">
        <v>4</v>
      </c>
      <c r="Y86" s="8">
        <f t="shared" si="13"/>
        <v>4.684210526315789</v>
      </c>
      <c r="Z86" s="8">
        <f t="shared" si="12"/>
        <v>0.6842105263157894</v>
      </c>
      <c r="AA86">
        <f>COUNTIF($F86:$X86,"&lt;4")</f>
        <v>2</v>
      </c>
      <c r="AB86">
        <f>COUNTIF($F86:$X86,"=4")</f>
        <v>5</v>
      </c>
    </row>
    <row r="87" spans="2:29" s="5" customFormat="1" ht="12.75">
      <c r="B87" s="6" t="s">
        <v>118</v>
      </c>
      <c r="D87" s="6"/>
      <c r="E87" s="2">
        <f>SUM(E69:E86)</f>
        <v>71</v>
      </c>
      <c r="F87" s="2">
        <f aca="true" t="shared" si="14" ref="F87:AB87">SUM(F69:F86)</f>
        <v>91</v>
      </c>
      <c r="G87" s="2">
        <f t="shared" si="14"/>
        <v>83</v>
      </c>
      <c r="H87" s="2">
        <f t="shared" si="14"/>
        <v>93</v>
      </c>
      <c r="I87" s="2">
        <f t="shared" si="14"/>
        <v>88</v>
      </c>
      <c r="J87" s="2">
        <f t="shared" si="14"/>
        <v>88</v>
      </c>
      <c r="K87" s="2">
        <f t="shared" si="14"/>
        <v>85</v>
      </c>
      <c r="L87" s="2">
        <f t="shared" si="14"/>
        <v>89</v>
      </c>
      <c r="M87" s="2">
        <f t="shared" si="14"/>
        <v>91</v>
      </c>
      <c r="N87" s="2">
        <f aca="true" t="shared" si="15" ref="N87:W87">SUM(N69:N86)</f>
        <v>83</v>
      </c>
      <c r="O87" s="2">
        <f t="shared" si="15"/>
        <v>80</v>
      </c>
      <c r="P87" s="2">
        <f t="shared" si="15"/>
        <v>97</v>
      </c>
      <c r="Q87" s="2">
        <f t="shared" si="15"/>
        <v>88</v>
      </c>
      <c r="R87" s="2">
        <f t="shared" si="15"/>
        <v>89</v>
      </c>
      <c r="S87" s="2">
        <f t="shared" si="15"/>
        <v>89</v>
      </c>
      <c r="T87" s="2">
        <f t="shared" si="15"/>
        <v>81</v>
      </c>
      <c r="U87" s="2">
        <f t="shared" si="15"/>
        <v>87</v>
      </c>
      <c r="V87" s="2">
        <f t="shared" si="15"/>
        <v>80</v>
      </c>
      <c r="W87" s="2">
        <f t="shared" si="15"/>
        <v>93</v>
      </c>
      <c r="X87" s="2">
        <f t="shared" si="14"/>
        <v>80</v>
      </c>
      <c r="Y87" s="11">
        <f t="shared" si="13"/>
        <v>87.10526315789474</v>
      </c>
      <c r="Z87" s="11">
        <f t="shared" si="12"/>
        <v>16.10526315789474</v>
      </c>
      <c r="AA87" s="10">
        <f t="shared" si="14"/>
        <v>13</v>
      </c>
      <c r="AB87" s="10">
        <f t="shared" si="14"/>
        <v>130</v>
      </c>
      <c r="AC87"/>
    </row>
  </sheetData>
  <sheetProtection/>
  <conditionalFormatting sqref="F3:X20 F25:X42 F47:X64 F69:X86">
    <cfRule type="cellIs" priority="1" dxfId="1" operator="equal" stopIfTrue="1">
      <formula>$E3</formula>
    </cfRule>
    <cfRule type="cellIs" priority="2" dxfId="0" operator="lessThan" stopIfTrue="1">
      <formula>$E3</formula>
    </cfRule>
  </conditionalFormatting>
  <printOptions/>
  <pageMargins left="0.25" right="0.26" top="0.7" bottom="0.2" header="0.36" footer="0.17"/>
  <pageSetup fitToWidth="3" fitToHeight="1" horizontalDpi="300" verticalDpi="300" orientation="portrait" scale="67" r:id="rId1"/>
  <headerFooter alignWithMargins="0">
    <oddHeader>&amp;C&amp;"Arial,Bold"&amp;18Barefoot Fazio
Year-By-Year By Player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7"/>
  <sheetViews>
    <sheetView zoomScale="85" zoomScaleNormal="85" zoomScalePageLayoutView="0" workbookViewId="0" topLeftCell="A1">
      <pane xSplit="5" ySplit="2" topLeftCell="M5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T79" sqref="T79"/>
    </sheetView>
  </sheetViews>
  <sheetFormatPr defaultColWidth="9.140625" defaultRowHeight="12.75"/>
  <cols>
    <col min="1" max="1" width="8.00390625" style="0" bestFit="1" customWidth="1"/>
    <col min="2" max="2" width="6.7109375" style="3" bestFit="1" customWidth="1"/>
    <col min="3" max="3" width="9.7109375" style="0" bestFit="1" customWidth="1"/>
    <col min="4" max="4" width="5.421875" style="3" bestFit="1" customWidth="1"/>
    <col min="5" max="5" width="3.8515625" style="3" hidden="1" customWidth="1"/>
    <col min="6" max="13" width="11.57421875" style="0" bestFit="1" customWidth="1"/>
    <col min="14" max="25" width="15.28125" style="0" bestFit="1" customWidth="1"/>
    <col min="26" max="26" width="8.00390625" style="0" bestFit="1" customWidth="1"/>
    <col min="27" max="27" width="7.8515625" style="0" bestFit="1" customWidth="1"/>
    <col min="28" max="28" width="14.421875" style="0" bestFit="1" customWidth="1"/>
    <col min="29" max="29" width="11.8515625" style="0" bestFit="1" customWidth="1"/>
  </cols>
  <sheetData>
    <row r="2" spans="1:29" s="14" customFormat="1" ht="12.7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 t="s">
        <v>4</v>
      </c>
      <c r="G2" s="12" t="s">
        <v>5</v>
      </c>
      <c r="H2" s="12" t="s">
        <v>6</v>
      </c>
      <c r="I2" s="12" t="s">
        <v>7</v>
      </c>
      <c r="J2" s="12" t="s">
        <v>57</v>
      </c>
      <c r="K2" s="12" t="s">
        <v>61</v>
      </c>
      <c r="L2" s="12" t="s">
        <v>65</v>
      </c>
      <c r="M2" s="12" t="s">
        <v>123</v>
      </c>
      <c r="N2" s="12" t="s">
        <v>128</v>
      </c>
      <c r="O2" s="12" t="s">
        <v>132</v>
      </c>
      <c r="P2" s="12" t="s">
        <v>148</v>
      </c>
      <c r="Q2" s="12" t="s">
        <v>148</v>
      </c>
      <c r="R2" s="12" t="s">
        <v>152</v>
      </c>
      <c r="S2" s="12" t="s">
        <v>156</v>
      </c>
      <c r="T2" s="12" t="s">
        <v>156</v>
      </c>
      <c r="U2" s="12" t="s">
        <v>160</v>
      </c>
      <c r="V2" s="12" t="s">
        <v>160</v>
      </c>
      <c r="W2" s="12" t="s">
        <v>164</v>
      </c>
      <c r="X2" s="12" t="s">
        <v>168</v>
      </c>
      <c r="Y2" s="12" t="s">
        <v>172</v>
      </c>
      <c r="Z2" s="12" t="s">
        <v>113</v>
      </c>
      <c r="AA2" s="15" t="s">
        <v>127</v>
      </c>
      <c r="AB2" s="13" t="s">
        <v>114</v>
      </c>
      <c r="AC2" s="13" t="s">
        <v>119</v>
      </c>
    </row>
    <row r="3" spans="1:29" ht="12.75">
      <c r="A3" s="1" t="s">
        <v>28</v>
      </c>
      <c r="B3" s="4">
        <v>1</v>
      </c>
      <c r="C3" s="1" t="s">
        <v>8</v>
      </c>
      <c r="D3" s="4" t="s">
        <v>25</v>
      </c>
      <c r="E3" s="4">
        <v>4</v>
      </c>
      <c r="F3" s="1">
        <v>7</v>
      </c>
      <c r="G3" s="1">
        <v>6</v>
      </c>
      <c r="H3" s="1">
        <v>5</v>
      </c>
      <c r="I3" s="1">
        <v>6</v>
      </c>
      <c r="J3" s="1">
        <v>4</v>
      </c>
      <c r="K3" s="1">
        <v>6</v>
      </c>
      <c r="L3" s="1">
        <v>4</v>
      </c>
      <c r="M3" s="1">
        <v>6</v>
      </c>
      <c r="N3" s="1">
        <v>4</v>
      </c>
      <c r="O3" s="1">
        <v>5</v>
      </c>
      <c r="P3" s="1">
        <v>4</v>
      </c>
      <c r="Q3" s="1">
        <v>6</v>
      </c>
      <c r="R3" s="1">
        <v>7</v>
      </c>
      <c r="S3" s="1">
        <v>6</v>
      </c>
      <c r="T3" s="1">
        <v>3</v>
      </c>
      <c r="U3" s="1">
        <v>6</v>
      </c>
      <c r="V3" s="1">
        <v>6</v>
      </c>
      <c r="W3" s="1">
        <v>4</v>
      </c>
      <c r="X3" s="1">
        <v>4</v>
      </c>
      <c r="Y3" s="1">
        <v>5</v>
      </c>
      <c r="Z3" s="8">
        <f aca="true" t="shared" si="0" ref="Z3:Z21">AVERAGE(F3:Y3)</f>
        <v>5.2</v>
      </c>
      <c r="AA3" s="8">
        <f>Z3-E3</f>
        <v>1.2000000000000002</v>
      </c>
      <c r="AB3">
        <f>COUNTIF($F3:$Y3,"&lt;4")</f>
        <v>1</v>
      </c>
      <c r="AC3">
        <f>COUNTIF($F3:$Y3,"=4")</f>
        <v>6</v>
      </c>
    </row>
    <row r="4" spans="1:29" ht="12.75">
      <c r="A4" s="1" t="s">
        <v>28</v>
      </c>
      <c r="B4" s="4">
        <v>2</v>
      </c>
      <c r="C4" s="1" t="s">
        <v>9</v>
      </c>
      <c r="D4" s="4" t="s">
        <v>26</v>
      </c>
      <c r="E4" s="4">
        <v>5</v>
      </c>
      <c r="F4" s="1">
        <v>5</v>
      </c>
      <c r="G4" s="1">
        <v>7</v>
      </c>
      <c r="H4" s="1">
        <v>6</v>
      </c>
      <c r="I4" s="1">
        <v>7</v>
      </c>
      <c r="J4" s="1">
        <v>8</v>
      </c>
      <c r="K4" s="1">
        <v>8</v>
      </c>
      <c r="L4" s="1">
        <v>8</v>
      </c>
      <c r="M4" s="1">
        <v>5</v>
      </c>
      <c r="N4" s="1">
        <v>6</v>
      </c>
      <c r="O4" s="1">
        <v>5</v>
      </c>
      <c r="P4" s="1">
        <v>5</v>
      </c>
      <c r="Q4" s="1">
        <v>6</v>
      </c>
      <c r="R4" s="1">
        <v>7</v>
      </c>
      <c r="S4" s="1">
        <v>6</v>
      </c>
      <c r="T4" s="1">
        <v>9</v>
      </c>
      <c r="U4" s="1">
        <v>6</v>
      </c>
      <c r="V4" s="1">
        <v>6</v>
      </c>
      <c r="W4" s="1">
        <v>5</v>
      </c>
      <c r="X4" s="1">
        <v>6</v>
      </c>
      <c r="Y4" s="1">
        <v>7</v>
      </c>
      <c r="Z4" s="8">
        <f t="shared" si="0"/>
        <v>6.4</v>
      </c>
      <c r="AA4" s="8">
        <f aca="true" t="shared" si="1" ref="AA4:AA21">Z4-E4</f>
        <v>1.4000000000000004</v>
      </c>
      <c r="AB4">
        <f>COUNTIF($F4:$Y4,"&lt;5")</f>
        <v>0</v>
      </c>
      <c r="AC4">
        <f>COUNTIF($F4:$Y4,"=5")</f>
        <v>5</v>
      </c>
    </row>
    <row r="5" spans="1:29" ht="12.75">
      <c r="A5" s="1" t="s">
        <v>28</v>
      </c>
      <c r="B5" s="4">
        <v>3</v>
      </c>
      <c r="C5" s="1" t="s">
        <v>10</v>
      </c>
      <c r="D5" s="4" t="s">
        <v>27</v>
      </c>
      <c r="E5" s="4">
        <v>3</v>
      </c>
      <c r="F5" s="1">
        <v>4</v>
      </c>
      <c r="G5" s="1">
        <v>4</v>
      </c>
      <c r="H5" s="1">
        <v>5</v>
      </c>
      <c r="I5" s="1">
        <v>3</v>
      </c>
      <c r="J5" s="1">
        <v>3</v>
      </c>
      <c r="K5" s="1">
        <v>4</v>
      </c>
      <c r="L5" s="1">
        <v>4</v>
      </c>
      <c r="M5" s="1">
        <v>4</v>
      </c>
      <c r="N5" s="1">
        <v>3</v>
      </c>
      <c r="O5" s="1">
        <v>5</v>
      </c>
      <c r="P5" s="1">
        <v>5</v>
      </c>
      <c r="Q5" s="1">
        <v>4</v>
      </c>
      <c r="R5" s="1">
        <v>4</v>
      </c>
      <c r="S5" s="1">
        <v>5</v>
      </c>
      <c r="T5" s="1">
        <v>4</v>
      </c>
      <c r="U5" s="1">
        <v>4</v>
      </c>
      <c r="V5" s="1">
        <v>5</v>
      </c>
      <c r="W5" s="1">
        <v>5</v>
      </c>
      <c r="X5" s="1">
        <v>6</v>
      </c>
      <c r="Y5" s="1">
        <v>4</v>
      </c>
      <c r="Z5" s="8">
        <f t="shared" si="0"/>
        <v>4.25</v>
      </c>
      <c r="AA5" s="8">
        <f t="shared" si="1"/>
        <v>1.25</v>
      </c>
      <c r="AB5">
        <f>COUNTIF($F5:$Y5,"&lt;3")</f>
        <v>0</v>
      </c>
      <c r="AC5">
        <f>COUNTIF($F5:$Y5,"=3")</f>
        <v>3</v>
      </c>
    </row>
    <row r="6" spans="1:29" ht="12.75">
      <c r="A6" s="1" t="s">
        <v>28</v>
      </c>
      <c r="B6" s="4">
        <v>4</v>
      </c>
      <c r="C6" s="1" t="s">
        <v>11</v>
      </c>
      <c r="D6" s="4" t="s">
        <v>25</v>
      </c>
      <c r="E6" s="4">
        <v>4</v>
      </c>
      <c r="F6" s="1">
        <v>5</v>
      </c>
      <c r="G6" s="1">
        <v>5</v>
      </c>
      <c r="H6" s="1">
        <v>4</v>
      </c>
      <c r="I6" s="1">
        <v>5</v>
      </c>
      <c r="J6" s="1">
        <v>4</v>
      </c>
      <c r="K6" s="1">
        <v>5</v>
      </c>
      <c r="L6" s="1">
        <v>8</v>
      </c>
      <c r="M6" s="1">
        <v>4</v>
      </c>
      <c r="N6" s="1">
        <v>4</v>
      </c>
      <c r="O6" s="1">
        <v>5</v>
      </c>
      <c r="P6" s="1">
        <v>4</v>
      </c>
      <c r="Q6" s="1">
        <v>4</v>
      </c>
      <c r="R6" s="1">
        <v>4</v>
      </c>
      <c r="S6" s="1">
        <v>6</v>
      </c>
      <c r="T6" s="1">
        <v>5</v>
      </c>
      <c r="U6" s="1">
        <v>5</v>
      </c>
      <c r="V6" s="1">
        <v>3</v>
      </c>
      <c r="W6" s="1">
        <v>6</v>
      </c>
      <c r="X6" s="1">
        <v>4</v>
      </c>
      <c r="Y6" s="1">
        <v>4</v>
      </c>
      <c r="Z6" s="8">
        <f t="shared" si="0"/>
        <v>4.7</v>
      </c>
      <c r="AA6" s="8">
        <f t="shared" si="1"/>
        <v>0.7000000000000002</v>
      </c>
      <c r="AB6">
        <f>COUNTIF($F6:$Y6,"&lt;4")</f>
        <v>1</v>
      </c>
      <c r="AC6">
        <f>COUNTIF($F6:$Y6,"=4")</f>
        <v>9</v>
      </c>
    </row>
    <row r="7" spans="1:29" ht="12.75">
      <c r="A7" s="1" t="s">
        <v>28</v>
      </c>
      <c r="B7" s="4">
        <v>5</v>
      </c>
      <c r="C7" s="1" t="s">
        <v>12</v>
      </c>
      <c r="D7" s="4" t="s">
        <v>25</v>
      </c>
      <c r="E7" s="4">
        <v>4</v>
      </c>
      <c r="F7" s="1">
        <v>7</v>
      </c>
      <c r="G7" s="1">
        <v>6</v>
      </c>
      <c r="H7" s="1">
        <v>5</v>
      </c>
      <c r="I7" s="1">
        <v>5</v>
      </c>
      <c r="J7" s="1">
        <v>7</v>
      </c>
      <c r="K7" s="1">
        <v>4</v>
      </c>
      <c r="L7" s="1">
        <v>5</v>
      </c>
      <c r="M7" s="1">
        <v>6</v>
      </c>
      <c r="N7" s="1">
        <v>5</v>
      </c>
      <c r="O7" s="1">
        <v>5</v>
      </c>
      <c r="P7" s="1">
        <v>7</v>
      </c>
      <c r="Q7" s="1">
        <v>4</v>
      </c>
      <c r="R7" s="1">
        <v>6</v>
      </c>
      <c r="S7" s="1">
        <v>6</v>
      </c>
      <c r="T7" s="1">
        <v>5</v>
      </c>
      <c r="U7" s="1">
        <v>6</v>
      </c>
      <c r="V7" s="1">
        <v>8</v>
      </c>
      <c r="W7" s="1">
        <v>6</v>
      </c>
      <c r="X7" s="1">
        <v>5</v>
      </c>
      <c r="Y7" s="1">
        <v>6</v>
      </c>
      <c r="Z7" s="8">
        <f t="shared" si="0"/>
        <v>5.7</v>
      </c>
      <c r="AA7" s="8">
        <f t="shared" si="1"/>
        <v>1.7000000000000002</v>
      </c>
      <c r="AB7">
        <f>COUNTIF($F7:$Y7,"&lt;4")</f>
        <v>0</v>
      </c>
      <c r="AC7">
        <f>COUNTIF($F7:$Y7,"=4")</f>
        <v>2</v>
      </c>
    </row>
    <row r="8" spans="1:29" ht="12.75">
      <c r="A8" s="1" t="s">
        <v>28</v>
      </c>
      <c r="B8" s="4">
        <v>6</v>
      </c>
      <c r="C8" s="1" t="s">
        <v>13</v>
      </c>
      <c r="D8" s="4" t="s">
        <v>25</v>
      </c>
      <c r="E8" s="4">
        <v>4</v>
      </c>
      <c r="F8" s="1">
        <v>7</v>
      </c>
      <c r="G8" s="1">
        <v>4</v>
      </c>
      <c r="H8" s="1">
        <v>4</v>
      </c>
      <c r="I8" s="1">
        <v>5</v>
      </c>
      <c r="J8" s="1">
        <v>6</v>
      </c>
      <c r="K8" s="1">
        <v>4</v>
      </c>
      <c r="L8" s="1">
        <v>5</v>
      </c>
      <c r="M8" s="1">
        <v>5</v>
      </c>
      <c r="N8" s="1">
        <v>6</v>
      </c>
      <c r="O8" s="1">
        <v>5</v>
      </c>
      <c r="P8" s="1">
        <v>5</v>
      </c>
      <c r="Q8" s="1">
        <v>5</v>
      </c>
      <c r="R8" s="1">
        <v>5</v>
      </c>
      <c r="S8" s="1">
        <v>6</v>
      </c>
      <c r="T8" s="1">
        <v>5</v>
      </c>
      <c r="U8" s="1">
        <v>6</v>
      </c>
      <c r="V8" s="1">
        <v>6</v>
      </c>
      <c r="W8" s="1">
        <v>5</v>
      </c>
      <c r="X8" s="1">
        <v>6</v>
      </c>
      <c r="Y8" s="1">
        <v>5</v>
      </c>
      <c r="Z8" s="8">
        <f t="shared" si="0"/>
        <v>5.25</v>
      </c>
      <c r="AA8" s="8">
        <f t="shared" si="1"/>
        <v>1.25</v>
      </c>
      <c r="AB8">
        <f>COUNTIF($F8:$Y8,"&lt;4")</f>
        <v>0</v>
      </c>
      <c r="AC8">
        <f>COUNTIF($F8:$Y8,"=4")</f>
        <v>3</v>
      </c>
    </row>
    <row r="9" spans="1:29" ht="12.75">
      <c r="A9" s="1" t="s">
        <v>28</v>
      </c>
      <c r="B9" s="4">
        <v>7</v>
      </c>
      <c r="C9" s="1" t="s">
        <v>14</v>
      </c>
      <c r="D9" s="4" t="s">
        <v>25</v>
      </c>
      <c r="E9" s="4">
        <v>4</v>
      </c>
      <c r="F9" s="1">
        <v>7</v>
      </c>
      <c r="G9" s="1">
        <v>4</v>
      </c>
      <c r="H9" s="1">
        <v>6</v>
      </c>
      <c r="I9" s="1">
        <v>5</v>
      </c>
      <c r="J9" s="1">
        <v>6</v>
      </c>
      <c r="K9" s="1">
        <v>6</v>
      </c>
      <c r="L9" s="1">
        <v>6</v>
      </c>
      <c r="M9" s="1">
        <v>5</v>
      </c>
      <c r="N9" s="1">
        <v>4</v>
      </c>
      <c r="O9" s="1">
        <v>5</v>
      </c>
      <c r="P9" s="1">
        <v>5</v>
      </c>
      <c r="Q9" s="1">
        <v>4</v>
      </c>
      <c r="R9" s="1">
        <v>7</v>
      </c>
      <c r="S9" s="1">
        <v>6</v>
      </c>
      <c r="T9" s="1">
        <v>5</v>
      </c>
      <c r="U9" s="1">
        <v>6</v>
      </c>
      <c r="V9" s="1">
        <v>5</v>
      </c>
      <c r="W9" s="1">
        <v>6</v>
      </c>
      <c r="X9" s="1">
        <v>6</v>
      </c>
      <c r="Y9" s="1">
        <v>6</v>
      </c>
      <c r="Z9" s="8">
        <f t="shared" si="0"/>
        <v>5.5</v>
      </c>
      <c r="AA9" s="8">
        <f t="shared" si="1"/>
        <v>1.5</v>
      </c>
      <c r="AB9">
        <f>COUNTIF($F9:$Y9,"&lt;4")</f>
        <v>0</v>
      </c>
      <c r="AC9">
        <f>COUNTIF($F9:$Y9,"=4")</f>
        <v>3</v>
      </c>
    </row>
    <row r="10" spans="1:29" ht="12.75">
      <c r="A10" s="1" t="s">
        <v>28</v>
      </c>
      <c r="B10" s="4">
        <v>8</v>
      </c>
      <c r="C10" s="1" t="s">
        <v>15</v>
      </c>
      <c r="D10" s="4" t="s">
        <v>26</v>
      </c>
      <c r="E10" s="4">
        <v>5</v>
      </c>
      <c r="F10" s="1">
        <v>9</v>
      </c>
      <c r="G10" s="1">
        <v>9</v>
      </c>
      <c r="H10" s="1">
        <v>8</v>
      </c>
      <c r="I10" s="1">
        <v>7</v>
      </c>
      <c r="J10" s="1">
        <v>6</v>
      </c>
      <c r="K10" s="1">
        <v>5</v>
      </c>
      <c r="L10" s="1">
        <v>6</v>
      </c>
      <c r="M10" s="1">
        <v>6</v>
      </c>
      <c r="N10" s="1">
        <v>5</v>
      </c>
      <c r="O10" s="1">
        <v>6</v>
      </c>
      <c r="P10" s="1">
        <v>5</v>
      </c>
      <c r="Q10" s="1">
        <v>5</v>
      </c>
      <c r="R10" s="1">
        <v>7</v>
      </c>
      <c r="S10" s="1">
        <v>8</v>
      </c>
      <c r="T10" s="1">
        <v>8</v>
      </c>
      <c r="U10" s="1">
        <v>5</v>
      </c>
      <c r="V10" s="1">
        <v>7</v>
      </c>
      <c r="W10" s="1">
        <v>9</v>
      </c>
      <c r="X10" s="1">
        <v>8</v>
      </c>
      <c r="Y10" s="1">
        <v>8</v>
      </c>
      <c r="Z10" s="8">
        <f t="shared" si="0"/>
        <v>6.85</v>
      </c>
      <c r="AA10" s="8">
        <f t="shared" si="1"/>
        <v>1.8499999999999996</v>
      </c>
      <c r="AB10">
        <f>COUNTIF($F10:$Y10,"&lt;5")</f>
        <v>0</v>
      </c>
      <c r="AC10">
        <f>COUNTIF($F10:$Y10,"=5")</f>
        <v>5</v>
      </c>
    </row>
    <row r="11" spans="1:29" ht="12.75">
      <c r="A11" s="1" t="s">
        <v>28</v>
      </c>
      <c r="B11" s="4">
        <v>9</v>
      </c>
      <c r="C11" s="1" t="s">
        <v>16</v>
      </c>
      <c r="D11" s="4" t="s">
        <v>27</v>
      </c>
      <c r="E11" s="4">
        <v>3</v>
      </c>
      <c r="F11" s="1">
        <v>5</v>
      </c>
      <c r="G11" s="1">
        <v>5</v>
      </c>
      <c r="H11" s="1">
        <v>3</v>
      </c>
      <c r="I11" s="1">
        <v>6</v>
      </c>
      <c r="J11" s="1">
        <v>3</v>
      </c>
      <c r="K11" s="1">
        <v>6</v>
      </c>
      <c r="L11" s="1">
        <v>5</v>
      </c>
      <c r="M11" s="1">
        <v>4</v>
      </c>
      <c r="N11" s="1">
        <v>3</v>
      </c>
      <c r="O11" s="1">
        <v>3</v>
      </c>
      <c r="P11" s="1">
        <v>6</v>
      </c>
      <c r="Q11" s="1">
        <v>4</v>
      </c>
      <c r="R11" s="1">
        <v>4</v>
      </c>
      <c r="S11" s="1">
        <v>4</v>
      </c>
      <c r="T11" s="1">
        <v>3</v>
      </c>
      <c r="U11" s="1">
        <v>5</v>
      </c>
      <c r="V11" s="1">
        <v>4</v>
      </c>
      <c r="W11" s="1">
        <v>4</v>
      </c>
      <c r="X11" s="1">
        <v>4</v>
      </c>
      <c r="Y11" s="1">
        <v>5</v>
      </c>
      <c r="Z11" s="8">
        <f t="shared" si="0"/>
        <v>4.3</v>
      </c>
      <c r="AA11" s="8">
        <f t="shared" si="1"/>
        <v>1.2999999999999998</v>
      </c>
      <c r="AB11">
        <f>COUNTIF($F11:$Y11,"&lt;3")</f>
        <v>0</v>
      </c>
      <c r="AC11">
        <f>COUNTIF($F11:$Y11,"=3")</f>
        <v>5</v>
      </c>
    </row>
    <row r="12" spans="1:29" ht="12.75">
      <c r="A12" s="1" t="s">
        <v>28</v>
      </c>
      <c r="B12" s="4">
        <v>10</v>
      </c>
      <c r="C12" s="1" t="s">
        <v>8</v>
      </c>
      <c r="D12" s="4" t="s">
        <v>25</v>
      </c>
      <c r="E12" s="4">
        <v>4</v>
      </c>
      <c r="F12" s="1">
        <v>8</v>
      </c>
      <c r="G12" s="1">
        <v>6</v>
      </c>
      <c r="H12" s="1">
        <v>5</v>
      </c>
      <c r="I12" s="1">
        <v>5</v>
      </c>
      <c r="J12" s="1">
        <v>5</v>
      </c>
      <c r="K12" s="1">
        <v>5</v>
      </c>
      <c r="L12" s="1">
        <v>4</v>
      </c>
      <c r="M12" s="1">
        <v>6</v>
      </c>
      <c r="N12" s="1">
        <v>5</v>
      </c>
      <c r="O12" s="1">
        <v>3</v>
      </c>
      <c r="P12" s="1">
        <v>5</v>
      </c>
      <c r="Q12" s="1">
        <v>5</v>
      </c>
      <c r="R12" s="1">
        <v>3</v>
      </c>
      <c r="S12" s="1">
        <v>7</v>
      </c>
      <c r="T12" s="1">
        <v>6</v>
      </c>
      <c r="U12" s="1">
        <v>4</v>
      </c>
      <c r="V12" s="1">
        <v>4</v>
      </c>
      <c r="W12" s="1">
        <v>7</v>
      </c>
      <c r="X12" s="1">
        <v>7</v>
      </c>
      <c r="Y12" s="1">
        <v>5</v>
      </c>
      <c r="Z12" s="8">
        <f t="shared" si="0"/>
        <v>5.25</v>
      </c>
      <c r="AA12" s="8">
        <f t="shared" si="1"/>
        <v>1.25</v>
      </c>
      <c r="AB12">
        <f>COUNTIF($F12:$Y12,"&lt;4")</f>
        <v>2</v>
      </c>
      <c r="AC12">
        <f>COUNTIF($F12:$Y12,"=4")</f>
        <v>3</v>
      </c>
    </row>
    <row r="13" spans="1:29" ht="12.75">
      <c r="A13" s="1" t="s">
        <v>28</v>
      </c>
      <c r="B13" s="4">
        <v>11</v>
      </c>
      <c r="C13" s="1" t="s">
        <v>17</v>
      </c>
      <c r="D13" s="4" t="s">
        <v>27</v>
      </c>
      <c r="E13" s="4">
        <v>3</v>
      </c>
      <c r="F13" s="1">
        <v>4</v>
      </c>
      <c r="G13" s="1">
        <v>5</v>
      </c>
      <c r="H13" s="1">
        <v>3</v>
      </c>
      <c r="I13" s="1">
        <v>3</v>
      </c>
      <c r="J13" s="1">
        <v>4</v>
      </c>
      <c r="K13" s="1">
        <v>3</v>
      </c>
      <c r="L13" s="1">
        <v>5</v>
      </c>
      <c r="M13" s="1">
        <v>3</v>
      </c>
      <c r="N13" s="1">
        <v>3</v>
      </c>
      <c r="O13" s="1">
        <v>3</v>
      </c>
      <c r="P13" s="1">
        <v>5</v>
      </c>
      <c r="Q13" s="1">
        <v>4</v>
      </c>
      <c r="R13" s="1">
        <v>3</v>
      </c>
      <c r="S13" s="1">
        <v>6</v>
      </c>
      <c r="T13" s="1">
        <v>3</v>
      </c>
      <c r="U13" s="1">
        <v>6</v>
      </c>
      <c r="V13" s="1">
        <v>4</v>
      </c>
      <c r="W13" s="1">
        <v>4</v>
      </c>
      <c r="X13" s="1">
        <v>5</v>
      </c>
      <c r="Y13" s="1">
        <v>5</v>
      </c>
      <c r="Z13" s="8">
        <f t="shared" si="0"/>
        <v>4.05</v>
      </c>
      <c r="AA13" s="8">
        <f t="shared" si="1"/>
        <v>1.0499999999999998</v>
      </c>
      <c r="AB13">
        <f>COUNTIF($F13:$Y13,"&lt;3")</f>
        <v>0</v>
      </c>
      <c r="AC13">
        <f>COUNTIF($F13:$Y13,"=3")</f>
        <v>8</v>
      </c>
    </row>
    <row r="14" spans="1:29" ht="12.75">
      <c r="A14" s="1" t="s">
        <v>28</v>
      </c>
      <c r="B14" s="4">
        <v>12</v>
      </c>
      <c r="C14" s="1" t="s">
        <v>18</v>
      </c>
      <c r="D14" s="4" t="s">
        <v>25</v>
      </c>
      <c r="E14" s="4">
        <v>4</v>
      </c>
      <c r="F14" s="1">
        <v>6</v>
      </c>
      <c r="G14" s="1">
        <v>7</v>
      </c>
      <c r="H14" s="1">
        <v>4</v>
      </c>
      <c r="I14" s="1">
        <v>6</v>
      </c>
      <c r="J14" s="1">
        <v>5</v>
      </c>
      <c r="K14" s="1">
        <v>5</v>
      </c>
      <c r="L14" s="1">
        <v>8</v>
      </c>
      <c r="M14" s="1">
        <v>6</v>
      </c>
      <c r="N14" s="1">
        <v>7</v>
      </c>
      <c r="O14" s="1">
        <v>5</v>
      </c>
      <c r="P14" s="1">
        <v>6</v>
      </c>
      <c r="Q14" s="1">
        <v>5</v>
      </c>
      <c r="R14" s="1">
        <v>5</v>
      </c>
      <c r="S14" s="1">
        <v>8</v>
      </c>
      <c r="T14" s="1">
        <v>7</v>
      </c>
      <c r="U14" s="1">
        <v>4</v>
      </c>
      <c r="V14" s="1">
        <v>4</v>
      </c>
      <c r="W14" s="1">
        <v>7</v>
      </c>
      <c r="X14" s="1">
        <v>7</v>
      </c>
      <c r="Y14" s="1">
        <v>7</v>
      </c>
      <c r="Z14" s="8">
        <f t="shared" si="0"/>
        <v>5.95</v>
      </c>
      <c r="AA14" s="8">
        <f t="shared" si="1"/>
        <v>1.9500000000000002</v>
      </c>
      <c r="AB14">
        <f>COUNTIF($F14:$Y14,"&lt;4")</f>
        <v>0</v>
      </c>
      <c r="AC14">
        <f>COUNTIF($F14:$Y14,"=4")</f>
        <v>3</v>
      </c>
    </row>
    <row r="15" spans="1:29" ht="12.75">
      <c r="A15" s="1" t="s">
        <v>28</v>
      </c>
      <c r="B15" s="4">
        <v>13</v>
      </c>
      <c r="C15" s="1" t="s">
        <v>19</v>
      </c>
      <c r="D15" s="4" t="s">
        <v>26</v>
      </c>
      <c r="E15" s="4">
        <v>5</v>
      </c>
      <c r="F15" s="1">
        <v>7</v>
      </c>
      <c r="G15" s="1">
        <v>8</v>
      </c>
      <c r="H15" s="1">
        <v>7</v>
      </c>
      <c r="I15" s="1">
        <v>7</v>
      </c>
      <c r="J15" s="1">
        <v>4</v>
      </c>
      <c r="K15" s="1">
        <v>7</v>
      </c>
      <c r="L15" s="1">
        <v>6</v>
      </c>
      <c r="M15" s="1">
        <v>6</v>
      </c>
      <c r="N15" s="1">
        <v>6</v>
      </c>
      <c r="O15" s="1">
        <v>7</v>
      </c>
      <c r="P15" s="1">
        <v>7</v>
      </c>
      <c r="Q15" s="1">
        <v>6</v>
      </c>
      <c r="R15" s="1">
        <v>7</v>
      </c>
      <c r="S15" s="1">
        <v>7</v>
      </c>
      <c r="T15" s="1">
        <v>6</v>
      </c>
      <c r="U15" s="1">
        <v>5</v>
      </c>
      <c r="V15" s="1">
        <v>8</v>
      </c>
      <c r="W15" s="1">
        <v>7</v>
      </c>
      <c r="X15" s="1">
        <v>8</v>
      </c>
      <c r="Y15" s="1">
        <v>6</v>
      </c>
      <c r="Z15" s="8">
        <f t="shared" si="0"/>
        <v>6.6</v>
      </c>
      <c r="AA15" s="8">
        <f t="shared" si="1"/>
        <v>1.5999999999999996</v>
      </c>
      <c r="AB15">
        <f>COUNTIF($F15:$Y15,"&lt;5")</f>
        <v>1</v>
      </c>
      <c r="AC15">
        <f>COUNTIF($F15:$Y15,"=5")</f>
        <v>1</v>
      </c>
    </row>
    <row r="16" spans="1:29" ht="12.75">
      <c r="A16" s="1" t="s">
        <v>28</v>
      </c>
      <c r="B16" s="4">
        <v>14</v>
      </c>
      <c r="C16" s="1" t="s">
        <v>20</v>
      </c>
      <c r="D16" s="4" t="s">
        <v>25</v>
      </c>
      <c r="E16" s="4">
        <v>4</v>
      </c>
      <c r="F16" s="1">
        <v>7</v>
      </c>
      <c r="G16" s="1">
        <v>7</v>
      </c>
      <c r="H16" s="1">
        <v>6</v>
      </c>
      <c r="I16" s="1">
        <v>5</v>
      </c>
      <c r="J16" s="1">
        <v>5</v>
      </c>
      <c r="K16" s="1">
        <v>5</v>
      </c>
      <c r="L16" s="1">
        <v>7</v>
      </c>
      <c r="M16" s="1">
        <v>5</v>
      </c>
      <c r="N16" s="1">
        <v>6</v>
      </c>
      <c r="O16" s="1">
        <v>6</v>
      </c>
      <c r="P16" s="1">
        <v>5</v>
      </c>
      <c r="Q16" s="1">
        <v>4</v>
      </c>
      <c r="R16" s="1">
        <v>5</v>
      </c>
      <c r="S16" s="1">
        <v>5</v>
      </c>
      <c r="T16" s="1">
        <v>6</v>
      </c>
      <c r="U16" s="1">
        <v>6</v>
      </c>
      <c r="V16" s="1">
        <v>6</v>
      </c>
      <c r="W16" s="1">
        <v>6</v>
      </c>
      <c r="X16" s="1">
        <v>7</v>
      </c>
      <c r="Y16" s="1">
        <v>6</v>
      </c>
      <c r="Z16" s="8">
        <f t="shared" si="0"/>
        <v>5.75</v>
      </c>
      <c r="AA16" s="8">
        <f t="shared" si="1"/>
        <v>1.75</v>
      </c>
      <c r="AB16">
        <f>COUNTIF($F16:$Y16,"&lt;4")</f>
        <v>0</v>
      </c>
      <c r="AC16">
        <f>COUNTIF($F16:$Y16,"=4")</f>
        <v>1</v>
      </c>
    </row>
    <row r="17" spans="1:29" ht="12.75">
      <c r="A17" s="1" t="s">
        <v>28</v>
      </c>
      <c r="B17" s="4">
        <v>15</v>
      </c>
      <c r="C17" s="1" t="s">
        <v>21</v>
      </c>
      <c r="D17" s="4" t="s">
        <v>27</v>
      </c>
      <c r="E17" s="4">
        <v>3</v>
      </c>
      <c r="F17" s="1">
        <v>5</v>
      </c>
      <c r="G17" s="1">
        <v>5</v>
      </c>
      <c r="H17" s="1">
        <v>5</v>
      </c>
      <c r="I17" s="1">
        <v>4</v>
      </c>
      <c r="J17" s="1">
        <v>5</v>
      </c>
      <c r="K17" s="1">
        <v>4</v>
      </c>
      <c r="L17" s="1">
        <v>5</v>
      </c>
      <c r="M17" s="1">
        <v>4</v>
      </c>
      <c r="N17" s="1">
        <v>5</v>
      </c>
      <c r="O17" s="1">
        <v>5</v>
      </c>
      <c r="P17" s="1">
        <v>3</v>
      </c>
      <c r="Q17" s="1">
        <v>4</v>
      </c>
      <c r="R17" s="1">
        <v>4</v>
      </c>
      <c r="S17" s="1">
        <v>3</v>
      </c>
      <c r="T17" s="1">
        <v>3</v>
      </c>
      <c r="U17" s="1">
        <v>3</v>
      </c>
      <c r="V17" s="1">
        <v>5</v>
      </c>
      <c r="W17" s="1">
        <v>5</v>
      </c>
      <c r="X17" s="1">
        <v>3</v>
      </c>
      <c r="Y17" s="1">
        <v>4</v>
      </c>
      <c r="Z17" s="8">
        <f t="shared" si="0"/>
        <v>4.2</v>
      </c>
      <c r="AA17" s="8">
        <f t="shared" si="1"/>
        <v>1.2000000000000002</v>
      </c>
      <c r="AB17">
        <f>COUNTIF($F17:$Y17,"&lt;3")</f>
        <v>0</v>
      </c>
      <c r="AC17">
        <f>COUNTIF($F17:$Y17,"=3")</f>
        <v>5</v>
      </c>
    </row>
    <row r="18" spans="1:29" ht="12.75">
      <c r="A18" s="1" t="s">
        <v>28</v>
      </c>
      <c r="B18" s="4">
        <v>16</v>
      </c>
      <c r="C18" s="1" t="s">
        <v>22</v>
      </c>
      <c r="D18" s="4" t="s">
        <v>25</v>
      </c>
      <c r="E18" s="4">
        <v>4</v>
      </c>
      <c r="F18" s="1">
        <v>7</v>
      </c>
      <c r="G18" s="1">
        <v>8</v>
      </c>
      <c r="H18" s="1">
        <v>6</v>
      </c>
      <c r="I18" s="1">
        <v>7</v>
      </c>
      <c r="J18" s="1">
        <v>4</v>
      </c>
      <c r="K18" s="1">
        <v>7</v>
      </c>
      <c r="L18" s="1">
        <v>3</v>
      </c>
      <c r="M18" s="1">
        <v>4</v>
      </c>
      <c r="N18" s="1">
        <v>5</v>
      </c>
      <c r="O18" s="1">
        <v>7</v>
      </c>
      <c r="P18" s="1">
        <v>6</v>
      </c>
      <c r="Q18" s="1">
        <v>5</v>
      </c>
      <c r="R18" s="1">
        <v>4</v>
      </c>
      <c r="S18" s="1">
        <v>5</v>
      </c>
      <c r="T18" s="1">
        <v>5</v>
      </c>
      <c r="U18" s="1">
        <v>4</v>
      </c>
      <c r="V18" s="1">
        <v>5</v>
      </c>
      <c r="W18" s="1">
        <v>6</v>
      </c>
      <c r="X18" s="1">
        <v>4</v>
      </c>
      <c r="Y18" s="1">
        <v>6</v>
      </c>
      <c r="Z18" s="8">
        <f t="shared" si="0"/>
        <v>5.4</v>
      </c>
      <c r="AA18" s="8">
        <f t="shared" si="1"/>
        <v>1.4000000000000004</v>
      </c>
      <c r="AB18">
        <f>COUNTIF($F18:$Y18,"&lt;4")</f>
        <v>1</v>
      </c>
      <c r="AC18">
        <f>COUNTIF($F18:$Y18,"=4")</f>
        <v>5</v>
      </c>
    </row>
    <row r="19" spans="1:29" ht="12.75">
      <c r="A19" s="1" t="s">
        <v>28</v>
      </c>
      <c r="B19" s="4">
        <v>17</v>
      </c>
      <c r="C19" s="1" t="s">
        <v>23</v>
      </c>
      <c r="D19" s="4" t="s">
        <v>25</v>
      </c>
      <c r="E19" s="4">
        <v>4</v>
      </c>
      <c r="F19" s="1">
        <v>6</v>
      </c>
      <c r="G19" s="1">
        <v>4</v>
      </c>
      <c r="H19" s="1">
        <v>6</v>
      </c>
      <c r="I19" s="1">
        <v>6</v>
      </c>
      <c r="J19" s="1">
        <v>5</v>
      </c>
      <c r="K19" s="1">
        <v>5</v>
      </c>
      <c r="L19" s="1">
        <v>4</v>
      </c>
      <c r="M19" s="1">
        <v>7</v>
      </c>
      <c r="N19" s="1">
        <v>6</v>
      </c>
      <c r="O19" s="1">
        <v>6</v>
      </c>
      <c r="P19" s="1">
        <v>5</v>
      </c>
      <c r="Q19" s="1">
        <v>7</v>
      </c>
      <c r="R19" s="1">
        <v>4</v>
      </c>
      <c r="S19" s="1">
        <v>5</v>
      </c>
      <c r="T19" s="1">
        <v>5</v>
      </c>
      <c r="U19" s="1">
        <v>7</v>
      </c>
      <c r="V19" s="1">
        <v>8</v>
      </c>
      <c r="W19" s="1">
        <v>5</v>
      </c>
      <c r="X19" s="1">
        <v>6</v>
      </c>
      <c r="Y19" s="1">
        <v>4</v>
      </c>
      <c r="Z19" s="8">
        <f t="shared" si="0"/>
        <v>5.55</v>
      </c>
      <c r="AA19" s="8">
        <f t="shared" si="1"/>
        <v>1.5499999999999998</v>
      </c>
      <c r="AB19">
        <f>COUNTIF($F19:$Y19,"&lt;4")</f>
        <v>0</v>
      </c>
      <c r="AC19">
        <f>COUNTIF($F19:$Y19,"=4")</f>
        <v>4</v>
      </c>
    </row>
    <row r="20" spans="1:29" ht="12.75">
      <c r="A20" s="1" t="s">
        <v>28</v>
      </c>
      <c r="B20" s="4">
        <v>18</v>
      </c>
      <c r="C20" s="1" t="s">
        <v>24</v>
      </c>
      <c r="D20" s="4" t="s">
        <v>26</v>
      </c>
      <c r="E20" s="4">
        <v>5</v>
      </c>
      <c r="F20" s="1">
        <v>6</v>
      </c>
      <c r="G20" s="1">
        <v>9</v>
      </c>
      <c r="H20" s="1">
        <v>8</v>
      </c>
      <c r="I20" s="1">
        <v>7</v>
      </c>
      <c r="J20" s="1">
        <v>9</v>
      </c>
      <c r="K20" s="1">
        <v>7</v>
      </c>
      <c r="L20" s="1">
        <v>8</v>
      </c>
      <c r="M20" s="1">
        <v>7</v>
      </c>
      <c r="N20" s="1">
        <v>7</v>
      </c>
      <c r="O20" s="1">
        <v>7</v>
      </c>
      <c r="P20" s="1">
        <v>5</v>
      </c>
      <c r="Q20" s="1">
        <v>7</v>
      </c>
      <c r="R20" s="1">
        <v>5</v>
      </c>
      <c r="S20" s="1">
        <v>8</v>
      </c>
      <c r="T20" s="1">
        <v>7</v>
      </c>
      <c r="U20" s="1">
        <v>6</v>
      </c>
      <c r="V20" s="1">
        <v>6</v>
      </c>
      <c r="W20" s="1">
        <v>7</v>
      </c>
      <c r="X20" s="1">
        <v>6</v>
      </c>
      <c r="Y20" s="1">
        <v>6</v>
      </c>
      <c r="Z20" s="8">
        <f t="shared" si="0"/>
        <v>6.9</v>
      </c>
      <c r="AA20" s="8">
        <f t="shared" si="1"/>
        <v>1.9000000000000004</v>
      </c>
      <c r="AB20">
        <f>COUNTIF($F20:$Y20,"&lt;5")</f>
        <v>0</v>
      </c>
      <c r="AC20">
        <f>COUNTIF($F20:$Y20,"=5")</f>
        <v>2</v>
      </c>
    </row>
    <row r="21" spans="2:29" s="5" customFormat="1" ht="12.75">
      <c r="B21" s="6" t="s">
        <v>118</v>
      </c>
      <c r="D21" s="6"/>
      <c r="E21" s="2">
        <f aca="true" t="shared" si="2" ref="E21:L21">SUM(E3:E20)</f>
        <v>72</v>
      </c>
      <c r="F21" s="2">
        <f t="shared" si="2"/>
        <v>112</v>
      </c>
      <c r="G21" s="2">
        <f t="shared" si="2"/>
        <v>109</v>
      </c>
      <c r="H21" s="2">
        <f t="shared" si="2"/>
        <v>96</v>
      </c>
      <c r="I21" s="2">
        <f t="shared" si="2"/>
        <v>99</v>
      </c>
      <c r="J21" s="2">
        <f t="shared" si="2"/>
        <v>93</v>
      </c>
      <c r="K21" s="2">
        <f t="shared" si="2"/>
        <v>96</v>
      </c>
      <c r="L21" s="2">
        <f t="shared" si="2"/>
        <v>101</v>
      </c>
      <c r="M21" s="2">
        <f aca="true" t="shared" si="3" ref="M21:V21">SUM(M3:M20)</f>
        <v>93</v>
      </c>
      <c r="N21" s="2">
        <f t="shared" si="3"/>
        <v>90</v>
      </c>
      <c r="O21" s="2">
        <f t="shared" si="3"/>
        <v>93</v>
      </c>
      <c r="P21" s="2">
        <f t="shared" si="3"/>
        <v>93</v>
      </c>
      <c r="Q21" s="2">
        <f t="shared" si="3"/>
        <v>89</v>
      </c>
      <c r="R21" s="2">
        <f t="shared" si="3"/>
        <v>91</v>
      </c>
      <c r="S21" s="2">
        <f t="shared" si="3"/>
        <v>107</v>
      </c>
      <c r="T21" s="2">
        <f t="shared" si="3"/>
        <v>95</v>
      </c>
      <c r="U21" s="2">
        <f t="shared" si="3"/>
        <v>94</v>
      </c>
      <c r="V21" s="2">
        <f t="shared" si="3"/>
        <v>100</v>
      </c>
      <c r="W21" s="2">
        <f>SUM(W3:W20)</f>
        <v>104</v>
      </c>
      <c r="X21" s="2">
        <f>SUM(X3:X20)</f>
        <v>102</v>
      </c>
      <c r="Y21" s="2">
        <f>SUM(Y3:Y20)</f>
        <v>99</v>
      </c>
      <c r="Z21" s="11">
        <f t="shared" si="0"/>
        <v>97.8</v>
      </c>
      <c r="AA21" s="11">
        <f t="shared" si="1"/>
        <v>25.799999999999997</v>
      </c>
      <c r="AB21" s="2">
        <f>SUM(AB3:AB20)</f>
        <v>6</v>
      </c>
      <c r="AC21" s="2">
        <f>SUM(AC3:AC20)</f>
        <v>73</v>
      </c>
    </row>
    <row r="24" spans="1:29" s="14" customFormat="1" ht="12.75">
      <c r="A24" s="12" t="s">
        <v>0</v>
      </c>
      <c r="B24" s="12" t="s">
        <v>1</v>
      </c>
      <c r="C24" s="12" t="s">
        <v>2</v>
      </c>
      <c r="D24" s="12" t="s">
        <v>3</v>
      </c>
      <c r="E24" s="12"/>
      <c r="F24" s="12" t="s">
        <v>32</v>
      </c>
      <c r="G24" s="12" t="s">
        <v>29</v>
      </c>
      <c r="H24" s="12" t="s">
        <v>30</v>
      </c>
      <c r="I24" s="12" t="s">
        <v>31</v>
      </c>
      <c r="J24" s="12" t="s">
        <v>58</v>
      </c>
      <c r="K24" s="12" t="s">
        <v>62</v>
      </c>
      <c r="L24" s="12" t="s">
        <v>67</v>
      </c>
      <c r="M24" s="12" t="s">
        <v>124</v>
      </c>
      <c r="N24" s="12" t="s">
        <v>129</v>
      </c>
      <c r="O24" s="12" t="s">
        <v>133</v>
      </c>
      <c r="P24" s="12" t="s">
        <v>149</v>
      </c>
      <c r="Q24" s="12" t="s">
        <v>149</v>
      </c>
      <c r="R24" s="12" t="s">
        <v>153</v>
      </c>
      <c r="S24" s="12" t="s">
        <v>157</v>
      </c>
      <c r="T24" s="12" t="s">
        <v>157</v>
      </c>
      <c r="U24" s="12" t="s">
        <v>161</v>
      </c>
      <c r="V24" s="12" t="s">
        <v>161</v>
      </c>
      <c r="W24" s="12" t="s">
        <v>165</v>
      </c>
      <c r="X24" s="12" t="s">
        <v>169</v>
      </c>
      <c r="Y24" s="12" t="s">
        <v>173</v>
      </c>
      <c r="Z24" s="12" t="s">
        <v>113</v>
      </c>
      <c r="AA24" s="15" t="s">
        <v>127</v>
      </c>
      <c r="AB24" s="13" t="s">
        <v>115</v>
      </c>
      <c r="AC24" s="13" t="s">
        <v>120</v>
      </c>
    </row>
    <row r="25" spans="1:29" ht="12.75">
      <c r="A25" s="1" t="s">
        <v>28</v>
      </c>
      <c r="B25" s="4">
        <v>1</v>
      </c>
      <c r="C25" s="1" t="s">
        <v>8</v>
      </c>
      <c r="D25" s="4" t="s">
        <v>25</v>
      </c>
      <c r="E25" s="4">
        <v>4</v>
      </c>
      <c r="F25" s="1">
        <v>5</v>
      </c>
      <c r="G25" s="1">
        <v>5</v>
      </c>
      <c r="H25" s="1">
        <v>5</v>
      </c>
      <c r="I25" s="1">
        <v>4</v>
      </c>
      <c r="J25" s="1">
        <v>5</v>
      </c>
      <c r="K25" s="1">
        <v>6</v>
      </c>
      <c r="L25" s="1" t="s">
        <v>73</v>
      </c>
      <c r="M25" s="1">
        <v>6</v>
      </c>
      <c r="N25" s="1">
        <v>3</v>
      </c>
      <c r="O25" s="1">
        <v>6</v>
      </c>
      <c r="P25" s="1">
        <v>5</v>
      </c>
      <c r="Q25" s="1">
        <v>6</v>
      </c>
      <c r="R25" s="1">
        <v>5</v>
      </c>
      <c r="S25" s="1">
        <v>7</v>
      </c>
      <c r="T25" s="1">
        <v>4</v>
      </c>
      <c r="U25" s="1">
        <v>5</v>
      </c>
      <c r="V25" s="1">
        <v>6</v>
      </c>
      <c r="W25" s="1">
        <v>3</v>
      </c>
      <c r="X25" s="1">
        <v>4</v>
      </c>
      <c r="Y25" s="1">
        <v>6</v>
      </c>
      <c r="Z25" s="8">
        <f>AVERAGE(F25:K25,M25:Y25)</f>
        <v>5.052631578947368</v>
      </c>
      <c r="AA25" s="8">
        <f>Z25-E25</f>
        <v>1.0526315789473681</v>
      </c>
      <c r="AB25">
        <f>COUNTIF($F25:$Y25,"&lt;4")</f>
        <v>2</v>
      </c>
      <c r="AC25">
        <f>COUNTIF($F25:$Y25,"=4")</f>
        <v>3</v>
      </c>
    </row>
    <row r="26" spans="1:29" ht="12.75">
      <c r="A26" s="1" t="s">
        <v>28</v>
      </c>
      <c r="B26" s="4">
        <v>2</v>
      </c>
      <c r="C26" s="1" t="s">
        <v>9</v>
      </c>
      <c r="D26" s="4" t="s">
        <v>26</v>
      </c>
      <c r="E26" s="4">
        <v>5</v>
      </c>
      <c r="F26" s="1">
        <v>5</v>
      </c>
      <c r="G26" s="1">
        <v>5</v>
      </c>
      <c r="H26" s="1">
        <v>6</v>
      </c>
      <c r="I26" s="1">
        <v>5</v>
      </c>
      <c r="J26" s="1">
        <v>6</v>
      </c>
      <c r="K26" s="1">
        <v>4</v>
      </c>
      <c r="L26" s="1" t="s">
        <v>73</v>
      </c>
      <c r="M26" s="1">
        <v>5</v>
      </c>
      <c r="N26" s="1">
        <v>6</v>
      </c>
      <c r="O26" s="1">
        <v>6</v>
      </c>
      <c r="P26" s="1">
        <v>6</v>
      </c>
      <c r="Q26" s="1">
        <v>7</v>
      </c>
      <c r="R26" s="1">
        <v>6</v>
      </c>
      <c r="S26" s="1">
        <v>6</v>
      </c>
      <c r="T26" s="1">
        <v>7</v>
      </c>
      <c r="U26" s="1">
        <v>6</v>
      </c>
      <c r="V26" s="1">
        <v>6</v>
      </c>
      <c r="W26" s="1">
        <v>5</v>
      </c>
      <c r="X26" s="1">
        <v>5</v>
      </c>
      <c r="Y26" s="1">
        <v>6</v>
      </c>
      <c r="Z26" s="8">
        <f aca="true" t="shared" si="4" ref="Z26:Z43">AVERAGE(F26:K26,M26:Y26)</f>
        <v>5.684210526315789</v>
      </c>
      <c r="AA26" s="8">
        <f aca="true" t="shared" si="5" ref="AA26:AA43">Z26-E26</f>
        <v>0.6842105263157894</v>
      </c>
      <c r="AB26">
        <f>COUNTIF($F26:$Y26,"&lt;5")</f>
        <v>1</v>
      </c>
      <c r="AC26">
        <f>COUNTIF($F26:$Y26,"=5")</f>
        <v>6</v>
      </c>
    </row>
    <row r="27" spans="1:29" ht="12.75">
      <c r="A27" s="1" t="s">
        <v>28</v>
      </c>
      <c r="B27" s="4">
        <v>3</v>
      </c>
      <c r="C27" s="1" t="s">
        <v>10</v>
      </c>
      <c r="D27" s="4" t="s">
        <v>27</v>
      </c>
      <c r="E27" s="4">
        <v>3</v>
      </c>
      <c r="F27" s="1">
        <v>5</v>
      </c>
      <c r="G27" s="1">
        <v>3</v>
      </c>
      <c r="H27" s="1">
        <v>3</v>
      </c>
      <c r="I27" s="1">
        <v>3</v>
      </c>
      <c r="J27" s="1">
        <v>2</v>
      </c>
      <c r="K27" s="1">
        <v>2</v>
      </c>
      <c r="L27" s="1" t="s">
        <v>73</v>
      </c>
      <c r="M27" s="1">
        <v>4</v>
      </c>
      <c r="N27" s="1">
        <v>5</v>
      </c>
      <c r="O27" s="1">
        <v>3</v>
      </c>
      <c r="P27" s="1">
        <v>4</v>
      </c>
      <c r="Q27" s="1">
        <v>4</v>
      </c>
      <c r="R27" s="1">
        <v>4</v>
      </c>
      <c r="S27" s="1">
        <v>3</v>
      </c>
      <c r="T27" s="1">
        <v>3</v>
      </c>
      <c r="U27" s="1">
        <v>3</v>
      </c>
      <c r="V27" s="1">
        <v>3</v>
      </c>
      <c r="W27" s="1">
        <v>4</v>
      </c>
      <c r="X27" s="1">
        <v>4</v>
      </c>
      <c r="Y27" s="1">
        <v>5</v>
      </c>
      <c r="Z27" s="8">
        <f t="shared" si="4"/>
        <v>3.526315789473684</v>
      </c>
      <c r="AA27" s="8">
        <f t="shared" si="5"/>
        <v>0.5263157894736841</v>
      </c>
      <c r="AB27">
        <f>COUNTIF($F27:$Y27,"&lt;3")</f>
        <v>2</v>
      </c>
      <c r="AC27">
        <f>COUNTIF($F27:$Y27,"=3")</f>
        <v>8</v>
      </c>
    </row>
    <row r="28" spans="1:29" ht="12.75">
      <c r="A28" s="1" t="s">
        <v>28</v>
      </c>
      <c r="B28" s="4">
        <v>4</v>
      </c>
      <c r="C28" s="1" t="s">
        <v>11</v>
      </c>
      <c r="D28" s="4" t="s">
        <v>25</v>
      </c>
      <c r="E28" s="4">
        <v>4</v>
      </c>
      <c r="F28" s="1">
        <v>5</v>
      </c>
      <c r="G28" s="1">
        <v>3</v>
      </c>
      <c r="H28" s="1">
        <v>6</v>
      </c>
      <c r="I28" s="1">
        <v>4</v>
      </c>
      <c r="J28" s="1">
        <v>3</v>
      </c>
      <c r="K28" s="1">
        <v>3</v>
      </c>
      <c r="L28" s="1" t="s">
        <v>73</v>
      </c>
      <c r="M28" s="1">
        <v>4</v>
      </c>
      <c r="N28" s="1">
        <v>5</v>
      </c>
      <c r="O28" s="1">
        <v>6</v>
      </c>
      <c r="P28" s="1">
        <v>5</v>
      </c>
      <c r="Q28" s="1">
        <v>5</v>
      </c>
      <c r="R28" s="1">
        <v>5</v>
      </c>
      <c r="S28" s="1">
        <v>5</v>
      </c>
      <c r="T28" s="1">
        <v>6</v>
      </c>
      <c r="U28" s="1">
        <v>5</v>
      </c>
      <c r="V28" s="1">
        <v>6</v>
      </c>
      <c r="W28" s="1">
        <v>5</v>
      </c>
      <c r="X28" s="1">
        <v>4</v>
      </c>
      <c r="Y28" s="1">
        <v>5</v>
      </c>
      <c r="Z28" s="8">
        <f t="shared" si="4"/>
        <v>4.7368421052631575</v>
      </c>
      <c r="AA28" s="8">
        <f t="shared" si="5"/>
        <v>0.7368421052631575</v>
      </c>
      <c r="AB28">
        <f>COUNTIF($F28:$Y28,"&lt;4")</f>
        <v>3</v>
      </c>
      <c r="AC28">
        <f>COUNTIF($F28:$Y28,"=4")</f>
        <v>3</v>
      </c>
    </row>
    <row r="29" spans="1:29" ht="12.75">
      <c r="A29" s="1" t="s">
        <v>28</v>
      </c>
      <c r="B29" s="4">
        <v>5</v>
      </c>
      <c r="C29" s="1" t="s">
        <v>12</v>
      </c>
      <c r="D29" s="4" t="s">
        <v>25</v>
      </c>
      <c r="E29" s="4">
        <v>4</v>
      </c>
      <c r="F29" s="1">
        <v>6</v>
      </c>
      <c r="G29" s="1">
        <v>5</v>
      </c>
      <c r="H29" s="1">
        <v>5</v>
      </c>
      <c r="I29" s="1">
        <v>4</v>
      </c>
      <c r="J29" s="1">
        <v>4</v>
      </c>
      <c r="K29" s="1">
        <v>4</v>
      </c>
      <c r="L29" s="1" t="s">
        <v>73</v>
      </c>
      <c r="M29" s="1">
        <v>5</v>
      </c>
      <c r="N29" s="1">
        <v>5</v>
      </c>
      <c r="O29" s="1">
        <v>7</v>
      </c>
      <c r="P29" s="1">
        <v>7</v>
      </c>
      <c r="Q29" s="1">
        <v>6</v>
      </c>
      <c r="R29" s="1">
        <v>5</v>
      </c>
      <c r="S29" s="1">
        <v>5</v>
      </c>
      <c r="T29" s="1">
        <v>7</v>
      </c>
      <c r="U29" s="1">
        <v>5</v>
      </c>
      <c r="V29" s="1">
        <v>6</v>
      </c>
      <c r="W29" s="1">
        <v>5</v>
      </c>
      <c r="X29" s="1">
        <v>6</v>
      </c>
      <c r="Y29" s="1">
        <v>8</v>
      </c>
      <c r="Z29" s="8">
        <f t="shared" si="4"/>
        <v>5.526315789473684</v>
      </c>
      <c r="AA29" s="8">
        <f t="shared" si="5"/>
        <v>1.526315789473684</v>
      </c>
      <c r="AB29">
        <f>COUNTIF($F29:$Y29,"&lt;4")</f>
        <v>0</v>
      </c>
      <c r="AC29">
        <f>COUNTIF($F29:$Y29,"=4")</f>
        <v>3</v>
      </c>
    </row>
    <row r="30" spans="1:29" ht="12.75">
      <c r="A30" s="1" t="s">
        <v>28</v>
      </c>
      <c r="B30" s="4">
        <v>6</v>
      </c>
      <c r="C30" s="1" t="s">
        <v>13</v>
      </c>
      <c r="D30" s="4" t="s">
        <v>25</v>
      </c>
      <c r="E30" s="4">
        <v>4</v>
      </c>
      <c r="F30" s="1">
        <v>4</v>
      </c>
      <c r="G30" s="1">
        <v>6</v>
      </c>
      <c r="H30" s="1">
        <v>4</v>
      </c>
      <c r="I30" s="1">
        <v>5</v>
      </c>
      <c r="J30" s="1">
        <v>4</v>
      </c>
      <c r="K30" s="1">
        <v>5</v>
      </c>
      <c r="L30" s="1" t="s">
        <v>73</v>
      </c>
      <c r="M30" s="1">
        <v>4</v>
      </c>
      <c r="N30" s="1">
        <v>5</v>
      </c>
      <c r="O30" s="1">
        <v>5</v>
      </c>
      <c r="P30" s="1">
        <v>5</v>
      </c>
      <c r="Q30" s="1">
        <v>5</v>
      </c>
      <c r="R30" s="1">
        <v>4</v>
      </c>
      <c r="S30" s="1">
        <v>5</v>
      </c>
      <c r="T30" s="1">
        <v>4</v>
      </c>
      <c r="U30" s="1">
        <v>4</v>
      </c>
      <c r="V30" s="1">
        <v>5</v>
      </c>
      <c r="W30" s="1">
        <v>5</v>
      </c>
      <c r="X30" s="1">
        <v>5</v>
      </c>
      <c r="Y30" s="1">
        <v>6</v>
      </c>
      <c r="Z30" s="8">
        <f t="shared" si="4"/>
        <v>4.7368421052631575</v>
      </c>
      <c r="AA30" s="8">
        <f t="shared" si="5"/>
        <v>0.7368421052631575</v>
      </c>
      <c r="AB30">
        <f>COUNTIF($F30:$Y30,"&lt;4")</f>
        <v>0</v>
      </c>
      <c r="AC30">
        <f>COUNTIF($F30:$Y30,"=4")</f>
        <v>7</v>
      </c>
    </row>
    <row r="31" spans="1:29" ht="12.75">
      <c r="A31" s="1" t="s">
        <v>28</v>
      </c>
      <c r="B31" s="4">
        <v>7</v>
      </c>
      <c r="C31" s="1" t="s">
        <v>14</v>
      </c>
      <c r="D31" s="4" t="s">
        <v>25</v>
      </c>
      <c r="E31" s="4">
        <v>4</v>
      </c>
      <c r="F31" s="1">
        <v>4</v>
      </c>
      <c r="G31" s="1">
        <v>6</v>
      </c>
      <c r="H31" s="1">
        <v>5</v>
      </c>
      <c r="I31" s="1">
        <v>5</v>
      </c>
      <c r="J31" s="1">
        <v>5</v>
      </c>
      <c r="K31" s="1">
        <v>6</v>
      </c>
      <c r="L31" s="1" t="s">
        <v>73</v>
      </c>
      <c r="M31" s="1">
        <v>5</v>
      </c>
      <c r="N31" s="1">
        <v>7</v>
      </c>
      <c r="O31" s="1">
        <v>4</v>
      </c>
      <c r="P31" s="1">
        <v>5</v>
      </c>
      <c r="Q31" s="1">
        <v>4</v>
      </c>
      <c r="R31" s="1">
        <v>7</v>
      </c>
      <c r="S31" s="1">
        <v>5</v>
      </c>
      <c r="T31" s="1">
        <v>5</v>
      </c>
      <c r="U31" s="1">
        <v>4</v>
      </c>
      <c r="V31" s="1">
        <v>7</v>
      </c>
      <c r="W31" s="1">
        <v>6</v>
      </c>
      <c r="X31" s="1">
        <v>7</v>
      </c>
      <c r="Y31" s="1">
        <v>6</v>
      </c>
      <c r="Z31" s="8">
        <f t="shared" si="4"/>
        <v>5.421052631578948</v>
      </c>
      <c r="AA31" s="8">
        <f t="shared" si="5"/>
        <v>1.4210526315789478</v>
      </c>
      <c r="AB31">
        <f>COUNTIF($F31:$Y31,"&lt;4")</f>
        <v>0</v>
      </c>
      <c r="AC31">
        <f>COUNTIF($F31:$Y31,"=4")</f>
        <v>4</v>
      </c>
    </row>
    <row r="32" spans="1:29" ht="12.75">
      <c r="A32" s="1" t="s">
        <v>28</v>
      </c>
      <c r="B32" s="4">
        <v>8</v>
      </c>
      <c r="C32" s="1" t="s">
        <v>15</v>
      </c>
      <c r="D32" s="4" t="s">
        <v>26</v>
      </c>
      <c r="E32" s="4">
        <v>5</v>
      </c>
      <c r="F32" s="1">
        <v>7</v>
      </c>
      <c r="G32" s="1">
        <v>6</v>
      </c>
      <c r="H32" s="1">
        <v>6</v>
      </c>
      <c r="I32" s="1">
        <v>7</v>
      </c>
      <c r="J32" s="1">
        <v>6</v>
      </c>
      <c r="K32" s="1">
        <v>6</v>
      </c>
      <c r="L32" s="1" t="s">
        <v>73</v>
      </c>
      <c r="M32" s="1">
        <v>4</v>
      </c>
      <c r="N32" s="1">
        <v>5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>
        <v>6</v>
      </c>
      <c r="U32" s="1">
        <v>6</v>
      </c>
      <c r="V32" s="1">
        <v>7</v>
      </c>
      <c r="W32" s="1">
        <v>5</v>
      </c>
      <c r="X32" s="1">
        <v>6</v>
      </c>
      <c r="Y32" s="1">
        <v>6</v>
      </c>
      <c r="Z32" s="8">
        <f t="shared" si="4"/>
        <v>5.947368421052632</v>
      </c>
      <c r="AA32" s="8">
        <f t="shared" si="5"/>
        <v>0.9473684210526319</v>
      </c>
      <c r="AB32">
        <f>COUNTIF($F32:$Y32,"&lt;5")</f>
        <v>1</v>
      </c>
      <c r="AC32">
        <f>COUNTIF($F32:$Y32,"=5")</f>
        <v>2</v>
      </c>
    </row>
    <row r="33" spans="1:29" ht="12.75">
      <c r="A33" s="1" t="s">
        <v>28</v>
      </c>
      <c r="B33" s="4">
        <v>9</v>
      </c>
      <c r="C33" s="1" t="s">
        <v>16</v>
      </c>
      <c r="D33" s="4" t="s">
        <v>27</v>
      </c>
      <c r="E33" s="4">
        <v>3</v>
      </c>
      <c r="F33" s="1">
        <v>4</v>
      </c>
      <c r="G33" s="1">
        <v>4</v>
      </c>
      <c r="H33" s="1">
        <v>3</v>
      </c>
      <c r="I33" s="1">
        <v>3</v>
      </c>
      <c r="J33" s="1">
        <v>3</v>
      </c>
      <c r="K33" s="1">
        <v>4</v>
      </c>
      <c r="L33" s="1" t="s">
        <v>73</v>
      </c>
      <c r="M33" s="1">
        <v>4</v>
      </c>
      <c r="N33" s="1">
        <v>5</v>
      </c>
      <c r="O33" s="1">
        <v>3</v>
      </c>
      <c r="P33" s="1">
        <v>4</v>
      </c>
      <c r="Q33" s="1">
        <v>4</v>
      </c>
      <c r="R33" s="1">
        <v>4</v>
      </c>
      <c r="S33" s="1">
        <v>4</v>
      </c>
      <c r="T33" s="1">
        <v>4</v>
      </c>
      <c r="U33" s="1">
        <v>4</v>
      </c>
      <c r="V33" s="1">
        <v>5</v>
      </c>
      <c r="W33" s="1">
        <v>3</v>
      </c>
      <c r="X33" s="1">
        <v>4</v>
      </c>
      <c r="Y33" s="1">
        <v>3</v>
      </c>
      <c r="Z33" s="8">
        <f t="shared" si="4"/>
        <v>3.789473684210526</v>
      </c>
      <c r="AA33" s="8">
        <f t="shared" si="5"/>
        <v>0.7894736842105261</v>
      </c>
      <c r="AB33">
        <f>COUNTIF($F33:$Y33,"&lt;3")</f>
        <v>0</v>
      </c>
      <c r="AC33">
        <f>COUNTIF($F33:$Y33,"=3")</f>
        <v>6</v>
      </c>
    </row>
    <row r="34" spans="1:29" ht="12.75">
      <c r="A34" s="1" t="s">
        <v>28</v>
      </c>
      <c r="B34" s="4">
        <v>10</v>
      </c>
      <c r="C34" s="1" t="s">
        <v>8</v>
      </c>
      <c r="D34" s="4" t="s">
        <v>25</v>
      </c>
      <c r="E34" s="4">
        <v>4</v>
      </c>
      <c r="F34" s="1">
        <v>6</v>
      </c>
      <c r="G34" s="1">
        <v>4</v>
      </c>
      <c r="H34" s="1">
        <v>5</v>
      </c>
      <c r="I34" s="1">
        <v>4</v>
      </c>
      <c r="J34" s="1">
        <v>4</v>
      </c>
      <c r="K34" s="1">
        <v>5</v>
      </c>
      <c r="L34" s="1" t="s">
        <v>73</v>
      </c>
      <c r="M34" s="1">
        <v>5</v>
      </c>
      <c r="N34" s="1">
        <v>6</v>
      </c>
      <c r="O34" s="1">
        <v>6</v>
      </c>
      <c r="P34" s="1">
        <v>5</v>
      </c>
      <c r="Q34" s="1">
        <v>6</v>
      </c>
      <c r="R34" s="1">
        <v>4</v>
      </c>
      <c r="S34" s="1">
        <v>5</v>
      </c>
      <c r="T34" s="1">
        <v>5</v>
      </c>
      <c r="U34" s="1">
        <v>5</v>
      </c>
      <c r="V34" s="1">
        <v>4</v>
      </c>
      <c r="W34" s="1">
        <v>4</v>
      </c>
      <c r="X34" s="1">
        <v>7</v>
      </c>
      <c r="Y34" s="1">
        <v>6</v>
      </c>
      <c r="Z34" s="8">
        <f t="shared" si="4"/>
        <v>5.052631578947368</v>
      </c>
      <c r="AA34" s="8">
        <f t="shared" si="5"/>
        <v>1.0526315789473681</v>
      </c>
      <c r="AB34">
        <f>COUNTIF($F34:$Y34,"&lt;4")</f>
        <v>0</v>
      </c>
      <c r="AC34">
        <f>COUNTIF($F34:$Y34,"=4")</f>
        <v>6</v>
      </c>
    </row>
    <row r="35" spans="1:29" ht="12.75">
      <c r="A35" s="1" t="s">
        <v>28</v>
      </c>
      <c r="B35" s="4">
        <v>11</v>
      </c>
      <c r="C35" s="1" t="s">
        <v>17</v>
      </c>
      <c r="D35" s="4" t="s">
        <v>27</v>
      </c>
      <c r="E35" s="4">
        <v>3</v>
      </c>
      <c r="F35" s="1">
        <v>3</v>
      </c>
      <c r="G35" s="1">
        <v>4</v>
      </c>
      <c r="H35" s="1">
        <v>3</v>
      </c>
      <c r="I35" s="1">
        <v>3</v>
      </c>
      <c r="J35" s="1">
        <v>4</v>
      </c>
      <c r="K35" s="1">
        <v>4</v>
      </c>
      <c r="L35" s="1" t="s">
        <v>73</v>
      </c>
      <c r="M35" s="1">
        <v>3</v>
      </c>
      <c r="N35" s="1">
        <v>4</v>
      </c>
      <c r="O35" s="1">
        <v>4</v>
      </c>
      <c r="P35" s="1">
        <v>4</v>
      </c>
      <c r="Q35" s="1">
        <v>3</v>
      </c>
      <c r="R35" s="1">
        <v>3</v>
      </c>
      <c r="S35" s="1">
        <v>2</v>
      </c>
      <c r="T35" s="1">
        <v>3</v>
      </c>
      <c r="U35" s="1">
        <v>3</v>
      </c>
      <c r="V35" s="1">
        <v>4</v>
      </c>
      <c r="W35" s="1">
        <v>5</v>
      </c>
      <c r="X35" s="1">
        <v>5</v>
      </c>
      <c r="Y35" s="1">
        <v>3</v>
      </c>
      <c r="Z35" s="8">
        <f t="shared" si="4"/>
        <v>3.526315789473684</v>
      </c>
      <c r="AA35" s="8">
        <f t="shared" si="5"/>
        <v>0.5263157894736841</v>
      </c>
      <c r="AB35">
        <f>COUNTIF($F35:$Y35,"&lt;3")</f>
        <v>1</v>
      </c>
      <c r="AC35">
        <f>COUNTIF($F35:$Y35,"=3")</f>
        <v>9</v>
      </c>
    </row>
    <row r="36" spans="1:29" ht="12.75">
      <c r="A36" s="1" t="s">
        <v>28</v>
      </c>
      <c r="B36" s="4">
        <v>12</v>
      </c>
      <c r="C36" s="1" t="s">
        <v>18</v>
      </c>
      <c r="D36" s="4" t="s">
        <v>25</v>
      </c>
      <c r="E36" s="4">
        <v>4</v>
      </c>
      <c r="F36" s="1">
        <v>5</v>
      </c>
      <c r="G36" s="1">
        <v>6</v>
      </c>
      <c r="H36" s="1">
        <v>7</v>
      </c>
      <c r="I36" s="1">
        <v>4</v>
      </c>
      <c r="J36" s="1">
        <v>7</v>
      </c>
      <c r="K36" s="1">
        <v>6</v>
      </c>
      <c r="L36" s="1" t="s">
        <v>73</v>
      </c>
      <c r="M36" s="1">
        <v>6</v>
      </c>
      <c r="N36" s="1">
        <v>5</v>
      </c>
      <c r="O36" s="1">
        <v>6</v>
      </c>
      <c r="P36" s="1">
        <v>6</v>
      </c>
      <c r="Q36" s="1">
        <v>7</v>
      </c>
      <c r="R36" s="1">
        <v>4</v>
      </c>
      <c r="S36" s="1">
        <v>5</v>
      </c>
      <c r="T36" s="1">
        <v>4</v>
      </c>
      <c r="U36" s="1">
        <v>5</v>
      </c>
      <c r="V36" s="1">
        <v>5</v>
      </c>
      <c r="W36" s="1">
        <v>6</v>
      </c>
      <c r="X36" s="1">
        <v>5</v>
      </c>
      <c r="Y36" s="1">
        <v>5</v>
      </c>
      <c r="Z36" s="8">
        <f t="shared" si="4"/>
        <v>5.473684210526316</v>
      </c>
      <c r="AA36" s="8">
        <f t="shared" si="5"/>
        <v>1.473684210526316</v>
      </c>
      <c r="AB36">
        <f>COUNTIF($F36:$Y36,"&lt;4")</f>
        <v>0</v>
      </c>
      <c r="AC36">
        <f>COUNTIF($F36:$Y36,"=4")</f>
        <v>3</v>
      </c>
    </row>
    <row r="37" spans="1:29" ht="12.75">
      <c r="A37" s="1" t="s">
        <v>28</v>
      </c>
      <c r="B37" s="4">
        <v>13</v>
      </c>
      <c r="C37" s="1" t="s">
        <v>19</v>
      </c>
      <c r="D37" s="4" t="s">
        <v>26</v>
      </c>
      <c r="E37" s="4">
        <v>5</v>
      </c>
      <c r="F37" s="1">
        <v>7</v>
      </c>
      <c r="G37" s="1">
        <v>5</v>
      </c>
      <c r="H37" s="1">
        <v>6</v>
      </c>
      <c r="I37" s="1">
        <v>6</v>
      </c>
      <c r="J37" s="1">
        <v>6</v>
      </c>
      <c r="K37" s="1">
        <v>7</v>
      </c>
      <c r="L37" s="1" t="s">
        <v>73</v>
      </c>
      <c r="M37" s="1">
        <v>7</v>
      </c>
      <c r="N37" s="1">
        <v>6</v>
      </c>
      <c r="O37" s="1">
        <v>6</v>
      </c>
      <c r="P37" s="1">
        <v>7</v>
      </c>
      <c r="Q37" s="1">
        <v>5</v>
      </c>
      <c r="R37" s="1">
        <v>7</v>
      </c>
      <c r="S37" s="1">
        <v>6</v>
      </c>
      <c r="T37" s="1">
        <v>5</v>
      </c>
      <c r="U37" s="1">
        <v>6</v>
      </c>
      <c r="V37" s="1">
        <v>6</v>
      </c>
      <c r="W37" s="1">
        <v>7</v>
      </c>
      <c r="X37" s="1">
        <v>6</v>
      </c>
      <c r="Y37" s="1">
        <v>6</v>
      </c>
      <c r="Z37" s="8">
        <f t="shared" si="4"/>
        <v>6.157894736842105</v>
      </c>
      <c r="AA37" s="8">
        <f t="shared" si="5"/>
        <v>1.1578947368421053</v>
      </c>
      <c r="AB37">
        <f>COUNTIF($F37:$Y37,"&lt;5")</f>
        <v>0</v>
      </c>
      <c r="AC37">
        <f>COUNTIF($F37:$Y37,"=5")</f>
        <v>3</v>
      </c>
    </row>
    <row r="38" spans="1:29" ht="12.75">
      <c r="A38" s="1" t="s">
        <v>28</v>
      </c>
      <c r="B38" s="4">
        <v>14</v>
      </c>
      <c r="C38" s="1" t="s">
        <v>20</v>
      </c>
      <c r="D38" s="4" t="s">
        <v>25</v>
      </c>
      <c r="E38" s="4">
        <v>4</v>
      </c>
      <c r="F38" s="1">
        <v>6</v>
      </c>
      <c r="G38" s="1">
        <v>5</v>
      </c>
      <c r="H38" s="1">
        <v>5</v>
      </c>
      <c r="I38" s="1">
        <v>4</v>
      </c>
      <c r="J38" s="1">
        <v>3</v>
      </c>
      <c r="K38" s="1">
        <v>4</v>
      </c>
      <c r="L38" s="1" t="s">
        <v>73</v>
      </c>
      <c r="M38" s="1">
        <v>6</v>
      </c>
      <c r="N38" s="1">
        <v>4</v>
      </c>
      <c r="O38" s="1">
        <v>5</v>
      </c>
      <c r="P38" s="1">
        <v>5</v>
      </c>
      <c r="Q38" s="1">
        <v>7</v>
      </c>
      <c r="R38" s="1">
        <v>5</v>
      </c>
      <c r="S38" s="1">
        <v>5</v>
      </c>
      <c r="T38" s="1">
        <v>4</v>
      </c>
      <c r="U38" s="1">
        <v>7</v>
      </c>
      <c r="V38" s="1">
        <v>6</v>
      </c>
      <c r="W38" s="1">
        <v>5</v>
      </c>
      <c r="X38" s="1">
        <v>6</v>
      </c>
      <c r="Y38" s="1">
        <v>5</v>
      </c>
      <c r="Z38" s="8">
        <f t="shared" si="4"/>
        <v>5.105263157894737</v>
      </c>
      <c r="AA38" s="8">
        <f t="shared" si="5"/>
        <v>1.1052631578947372</v>
      </c>
      <c r="AB38">
        <f>COUNTIF($F38:$Y38,"&lt;4")</f>
        <v>1</v>
      </c>
      <c r="AC38">
        <f>COUNTIF($F38:$Y38,"=4")</f>
        <v>4</v>
      </c>
    </row>
    <row r="39" spans="1:29" ht="12.75">
      <c r="A39" s="1" t="s">
        <v>28</v>
      </c>
      <c r="B39" s="4">
        <v>15</v>
      </c>
      <c r="C39" s="1" t="s">
        <v>21</v>
      </c>
      <c r="D39" s="4" t="s">
        <v>27</v>
      </c>
      <c r="E39" s="4">
        <v>3</v>
      </c>
      <c r="F39" s="1">
        <v>4</v>
      </c>
      <c r="G39" s="1">
        <v>3</v>
      </c>
      <c r="H39" s="1">
        <v>4</v>
      </c>
      <c r="I39" s="1">
        <v>3</v>
      </c>
      <c r="J39" s="1">
        <v>3</v>
      </c>
      <c r="K39" s="1">
        <v>4</v>
      </c>
      <c r="L39" s="1" t="s">
        <v>73</v>
      </c>
      <c r="M39" s="1">
        <v>3</v>
      </c>
      <c r="N39" s="1">
        <v>5</v>
      </c>
      <c r="O39" s="1">
        <v>3</v>
      </c>
      <c r="P39" s="1">
        <v>7</v>
      </c>
      <c r="Q39" s="1">
        <v>5</v>
      </c>
      <c r="R39" s="1">
        <v>4</v>
      </c>
      <c r="S39" s="1">
        <v>5</v>
      </c>
      <c r="T39" s="1">
        <v>6</v>
      </c>
      <c r="U39" s="1">
        <v>4</v>
      </c>
      <c r="V39" s="1">
        <v>4</v>
      </c>
      <c r="W39" s="1">
        <v>3</v>
      </c>
      <c r="X39" s="1">
        <v>3</v>
      </c>
      <c r="Y39" s="1">
        <v>5</v>
      </c>
      <c r="Z39" s="8">
        <f t="shared" si="4"/>
        <v>4.105263157894737</v>
      </c>
      <c r="AA39" s="8">
        <f t="shared" si="5"/>
        <v>1.1052631578947372</v>
      </c>
      <c r="AB39">
        <f>COUNTIF($F39:$Y39,"&lt;3")</f>
        <v>0</v>
      </c>
      <c r="AC39">
        <f>COUNTIF($F39:$Y39,"=3")</f>
        <v>7</v>
      </c>
    </row>
    <row r="40" spans="1:29" ht="12.75">
      <c r="A40" s="1" t="s">
        <v>28</v>
      </c>
      <c r="B40" s="4">
        <v>16</v>
      </c>
      <c r="C40" s="1" t="s">
        <v>22</v>
      </c>
      <c r="D40" s="4" t="s">
        <v>25</v>
      </c>
      <c r="E40" s="4">
        <v>4</v>
      </c>
      <c r="F40" s="1">
        <v>4</v>
      </c>
      <c r="G40" s="1">
        <v>4</v>
      </c>
      <c r="H40" s="1">
        <v>5</v>
      </c>
      <c r="I40" s="1">
        <v>4</v>
      </c>
      <c r="J40" s="1">
        <v>4</v>
      </c>
      <c r="K40" s="1">
        <v>6</v>
      </c>
      <c r="L40" s="1" t="s">
        <v>73</v>
      </c>
      <c r="M40" s="1">
        <v>6</v>
      </c>
      <c r="N40" s="1">
        <v>6</v>
      </c>
      <c r="O40" s="1">
        <v>4</v>
      </c>
      <c r="P40" s="1">
        <v>6</v>
      </c>
      <c r="Q40" s="1">
        <v>6</v>
      </c>
      <c r="R40" s="1">
        <v>4</v>
      </c>
      <c r="S40" s="1">
        <v>4</v>
      </c>
      <c r="T40" s="1">
        <v>5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8">
        <f t="shared" si="4"/>
        <v>4.894736842105263</v>
      </c>
      <c r="AA40" s="8">
        <f t="shared" si="5"/>
        <v>0.8947368421052628</v>
      </c>
      <c r="AB40">
        <f>COUNTIF($F40:$Y40,"&lt;4")</f>
        <v>0</v>
      </c>
      <c r="AC40">
        <f>COUNTIF($F40:$Y40,"=4")</f>
        <v>7</v>
      </c>
    </row>
    <row r="41" spans="1:29" ht="12.75">
      <c r="A41" s="1" t="s">
        <v>28</v>
      </c>
      <c r="B41" s="4">
        <v>17</v>
      </c>
      <c r="C41" s="1" t="s">
        <v>23</v>
      </c>
      <c r="D41" s="4" t="s">
        <v>25</v>
      </c>
      <c r="E41" s="4">
        <v>4</v>
      </c>
      <c r="F41" s="1">
        <v>7</v>
      </c>
      <c r="G41" s="1">
        <v>5</v>
      </c>
      <c r="H41" s="1">
        <v>5</v>
      </c>
      <c r="I41" s="1">
        <v>5</v>
      </c>
      <c r="J41" s="1">
        <v>5</v>
      </c>
      <c r="K41" s="1">
        <v>4</v>
      </c>
      <c r="L41" s="1" t="s">
        <v>73</v>
      </c>
      <c r="M41" s="1">
        <v>6</v>
      </c>
      <c r="N41" s="1">
        <v>4</v>
      </c>
      <c r="O41" s="1">
        <v>6</v>
      </c>
      <c r="P41" s="1">
        <v>5</v>
      </c>
      <c r="Q41" s="1">
        <v>5</v>
      </c>
      <c r="R41" s="1">
        <v>6</v>
      </c>
      <c r="S41" s="1">
        <v>5</v>
      </c>
      <c r="T41" s="1">
        <v>4</v>
      </c>
      <c r="U41" s="1">
        <v>6</v>
      </c>
      <c r="V41" s="1">
        <v>7</v>
      </c>
      <c r="W41" s="1">
        <v>6</v>
      </c>
      <c r="X41" s="1">
        <v>5</v>
      </c>
      <c r="Y41" s="1">
        <v>6</v>
      </c>
      <c r="Z41" s="8">
        <f t="shared" si="4"/>
        <v>5.368421052631579</v>
      </c>
      <c r="AA41" s="8">
        <f t="shared" si="5"/>
        <v>1.3684210526315788</v>
      </c>
      <c r="AB41">
        <f>COUNTIF($F41:$Y41,"&lt;4")</f>
        <v>0</v>
      </c>
      <c r="AC41">
        <f>COUNTIF($F41:$Y41,"=4")</f>
        <v>3</v>
      </c>
    </row>
    <row r="42" spans="1:29" ht="12.75">
      <c r="A42" s="1" t="s">
        <v>28</v>
      </c>
      <c r="B42" s="4">
        <v>18</v>
      </c>
      <c r="C42" s="1" t="s">
        <v>24</v>
      </c>
      <c r="D42" s="4" t="s">
        <v>26</v>
      </c>
      <c r="E42" s="4">
        <v>5</v>
      </c>
      <c r="F42" s="1">
        <v>8</v>
      </c>
      <c r="G42" s="1">
        <v>5</v>
      </c>
      <c r="H42" s="1">
        <v>5</v>
      </c>
      <c r="I42" s="1">
        <v>5</v>
      </c>
      <c r="J42" s="1">
        <v>7</v>
      </c>
      <c r="K42" s="1">
        <v>6</v>
      </c>
      <c r="L42" s="1" t="s">
        <v>73</v>
      </c>
      <c r="M42" s="1">
        <v>6</v>
      </c>
      <c r="N42" s="1">
        <v>5</v>
      </c>
      <c r="O42" s="1">
        <v>7</v>
      </c>
      <c r="P42" s="1">
        <v>6</v>
      </c>
      <c r="Q42" s="1">
        <v>7</v>
      </c>
      <c r="R42" s="1">
        <v>6</v>
      </c>
      <c r="S42" s="1">
        <v>6</v>
      </c>
      <c r="T42" s="1">
        <v>7</v>
      </c>
      <c r="U42" s="1">
        <v>8</v>
      </c>
      <c r="V42" s="1">
        <v>6</v>
      </c>
      <c r="W42" s="1">
        <v>5</v>
      </c>
      <c r="X42" s="1">
        <v>5</v>
      </c>
      <c r="Y42" s="1">
        <v>5</v>
      </c>
      <c r="Z42" s="8">
        <f t="shared" si="4"/>
        <v>6.052631578947368</v>
      </c>
      <c r="AA42" s="8">
        <f t="shared" si="5"/>
        <v>1.0526315789473681</v>
      </c>
      <c r="AB42">
        <f>COUNTIF($F42:$Y42,"&lt;5")</f>
        <v>0</v>
      </c>
      <c r="AC42">
        <f>COUNTIF($F42:$Y42,"=5")</f>
        <v>7</v>
      </c>
    </row>
    <row r="43" spans="2:29" s="5" customFormat="1" ht="12.75">
      <c r="B43" s="6" t="s">
        <v>118</v>
      </c>
      <c r="D43" s="6"/>
      <c r="E43" s="2">
        <f aca="true" t="shared" si="6" ref="E43:L43">SUM(E25:E42)</f>
        <v>72</v>
      </c>
      <c r="F43" s="2">
        <f t="shared" si="6"/>
        <v>95</v>
      </c>
      <c r="G43" s="2">
        <f t="shared" si="6"/>
        <v>84</v>
      </c>
      <c r="H43" s="2">
        <f t="shared" si="6"/>
        <v>88</v>
      </c>
      <c r="I43" s="2">
        <f t="shared" si="6"/>
        <v>78</v>
      </c>
      <c r="J43" s="2">
        <f t="shared" si="6"/>
        <v>81</v>
      </c>
      <c r="K43" s="2">
        <f t="shared" si="6"/>
        <v>86</v>
      </c>
      <c r="L43" s="2">
        <f t="shared" si="6"/>
        <v>0</v>
      </c>
      <c r="M43" s="2">
        <f aca="true" t="shared" si="7" ref="M43:V43">SUM(M25:M42)</f>
        <v>89</v>
      </c>
      <c r="N43" s="2">
        <f t="shared" si="7"/>
        <v>91</v>
      </c>
      <c r="O43" s="2">
        <f t="shared" si="7"/>
        <v>93</v>
      </c>
      <c r="P43" s="2">
        <f t="shared" si="7"/>
        <v>98</v>
      </c>
      <c r="Q43" s="2">
        <f t="shared" si="7"/>
        <v>98</v>
      </c>
      <c r="R43" s="2">
        <f t="shared" si="7"/>
        <v>89</v>
      </c>
      <c r="S43" s="2">
        <f t="shared" si="7"/>
        <v>89</v>
      </c>
      <c r="T43" s="2">
        <f t="shared" si="7"/>
        <v>89</v>
      </c>
      <c r="U43" s="2">
        <f t="shared" si="7"/>
        <v>91</v>
      </c>
      <c r="V43" s="2">
        <f t="shared" si="7"/>
        <v>98</v>
      </c>
      <c r="W43" s="2">
        <f>SUM(W25:W42)</f>
        <v>87</v>
      </c>
      <c r="X43" s="2">
        <f>SUM(X25:X42)</f>
        <v>92</v>
      </c>
      <c r="Y43" s="2">
        <f>SUM(Y25:Y42)</f>
        <v>97</v>
      </c>
      <c r="Z43" s="11">
        <f t="shared" si="4"/>
        <v>90.15789473684211</v>
      </c>
      <c r="AA43" s="11">
        <f t="shared" si="5"/>
        <v>18.15789473684211</v>
      </c>
      <c r="AB43" s="2">
        <f>SUM(AB25:AB42)</f>
        <v>11</v>
      </c>
      <c r="AC43" s="2">
        <f>SUM(AC25:AC42)</f>
        <v>91</v>
      </c>
    </row>
    <row r="46" spans="1:29" s="14" customFormat="1" ht="12.75">
      <c r="A46" s="12" t="s">
        <v>0</v>
      </c>
      <c r="B46" s="12" t="s">
        <v>1</v>
      </c>
      <c r="C46" s="12" t="s">
        <v>2</v>
      </c>
      <c r="D46" s="12" t="s">
        <v>3</v>
      </c>
      <c r="E46" s="12"/>
      <c r="F46" s="12" t="s">
        <v>36</v>
      </c>
      <c r="G46" s="12" t="s">
        <v>33</v>
      </c>
      <c r="H46" s="12" t="s">
        <v>34</v>
      </c>
      <c r="I46" s="12" t="s">
        <v>35</v>
      </c>
      <c r="J46" s="12" t="s">
        <v>59</v>
      </c>
      <c r="K46" s="12" t="s">
        <v>63</v>
      </c>
      <c r="L46" s="12" t="s">
        <v>69</v>
      </c>
      <c r="M46" s="12" t="s">
        <v>125</v>
      </c>
      <c r="N46" s="12" t="s">
        <v>130</v>
      </c>
      <c r="O46" s="12" t="s">
        <v>134</v>
      </c>
      <c r="P46" s="12" t="s">
        <v>150</v>
      </c>
      <c r="Q46" s="12" t="s">
        <v>150</v>
      </c>
      <c r="R46" s="12" t="s">
        <v>154</v>
      </c>
      <c r="S46" s="12" t="s">
        <v>158</v>
      </c>
      <c r="T46" s="12" t="s">
        <v>158</v>
      </c>
      <c r="U46" s="12" t="s">
        <v>162</v>
      </c>
      <c r="V46" s="12" t="s">
        <v>162</v>
      </c>
      <c r="W46" s="12" t="s">
        <v>166</v>
      </c>
      <c r="X46" s="12" t="s">
        <v>170</v>
      </c>
      <c r="Y46" s="12" t="s">
        <v>174</v>
      </c>
      <c r="Z46" s="12" t="s">
        <v>113</v>
      </c>
      <c r="AA46" s="15" t="s">
        <v>127</v>
      </c>
      <c r="AB46" s="13" t="s">
        <v>116</v>
      </c>
      <c r="AC46" s="13" t="s">
        <v>121</v>
      </c>
    </row>
    <row r="47" spans="1:29" ht="12.75">
      <c r="A47" s="1" t="s">
        <v>28</v>
      </c>
      <c r="B47" s="4">
        <v>1</v>
      </c>
      <c r="C47" s="1" t="s">
        <v>8</v>
      </c>
      <c r="D47" s="4" t="s">
        <v>25</v>
      </c>
      <c r="E47" s="4">
        <v>4</v>
      </c>
      <c r="F47" s="1">
        <v>7</v>
      </c>
      <c r="G47" s="1">
        <v>5</v>
      </c>
      <c r="H47" s="1">
        <v>7</v>
      </c>
      <c r="I47" s="1">
        <v>6</v>
      </c>
      <c r="J47" s="1">
        <v>6</v>
      </c>
      <c r="K47" s="1">
        <v>4</v>
      </c>
      <c r="L47" s="1">
        <v>7</v>
      </c>
      <c r="M47" s="1">
        <v>5</v>
      </c>
      <c r="N47" s="1">
        <v>3</v>
      </c>
      <c r="O47" s="1">
        <v>4</v>
      </c>
      <c r="P47" s="1">
        <v>5</v>
      </c>
      <c r="Q47" s="1">
        <v>6</v>
      </c>
      <c r="R47" s="1">
        <v>5</v>
      </c>
      <c r="S47" s="1">
        <v>5</v>
      </c>
      <c r="T47" s="1">
        <v>6</v>
      </c>
      <c r="U47" s="1">
        <v>9</v>
      </c>
      <c r="V47" s="1">
        <v>5</v>
      </c>
      <c r="W47" s="1">
        <v>8</v>
      </c>
      <c r="X47" s="1">
        <v>5</v>
      </c>
      <c r="Y47" s="1">
        <v>6</v>
      </c>
      <c r="Z47" s="8">
        <f aca="true" t="shared" si="8" ref="Z47:Z65">AVERAGE(F47:Y47)</f>
        <v>5.7</v>
      </c>
      <c r="AA47" s="8">
        <f>Z47-E47</f>
        <v>1.7000000000000002</v>
      </c>
      <c r="AB47">
        <f>COUNTIF($F47:$Y47,"&lt;4")</f>
        <v>1</v>
      </c>
      <c r="AC47">
        <f>COUNTIF($F47:$Y47,"=4")</f>
        <v>2</v>
      </c>
    </row>
    <row r="48" spans="1:29" ht="12.75">
      <c r="A48" s="1" t="s">
        <v>28</v>
      </c>
      <c r="B48" s="4">
        <v>2</v>
      </c>
      <c r="C48" s="1" t="s">
        <v>9</v>
      </c>
      <c r="D48" s="4" t="s">
        <v>26</v>
      </c>
      <c r="E48" s="4">
        <v>5</v>
      </c>
      <c r="F48" s="1">
        <v>7</v>
      </c>
      <c r="G48" s="1">
        <v>6</v>
      </c>
      <c r="H48" s="1">
        <v>6</v>
      </c>
      <c r="I48" s="1">
        <v>5</v>
      </c>
      <c r="J48" s="1">
        <v>7</v>
      </c>
      <c r="K48" s="1">
        <v>5</v>
      </c>
      <c r="L48" s="1">
        <v>7</v>
      </c>
      <c r="M48" s="1">
        <v>6</v>
      </c>
      <c r="N48" s="1">
        <v>5</v>
      </c>
      <c r="O48" s="1">
        <v>7</v>
      </c>
      <c r="P48" s="1">
        <v>7</v>
      </c>
      <c r="Q48" s="1">
        <v>5</v>
      </c>
      <c r="R48" s="1">
        <v>4</v>
      </c>
      <c r="S48" s="1">
        <v>9</v>
      </c>
      <c r="T48" s="1">
        <v>7</v>
      </c>
      <c r="U48" s="1">
        <v>8</v>
      </c>
      <c r="V48" s="1">
        <v>5</v>
      </c>
      <c r="W48" s="1">
        <v>9</v>
      </c>
      <c r="X48" s="1">
        <v>6</v>
      </c>
      <c r="Y48" s="1">
        <v>8</v>
      </c>
      <c r="Z48" s="8">
        <f t="shared" si="8"/>
        <v>6.45</v>
      </c>
      <c r="AA48" s="8">
        <f aca="true" t="shared" si="9" ref="AA48:AA65">Z48-E48</f>
        <v>1.4500000000000002</v>
      </c>
      <c r="AB48">
        <f>COUNTIF($F48:$Y48,"&lt;5")</f>
        <v>1</v>
      </c>
      <c r="AC48">
        <f>COUNTIF($F48:$Y48,"=5")</f>
        <v>5</v>
      </c>
    </row>
    <row r="49" spans="1:29" ht="12.75">
      <c r="A49" s="1" t="s">
        <v>28</v>
      </c>
      <c r="B49" s="4">
        <v>3</v>
      </c>
      <c r="C49" s="1" t="s">
        <v>10</v>
      </c>
      <c r="D49" s="4" t="s">
        <v>27</v>
      </c>
      <c r="E49" s="4">
        <v>3</v>
      </c>
      <c r="F49" s="1">
        <v>3</v>
      </c>
      <c r="G49" s="1">
        <v>3</v>
      </c>
      <c r="H49" s="1">
        <v>3</v>
      </c>
      <c r="I49" s="1">
        <v>4</v>
      </c>
      <c r="J49" s="1">
        <v>5</v>
      </c>
      <c r="K49" s="1">
        <v>3</v>
      </c>
      <c r="L49" s="1">
        <v>4</v>
      </c>
      <c r="M49" s="1">
        <v>3</v>
      </c>
      <c r="N49" s="1">
        <v>4</v>
      </c>
      <c r="O49" s="1">
        <v>5</v>
      </c>
      <c r="P49" s="1">
        <v>3</v>
      </c>
      <c r="Q49" s="1">
        <v>3</v>
      </c>
      <c r="R49" s="1">
        <v>6</v>
      </c>
      <c r="S49" s="1">
        <v>3</v>
      </c>
      <c r="T49" s="1">
        <v>4</v>
      </c>
      <c r="U49" s="1">
        <v>4</v>
      </c>
      <c r="V49" s="1">
        <v>4</v>
      </c>
      <c r="W49" s="1">
        <v>4</v>
      </c>
      <c r="X49" s="1">
        <v>4</v>
      </c>
      <c r="Y49" s="1">
        <v>5</v>
      </c>
      <c r="Z49" s="8">
        <f t="shared" si="8"/>
        <v>3.85</v>
      </c>
      <c r="AA49" s="8">
        <f t="shared" si="9"/>
        <v>0.8500000000000001</v>
      </c>
      <c r="AB49">
        <f>COUNTIF($F49:$Y49,"&lt;3")</f>
        <v>0</v>
      </c>
      <c r="AC49">
        <f>COUNTIF($F49:$Y49,"=3")</f>
        <v>8</v>
      </c>
    </row>
    <row r="50" spans="1:29" ht="12.75">
      <c r="A50" s="1" t="s">
        <v>28</v>
      </c>
      <c r="B50" s="4">
        <v>4</v>
      </c>
      <c r="C50" s="1" t="s">
        <v>11</v>
      </c>
      <c r="D50" s="4" t="s">
        <v>25</v>
      </c>
      <c r="E50" s="4">
        <v>4</v>
      </c>
      <c r="F50" s="1">
        <v>5</v>
      </c>
      <c r="G50" s="1">
        <v>4</v>
      </c>
      <c r="H50" s="1">
        <v>5</v>
      </c>
      <c r="I50" s="1">
        <v>3</v>
      </c>
      <c r="J50" s="1">
        <v>4</v>
      </c>
      <c r="K50" s="1">
        <v>3</v>
      </c>
      <c r="L50" s="1">
        <v>5</v>
      </c>
      <c r="M50" s="1">
        <v>4</v>
      </c>
      <c r="N50" s="1">
        <v>4</v>
      </c>
      <c r="O50" s="1">
        <v>4</v>
      </c>
      <c r="P50" s="1">
        <v>3</v>
      </c>
      <c r="Q50" s="1">
        <v>5</v>
      </c>
      <c r="R50" s="1">
        <v>5</v>
      </c>
      <c r="S50" s="1">
        <v>6</v>
      </c>
      <c r="T50" s="1">
        <v>4</v>
      </c>
      <c r="U50" s="1">
        <v>5</v>
      </c>
      <c r="V50" s="1">
        <v>4</v>
      </c>
      <c r="W50" s="1">
        <v>5</v>
      </c>
      <c r="X50" s="1">
        <v>6</v>
      </c>
      <c r="Y50" s="1">
        <v>4</v>
      </c>
      <c r="Z50" s="8">
        <f t="shared" si="8"/>
        <v>4.4</v>
      </c>
      <c r="AA50" s="8">
        <f t="shared" si="9"/>
        <v>0.40000000000000036</v>
      </c>
      <c r="AB50">
        <f>COUNTIF($F50:$Y50,"&lt;4")</f>
        <v>3</v>
      </c>
      <c r="AC50">
        <f>COUNTIF($F50:$Y50,"=4")</f>
        <v>8</v>
      </c>
    </row>
    <row r="51" spans="1:29" ht="12.75">
      <c r="A51" s="1" t="s">
        <v>28</v>
      </c>
      <c r="B51" s="4">
        <v>5</v>
      </c>
      <c r="C51" s="1" t="s">
        <v>12</v>
      </c>
      <c r="D51" s="4" t="s">
        <v>25</v>
      </c>
      <c r="E51" s="4">
        <v>4</v>
      </c>
      <c r="F51" s="1">
        <v>4</v>
      </c>
      <c r="G51" s="1">
        <v>8</v>
      </c>
      <c r="H51" s="1">
        <v>5</v>
      </c>
      <c r="I51" s="1">
        <v>7</v>
      </c>
      <c r="J51" s="1">
        <v>5</v>
      </c>
      <c r="K51" s="1">
        <v>5</v>
      </c>
      <c r="L51" s="1">
        <v>7</v>
      </c>
      <c r="M51" s="1">
        <v>8</v>
      </c>
      <c r="N51" s="1">
        <v>7</v>
      </c>
      <c r="O51" s="1">
        <v>6</v>
      </c>
      <c r="P51" s="1">
        <v>7</v>
      </c>
      <c r="Q51" s="1">
        <v>5</v>
      </c>
      <c r="R51" s="1">
        <v>6</v>
      </c>
      <c r="S51" s="1">
        <v>6</v>
      </c>
      <c r="T51" s="1">
        <v>8</v>
      </c>
      <c r="U51" s="1">
        <v>5</v>
      </c>
      <c r="V51" s="1">
        <v>5</v>
      </c>
      <c r="W51" s="1">
        <v>6</v>
      </c>
      <c r="X51" s="1">
        <v>6</v>
      </c>
      <c r="Y51" s="1">
        <v>5</v>
      </c>
      <c r="Z51" s="8">
        <f t="shared" si="8"/>
        <v>6.05</v>
      </c>
      <c r="AA51" s="8">
        <f t="shared" si="9"/>
        <v>2.05</v>
      </c>
      <c r="AB51">
        <f>COUNTIF($F51:$Y51,"&lt;4")</f>
        <v>0</v>
      </c>
      <c r="AC51">
        <f>COUNTIF($F51:$Y51,"=4")</f>
        <v>1</v>
      </c>
    </row>
    <row r="52" spans="1:29" ht="12.75">
      <c r="A52" s="1" t="s">
        <v>28</v>
      </c>
      <c r="B52" s="4">
        <v>6</v>
      </c>
      <c r="C52" s="1" t="s">
        <v>13</v>
      </c>
      <c r="D52" s="4" t="s">
        <v>25</v>
      </c>
      <c r="E52" s="4">
        <v>4</v>
      </c>
      <c r="F52" s="1">
        <v>6</v>
      </c>
      <c r="G52" s="1">
        <v>5</v>
      </c>
      <c r="H52" s="1">
        <v>5</v>
      </c>
      <c r="I52" s="1">
        <v>4</v>
      </c>
      <c r="J52" s="1">
        <v>4</v>
      </c>
      <c r="K52" s="1">
        <v>5</v>
      </c>
      <c r="L52" s="1">
        <v>6</v>
      </c>
      <c r="M52" s="1">
        <v>5</v>
      </c>
      <c r="N52" s="1">
        <v>4</v>
      </c>
      <c r="O52" s="1">
        <v>7</v>
      </c>
      <c r="P52" s="1">
        <v>4</v>
      </c>
      <c r="Q52" s="1">
        <v>4</v>
      </c>
      <c r="R52" s="1">
        <v>4</v>
      </c>
      <c r="S52" s="1">
        <v>5</v>
      </c>
      <c r="T52" s="1">
        <v>5</v>
      </c>
      <c r="U52" s="1">
        <v>3</v>
      </c>
      <c r="V52" s="1">
        <v>6</v>
      </c>
      <c r="W52" s="1">
        <v>4</v>
      </c>
      <c r="X52" s="1">
        <v>4</v>
      </c>
      <c r="Y52" s="1">
        <v>7</v>
      </c>
      <c r="Z52" s="8">
        <f t="shared" si="8"/>
        <v>4.85</v>
      </c>
      <c r="AA52" s="8">
        <f t="shared" si="9"/>
        <v>0.8499999999999996</v>
      </c>
      <c r="AB52">
        <f>COUNTIF($F52:$Y52,"&lt;4")</f>
        <v>1</v>
      </c>
      <c r="AC52">
        <f>COUNTIF($F52:$Y52,"=4")</f>
        <v>8</v>
      </c>
    </row>
    <row r="53" spans="1:29" ht="12.75">
      <c r="A53" s="1" t="s">
        <v>28</v>
      </c>
      <c r="B53" s="4">
        <v>7</v>
      </c>
      <c r="C53" s="1" t="s">
        <v>14</v>
      </c>
      <c r="D53" s="4" t="s">
        <v>25</v>
      </c>
      <c r="E53" s="4">
        <v>4</v>
      </c>
      <c r="F53" s="1">
        <v>4</v>
      </c>
      <c r="G53" s="1">
        <v>5</v>
      </c>
      <c r="H53" s="1">
        <v>6</v>
      </c>
      <c r="I53" s="1">
        <v>5</v>
      </c>
      <c r="J53" s="1">
        <v>4</v>
      </c>
      <c r="K53" s="1">
        <v>7</v>
      </c>
      <c r="L53" s="1">
        <v>5</v>
      </c>
      <c r="M53" s="1">
        <v>6</v>
      </c>
      <c r="N53" s="1">
        <v>4</v>
      </c>
      <c r="O53" s="1">
        <v>4</v>
      </c>
      <c r="P53" s="1">
        <v>8</v>
      </c>
      <c r="Q53" s="1">
        <v>7</v>
      </c>
      <c r="R53" s="1">
        <v>4</v>
      </c>
      <c r="S53" s="1">
        <v>4</v>
      </c>
      <c r="T53" s="1">
        <v>6</v>
      </c>
      <c r="U53" s="1">
        <v>7</v>
      </c>
      <c r="V53" s="1">
        <v>5</v>
      </c>
      <c r="W53" s="1">
        <v>4</v>
      </c>
      <c r="X53" s="1">
        <v>6</v>
      </c>
      <c r="Y53" s="1">
        <v>5</v>
      </c>
      <c r="Z53" s="8">
        <f t="shared" si="8"/>
        <v>5.3</v>
      </c>
      <c r="AA53" s="8">
        <f t="shared" si="9"/>
        <v>1.2999999999999998</v>
      </c>
      <c r="AB53">
        <f>COUNTIF($F53:$Y53,"&lt;4")</f>
        <v>0</v>
      </c>
      <c r="AC53">
        <f>COUNTIF($F53:$Y53,"=4")</f>
        <v>7</v>
      </c>
    </row>
    <row r="54" spans="1:29" ht="12.75">
      <c r="A54" s="1" t="s">
        <v>28</v>
      </c>
      <c r="B54" s="4">
        <v>8</v>
      </c>
      <c r="C54" s="1" t="s">
        <v>15</v>
      </c>
      <c r="D54" s="4" t="s">
        <v>26</v>
      </c>
      <c r="E54" s="4">
        <v>5</v>
      </c>
      <c r="F54" s="1">
        <v>7</v>
      </c>
      <c r="G54" s="1">
        <v>6</v>
      </c>
      <c r="H54" s="1">
        <v>7</v>
      </c>
      <c r="I54" s="1">
        <v>5</v>
      </c>
      <c r="J54" s="1">
        <v>6</v>
      </c>
      <c r="K54" s="1">
        <v>7</v>
      </c>
      <c r="L54" s="1">
        <v>4</v>
      </c>
      <c r="M54" s="1">
        <v>7</v>
      </c>
      <c r="N54" s="1">
        <v>6</v>
      </c>
      <c r="O54" s="1">
        <v>6</v>
      </c>
      <c r="P54" s="1">
        <v>6</v>
      </c>
      <c r="Q54" s="1">
        <v>8</v>
      </c>
      <c r="R54" s="1">
        <v>7</v>
      </c>
      <c r="S54" s="1">
        <v>4</v>
      </c>
      <c r="T54" s="1">
        <v>7</v>
      </c>
      <c r="U54" s="1">
        <v>10</v>
      </c>
      <c r="V54" s="1">
        <v>6</v>
      </c>
      <c r="W54" s="1">
        <v>8</v>
      </c>
      <c r="X54" s="1">
        <v>5</v>
      </c>
      <c r="Y54" s="1">
        <v>7</v>
      </c>
      <c r="Z54" s="8">
        <f t="shared" si="8"/>
        <v>6.45</v>
      </c>
      <c r="AA54" s="8">
        <f t="shared" si="9"/>
        <v>1.4500000000000002</v>
      </c>
      <c r="AB54">
        <f>COUNTIF($F54:$Y54,"&lt;5")</f>
        <v>2</v>
      </c>
      <c r="AC54">
        <f>COUNTIF($F54:$Y54,"=5")</f>
        <v>2</v>
      </c>
    </row>
    <row r="55" spans="1:29" ht="12.75">
      <c r="A55" s="1" t="s">
        <v>28</v>
      </c>
      <c r="B55" s="4">
        <v>9</v>
      </c>
      <c r="C55" s="1" t="s">
        <v>16</v>
      </c>
      <c r="D55" s="4" t="s">
        <v>27</v>
      </c>
      <c r="E55" s="4">
        <v>3</v>
      </c>
      <c r="F55" s="1">
        <v>4</v>
      </c>
      <c r="G55" s="1">
        <v>4</v>
      </c>
      <c r="H55" s="1">
        <v>4</v>
      </c>
      <c r="I55" s="1">
        <v>5</v>
      </c>
      <c r="J55" s="1">
        <v>3</v>
      </c>
      <c r="K55" s="1">
        <v>4</v>
      </c>
      <c r="L55" s="1">
        <v>4</v>
      </c>
      <c r="M55" s="1">
        <v>3</v>
      </c>
      <c r="N55" s="1">
        <v>6</v>
      </c>
      <c r="O55" s="1">
        <v>4</v>
      </c>
      <c r="P55" s="1">
        <v>3</v>
      </c>
      <c r="Q55" s="1">
        <v>4</v>
      </c>
      <c r="R55" s="1">
        <v>4</v>
      </c>
      <c r="S55" s="1">
        <v>3</v>
      </c>
      <c r="T55" s="1">
        <v>4</v>
      </c>
      <c r="U55" s="1">
        <v>3</v>
      </c>
      <c r="V55" s="1">
        <v>4</v>
      </c>
      <c r="W55" s="1">
        <v>4</v>
      </c>
      <c r="X55" s="1">
        <v>5</v>
      </c>
      <c r="Y55" s="1">
        <v>3</v>
      </c>
      <c r="Z55" s="8">
        <f t="shared" si="8"/>
        <v>3.9</v>
      </c>
      <c r="AA55" s="8">
        <f t="shared" si="9"/>
        <v>0.8999999999999999</v>
      </c>
      <c r="AB55">
        <f>COUNTIF($F55:$Y55,"&lt;3")</f>
        <v>0</v>
      </c>
      <c r="AC55">
        <f>COUNTIF($F55:$Y55,"=3")</f>
        <v>6</v>
      </c>
    </row>
    <row r="56" spans="1:29" ht="12.75">
      <c r="A56" s="1" t="s">
        <v>28</v>
      </c>
      <c r="B56" s="4">
        <v>10</v>
      </c>
      <c r="C56" s="1" t="s">
        <v>8</v>
      </c>
      <c r="D56" s="4" t="s">
        <v>25</v>
      </c>
      <c r="E56" s="4">
        <v>4</v>
      </c>
      <c r="F56" s="1">
        <v>7</v>
      </c>
      <c r="G56" s="1">
        <v>3</v>
      </c>
      <c r="H56" s="1">
        <v>5</v>
      </c>
      <c r="I56" s="1">
        <v>4</v>
      </c>
      <c r="J56" s="1">
        <v>4</v>
      </c>
      <c r="K56" s="1">
        <v>5</v>
      </c>
      <c r="L56" s="1">
        <v>9</v>
      </c>
      <c r="M56" s="1">
        <v>7</v>
      </c>
      <c r="N56" s="1">
        <v>6</v>
      </c>
      <c r="O56" s="1">
        <v>3</v>
      </c>
      <c r="P56" s="1">
        <v>5</v>
      </c>
      <c r="Q56" s="1">
        <v>5</v>
      </c>
      <c r="R56" s="1">
        <v>5</v>
      </c>
      <c r="S56" s="1">
        <v>5</v>
      </c>
      <c r="T56" s="1">
        <v>7</v>
      </c>
      <c r="U56" s="1">
        <v>5</v>
      </c>
      <c r="V56" s="1">
        <v>6</v>
      </c>
      <c r="W56" s="1">
        <v>4</v>
      </c>
      <c r="X56" s="1">
        <v>5</v>
      </c>
      <c r="Y56" s="1">
        <v>6</v>
      </c>
      <c r="Z56" s="8">
        <f t="shared" si="8"/>
        <v>5.3</v>
      </c>
      <c r="AA56" s="8">
        <f t="shared" si="9"/>
        <v>1.2999999999999998</v>
      </c>
      <c r="AB56">
        <f>COUNTIF($F56:$Y56,"&lt;4")</f>
        <v>2</v>
      </c>
      <c r="AC56">
        <f>COUNTIF($F56:$Y56,"=4")</f>
        <v>3</v>
      </c>
    </row>
    <row r="57" spans="1:29" ht="12.75">
      <c r="A57" s="1" t="s">
        <v>28</v>
      </c>
      <c r="B57" s="4">
        <v>11</v>
      </c>
      <c r="C57" s="1" t="s">
        <v>17</v>
      </c>
      <c r="D57" s="4" t="s">
        <v>27</v>
      </c>
      <c r="E57" s="4">
        <v>3</v>
      </c>
      <c r="F57" s="1">
        <v>3</v>
      </c>
      <c r="G57" s="1">
        <v>2</v>
      </c>
      <c r="H57" s="1">
        <v>3</v>
      </c>
      <c r="I57" s="1">
        <v>3</v>
      </c>
      <c r="J57" s="1">
        <v>3</v>
      </c>
      <c r="K57" s="1">
        <v>4</v>
      </c>
      <c r="L57" s="1">
        <v>4</v>
      </c>
      <c r="M57" s="1">
        <v>5</v>
      </c>
      <c r="N57" s="1">
        <v>5</v>
      </c>
      <c r="O57" s="1">
        <v>4</v>
      </c>
      <c r="P57" s="1">
        <v>3</v>
      </c>
      <c r="Q57" s="1">
        <v>4</v>
      </c>
      <c r="R57" s="1">
        <v>3</v>
      </c>
      <c r="S57" s="1">
        <v>4</v>
      </c>
      <c r="T57" s="1">
        <v>4</v>
      </c>
      <c r="U57" s="1">
        <v>3</v>
      </c>
      <c r="V57" s="1">
        <v>3</v>
      </c>
      <c r="W57" s="1">
        <v>7</v>
      </c>
      <c r="X57" s="1">
        <v>5</v>
      </c>
      <c r="Y57" s="1">
        <v>5</v>
      </c>
      <c r="Z57" s="8">
        <f t="shared" si="8"/>
        <v>3.85</v>
      </c>
      <c r="AA57" s="8">
        <f t="shared" si="9"/>
        <v>0.8500000000000001</v>
      </c>
      <c r="AB57">
        <f>COUNTIF($F57:$Y57,"&lt;3")</f>
        <v>1</v>
      </c>
      <c r="AC57">
        <f>COUNTIF($F57:$Y57,"=3")</f>
        <v>8</v>
      </c>
    </row>
    <row r="58" spans="1:29" ht="12.75">
      <c r="A58" s="1" t="s">
        <v>28</v>
      </c>
      <c r="B58" s="4">
        <v>12</v>
      </c>
      <c r="C58" s="1" t="s">
        <v>18</v>
      </c>
      <c r="D58" s="4" t="s">
        <v>25</v>
      </c>
      <c r="E58" s="4">
        <v>4</v>
      </c>
      <c r="F58" s="1">
        <v>6</v>
      </c>
      <c r="G58" s="1">
        <v>6</v>
      </c>
      <c r="H58" s="1">
        <v>6</v>
      </c>
      <c r="I58" s="1">
        <v>5</v>
      </c>
      <c r="J58" s="1">
        <v>5</v>
      </c>
      <c r="K58" s="1">
        <v>4</v>
      </c>
      <c r="L58" s="1">
        <v>3</v>
      </c>
      <c r="M58" s="1">
        <v>5</v>
      </c>
      <c r="N58" s="1">
        <v>6</v>
      </c>
      <c r="O58" s="1">
        <v>8</v>
      </c>
      <c r="P58" s="1">
        <v>5</v>
      </c>
      <c r="Q58" s="1">
        <v>5</v>
      </c>
      <c r="R58" s="1">
        <v>4</v>
      </c>
      <c r="S58" s="1">
        <v>5</v>
      </c>
      <c r="T58" s="1">
        <v>6</v>
      </c>
      <c r="U58" s="1">
        <v>5</v>
      </c>
      <c r="V58" s="1">
        <v>6</v>
      </c>
      <c r="W58" s="1">
        <v>4</v>
      </c>
      <c r="X58" s="1">
        <v>5</v>
      </c>
      <c r="Y58" s="1">
        <v>5</v>
      </c>
      <c r="Z58" s="8">
        <f t="shared" si="8"/>
        <v>5.2</v>
      </c>
      <c r="AA58" s="8">
        <f t="shared" si="9"/>
        <v>1.2000000000000002</v>
      </c>
      <c r="AB58">
        <f>COUNTIF($F58:$Y58,"&lt;4")</f>
        <v>1</v>
      </c>
      <c r="AC58">
        <f>COUNTIF($F58:$Y58,"=4")</f>
        <v>3</v>
      </c>
    </row>
    <row r="59" spans="1:29" ht="12.75">
      <c r="A59" s="1" t="s">
        <v>28</v>
      </c>
      <c r="B59" s="4">
        <v>13</v>
      </c>
      <c r="C59" s="1" t="s">
        <v>19</v>
      </c>
      <c r="D59" s="4" t="s">
        <v>26</v>
      </c>
      <c r="E59" s="4">
        <v>5</v>
      </c>
      <c r="F59" s="1">
        <v>5</v>
      </c>
      <c r="G59" s="1">
        <v>5</v>
      </c>
      <c r="H59" s="1">
        <v>6</v>
      </c>
      <c r="I59" s="1">
        <v>6</v>
      </c>
      <c r="J59" s="1">
        <v>4</v>
      </c>
      <c r="K59" s="1">
        <v>6</v>
      </c>
      <c r="L59" s="1">
        <v>7</v>
      </c>
      <c r="M59" s="1">
        <v>5</v>
      </c>
      <c r="N59" s="1">
        <v>6</v>
      </c>
      <c r="O59" s="1">
        <v>6</v>
      </c>
      <c r="P59" s="1">
        <v>6</v>
      </c>
      <c r="Q59" s="1">
        <v>5</v>
      </c>
      <c r="R59" s="1">
        <v>6</v>
      </c>
      <c r="S59" s="1">
        <v>5</v>
      </c>
      <c r="T59" s="1">
        <v>5</v>
      </c>
      <c r="U59" s="1">
        <v>7</v>
      </c>
      <c r="V59" s="1">
        <v>8</v>
      </c>
      <c r="W59" s="1">
        <v>9</v>
      </c>
      <c r="X59" s="1">
        <v>4</v>
      </c>
      <c r="Y59" s="1">
        <v>8</v>
      </c>
      <c r="Z59" s="8">
        <f t="shared" si="8"/>
        <v>5.95</v>
      </c>
      <c r="AA59" s="8">
        <f t="shared" si="9"/>
        <v>0.9500000000000002</v>
      </c>
      <c r="AB59">
        <f>COUNTIF($F59:$Y59,"&lt;5")</f>
        <v>2</v>
      </c>
      <c r="AC59">
        <f>COUNTIF($F59:$Y59,"=5")</f>
        <v>6</v>
      </c>
    </row>
    <row r="60" spans="1:29" ht="12.75">
      <c r="A60" s="1" t="s">
        <v>28</v>
      </c>
      <c r="B60" s="4">
        <v>14</v>
      </c>
      <c r="C60" s="1" t="s">
        <v>20</v>
      </c>
      <c r="D60" s="4" t="s">
        <v>25</v>
      </c>
      <c r="E60" s="4">
        <v>4</v>
      </c>
      <c r="F60" s="1">
        <v>6</v>
      </c>
      <c r="G60" s="1">
        <v>7</v>
      </c>
      <c r="H60" s="1">
        <v>3</v>
      </c>
      <c r="I60" s="1">
        <v>5</v>
      </c>
      <c r="J60" s="1">
        <v>6</v>
      </c>
      <c r="K60" s="1">
        <v>5</v>
      </c>
      <c r="L60" s="1">
        <v>5</v>
      </c>
      <c r="M60" s="1">
        <v>6</v>
      </c>
      <c r="N60" s="1">
        <v>5</v>
      </c>
      <c r="O60" s="1">
        <v>6</v>
      </c>
      <c r="P60" s="1">
        <v>5</v>
      </c>
      <c r="Q60" s="1">
        <v>4</v>
      </c>
      <c r="R60" s="1">
        <v>6</v>
      </c>
      <c r="S60" s="1">
        <v>5</v>
      </c>
      <c r="T60" s="1">
        <v>5</v>
      </c>
      <c r="U60" s="1">
        <v>5</v>
      </c>
      <c r="V60" s="1">
        <v>6</v>
      </c>
      <c r="W60" s="1">
        <v>5</v>
      </c>
      <c r="X60" s="1">
        <v>3</v>
      </c>
      <c r="Y60" s="1">
        <v>6</v>
      </c>
      <c r="Z60" s="8">
        <f t="shared" si="8"/>
        <v>5.2</v>
      </c>
      <c r="AA60" s="8">
        <f t="shared" si="9"/>
        <v>1.2000000000000002</v>
      </c>
      <c r="AB60">
        <f>COUNTIF($F60:$Y60,"&lt;4")</f>
        <v>2</v>
      </c>
      <c r="AC60">
        <f>COUNTIF($F60:$Y60,"=4")</f>
        <v>1</v>
      </c>
    </row>
    <row r="61" spans="1:29" ht="12.75">
      <c r="A61" s="1" t="s">
        <v>28</v>
      </c>
      <c r="B61" s="4">
        <v>15</v>
      </c>
      <c r="C61" s="1" t="s">
        <v>21</v>
      </c>
      <c r="D61" s="4" t="s">
        <v>27</v>
      </c>
      <c r="E61" s="4">
        <v>3</v>
      </c>
      <c r="F61" s="1">
        <v>3</v>
      </c>
      <c r="G61" s="1">
        <v>4</v>
      </c>
      <c r="H61" s="1">
        <v>3</v>
      </c>
      <c r="I61" s="1">
        <v>5</v>
      </c>
      <c r="J61" s="1">
        <v>3</v>
      </c>
      <c r="K61" s="1">
        <v>4</v>
      </c>
      <c r="L61" s="1">
        <v>4</v>
      </c>
      <c r="M61" s="1">
        <v>4</v>
      </c>
      <c r="N61" s="1">
        <v>4</v>
      </c>
      <c r="O61" s="1">
        <v>4</v>
      </c>
      <c r="P61" s="1">
        <v>6</v>
      </c>
      <c r="Q61" s="1">
        <v>5</v>
      </c>
      <c r="R61" s="1">
        <v>4</v>
      </c>
      <c r="S61" s="1">
        <v>5</v>
      </c>
      <c r="T61" s="1">
        <v>5</v>
      </c>
      <c r="U61" s="1">
        <v>4</v>
      </c>
      <c r="V61" s="1">
        <v>3</v>
      </c>
      <c r="W61" s="1">
        <v>6</v>
      </c>
      <c r="X61" s="1">
        <v>4</v>
      </c>
      <c r="Y61" s="1">
        <v>3</v>
      </c>
      <c r="Z61" s="8">
        <f t="shared" si="8"/>
        <v>4.15</v>
      </c>
      <c r="AA61" s="8">
        <f t="shared" si="9"/>
        <v>1.1500000000000004</v>
      </c>
      <c r="AB61">
        <f>COUNTIF($F61:$Y61,"&lt;3")</f>
        <v>0</v>
      </c>
      <c r="AC61">
        <f>COUNTIF($F61:$Y61,"=3")</f>
        <v>5</v>
      </c>
    </row>
    <row r="62" spans="1:29" ht="12.75">
      <c r="A62" s="1" t="s">
        <v>28</v>
      </c>
      <c r="B62" s="4">
        <v>16</v>
      </c>
      <c r="C62" s="1" t="s">
        <v>22</v>
      </c>
      <c r="D62" s="4" t="s">
        <v>25</v>
      </c>
      <c r="E62" s="4">
        <v>4</v>
      </c>
      <c r="F62" s="1">
        <v>4</v>
      </c>
      <c r="G62" s="1">
        <v>5</v>
      </c>
      <c r="H62" s="1">
        <v>5</v>
      </c>
      <c r="I62" s="1">
        <v>5</v>
      </c>
      <c r="J62" s="1">
        <v>4</v>
      </c>
      <c r="K62" s="1">
        <v>4</v>
      </c>
      <c r="L62" s="1">
        <v>6</v>
      </c>
      <c r="M62" s="1">
        <v>5</v>
      </c>
      <c r="N62" s="1">
        <v>5</v>
      </c>
      <c r="O62" s="1">
        <v>6</v>
      </c>
      <c r="P62" s="1">
        <v>5</v>
      </c>
      <c r="Q62" s="1">
        <v>3</v>
      </c>
      <c r="R62" s="1">
        <v>4</v>
      </c>
      <c r="S62" s="1">
        <v>5</v>
      </c>
      <c r="T62" s="1">
        <v>5</v>
      </c>
      <c r="U62" s="1">
        <v>5</v>
      </c>
      <c r="V62" s="1">
        <v>4</v>
      </c>
      <c r="W62" s="1">
        <v>5</v>
      </c>
      <c r="X62" s="1">
        <v>5</v>
      </c>
      <c r="Y62" s="1">
        <v>5</v>
      </c>
      <c r="Z62" s="8">
        <f t="shared" si="8"/>
        <v>4.75</v>
      </c>
      <c r="AA62" s="8">
        <f t="shared" si="9"/>
        <v>0.75</v>
      </c>
      <c r="AB62">
        <f>COUNTIF($F62:$Y62,"&lt;4")</f>
        <v>1</v>
      </c>
      <c r="AC62">
        <f>COUNTIF($F62:$Y62,"=4")</f>
        <v>5</v>
      </c>
    </row>
    <row r="63" spans="1:29" ht="12.75">
      <c r="A63" s="1" t="s">
        <v>28</v>
      </c>
      <c r="B63" s="4">
        <v>17</v>
      </c>
      <c r="C63" s="1" t="s">
        <v>23</v>
      </c>
      <c r="D63" s="4" t="s">
        <v>25</v>
      </c>
      <c r="E63" s="4">
        <v>4</v>
      </c>
      <c r="F63" s="1">
        <v>6</v>
      </c>
      <c r="G63" s="1">
        <v>4</v>
      </c>
      <c r="H63" s="1">
        <v>5</v>
      </c>
      <c r="I63" s="1">
        <v>5</v>
      </c>
      <c r="J63" s="1">
        <v>4</v>
      </c>
      <c r="K63" s="1">
        <v>5</v>
      </c>
      <c r="L63" s="1">
        <v>4</v>
      </c>
      <c r="M63" s="1">
        <v>4</v>
      </c>
      <c r="N63" s="1">
        <v>6</v>
      </c>
      <c r="O63" s="1">
        <v>6</v>
      </c>
      <c r="P63" s="1">
        <v>5</v>
      </c>
      <c r="Q63" s="1">
        <v>5</v>
      </c>
      <c r="R63" s="1">
        <v>7</v>
      </c>
      <c r="S63" s="1">
        <v>5</v>
      </c>
      <c r="T63" s="1">
        <v>5</v>
      </c>
      <c r="U63" s="1">
        <v>7</v>
      </c>
      <c r="V63" s="1">
        <v>6</v>
      </c>
      <c r="W63" s="1">
        <v>4</v>
      </c>
      <c r="X63" s="1">
        <v>5</v>
      </c>
      <c r="Y63" s="1">
        <v>5</v>
      </c>
      <c r="Z63" s="8">
        <f t="shared" si="8"/>
        <v>5.15</v>
      </c>
      <c r="AA63" s="8">
        <f t="shared" si="9"/>
        <v>1.1500000000000004</v>
      </c>
      <c r="AB63">
        <f>COUNTIF($F63:$Y63,"&lt;4")</f>
        <v>0</v>
      </c>
      <c r="AC63">
        <f>COUNTIF($F63:$Y63,"=4")</f>
        <v>5</v>
      </c>
    </row>
    <row r="64" spans="1:29" ht="12.75">
      <c r="A64" s="1" t="s">
        <v>28</v>
      </c>
      <c r="B64" s="4">
        <v>18</v>
      </c>
      <c r="C64" s="1" t="s">
        <v>24</v>
      </c>
      <c r="D64" s="4" t="s">
        <v>26</v>
      </c>
      <c r="E64" s="4">
        <v>5</v>
      </c>
      <c r="F64" s="1">
        <v>6</v>
      </c>
      <c r="G64" s="1">
        <v>6</v>
      </c>
      <c r="H64" s="1">
        <v>5</v>
      </c>
      <c r="I64" s="1">
        <v>5</v>
      </c>
      <c r="J64" s="1">
        <v>4</v>
      </c>
      <c r="K64" s="1">
        <v>7</v>
      </c>
      <c r="L64" s="1">
        <v>9</v>
      </c>
      <c r="M64" s="1">
        <v>7</v>
      </c>
      <c r="N64" s="1">
        <v>9</v>
      </c>
      <c r="O64" s="1">
        <v>9</v>
      </c>
      <c r="P64" s="1">
        <v>6</v>
      </c>
      <c r="Q64" s="1">
        <v>7</v>
      </c>
      <c r="R64" s="1">
        <v>6</v>
      </c>
      <c r="S64" s="1">
        <v>4</v>
      </c>
      <c r="T64" s="1">
        <v>5</v>
      </c>
      <c r="U64" s="1">
        <v>5</v>
      </c>
      <c r="V64" s="1">
        <v>8</v>
      </c>
      <c r="W64" s="1">
        <v>5</v>
      </c>
      <c r="X64" s="1">
        <v>7</v>
      </c>
      <c r="Y64" s="1">
        <v>6</v>
      </c>
      <c r="Z64" s="8">
        <f t="shared" si="8"/>
        <v>6.3</v>
      </c>
      <c r="AA64" s="8">
        <f t="shared" si="9"/>
        <v>1.2999999999999998</v>
      </c>
      <c r="AB64">
        <f>COUNTIF($F64:$Y64,"&lt;5")</f>
        <v>2</v>
      </c>
      <c r="AC64">
        <f>COUNTIF($F64:$Y64,"=5")</f>
        <v>5</v>
      </c>
    </row>
    <row r="65" spans="2:29" s="5" customFormat="1" ht="12.75">
      <c r="B65" s="6" t="s">
        <v>118</v>
      </c>
      <c r="D65" s="6"/>
      <c r="E65" s="2">
        <f aca="true" t="shared" si="10" ref="E65:L65">SUM(E47:E64)</f>
        <v>72</v>
      </c>
      <c r="F65" s="2">
        <f t="shared" si="10"/>
        <v>93</v>
      </c>
      <c r="G65" s="2">
        <f t="shared" si="10"/>
        <v>88</v>
      </c>
      <c r="H65" s="2">
        <f t="shared" si="10"/>
        <v>89</v>
      </c>
      <c r="I65" s="2">
        <f t="shared" si="10"/>
        <v>87</v>
      </c>
      <c r="J65" s="2">
        <f t="shared" si="10"/>
        <v>81</v>
      </c>
      <c r="K65" s="2">
        <f t="shared" si="10"/>
        <v>87</v>
      </c>
      <c r="L65" s="2">
        <f t="shared" si="10"/>
        <v>100</v>
      </c>
      <c r="M65" s="2">
        <f aca="true" t="shared" si="11" ref="M65:V65">SUM(M47:M64)</f>
        <v>95</v>
      </c>
      <c r="N65" s="2">
        <f t="shared" si="11"/>
        <v>95</v>
      </c>
      <c r="O65" s="2">
        <f t="shared" si="11"/>
        <v>99</v>
      </c>
      <c r="P65" s="2">
        <f t="shared" si="11"/>
        <v>92</v>
      </c>
      <c r="Q65" s="2">
        <f t="shared" si="11"/>
        <v>90</v>
      </c>
      <c r="R65" s="2">
        <f t="shared" si="11"/>
        <v>90</v>
      </c>
      <c r="S65" s="2">
        <f t="shared" si="11"/>
        <v>88</v>
      </c>
      <c r="T65" s="2">
        <f t="shared" si="11"/>
        <v>98</v>
      </c>
      <c r="U65" s="2">
        <f t="shared" si="11"/>
        <v>100</v>
      </c>
      <c r="V65" s="2">
        <f t="shared" si="11"/>
        <v>94</v>
      </c>
      <c r="W65" s="2">
        <f>SUM(W47:W64)</f>
        <v>101</v>
      </c>
      <c r="X65" s="2">
        <f>SUM(X47:X64)</f>
        <v>90</v>
      </c>
      <c r="Y65" s="2">
        <f>SUM(Y47:Y64)</f>
        <v>99</v>
      </c>
      <c r="Z65" s="11">
        <f t="shared" si="8"/>
        <v>92.8</v>
      </c>
      <c r="AA65" s="11">
        <f t="shared" si="9"/>
        <v>20.799999999999997</v>
      </c>
      <c r="AB65" s="2">
        <f>SUM(AB47:AB64)</f>
        <v>19</v>
      </c>
      <c r="AC65" s="2">
        <f>SUM(AC47:AC64)</f>
        <v>88</v>
      </c>
    </row>
    <row r="68" spans="1:29" s="14" customFormat="1" ht="12.75">
      <c r="A68" s="12" t="s">
        <v>0</v>
      </c>
      <c r="B68" s="12" t="s">
        <v>1</v>
      </c>
      <c r="C68" s="12" t="s">
        <v>2</v>
      </c>
      <c r="D68" s="12" t="s">
        <v>3</v>
      </c>
      <c r="E68" s="12"/>
      <c r="F68" s="12" t="s">
        <v>40</v>
      </c>
      <c r="G68" s="12" t="s">
        <v>37</v>
      </c>
      <c r="H68" s="12" t="s">
        <v>38</v>
      </c>
      <c r="I68" s="12" t="s">
        <v>39</v>
      </c>
      <c r="J68" s="12" t="s">
        <v>60</v>
      </c>
      <c r="K68" s="12" t="s">
        <v>64</v>
      </c>
      <c r="L68" s="12" t="s">
        <v>71</v>
      </c>
      <c r="M68" s="12" t="s">
        <v>126</v>
      </c>
      <c r="N68" s="12" t="s">
        <v>131</v>
      </c>
      <c r="O68" s="12" t="s">
        <v>135</v>
      </c>
      <c r="P68" s="12" t="s">
        <v>151</v>
      </c>
      <c r="Q68" s="12" t="s">
        <v>151</v>
      </c>
      <c r="R68" s="12" t="s">
        <v>155</v>
      </c>
      <c r="S68" s="12" t="s">
        <v>159</v>
      </c>
      <c r="T68" s="12" t="s">
        <v>159</v>
      </c>
      <c r="U68" s="12" t="s">
        <v>163</v>
      </c>
      <c r="V68" s="12" t="s">
        <v>163</v>
      </c>
      <c r="W68" s="12" t="s">
        <v>167</v>
      </c>
      <c r="X68" s="12" t="s">
        <v>171</v>
      </c>
      <c r="Y68" s="12" t="s">
        <v>175</v>
      </c>
      <c r="Z68" s="12" t="s">
        <v>113</v>
      </c>
      <c r="AA68" s="15" t="s">
        <v>127</v>
      </c>
      <c r="AB68" s="13" t="s">
        <v>117</v>
      </c>
      <c r="AC68" s="13" t="s">
        <v>122</v>
      </c>
    </row>
    <row r="69" spans="1:29" ht="12.75">
      <c r="A69" s="1" t="s">
        <v>28</v>
      </c>
      <c r="B69" s="4">
        <v>1</v>
      </c>
      <c r="C69" s="1" t="s">
        <v>8</v>
      </c>
      <c r="D69" s="4" t="s">
        <v>25</v>
      </c>
      <c r="E69" s="4">
        <v>4</v>
      </c>
      <c r="F69" s="1">
        <v>5</v>
      </c>
      <c r="G69" s="1">
        <v>6</v>
      </c>
      <c r="H69" s="1">
        <v>6</v>
      </c>
      <c r="I69" s="1">
        <v>5</v>
      </c>
      <c r="J69" s="1">
        <v>6</v>
      </c>
      <c r="K69" s="1">
        <v>5</v>
      </c>
      <c r="L69" s="1">
        <v>7</v>
      </c>
      <c r="M69" s="1">
        <v>5</v>
      </c>
      <c r="N69" s="1">
        <v>5</v>
      </c>
      <c r="O69" s="1">
        <v>5</v>
      </c>
      <c r="P69" s="1">
        <v>4</v>
      </c>
      <c r="Q69" s="1">
        <v>5</v>
      </c>
      <c r="R69" s="1">
        <v>7</v>
      </c>
      <c r="S69" s="1">
        <v>5</v>
      </c>
      <c r="T69" s="1">
        <v>4</v>
      </c>
      <c r="U69" s="1">
        <v>6</v>
      </c>
      <c r="V69" s="1">
        <v>5</v>
      </c>
      <c r="W69" s="1">
        <v>6</v>
      </c>
      <c r="X69" s="4" t="s">
        <v>73</v>
      </c>
      <c r="Y69" s="4">
        <v>5</v>
      </c>
      <c r="Z69" s="8">
        <f aca="true" t="shared" si="12" ref="Z69:Z87">AVERAGE(F69:Y69)</f>
        <v>5.368421052631579</v>
      </c>
      <c r="AA69" s="8">
        <f>Z69-E69</f>
        <v>1.3684210526315788</v>
      </c>
      <c r="AB69">
        <f>COUNTIF($F69:$Y69,"&lt;4")</f>
        <v>0</v>
      </c>
      <c r="AC69">
        <f>COUNTIF($F69:$Y69,"=4")</f>
        <v>2</v>
      </c>
    </row>
    <row r="70" spans="1:29" ht="12.75">
      <c r="A70" s="1" t="s">
        <v>28</v>
      </c>
      <c r="B70" s="4">
        <v>2</v>
      </c>
      <c r="C70" s="1" t="s">
        <v>9</v>
      </c>
      <c r="D70" s="4" t="s">
        <v>26</v>
      </c>
      <c r="E70" s="4">
        <v>5</v>
      </c>
      <c r="F70" s="1">
        <v>5</v>
      </c>
      <c r="G70" s="1">
        <v>6</v>
      </c>
      <c r="H70" s="1">
        <v>8</v>
      </c>
      <c r="I70" s="1">
        <v>7</v>
      </c>
      <c r="J70" s="1">
        <v>6</v>
      </c>
      <c r="K70" s="1">
        <v>6</v>
      </c>
      <c r="L70" s="1">
        <v>7</v>
      </c>
      <c r="M70" s="1">
        <v>7</v>
      </c>
      <c r="N70" s="1">
        <v>8</v>
      </c>
      <c r="O70" s="1">
        <v>7</v>
      </c>
      <c r="P70" s="1">
        <v>7</v>
      </c>
      <c r="Q70" s="1">
        <v>6</v>
      </c>
      <c r="R70" s="1">
        <v>7</v>
      </c>
      <c r="S70" s="1">
        <v>4</v>
      </c>
      <c r="T70" s="1">
        <v>7</v>
      </c>
      <c r="U70" s="1">
        <v>6</v>
      </c>
      <c r="V70" s="1">
        <v>5</v>
      </c>
      <c r="W70" s="1">
        <v>6</v>
      </c>
      <c r="X70" s="4" t="s">
        <v>73</v>
      </c>
      <c r="Y70" s="4">
        <v>6</v>
      </c>
      <c r="Z70" s="8">
        <f t="shared" si="12"/>
        <v>6.368421052631579</v>
      </c>
      <c r="AA70" s="8">
        <f aca="true" t="shared" si="13" ref="AA70:AA87">Z70-E70</f>
        <v>1.3684210526315788</v>
      </c>
      <c r="AB70">
        <f>COUNTIF($F70:$Y70,"&lt;5")</f>
        <v>1</v>
      </c>
      <c r="AC70">
        <f>COUNTIF($F70:$Y70,"=5")</f>
        <v>2</v>
      </c>
    </row>
    <row r="71" spans="1:29" ht="12.75">
      <c r="A71" s="1" t="s">
        <v>28</v>
      </c>
      <c r="B71" s="4">
        <v>3</v>
      </c>
      <c r="C71" s="1" t="s">
        <v>10</v>
      </c>
      <c r="D71" s="4" t="s">
        <v>27</v>
      </c>
      <c r="E71" s="4">
        <v>3</v>
      </c>
      <c r="F71" s="1">
        <v>3</v>
      </c>
      <c r="G71" s="1">
        <v>4</v>
      </c>
      <c r="H71" s="1">
        <v>3</v>
      </c>
      <c r="I71" s="1">
        <v>5</v>
      </c>
      <c r="J71" s="1">
        <v>4</v>
      </c>
      <c r="K71" s="1">
        <v>4</v>
      </c>
      <c r="L71" s="1">
        <v>3</v>
      </c>
      <c r="M71" s="1">
        <v>3</v>
      </c>
      <c r="N71" s="1">
        <v>4</v>
      </c>
      <c r="O71" s="1">
        <v>3</v>
      </c>
      <c r="P71" s="1">
        <v>4</v>
      </c>
      <c r="Q71" s="1">
        <v>5</v>
      </c>
      <c r="R71" s="1">
        <v>5</v>
      </c>
      <c r="S71" s="1">
        <v>3</v>
      </c>
      <c r="T71" s="1">
        <v>4</v>
      </c>
      <c r="U71" s="1">
        <v>4</v>
      </c>
      <c r="V71" s="1">
        <v>3</v>
      </c>
      <c r="W71" s="1">
        <v>4</v>
      </c>
      <c r="X71" s="4" t="s">
        <v>73</v>
      </c>
      <c r="Y71" s="4">
        <v>4</v>
      </c>
      <c r="Z71" s="8">
        <f t="shared" si="12"/>
        <v>3.789473684210526</v>
      </c>
      <c r="AA71" s="8">
        <f t="shared" si="13"/>
        <v>0.7894736842105261</v>
      </c>
      <c r="AB71">
        <f>COUNTIF($F71:$Y71,"&lt;3")</f>
        <v>0</v>
      </c>
      <c r="AC71">
        <f>COUNTIF($F71:$Y71,"=3")</f>
        <v>7</v>
      </c>
    </row>
    <row r="72" spans="1:29" ht="12.75">
      <c r="A72" s="1" t="s">
        <v>28</v>
      </c>
      <c r="B72" s="4">
        <v>4</v>
      </c>
      <c r="C72" s="1" t="s">
        <v>11</v>
      </c>
      <c r="D72" s="4" t="s">
        <v>25</v>
      </c>
      <c r="E72" s="4">
        <v>4</v>
      </c>
      <c r="F72" s="1">
        <v>4</v>
      </c>
      <c r="G72" s="1">
        <v>7</v>
      </c>
      <c r="H72" s="1">
        <v>4</v>
      </c>
      <c r="I72" s="1">
        <v>4</v>
      </c>
      <c r="J72" s="1">
        <v>5</v>
      </c>
      <c r="K72" s="1">
        <v>4</v>
      </c>
      <c r="L72" s="1">
        <v>4</v>
      </c>
      <c r="M72" s="1">
        <v>5</v>
      </c>
      <c r="N72" s="1">
        <v>4</v>
      </c>
      <c r="O72" s="1">
        <v>5</v>
      </c>
      <c r="P72" s="1">
        <v>3</v>
      </c>
      <c r="Q72" s="1">
        <v>4</v>
      </c>
      <c r="R72" s="1">
        <v>4</v>
      </c>
      <c r="S72" s="1">
        <v>4</v>
      </c>
      <c r="T72" s="1">
        <v>8</v>
      </c>
      <c r="U72" s="1">
        <v>4</v>
      </c>
      <c r="V72" s="1">
        <v>4</v>
      </c>
      <c r="W72" s="1">
        <v>4</v>
      </c>
      <c r="X72" s="4" t="s">
        <v>73</v>
      </c>
      <c r="Y72" s="4">
        <v>4</v>
      </c>
      <c r="Z72" s="8">
        <f t="shared" si="12"/>
        <v>4.473684210526316</v>
      </c>
      <c r="AA72" s="8">
        <f t="shared" si="13"/>
        <v>0.47368421052631593</v>
      </c>
      <c r="AB72">
        <f>COUNTIF($F72:$Y72,"&lt;4")</f>
        <v>1</v>
      </c>
      <c r="AC72">
        <f>COUNTIF($F72:$Y72,"=4")</f>
        <v>13</v>
      </c>
    </row>
    <row r="73" spans="1:29" ht="12.75">
      <c r="A73" s="1" t="s">
        <v>28</v>
      </c>
      <c r="B73" s="4">
        <v>5</v>
      </c>
      <c r="C73" s="1" t="s">
        <v>12</v>
      </c>
      <c r="D73" s="4" t="s">
        <v>25</v>
      </c>
      <c r="E73" s="4">
        <v>4</v>
      </c>
      <c r="F73" s="1">
        <v>5</v>
      </c>
      <c r="G73" s="1">
        <v>6</v>
      </c>
      <c r="H73" s="1">
        <v>4</v>
      </c>
      <c r="I73" s="1">
        <v>6</v>
      </c>
      <c r="J73" s="1">
        <v>6</v>
      </c>
      <c r="K73" s="1">
        <v>4</v>
      </c>
      <c r="L73" s="1">
        <v>5</v>
      </c>
      <c r="M73" s="1">
        <v>4</v>
      </c>
      <c r="N73" s="1">
        <v>5</v>
      </c>
      <c r="O73" s="1">
        <v>5</v>
      </c>
      <c r="P73" s="1">
        <v>7</v>
      </c>
      <c r="Q73" s="1">
        <v>6</v>
      </c>
      <c r="R73" s="1">
        <v>4</v>
      </c>
      <c r="S73" s="1">
        <v>4</v>
      </c>
      <c r="T73" s="1">
        <v>5</v>
      </c>
      <c r="U73" s="1">
        <v>6</v>
      </c>
      <c r="V73" s="1">
        <v>4</v>
      </c>
      <c r="W73" s="1">
        <v>8</v>
      </c>
      <c r="X73" s="4" t="s">
        <v>73</v>
      </c>
      <c r="Y73" s="4">
        <v>6</v>
      </c>
      <c r="Z73" s="8">
        <f t="shared" si="12"/>
        <v>5.2631578947368425</v>
      </c>
      <c r="AA73" s="8">
        <f t="shared" si="13"/>
        <v>1.2631578947368425</v>
      </c>
      <c r="AB73">
        <f>COUNTIF($F73:$Y73,"&lt;4")</f>
        <v>0</v>
      </c>
      <c r="AC73">
        <f>COUNTIF($F73:$Y73,"=4")</f>
        <v>6</v>
      </c>
    </row>
    <row r="74" spans="1:29" ht="12.75">
      <c r="A74" s="1" t="s">
        <v>28</v>
      </c>
      <c r="B74" s="4">
        <v>6</v>
      </c>
      <c r="C74" s="1" t="s">
        <v>13</v>
      </c>
      <c r="D74" s="4" t="s">
        <v>25</v>
      </c>
      <c r="E74" s="4">
        <v>4</v>
      </c>
      <c r="F74" s="1">
        <v>5</v>
      </c>
      <c r="G74" s="1">
        <v>4</v>
      </c>
      <c r="H74" s="1">
        <v>4</v>
      </c>
      <c r="I74" s="1">
        <v>4</v>
      </c>
      <c r="J74" s="1">
        <v>4</v>
      </c>
      <c r="K74" s="1">
        <v>4</v>
      </c>
      <c r="L74" s="1">
        <v>6</v>
      </c>
      <c r="M74" s="1">
        <v>4</v>
      </c>
      <c r="N74" s="1">
        <v>5</v>
      </c>
      <c r="O74" s="1">
        <v>5</v>
      </c>
      <c r="P74" s="1">
        <v>6</v>
      </c>
      <c r="Q74" s="1">
        <v>5</v>
      </c>
      <c r="R74" s="1">
        <v>4</v>
      </c>
      <c r="S74" s="1">
        <v>4</v>
      </c>
      <c r="T74" s="1">
        <v>5</v>
      </c>
      <c r="U74" s="1">
        <v>5</v>
      </c>
      <c r="V74" s="1">
        <v>5</v>
      </c>
      <c r="W74" s="1">
        <v>5</v>
      </c>
      <c r="X74" s="4" t="s">
        <v>73</v>
      </c>
      <c r="Y74" s="4">
        <v>4</v>
      </c>
      <c r="Z74" s="8">
        <f t="shared" si="12"/>
        <v>4.631578947368421</v>
      </c>
      <c r="AA74" s="8">
        <f t="shared" si="13"/>
        <v>0.6315789473684212</v>
      </c>
      <c r="AB74">
        <f>COUNTIF($F74:$Y74,"&lt;4")</f>
        <v>0</v>
      </c>
      <c r="AC74">
        <f>COUNTIF($F74:$Y74,"=4")</f>
        <v>9</v>
      </c>
    </row>
    <row r="75" spans="1:29" ht="12.75">
      <c r="A75" s="1" t="s">
        <v>28</v>
      </c>
      <c r="B75" s="4">
        <v>7</v>
      </c>
      <c r="C75" s="1" t="s">
        <v>14</v>
      </c>
      <c r="D75" s="4" t="s">
        <v>25</v>
      </c>
      <c r="E75" s="4">
        <v>4</v>
      </c>
      <c r="F75" s="1">
        <v>4</v>
      </c>
      <c r="G75" s="1">
        <v>5</v>
      </c>
      <c r="H75" s="1">
        <v>5</v>
      </c>
      <c r="I75" s="1">
        <v>4</v>
      </c>
      <c r="J75" s="1">
        <v>5</v>
      </c>
      <c r="K75" s="1">
        <v>5</v>
      </c>
      <c r="L75" s="1">
        <v>5</v>
      </c>
      <c r="M75" s="1">
        <v>4</v>
      </c>
      <c r="N75" s="1">
        <v>6</v>
      </c>
      <c r="O75" s="1">
        <v>5</v>
      </c>
      <c r="P75" s="1">
        <v>6</v>
      </c>
      <c r="Q75" s="1">
        <v>5</v>
      </c>
      <c r="R75" s="1">
        <v>3</v>
      </c>
      <c r="S75" s="1">
        <v>5</v>
      </c>
      <c r="T75" s="1">
        <v>5</v>
      </c>
      <c r="U75" s="1">
        <v>4</v>
      </c>
      <c r="V75" s="1">
        <v>5</v>
      </c>
      <c r="W75" s="1">
        <v>5</v>
      </c>
      <c r="X75" s="4" t="s">
        <v>73</v>
      </c>
      <c r="Y75" s="4">
        <v>4</v>
      </c>
      <c r="Z75" s="8">
        <f t="shared" si="12"/>
        <v>4.7368421052631575</v>
      </c>
      <c r="AA75" s="8">
        <f t="shared" si="13"/>
        <v>0.7368421052631575</v>
      </c>
      <c r="AB75">
        <f>COUNTIF($F75:$Y75,"&lt;4")</f>
        <v>1</v>
      </c>
      <c r="AC75">
        <f>COUNTIF($F75:$Y75,"=4")</f>
        <v>5</v>
      </c>
    </row>
    <row r="76" spans="1:29" ht="12.75">
      <c r="A76" s="1" t="s">
        <v>28</v>
      </c>
      <c r="B76" s="4">
        <v>8</v>
      </c>
      <c r="C76" s="1" t="s">
        <v>15</v>
      </c>
      <c r="D76" s="4" t="s">
        <v>26</v>
      </c>
      <c r="E76" s="4">
        <v>5</v>
      </c>
      <c r="F76" s="1">
        <v>7</v>
      </c>
      <c r="G76" s="1">
        <v>5</v>
      </c>
      <c r="H76" s="1">
        <v>6</v>
      </c>
      <c r="I76" s="1">
        <v>6</v>
      </c>
      <c r="J76" s="1">
        <v>5</v>
      </c>
      <c r="K76" s="1">
        <v>5</v>
      </c>
      <c r="L76" s="1">
        <v>6</v>
      </c>
      <c r="M76" s="1">
        <v>5</v>
      </c>
      <c r="N76" s="1">
        <v>4</v>
      </c>
      <c r="O76" s="1">
        <v>5</v>
      </c>
      <c r="P76" s="1">
        <v>6</v>
      </c>
      <c r="Q76" s="1">
        <v>6</v>
      </c>
      <c r="R76" s="1">
        <v>6</v>
      </c>
      <c r="S76" s="1">
        <v>6</v>
      </c>
      <c r="T76" s="1">
        <v>7</v>
      </c>
      <c r="U76" s="1">
        <v>7</v>
      </c>
      <c r="V76" s="1">
        <v>6</v>
      </c>
      <c r="W76" s="1">
        <v>6</v>
      </c>
      <c r="X76" s="4" t="s">
        <v>73</v>
      </c>
      <c r="Y76" s="4">
        <v>5</v>
      </c>
      <c r="Z76" s="8">
        <f t="shared" si="12"/>
        <v>5.7368421052631575</v>
      </c>
      <c r="AA76" s="8">
        <f t="shared" si="13"/>
        <v>0.7368421052631575</v>
      </c>
      <c r="AB76">
        <f>COUNTIF($F76:$Y76,"&lt;5")</f>
        <v>1</v>
      </c>
      <c r="AC76">
        <f>COUNTIF($F76:$Y76,"=5")</f>
        <v>6</v>
      </c>
    </row>
    <row r="77" spans="1:29" ht="12.75">
      <c r="A77" s="1" t="s">
        <v>28</v>
      </c>
      <c r="B77" s="4">
        <v>9</v>
      </c>
      <c r="C77" s="1" t="s">
        <v>16</v>
      </c>
      <c r="D77" s="4" t="s">
        <v>27</v>
      </c>
      <c r="E77" s="4">
        <v>3</v>
      </c>
      <c r="F77" s="1">
        <v>3</v>
      </c>
      <c r="G77" s="1">
        <v>4</v>
      </c>
      <c r="H77" s="1">
        <v>4</v>
      </c>
      <c r="I77" s="1">
        <v>4</v>
      </c>
      <c r="J77" s="1">
        <v>3</v>
      </c>
      <c r="K77" s="1">
        <v>4</v>
      </c>
      <c r="L77" s="1">
        <v>4</v>
      </c>
      <c r="M77" s="1">
        <v>3</v>
      </c>
      <c r="N77" s="1">
        <v>4</v>
      </c>
      <c r="O77" s="1">
        <v>4</v>
      </c>
      <c r="P77" s="1">
        <v>4</v>
      </c>
      <c r="Q77" s="1">
        <v>4</v>
      </c>
      <c r="R77" s="1">
        <v>3</v>
      </c>
      <c r="S77" s="1">
        <v>4</v>
      </c>
      <c r="T77" s="1">
        <v>4</v>
      </c>
      <c r="U77" s="1">
        <v>4</v>
      </c>
      <c r="V77" s="1">
        <v>4</v>
      </c>
      <c r="W77" s="1">
        <v>5</v>
      </c>
      <c r="X77" s="4" t="s">
        <v>73</v>
      </c>
      <c r="Y77" s="4">
        <v>3</v>
      </c>
      <c r="Z77" s="8">
        <f t="shared" si="12"/>
        <v>3.789473684210526</v>
      </c>
      <c r="AA77" s="8">
        <f t="shared" si="13"/>
        <v>0.7894736842105261</v>
      </c>
      <c r="AB77">
        <f>COUNTIF($F77:$Y77,"&lt;3")</f>
        <v>0</v>
      </c>
      <c r="AC77">
        <f>COUNTIF($F77:$Y77,"=3")</f>
        <v>5</v>
      </c>
    </row>
    <row r="78" spans="1:29" ht="12.75">
      <c r="A78" s="1" t="s">
        <v>28</v>
      </c>
      <c r="B78" s="4">
        <v>10</v>
      </c>
      <c r="C78" s="1" t="s">
        <v>8</v>
      </c>
      <c r="D78" s="4" t="s">
        <v>25</v>
      </c>
      <c r="E78" s="4">
        <v>4</v>
      </c>
      <c r="F78" s="1">
        <v>5</v>
      </c>
      <c r="G78" s="1">
        <v>7</v>
      </c>
      <c r="H78" s="1">
        <v>5</v>
      </c>
      <c r="I78" s="1">
        <v>4</v>
      </c>
      <c r="J78" s="1">
        <v>6</v>
      </c>
      <c r="K78" s="1">
        <v>4</v>
      </c>
      <c r="L78" s="1">
        <v>5</v>
      </c>
      <c r="M78" s="1">
        <v>4</v>
      </c>
      <c r="N78" s="1">
        <v>4</v>
      </c>
      <c r="O78" s="1">
        <v>5</v>
      </c>
      <c r="P78" s="1">
        <v>5</v>
      </c>
      <c r="Q78" s="1">
        <v>6</v>
      </c>
      <c r="R78" s="1">
        <v>4</v>
      </c>
      <c r="S78" s="1">
        <v>5</v>
      </c>
      <c r="T78" s="1">
        <v>5</v>
      </c>
      <c r="U78" s="1">
        <v>5</v>
      </c>
      <c r="V78" s="1">
        <v>7</v>
      </c>
      <c r="W78" s="1">
        <v>4</v>
      </c>
      <c r="X78" s="4" t="s">
        <v>73</v>
      </c>
      <c r="Y78" s="4">
        <v>6</v>
      </c>
      <c r="Z78" s="8">
        <f t="shared" si="12"/>
        <v>5.052631578947368</v>
      </c>
      <c r="AA78" s="8">
        <f t="shared" si="13"/>
        <v>1.0526315789473681</v>
      </c>
      <c r="AB78">
        <f>COUNTIF($F78:$Y78,"&lt;4")</f>
        <v>0</v>
      </c>
      <c r="AC78">
        <f>COUNTIF($F78:$Y78,"=4")</f>
        <v>6</v>
      </c>
    </row>
    <row r="79" spans="1:29" ht="12.75">
      <c r="A79" s="1" t="s">
        <v>28</v>
      </c>
      <c r="B79" s="4">
        <v>11</v>
      </c>
      <c r="C79" s="1" t="s">
        <v>17</v>
      </c>
      <c r="D79" s="4" t="s">
        <v>27</v>
      </c>
      <c r="E79" s="4">
        <v>3</v>
      </c>
      <c r="F79" s="1">
        <v>5</v>
      </c>
      <c r="G79" s="1">
        <v>5</v>
      </c>
      <c r="H79" s="1">
        <v>3</v>
      </c>
      <c r="I79" s="1">
        <v>6</v>
      </c>
      <c r="J79" s="1">
        <v>4</v>
      </c>
      <c r="K79" s="1">
        <v>3</v>
      </c>
      <c r="L79" s="1">
        <v>5</v>
      </c>
      <c r="M79" s="1">
        <v>3</v>
      </c>
      <c r="N79" s="1">
        <v>3</v>
      </c>
      <c r="O79" s="1">
        <v>4</v>
      </c>
      <c r="P79" s="1">
        <v>3</v>
      </c>
      <c r="Q79" s="1">
        <v>4</v>
      </c>
      <c r="R79" s="1">
        <v>3</v>
      </c>
      <c r="S79" s="1">
        <v>2</v>
      </c>
      <c r="T79" s="1">
        <v>4</v>
      </c>
      <c r="U79" s="1">
        <v>3</v>
      </c>
      <c r="V79" s="1">
        <v>5</v>
      </c>
      <c r="W79" s="1">
        <v>4</v>
      </c>
      <c r="X79" s="4" t="s">
        <v>73</v>
      </c>
      <c r="Y79" s="4">
        <v>3</v>
      </c>
      <c r="Z79" s="8">
        <f t="shared" si="12"/>
        <v>3.789473684210526</v>
      </c>
      <c r="AA79" s="8">
        <f t="shared" si="13"/>
        <v>0.7894736842105261</v>
      </c>
      <c r="AB79">
        <f>COUNTIF($F79:$Y79,"&lt;3")</f>
        <v>1</v>
      </c>
      <c r="AC79">
        <f>COUNTIF($F79:$Y79,"=3")</f>
        <v>8</v>
      </c>
    </row>
    <row r="80" spans="1:29" ht="12.75">
      <c r="A80" s="1" t="s">
        <v>28</v>
      </c>
      <c r="B80" s="4">
        <v>12</v>
      </c>
      <c r="C80" s="1" t="s">
        <v>18</v>
      </c>
      <c r="D80" s="4" t="s">
        <v>25</v>
      </c>
      <c r="E80" s="4">
        <v>4</v>
      </c>
      <c r="F80" s="1">
        <v>5</v>
      </c>
      <c r="G80" s="1">
        <v>6</v>
      </c>
      <c r="H80" s="1">
        <v>5</v>
      </c>
      <c r="I80" s="1">
        <v>6</v>
      </c>
      <c r="J80" s="1">
        <v>7</v>
      </c>
      <c r="K80" s="1">
        <v>5</v>
      </c>
      <c r="L80" s="1">
        <v>7</v>
      </c>
      <c r="M80" s="1">
        <v>7</v>
      </c>
      <c r="N80" s="1">
        <v>4</v>
      </c>
      <c r="O80" s="1">
        <v>5</v>
      </c>
      <c r="P80" s="1">
        <v>6</v>
      </c>
      <c r="Q80" s="1">
        <v>6</v>
      </c>
      <c r="R80" s="1">
        <v>5</v>
      </c>
      <c r="S80" s="1">
        <v>5</v>
      </c>
      <c r="T80" s="1">
        <v>5</v>
      </c>
      <c r="U80" s="1">
        <v>5</v>
      </c>
      <c r="V80" s="1">
        <v>5</v>
      </c>
      <c r="W80" s="1">
        <v>7</v>
      </c>
      <c r="X80" s="4" t="s">
        <v>73</v>
      </c>
      <c r="Y80" s="4">
        <v>5</v>
      </c>
      <c r="Z80" s="8">
        <f t="shared" si="12"/>
        <v>5.578947368421052</v>
      </c>
      <c r="AA80" s="8">
        <f t="shared" si="13"/>
        <v>1.5789473684210522</v>
      </c>
      <c r="AB80">
        <f>COUNTIF($F80:$Y80,"&lt;4")</f>
        <v>0</v>
      </c>
      <c r="AC80">
        <f>COUNTIF($F80:$Y80,"=4")</f>
        <v>1</v>
      </c>
    </row>
    <row r="81" spans="1:29" ht="12.75">
      <c r="A81" s="1" t="s">
        <v>28</v>
      </c>
      <c r="B81" s="4">
        <v>13</v>
      </c>
      <c r="C81" s="1" t="s">
        <v>19</v>
      </c>
      <c r="D81" s="4" t="s">
        <v>26</v>
      </c>
      <c r="E81" s="4">
        <v>5</v>
      </c>
      <c r="F81" s="1">
        <v>6</v>
      </c>
      <c r="G81" s="1">
        <v>6</v>
      </c>
      <c r="H81" s="1">
        <v>5</v>
      </c>
      <c r="I81" s="1">
        <v>6</v>
      </c>
      <c r="J81" s="1">
        <v>6</v>
      </c>
      <c r="K81" s="1">
        <v>8</v>
      </c>
      <c r="L81" s="1">
        <v>6</v>
      </c>
      <c r="M81" s="1">
        <v>5</v>
      </c>
      <c r="N81" s="1">
        <v>4</v>
      </c>
      <c r="O81" s="1">
        <v>5</v>
      </c>
      <c r="P81" s="1">
        <v>4</v>
      </c>
      <c r="Q81" s="1">
        <v>5</v>
      </c>
      <c r="R81" s="1">
        <v>5</v>
      </c>
      <c r="S81" s="1">
        <v>6</v>
      </c>
      <c r="T81" s="1">
        <v>6</v>
      </c>
      <c r="U81" s="1">
        <v>6</v>
      </c>
      <c r="V81" s="1">
        <v>5</v>
      </c>
      <c r="W81" s="1">
        <v>6</v>
      </c>
      <c r="X81" s="4" t="s">
        <v>73</v>
      </c>
      <c r="Y81" s="4">
        <v>7</v>
      </c>
      <c r="Z81" s="8">
        <f t="shared" si="12"/>
        <v>5.631578947368421</v>
      </c>
      <c r="AA81" s="8">
        <f t="shared" si="13"/>
        <v>0.6315789473684212</v>
      </c>
      <c r="AB81">
        <f>COUNTIF($F81:$Y81,"&lt;5")</f>
        <v>2</v>
      </c>
      <c r="AC81">
        <f>COUNTIF($F81:$Y81,"=5")</f>
        <v>6</v>
      </c>
    </row>
    <row r="82" spans="1:29" ht="12.75">
      <c r="A82" s="1" t="s">
        <v>28</v>
      </c>
      <c r="B82" s="4">
        <v>14</v>
      </c>
      <c r="C82" s="1" t="s">
        <v>20</v>
      </c>
      <c r="D82" s="4" t="s">
        <v>25</v>
      </c>
      <c r="E82" s="4">
        <v>4</v>
      </c>
      <c r="F82" s="1">
        <v>6</v>
      </c>
      <c r="G82" s="1">
        <v>5</v>
      </c>
      <c r="H82" s="1">
        <v>6</v>
      </c>
      <c r="I82" s="1">
        <v>5</v>
      </c>
      <c r="J82" s="1">
        <v>7</v>
      </c>
      <c r="K82" s="1">
        <v>4</v>
      </c>
      <c r="L82" s="1">
        <v>5</v>
      </c>
      <c r="M82" s="1">
        <v>4</v>
      </c>
      <c r="N82" s="1">
        <v>5</v>
      </c>
      <c r="O82" s="1">
        <v>4</v>
      </c>
      <c r="P82" s="1">
        <v>5</v>
      </c>
      <c r="Q82" s="1">
        <v>7</v>
      </c>
      <c r="R82" s="1">
        <v>6</v>
      </c>
      <c r="S82" s="1">
        <v>4</v>
      </c>
      <c r="T82" s="1">
        <v>9</v>
      </c>
      <c r="U82" s="1">
        <v>6</v>
      </c>
      <c r="V82" s="1">
        <v>6</v>
      </c>
      <c r="W82" s="1">
        <v>7</v>
      </c>
      <c r="X82" s="4" t="s">
        <v>73</v>
      </c>
      <c r="Y82" s="4">
        <v>6</v>
      </c>
      <c r="Z82" s="8">
        <f t="shared" si="12"/>
        <v>5.631578947368421</v>
      </c>
      <c r="AA82" s="8">
        <f t="shared" si="13"/>
        <v>1.6315789473684212</v>
      </c>
      <c r="AB82">
        <f>COUNTIF($F82:$Y82,"&lt;4")</f>
        <v>0</v>
      </c>
      <c r="AC82">
        <f>COUNTIF($F82:$Y82,"=4")</f>
        <v>4</v>
      </c>
    </row>
    <row r="83" spans="1:29" ht="12.75">
      <c r="A83" s="1" t="s">
        <v>28</v>
      </c>
      <c r="B83" s="4">
        <v>15</v>
      </c>
      <c r="C83" s="1" t="s">
        <v>21</v>
      </c>
      <c r="D83" s="4" t="s">
        <v>27</v>
      </c>
      <c r="E83" s="4">
        <v>3</v>
      </c>
      <c r="F83" s="1">
        <v>3</v>
      </c>
      <c r="G83" s="1">
        <v>4</v>
      </c>
      <c r="H83" s="1">
        <v>4</v>
      </c>
      <c r="I83" s="1">
        <v>3</v>
      </c>
      <c r="J83" s="1">
        <v>3</v>
      </c>
      <c r="K83" s="1">
        <v>4</v>
      </c>
      <c r="L83" s="1">
        <v>3</v>
      </c>
      <c r="M83" s="1">
        <v>4</v>
      </c>
      <c r="N83" s="1">
        <v>5</v>
      </c>
      <c r="O83" s="1">
        <v>4</v>
      </c>
      <c r="P83" s="1">
        <v>4</v>
      </c>
      <c r="Q83" s="1">
        <v>4</v>
      </c>
      <c r="R83" s="1">
        <v>3</v>
      </c>
      <c r="S83" s="1">
        <v>3</v>
      </c>
      <c r="T83" s="1">
        <v>3</v>
      </c>
      <c r="U83" s="1">
        <v>4</v>
      </c>
      <c r="V83" s="1">
        <v>4</v>
      </c>
      <c r="W83" s="1">
        <v>5</v>
      </c>
      <c r="X83" s="4" t="s">
        <v>73</v>
      </c>
      <c r="Y83" s="4">
        <v>3</v>
      </c>
      <c r="Z83" s="8">
        <f t="shared" si="12"/>
        <v>3.6842105263157894</v>
      </c>
      <c r="AA83" s="8">
        <f t="shared" si="13"/>
        <v>0.6842105263157894</v>
      </c>
      <c r="AB83">
        <f>COUNTIF($F83:$Y83,"&lt;3")</f>
        <v>0</v>
      </c>
      <c r="AC83">
        <f>COUNTIF($F83:$Y83,"=3")</f>
        <v>8</v>
      </c>
    </row>
    <row r="84" spans="1:29" ht="12.75">
      <c r="A84" s="1" t="s">
        <v>28</v>
      </c>
      <c r="B84" s="4">
        <v>16</v>
      </c>
      <c r="C84" s="1" t="s">
        <v>22</v>
      </c>
      <c r="D84" s="4" t="s">
        <v>25</v>
      </c>
      <c r="E84" s="4">
        <v>4</v>
      </c>
      <c r="F84" s="1">
        <v>4</v>
      </c>
      <c r="G84" s="1">
        <v>6</v>
      </c>
      <c r="H84" s="1">
        <v>7</v>
      </c>
      <c r="I84" s="1">
        <v>5</v>
      </c>
      <c r="J84" s="1">
        <v>5</v>
      </c>
      <c r="K84" s="1">
        <v>4</v>
      </c>
      <c r="L84" s="1">
        <v>4</v>
      </c>
      <c r="M84" s="1">
        <v>5</v>
      </c>
      <c r="N84" s="1">
        <v>5</v>
      </c>
      <c r="O84" s="1">
        <v>4</v>
      </c>
      <c r="P84" s="1">
        <v>5</v>
      </c>
      <c r="Q84" s="1">
        <v>5</v>
      </c>
      <c r="R84" s="1">
        <v>5</v>
      </c>
      <c r="S84" s="1">
        <v>5</v>
      </c>
      <c r="T84" s="1">
        <v>5</v>
      </c>
      <c r="U84" s="1">
        <v>5</v>
      </c>
      <c r="V84" s="1">
        <v>4</v>
      </c>
      <c r="W84" s="1">
        <v>6</v>
      </c>
      <c r="X84" s="4" t="s">
        <v>73</v>
      </c>
      <c r="Y84" s="4">
        <v>4</v>
      </c>
      <c r="Z84" s="8">
        <f t="shared" si="12"/>
        <v>4.894736842105263</v>
      </c>
      <c r="AA84" s="8">
        <f t="shared" si="13"/>
        <v>0.8947368421052628</v>
      </c>
      <c r="AB84">
        <f>COUNTIF($F84:$Y84,"&lt;4")</f>
        <v>0</v>
      </c>
      <c r="AC84">
        <f>COUNTIF($F84:$Y84,"=4")</f>
        <v>6</v>
      </c>
    </row>
    <row r="85" spans="1:29" ht="12.75">
      <c r="A85" s="1" t="s">
        <v>28</v>
      </c>
      <c r="B85" s="4">
        <v>17</v>
      </c>
      <c r="C85" s="1" t="s">
        <v>23</v>
      </c>
      <c r="D85" s="4" t="s">
        <v>25</v>
      </c>
      <c r="E85" s="4">
        <v>4</v>
      </c>
      <c r="F85" s="1">
        <v>6</v>
      </c>
      <c r="G85" s="1">
        <v>4</v>
      </c>
      <c r="H85" s="1">
        <v>5</v>
      </c>
      <c r="I85" s="1">
        <v>6</v>
      </c>
      <c r="J85" s="1">
        <v>5</v>
      </c>
      <c r="K85" s="1">
        <v>5</v>
      </c>
      <c r="L85" s="1">
        <v>5</v>
      </c>
      <c r="M85" s="1">
        <v>6</v>
      </c>
      <c r="N85" s="1">
        <v>4</v>
      </c>
      <c r="O85" s="1">
        <v>5</v>
      </c>
      <c r="P85" s="1">
        <v>4</v>
      </c>
      <c r="Q85" s="1">
        <v>5</v>
      </c>
      <c r="R85" s="1">
        <v>5</v>
      </c>
      <c r="S85" s="1">
        <v>5</v>
      </c>
      <c r="T85" s="1">
        <v>6</v>
      </c>
      <c r="U85" s="1">
        <v>4</v>
      </c>
      <c r="V85" s="1">
        <v>5</v>
      </c>
      <c r="W85" s="1">
        <v>6</v>
      </c>
      <c r="X85" s="4" t="s">
        <v>73</v>
      </c>
      <c r="Y85" s="4">
        <v>5</v>
      </c>
      <c r="Z85" s="8">
        <f t="shared" si="12"/>
        <v>5.052631578947368</v>
      </c>
      <c r="AA85" s="8">
        <f t="shared" si="13"/>
        <v>1.0526315789473681</v>
      </c>
      <c r="AB85">
        <f>COUNTIF($F85:$Y85,"&lt;4")</f>
        <v>0</v>
      </c>
      <c r="AC85">
        <f>COUNTIF($F85:$Y85,"=4")</f>
        <v>4</v>
      </c>
    </row>
    <row r="86" spans="1:29" ht="12.75">
      <c r="A86" s="1" t="s">
        <v>28</v>
      </c>
      <c r="B86" s="4">
        <v>18</v>
      </c>
      <c r="C86" s="1" t="s">
        <v>24</v>
      </c>
      <c r="D86" s="4" t="s">
        <v>26</v>
      </c>
      <c r="E86" s="4">
        <v>5</v>
      </c>
      <c r="F86" s="1">
        <v>7</v>
      </c>
      <c r="G86" s="1">
        <v>9</v>
      </c>
      <c r="H86" s="1">
        <v>7</v>
      </c>
      <c r="I86" s="1">
        <v>6</v>
      </c>
      <c r="J86" s="1">
        <v>5</v>
      </c>
      <c r="K86" s="1">
        <v>6</v>
      </c>
      <c r="L86" s="1">
        <v>6</v>
      </c>
      <c r="M86" s="1">
        <v>5</v>
      </c>
      <c r="N86" s="1">
        <v>6</v>
      </c>
      <c r="O86" s="1">
        <v>5</v>
      </c>
      <c r="P86" s="1">
        <v>6</v>
      </c>
      <c r="Q86" s="1">
        <v>5</v>
      </c>
      <c r="R86" s="1">
        <v>7</v>
      </c>
      <c r="S86" s="1">
        <v>6</v>
      </c>
      <c r="T86" s="1">
        <v>8</v>
      </c>
      <c r="U86" s="1">
        <v>7</v>
      </c>
      <c r="V86" s="1">
        <v>8</v>
      </c>
      <c r="W86" s="1">
        <v>9</v>
      </c>
      <c r="X86" s="4" t="s">
        <v>73</v>
      </c>
      <c r="Y86" s="4">
        <v>6</v>
      </c>
      <c r="Z86" s="8">
        <f t="shared" si="12"/>
        <v>6.526315789473684</v>
      </c>
      <c r="AA86" s="8">
        <f t="shared" si="13"/>
        <v>1.526315789473684</v>
      </c>
      <c r="AB86">
        <f>COUNTIF($F86:$Y86,"&lt;5")</f>
        <v>0</v>
      </c>
      <c r="AC86">
        <f>COUNTIF($F86:$Y86,"=5")</f>
        <v>4</v>
      </c>
    </row>
    <row r="87" spans="2:29" s="5" customFormat="1" ht="12.75">
      <c r="B87" s="6" t="s">
        <v>118</v>
      </c>
      <c r="D87" s="6"/>
      <c r="E87" s="2">
        <f aca="true" t="shared" si="14" ref="E87:L87">SUM(E69:E86)</f>
        <v>72</v>
      </c>
      <c r="F87" s="2">
        <f t="shared" si="14"/>
        <v>88</v>
      </c>
      <c r="G87" s="2">
        <f t="shared" si="14"/>
        <v>99</v>
      </c>
      <c r="H87" s="2">
        <f t="shared" si="14"/>
        <v>91</v>
      </c>
      <c r="I87" s="2">
        <f t="shared" si="14"/>
        <v>92</v>
      </c>
      <c r="J87" s="2">
        <f t="shared" si="14"/>
        <v>92</v>
      </c>
      <c r="K87" s="2">
        <f t="shared" si="14"/>
        <v>84</v>
      </c>
      <c r="L87" s="2">
        <f t="shared" si="14"/>
        <v>93</v>
      </c>
      <c r="M87" s="2">
        <f aca="true" t="shared" si="15" ref="M87:V87">SUM(M69:M86)</f>
        <v>83</v>
      </c>
      <c r="N87" s="2">
        <f t="shared" si="15"/>
        <v>85</v>
      </c>
      <c r="O87" s="2">
        <f t="shared" si="15"/>
        <v>85</v>
      </c>
      <c r="P87" s="2">
        <f t="shared" si="15"/>
        <v>89</v>
      </c>
      <c r="Q87" s="2">
        <f t="shared" si="15"/>
        <v>93</v>
      </c>
      <c r="R87" s="2">
        <f t="shared" si="15"/>
        <v>86</v>
      </c>
      <c r="S87" s="2">
        <f t="shared" si="15"/>
        <v>80</v>
      </c>
      <c r="T87" s="2">
        <f t="shared" si="15"/>
        <v>100</v>
      </c>
      <c r="U87" s="2">
        <f t="shared" si="15"/>
        <v>91</v>
      </c>
      <c r="V87" s="2">
        <f t="shared" si="15"/>
        <v>90</v>
      </c>
      <c r="W87" s="2">
        <f>SUM(W69:W86)</f>
        <v>103</v>
      </c>
      <c r="X87" s="2">
        <f>SUM(X69:X86)</f>
        <v>0</v>
      </c>
      <c r="Y87" s="2">
        <f>SUM(Y69:Y86)</f>
        <v>86</v>
      </c>
      <c r="Z87" s="11">
        <f t="shared" si="12"/>
        <v>85.5</v>
      </c>
      <c r="AA87" s="11">
        <f t="shared" si="13"/>
        <v>13.5</v>
      </c>
      <c r="AB87" s="2">
        <f>SUM(AB69:AB86)</f>
        <v>7</v>
      </c>
      <c r="AC87" s="2">
        <f>SUM(AC69:AC86)</f>
        <v>102</v>
      </c>
    </row>
  </sheetData>
  <sheetProtection/>
  <conditionalFormatting sqref="F3:Y20 F25:Y42 F47:Y64 F69:Y86">
    <cfRule type="cellIs" priority="1" dxfId="1" operator="equal" stopIfTrue="1">
      <formula>$E3</formula>
    </cfRule>
    <cfRule type="cellIs" priority="2" dxfId="0" operator="lessThan" stopIfTrue="1">
      <formula>$E3</formula>
    </cfRule>
  </conditionalFormatting>
  <printOptions/>
  <pageMargins left="0.25" right="0.26" top="0.71" bottom="0.2" header="0.36" footer="0.17"/>
  <pageSetup fitToWidth="3" fitToHeight="1" horizontalDpi="300" verticalDpi="300" orientation="portrait" scale="67" r:id="rId1"/>
  <headerFooter alignWithMargins="0">
    <oddHeader>&amp;C&amp;"Arial,Bold"&amp;18Barefoot Love
Year-By-Year By Player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7"/>
  <sheetViews>
    <sheetView zoomScale="85" zoomScaleNormal="85" zoomScalePageLayoutView="0" workbookViewId="0" topLeftCell="A1">
      <pane xSplit="5" ySplit="2" topLeftCell="F5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X87" sqref="X87"/>
    </sheetView>
  </sheetViews>
  <sheetFormatPr defaultColWidth="9.140625" defaultRowHeight="12.75"/>
  <cols>
    <col min="1" max="1" width="12.8515625" style="0" customWidth="1"/>
    <col min="2" max="2" width="6.7109375" style="3" bestFit="1" customWidth="1"/>
    <col min="3" max="3" width="9.7109375" style="0" bestFit="1" customWidth="1"/>
    <col min="4" max="4" width="5.421875" style="3" bestFit="1" customWidth="1"/>
    <col min="5" max="5" width="3.8515625" style="3" hidden="1" customWidth="1"/>
    <col min="6" max="8" width="11.57421875" style="0" bestFit="1" customWidth="1"/>
    <col min="9" max="9" width="15.28125" style="0" bestFit="1" customWidth="1"/>
    <col min="10" max="10" width="15.140625" style="0" bestFit="1" customWidth="1"/>
    <col min="11" max="21" width="11.57421875" style="0" bestFit="1" customWidth="1"/>
    <col min="22" max="22" width="7.00390625" style="0" bestFit="1" customWidth="1"/>
    <col min="23" max="23" width="7.8515625" style="0" bestFit="1" customWidth="1"/>
    <col min="24" max="24" width="14.421875" style="0" bestFit="1" customWidth="1"/>
    <col min="25" max="25" width="11.8515625" style="0" customWidth="1"/>
  </cols>
  <sheetData>
    <row r="2" spans="1:25" s="14" customFormat="1" ht="12.7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 t="s">
        <v>83</v>
      </c>
      <c r="G2" s="12" t="s">
        <v>6</v>
      </c>
      <c r="H2" s="12" t="s">
        <v>57</v>
      </c>
      <c r="I2" s="12" t="s">
        <v>84</v>
      </c>
      <c r="J2" s="12" t="s">
        <v>85</v>
      </c>
      <c r="K2" s="12" t="s">
        <v>65</v>
      </c>
      <c r="L2" s="12" t="s">
        <v>66</v>
      </c>
      <c r="M2" s="12" t="s">
        <v>123</v>
      </c>
      <c r="N2" s="12" t="s">
        <v>136</v>
      </c>
      <c r="O2" s="12" t="s">
        <v>136</v>
      </c>
      <c r="P2" s="12" t="s">
        <v>148</v>
      </c>
      <c r="Q2" s="12" t="s">
        <v>152</v>
      </c>
      <c r="R2" s="12" t="s">
        <v>156</v>
      </c>
      <c r="S2" s="12" t="s">
        <v>164</v>
      </c>
      <c r="T2" s="12" t="s">
        <v>168</v>
      </c>
      <c r="U2" s="12" t="s">
        <v>172</v>
      </c>
      <c r="V2" s="12" t="s">
        <v>113</v>
      </c>
      <c r="W2" s="15" t="s">
        <v>127</v>
      </c>
      <c r="X2" s="13" t="s">
        <v>114</v>
      </c>
      <c r="Y2" s="13" t="s">
        <v>119</v>
      </c>
    </row>
    <row r="3" spans="1:25" ht="12.75">
      <c r="A3" s="1" t="s">
        <v>82</v>
      </c>
      <c r="B3" s="4">
        <v>1</v>
      </c>
      <c r="C3" s="1" t="s">
        <v>95</v>
      </c>
      <c r="D3" s="4" t="s">
        <v>25</v>
      </c>
      <c r="E3" s="4">
        <v>4</v>
      </c>
      <c r="F3" s="1">
        <v>5</v>
      </c>
      <c r="G3" s="1">
        <v>5</v>
      </c>
      <c r="H3" s="1">
        <v>5</v>
      </c>
      <c r="I3" s="1">
        <v>5</v>
      </c>
      <c r="J3" s="1">
        <v>6</v>
      </c>
      <c r="K3" s="1">
        <v>5</v>
      </c>
      <c r="L3" s="1">
        <v>4</v>
      </c>
      <c r="M3" s="1">
        <v>5</v>
      </c>
      <c r="N3" s="1">
        <v>4</v>
      </c>
      <c r="O3" s="1">
        <v>5</v>
      </c>
      <c r="P3" s="1">
        <v>5</v>
      </c>
      <c r="Q3" s="1">
        <v>7</v>
      </c>
      <c r="R3" s="1">
        <v>5</v>
      </c>
      <c r="S3" s="1">
        <v>5</v>
      </c>
      <c r="T3" s="1">
        <v>6</v>
      </c>
      <c r="U3" s="1">
        <v>5</v>
      </c>
      <c r="V3" s="8">
        <f aca="true" t="shared" si="0" ref="V3:V12">AVERAGE(F3:U3)</f>
        <v>5.125</v>
      </c>
      <c r="W3" s="8">
        <f aca="true" t="shared" si="1" ref="W3:W21">V3-E3</f>
        <v>1.125</v>
      </c>
      <c r="X3">
        <f>COUNTIF($F3:$U3,"&lt;4")</f>
        <v>0</v>
      </c>
      <c r="Y3">
        <f>COUNTIF($F3:$U3,"=4")</f>
        <v>2</v>
      </c>
    </row>
    <row r="4" spans="1:25" ht="12.75">
      <c r="A4" s="1" t="s">
        <v>82</v>
      </c>
      <c r="B4" s="4">
        <v>2</v>
      </c>
      <c r="C4" s="1" t="s">
        <v>96</v>
      </c>
      <c r="D4" s="4" t="s">
        <v>27</v>
      </c>
      <c r="E4" s="4">
        <v>3</v>
      </c>
      <c r="F4" s="1">
        <v>4</v>
      </c>
      <c r="G4" s="1">
        <v>4</v>
      </c>
      <c r="H4" s="1">
        <v>5</v>
      </c>
      <c r="I4" s="1">
        <v>4</v>
      </c>
      <c r="J4" s="1">
        <v>3</v>
      </c>
      <c r="K4" s="1">
        <v>4</v>
      </c>
      <c r="L4" s="1">
        <v>5</v>
      </c>
      <c r="M4" s="1">
        <v>4</v>
      </c>
      <c r="N4" s="1">
        <v>3</v>
      </c>
      <c r="O4" s="1">
        <v>3</v>
      </c>
      <c r="P4" s="1">
        <v>4</v>
      </c>
      <c r="Q4" s="1">
        <v>3</v>
      </c>
      <c r="R4" s="1">
        <v>6</v>
      </c>
      <c r="S4" s="1">
        <v>6</v>
      </c>
      <c r="T4" s="1">
        <v>5</v>
      </c>
      <c r="U4" s="1">
        <v>5</v>
      </c>
      <c r="V4" s="8">
        <f t="shared" si="0"/>
        <v>4.25</v>
      </c>
      <c r="W4" s="8">
        <f t="shared" si="1"/>
        <v>1.25</v>
      </c>
      <c r="X4">
        <f>COUNTIF($F4:$U4,"&lt;3")</f>
        <v>0</v>
      </c>
      <c r="Y4">
        <f>COUNTIF($F4:$U4,"=3")</f>
        <v>4</v>
      </c>
    </row>
    <row r="5" spans="1:25" ht="12.75">
      <c r="A5" s="1" t="s">
        <v>82</v>
      </c>
      <c r="B5" s="4">
        <v>3</v>
      </c>
      <c r="C5" s="1" t="s">
        <v>97</v>
      </c>
      <c r="D5" s="4" t="s">
        <v>25</v>
      </c>
      <c r="E5" s="4">
        <v>4</v>
      </c>
      <c r="F5" s="1">
        <v>7</v>
      </c>
      <c r="G5" s="1">
        <v>6</v>
      </c>
      <c r="H5" s="1">
        <v>5</v>
      </c>
      <c r="I5" s="1">
        <v>5</v>
      </c>
      <c r="J5" s="1">
        <v>7</v>
      </c>
      <c r="K5" s="1">
        <v>5</v>
      </c>
      <c r="L5" s="1">
        <v>4</v>
      </c>
      <c r="M5" s="1">
        <v>5</v>
      </c>
      <c r="N5" s="1">
        <v>6</v>
      </c>
      <c r="O5" s="1">
        <v>6</v>
      </c>
      <c r="P5" s="1">
        <v>4</v>
      </c>
      <c r="Q5" s="1">
        <v>5</v>
      </c>
      <c r="R5" s="1">
        <v>4</v>
      </c>
      <c r="S5" s="1">
        <v>9</v>
      </c>
      <c r="T5" s="1">
        <v>4</v>
      </c>
      <c r="U5" s="1">
        <v>4</v>
      </c>
      <c r="V5" s="8">
        <f t="shared" si="0"/>
        <v>5.375</v>
      </c>
      <c r="W5" s="8">
        <f t="shared" si="1"/>
        <v>1.375</v>
      </c>
      <c r="X5">
        <f>COUNTIF($F5:$U5,"&lt;4")</f>
        <v>0</v>
      </c>
      <c r="Y5">
        <f>COUNTIF($F5:$U5,"=4")</f>
        <v>5</v>
      </c>
    </row>
    <row r="6" spans="1:25" ht="12.75">
      <c r="A6" s="1" t="s">
        <v>82</v>
      </c>
      <c r="B6" s="4">
        <v>4</v>
      </c>
      <c r="C6" s="1" t="s">
        <v>98</v>
      </c>
      <c r="D6" s="4" t="s">
        <v>26</v>
      </c>
      <c r="E6" s="4">
        <v>5</v>
      </c>
      <c r="F6" s="1">
        <v>5</v>
      </c>
      <c r="G6" s="1">
        <v>6</v>
      </c>
      <c r="H6" s="1">
        <v>4</v>
      </c>
      <c r="I6" s="1">
        <v>5</v>
      </c>
      <c r="J6" s="1">
        <v>8</v>
      </c>
      <c r="K6" s="1">
        <v>8</v>
      </c>
      <c r="L6" s="1">
        <v>8</v>
      </c>
      <c r="M6" s="1">
        <v>6</v>
      </c>
      <c r="N6" s="1">
        <v>5</v>
      </c>
      <c r="O6" s="1">
        <v>6</v>
      </c>
      <c r="P6" s="1">
        <v>5</v>
      </c>
      <c r="Q6" s="1">
        <v>6</v>
      </c>
      <c r="R6" s="1">
        <v>5</v>
      </c>
      <c r="S6" s="1">
        <v>7</v>
      </c>
      <c r="T6" s="1">
        <v>5</v>
      </c>
      <c r="U6" s="1">
        <v>6</v>
      </c>
      <c r="V6" s="8">
        <f t="shared" si="0"/>
        <v>5.9375</v>
      </c>
      <c r="W6" s="8">
        <f t="shared" si="1"/>
        <v>0.9375</v>
      </c>
      <c r="X6">
        <f>COUNTIF($F6:$U6,"&lt;5")</f>
        <v>1</v>
      </c>
      <c r="Y6">
        <f>COUNTIF($F6:$U6,"=5")</f>
        <v>6</v>
      </c>
    </row>
    <row r="7" spans="1:25" ht="12.75">
      <c r="A7" s="1" t="s">
        <v>82</v>
      </c>
      <c r="B7" s="4">
        <v>5</v>
      </c>
      <c r="C7" s="1" t="s">
        <v>99</v>
      </c>
      <c r="D7" s="4" t="s">
        <v>25</v>
      </c>
      <c r="E7" s="4">
        <v>4</v>
      </c>
      <c r="F7" s="1">
        <v>6</v>
      </c>
      <c r="G7" s="1">
        <v>4</v>
      </c>
      <c r="H7" s="1">
        <v>6</v>
      </c>
      <c r="I7" s="1">
        <v>4</v>
      </c>
      <c r="J7" s="1">
        <v>4</v>
      </c>
      <c r="K7" s="1">
        <v>7</v>
      </c>
      <c r="L7" s="1">
        <v>5</v>
      </c>
      <c r="M7" s="1">
        <v>6</v>
      </c>
      <c r="N7" s="1">
        <v>6</v>
      </c>
      <c r="O7" s="1">
        <v>5</v>
      </c>
      <c r="P7" s="1">
        <v>5</v>
      </c>
      <c r="Q7" s="1">
        <v>8</v>
      </c>
      <c r="R7" s="1">
        <v>6</v>
      </c>
      <c r="S7" s="1">
        <v>6</v>
      </c>
      <c r="T7" s="1">
        <v>6</v>
      </c>
      <c r="U7" s="1">
        <v>4</v>
      </c>
      <c r="V7" s="8">
        <f t="shared" si="0"/>
        <v>5.5</v>
      </c>
      <c r="W7" s="8">
        <f t="shared" si="1"/>
        <v>1.5</v>
      </c>
      <c r="X7">
        <f>COUNTIF($F7:$U7,"&lt;4")</f>
        <v>0</v>
      </c>
      <c r="Y7">
        <f>COUNTIF($F7:$U7,"=4")</f>
        <v>4</v>
      </c>
    </row>
    <row r="8" spans="1:25" ht="12.75">
      <c r="A8" s="1" t="s">
        <v>82</v>
      </c>
      <c r="B8" s="4">
        <v>6</v>
      </c>
      <c r="C8" s="1" t="s">
        <v>56</v>
      </c>
      <c r="D8" s="4" t="s">
        <v>25</v>
      </c>
      <c r="E8" s="4">
        <v>4</v>
      </c>
      <c r="F8" s="1">
        <v>6</v>
      </c>
      <c r="G8" s="1">
        <v>7</v>
      </c>
      <c r="H8" s="1">
        <v>7</v>
      </c>
      <c r="I8" s="1">
        <v>5</v>
      </c>
      <c r="J8" s="1">
        <v>4</v>
      </c>
      <c r="K8" s="1">
        <v>5</v>
      </c>
      <c r="L8" s="1">
        <v>4</v>
      </c>
      <c r="M8" s="1">
        <v>5</v>
      </c>
      <c r="N8" s="1">
        <v>4</v>
      </c>
      <c r="O8" s="1">
        <v>5</v>
      </c>
      <c r="P8" s="1">
        <v>5</v>
      </c>
      <c r="Q8" s="1">
        <v>6</v>
      </c>
      <c r="R8" s="1">
        <v>4</v>
      </c>
      <c r="S8" s="1">
        <v>6</v>
      </c>
      <c r="T8" s="1">
        <v>5</v>
      </c>
      <c r="U8" s="1">
        <v>5</v>
      </c>
      <c r="V8" s="8">
        <f t="shared" si="0"/>
        <v>5.1875</v>
      </c>
      <c r="W8" s="8">
        <f t="shared" si="1"/>
        <v>1.1875</v>
      </c>
      <c r="X8">
        <f>COUNTIF($F8:$U8,"&lt;4")</f>
        <v>0</v>
      </c>
      <c r="Y8">
        <f>COUNTIF($F8:$U8,"=4")</f>
        <v>4</v>
      </c>
    </row>
    <row r="9" spans="1:25" ht="12.75">
      <c r="A9" s="1" t="s">
        <v>82</v>
      </c>
      <c r="B9" s="4">
        <v>7</v>
      </c>
      <c r="C9" s="1" t="s">
        <v>100</v>
      </c>
      <c r="D9" s="4" t="s">
        <v>26</v>
      </c>
      <c r="E9" s="4">
        <v>5</v>
      </c>
      <c r="F9" s="1">
        <v>6</v>
      </c>
      <c r="G9" s="1">
        <v>7</v>
      </c>
      <c r="H9" s="1">
        <v>5</v>
      </c>
      <c r="I9" s="1">
        <v>7</v>
      </c>
      <c r="J9" s="1">
        <v>6</v>
      </c>
      <c r="K9" s="1">
        <v>6</v>
      </c>
      <c r="L9" s="1">
        <v>7</v>
      </c>
      <c r="M9" s="1">
        <v>5</v>
      </c>
      <c r="N9" s="1">
        <v>5</v>
      </c>
      <c r="O9" s="1">
        <v>5</v>
      </c>
      <c r="P9" s="1">
        <v>7</v>
      </c>
      <c r="Q9" s="1">
        <v>5</v>
      </c>
      <c r="R9" s="1">
        <v>6</v>
      </c>
      <c r="S9" s="1">
        <v>5</v>
      </c>
      <c r="T9" s="1">
        <v>4</v>
      </c>
      <c r="U9" s="1">
        <v>8</v>
      </c>
      <c r="V9" s="8">
        <f t="shared" si="0"/>
        <v>5.875</v>
      </c>
      <c r="W9" s="8">
        <f t="shared" si="1"/>
        <v>0.875</v>
      </c>
      <c r="X9">
        <f>COUNTIF($F9:$U9,"&lt;5")</f>
        <v>1</v>
      </c>
      <c r="Y9">
        <f>COUNTIF($F9:$U9,"=5")</f>
        <v>6</v>
      </c>
    </row>
    <row r="10" spans="1:25" ht="12.75">
      <c r="A10" s="1" t="s">
        <v>82</v>
      </c>
      <c r="B10" s="4">
        <v>8</v>
      </c>
      <c r="C10" s="1" t="s">
        <v>101</v>
      </c>
      <c r="D10" s="4" t="s">
        <v>27</v>
      </c>
      <c r="E10" s="4">
        <v>3</v>
      </c>
      <c r="F10" s="1">
        <v>4</v>
      </c>
      <c r="G10" s="1">
        <v>4</v>
      </c>
      <c r="H10" s="1">
        <v>3</v>
      </c>
      <c r="I10" s="1">
        <v>3</v>
      </c>
      <c r="J10" s="1">
        <v>4</v>
      </c>
      <c r="K10" s="1">
        <v>4</v>
      </c>
      <c r="L10" s="1">
        <v>5</v>
      </c>
      <c r="M10" s="1">
        <v>4</v>
      </c>
      <c r="N10" s="1">
        <v>3</v>
      </c>
      <c r="O10" s="1">
        <v>5</v>
      </c>
      <c r="P10" s="1">
        <v>4</v>
      </c>
      <c r="Q10" s="1">
        <v>3</v>
      </c>
      <c r="R10" s="1">
        <v>3</v>
      </c>
      <c r="S10" s="1">
        <v>4</v>
      </c>
      <c r="T10" s="1">
        <v>4</v>
      </c>
      <c r="U10" s="1">
        <v>4</v>
      </c>
      <c r="V10" s="8">
        <f t="shared" si="0"/>
        <v>3.8125</v>
      </c>
      <c r="W10" s="8">
        <f t="shared" si="1"/>
        <v>0.8125</v>
      </c>
      <c r="X10">
        <f>COUNTIF($F10:$U10,"&lt;3")</f>
        <v>0</v>
      </c>
      <c r="Y10">
        <f>COUNTIF($F10:$U10,"=3")</f>
        <v>5</v>
      </c>
    </row>
    <row r="11" spans="1:25" ht="12.75">
      <c r="A11" s="1" t="s">
        <v>82</v>
      </c>
      <c r="B11" s="4">
        <v>9</v>
      </c>
      <c r="C11" s="1" t="s">
        <v>102</v>
      </c>
      <c r="D11" s="4" t="s">
        <v>25</v>
      </c>
      <c r="E11" s="4">
        <v>4</v>
      </c>
      <c r="F11" s="1">
        <v>6</v>
      </c>
      <c r="G11" s="1">
        <v>4</v>
      </c>
      <c r="H11" s="1">
        <v>4</v>
      </c>
      <c r="I11" s="1">
        <v>5</v>
      </c>
      <c r="J11" s="1">
        <v>5</v>
      </c>
      <c r="K11" s="1">
        <v>6</v>
      </c>
      <c r="L11" s="1">
        <v>5</v>
      </c>
      <c r="M11" s="1">
        <v>5</v>
      </c>
      <c r="N11" s="1">
        <v>4</v>
      </c>
      <c r="O11" s="1">
        <v>5</v>
      </c>
      <c r="P11" s="1">
        <v>5</v>
      </c>
      <c r="Q11" s="1">
        <v>6</v>
      </c>
      <c r="R11" s="1">
        <v>5</v>
      </c>
      <c r="S11" s="1">
        <v>6</v>
      </c>
      <c r="T11" s="1">
        <v>6</v>
      </c>
      <c r="U11" s="1">
        <v>6</v>
      </c>
      <c r="V11" s="8">
        <f t="shared" si="0"/>
        <v>5.1875</v>
      </c>
      <c r="W11" s="8">
        <f t="shared" si="1"/>
        <v>1.1875</v>
      </c>
      <c r="X11">
        <f>COUNTIF($F11:$U11,"&lt;4")</f>
        <v>0</v>
      </c>
      <c r="Y11">
        <f>COUNTIF($F11:$U11,"=4")</f>
        <v>3</v>
      </c>
    </row>
    <row r="12" spans="1:25" ht="12.75">
      <c r="A12" s="1" t="s">
        <v>82</v>
      </c>
      <c r="B12" s="4">
        <v>10</v>
      </c>
      <c r="C12" s="1" t="s">
        <v>103</v>
      </c>
      <c r="D12" s="4" t="s">
        <v>25</v>
      </c>
      <c r="E12" s="4">
        <v>4</v>
      </c>
      <c r="F12" s="1">
        <v>4</v>
      </c>
      <c r="G12" s="1">
        <v>6</v>
      </c>
      <c r="H12" s="1">
        <v>5</v>
      </c>
      <c r="I12" s="1">
        <v>4</v>
      </c>
      <c r="J12" s="1">
        <v>8</v>
      </c>
      <c r="K12" s="1">
        <v>5</v>
      </c>
      <c r="L12" s="1">
        <v>4</v>
      </c>
      <c r="M12" s="1">
        <v>8</v>
      </c>
      <c r="N12" s="1">
        <v>4</v>
      </c>
      <c r="O12" s="1">
        <v>5</v>
      </c>
      <c r="P12" s="1">
        <v>7</v>
      </c>
      <c r="Q12" s="1">
        <v>7</v>
      </c>
      <c r="R12" s="1">
        <v>7</v>
      </c>
      <c r="S12" s="1">
        <v>5</v>
      </c>
      <c r="T12" s="1">
        <v>6</v>
      </c>
      <c r="U12" s="1">
        <v>5</v>
      </c>
      <c r="V12" s="8">
        <f t="shared" si="0"/>
        <v>5.625</v>
      </c>
      <c r="W12" s="8">
        <f t="shared" si="1"/>
        <v>1.625</v>
      </c>
      <c r="X12">
        <f>COUNTIF($F12:$U12,"&lt;4")</f>
        <v>0</v>
      </c>
      <c r="Y12">
        <f>COUNTIF($F12:$U12,"=4")</f>
        <v>4</v>
      </c>
    </row>
    <row r="13" spans="1:25" ht="12.75">
      <c r="A13" s="1" t="s">
        <v>82</v>
      </c>
      <c r="B13" s="4">
        <v>11</v>
      </c>
      <c r="C13" s="1" t="s">
        <v>104</v>
      </c>
      <c r="D13" s="4" t="s">
        <v>27</v>
      </c>
      <c r="E13" s="4">
        <v>3</v>
      </c>
      <c r="F13" s="1">
        <v>3</v>
      </c>
      <c r="G13" s="1">
        <v>3</v>
      </c>
      <c r="H13" s="1" t="s">
        <v>112</v>
      </c>
      <c r="I13" s="1">
        <v>3</v>
      </c>
      <c r="J13" s="1">
        <v>4</v>
      </c>
      <c r="K13" s="1">
        <v>7</v>
      </c>
      <c r="L13" s="1">
        <v>3</v>
      </c>
      <c r="M13" s="1">
        <v>4</v>
      </c>
      <c r="N13" s="1">
        <v>4</v>
      </c>
      <c r="O13" s="1">
        <v>5</v>
      </c>
      <c r="P13" s="1">
        <v>4</v>
      </c>
      <c r="Q13" s="1">
        <v>3</v>
      </c>
      <c r="R13" s="1">
        <v>4</v>
      </c>
      <c r="S13" s="1">
        <v>6</v>
      </c>
      <c r="T13" s="1">
        <v>3</v>
      </c>
      <c r="U13" s="1">
        <v>5</v>
      </c>
      <c r="V13" s="8">
        <f aca="true" t="shared" si="2" ref="V13:V21">AVERAGE(F13:G13,I13:U13)</f>
        <v>4.066666666666666</v>
      </c>
      <c r="W13" s="8">
        <f t="shared" si="1"/>
        <v>1.0666666666666664</v>
      </c>
      <c r="X13">
        <f>COUNTIF($F13:$U13,"&lt;3")</f>
        <v>0</v>
      </c>
      <c r="Y13">
        <f>COUNTIF($F13:$U13,"=3")</f>
        <v>6</v>
      </c>
    </row>
    <row r="14" spans="1:25" ht="12.75">
      <c r="A14" s="1" t="s">
        <v>82</v>
      </c>
      <c r="B14" s="4">
        <v>12</v>
      </c>
      <c r="C14" s="1" t="s">
        <v>105</v>
      </c>
      <c r="D14" s="4" t="s">
        <v>25</v>
      </c>
      <c r="E14" s="4">
        <v>4</v>
      </c>
      <c r="F14" s="1">
        <v>5</v>
      </c>
      <c r="G14" s="1">
        <v>6</v>
      </c>
      <c r="H14" s="1" t="s">
        <v>112</v>
      </c>
      <c r="I14" s="1">
        <v>5</v>
      </c>
      <c r="J14" s="1">
        <v>5</v>
      </c>
      <c r="K14" s="1">
        <v>5</v>
      </c>
      <c r="L14" s="1">
        <v>5</v>
      </c>
      <c r="M14" s="1">
        <v>6</v>
      </c>
      <c r="N14" s="1">
        <v>5</v>
      </c>
      <c r="O14" s="1">
        <v>4</v>
      </c>
      <c r="P14" s="1">
        <v>8</v>
      </c>
      <c r="Q14" s="1">
        <v>5</v>
      </c>
      <c r="R14" s="1">
        <v>7</v>
      </c>
      <c r="S14" s="1">
        <v>7</v>
      </c>
      <c r="T14" s="1">
        <v>4</v>
      </c>
      <c r="U14" s="1">
        <v>6</v>
      </c>
      <c r="V14" s="8">
        <f t="shared" si="2"/>
        <v>5.533333333333333</v>
      </c>
      <c r="W14" s="8">
        <f t="shared" si="1"/>
        <v>1.5333333333333332</v>
      </c>
      <c r="X14">
        <f>COUNTIF($F14:$U14,"&lt;4")</f>
        <v>0</v>
      </c>
      <c r="Y14">
        <f>COUNTIF($F14:$U14,"=4")</f>
        <v>2</v>
      </c>
    </row>
    <row r="15" spans="1:25" ht="12.75">
      <c r="A15" s="1" t="s">
        <v>82</v>
      </c>
      <c r="B15" s="4">
        <v>13</v>
      </c>
      <c r="C15" s="1" t="s">
        <v>106</v>
      </c>
      <c r="D15" s="4" t="s">
        <v>26</v>
      </c>
      <c r="E15" s="4">
        <v>5</v>
      </c>
      <c r="F15" s="1">
        <v>6</v>
      </c>
      <c r="G15" s="1">
        <v>8</v>
      </c>
      <c r="H15" s="1" t="s">
        <v>112</v>
      </c>
      <c r="I15" s="1">
        <v>6</v>
      </c>
      <c r="J15" s="1">
        <v>5</v>
      </c>
      <c r="K15" s="1">
        <v>7</v>
      </c>
      <c r="L15" s="1">
        <v>5</v>
      </c>
      <c r="M15" s="1">
        <v>8</v>
      </c>
      <c r="N15" s="1">
        <v>8</v>
      </c>
      <c r="O15" s="1">
        <v>5</v>
      </c>
      <c r="P15" s="1">
        <v>7</v>
      </c>
      <c r="Q15" s="1">
        <v>5</v>
      </c>
      <c r="R15" s="1">
        <v>6</v>
      </c>
      <c r="S15" s="1">
        <v>6</v>
      </c>
      <c r="T15" s="1">
        <v>6</v>
      </c>
      <c r="U15" s="1">
        <v>6</v>
      </c>
      <c r="V15" s="8">
        <f t="shared" si="2"/>
        <v>6.266666666666667</v>
      </c>
      <c r="W15" s="8">
        <f t="shared" si="1"/>
        <v>1.2666666666666666</v>
      </c>
      <c r="X15">
        <f>COUNTIF($F15:$U15,"&lt;5")</f>
        <v>0</v>
      </c>
      <c r="Y15">
        <f>COUNTIF($F15:$U15,"=5")</f>
        <v>4</v>
      </c>
    </row>
    <row r="16" spans="1:25" ht="12.75">
      <c r="A16" s="1" t="s">
        <v>82</v>
      </c>
      <c r="B16" s="4">
        <v>14</v>
      </c>
      <c r="C16" s="1" t="s">
        <v>107</v>
      </c>
      <c r="D16" s="4" t="s">
        <v>27</v>
      </c>
      <c r="E16" s="4">
        <v>3</v>
      </c>
      <c r="F16" s="1">
        <v>5</v>
      </c>
      <c r="G16" s="1">
        <v>3</v>
      </c>
      <c r="H16" s="1" t="s">
        <v>112</v>
      </c>
      <c r="I16" s="1">
        <v>4</v>
      </c>
      <c r="J16" s="1">
        <v>4</v>
      </c>
      <c r="K16" s="1">
        <v>5</v>
      </c>
      <c r="L16" s="1">
        <v>4</v>
      </c>
      <c r="M16" s="1">
        <v>4</v>
      </c>
      <c r="N16" s="1">
        <v>6</v>
      </c>
      <c r="O16" s="1">
        <v>5</v>
      </c>
      <c r="P16" s="1">
        <v>3</v>
      </c>
      <c r="Q16" s="1">
        <v>6</v>
      </c>
      <c r="R16" s="1">
        <v>4</v>
      </c>
      <c r="S16" s="1">
        <v>5</v>
      </c>
      <c r="T16" s="1">
        <v>4</v>
      </c>
      <c r="U16" s="1">
        <v>3</v>
      </c>
      <c r="V16" s="8">
        <f t="shared" si="2"/>
        <v>4.333333333333333</v>
      </c>
      <c r="W16" s="8">
        <f t="shared" si="1"/>
        <v>1.333333333333333</v>
      </c>
      <c r="X16">
        <f>COUNTIF($F16:$U16,"&lt;3")</f>
        <v>0</v>
      </c>
      <c r="Y16">
        <f>COUNTIF($F16:$U16,"=3")</f>
        <v>3</v>
      </c>
    </row>
    <row r="17" spans="1:25" ht="12.75">
      <c r="A17" s="1" t="s">
        <v>82</v>
      </c>
      <c r="B17" s="4">
        <v>15</v>
      </c>
      <c r="C17" s="1" t="s">
        <v>108</v>
      </c>
      <c r="D17" s="4" t="s">
        <v>25</v>
      </c>
      <c r="E17" s="4">
        <v>4</v>
      </c>
      <c r="F17" s="1">
        <v>6</v>
      </c>
      <c r="G17" s="1">
        <v>9</v>
      </c>
      <c r="H17" s="1" t="s">
        <v>112</v>
      </c>
      <c r="I17" s="1">
        <v>6</v>
      </c>
      <c r="J17" s="1">
        <v>6</v>
      </c>
      <c r="K17" s="1">
        <v>5</v>
      </c>
      <c r="L17" s="1">
        <v>5</v>
      </c>
      <c r="M17" s="1">
        <v>4</v>
      </c>
      <c r="N17" s="1">
        <v>6</v>
      </c>
      <c r="O17" s="1">
        <v>7</v>
      </c>
      <c r="P17" s="1">
        <v>5</v>
      </c>
      <c r="Q17" s="1">
        <v>5</v>
      </c>
      <c r="R17" s="1">
        <v>6</v>
      </c>
      <c r="S17" s="1">
        <v>5</v>
      </c>
      <c r="T17" s="1">
        <v>4</v>
      </c>
      <c r="U17" s="1">
        <v>6</v>
      </c>
      <c r="V17" s="8">
        <f t="shared" si="2"/>
        <v>5.666666666666667</v>
      </c>
      <c r="W17" s="8">
        <f t="shared" si="1"/>
        <v>1.666666666666667</v>
      </c>
      <c r="X17">
        <f>COUNTIF($F17:U$17,"&lt;4")</f>
        <v>0</v>
      </c>
      <c r="Y17">
        <f>COUNTIF($F17:V$17,"=4")</f>
        <v>2</v>
      </c>
    </row>
    <row r="18" spans="1:25" ht="12.75">
      <c r="A18" s="1" t="s">
        <v>82</v>
      </c>
      <c r="B18" s="4">
        <v>16</v>
      </c>
      <c r="C18" s="1" t="s">
        <v>109</v>
      </c>
      <c r="D18" s="4" t="s">
        <v>25</v>
      </c>
      <c r="E18" s="4">
        <v>4</v>
      </c>
      <c r="F18" s="1">
        <v>5</v>
      </c>
      <c r="G18" s="1">
        <v>8</v>
      </c>
      <c r="H18" s="1" t="s">
        <v>112</v>
      </c>
      <c r="I18" s="1">
        <v>3</v>
      </c>
      <c r="J18" s="1">
        <v>5</v>
      </c>
      <c r="K18" s="1">
        <v>4</v>
      </c>
      <c r="L18" s="1">
        <v>4</v>
      </c>
      <c r="M18" s="1">
        <v>6</v>
      </c>
      <c r="N18" s="1">
        <v>5</v>
      </c>
      <c r="O18" s="1">
        <v>5</v>
      </c>
      <c r="P18" s="1">
        <v>7</v>
      </c>
      <c r="Q18" s="1">
        <v>5</v>
      </c>
      <c r="R18" s="1">
        <v>5</v>
      </c>
      <c r="S18" s="1">
        <v>5</v>
      </c>
      <c r="T18" s="1">
        <v>5</v>
      </c>
      <c r="U18" s="1">
        <v>5</v>
      </c>
      <c r="V18" s="8">
        <f t="shared" si="2"/>
        <v>5.133333333333334</v>
      </c>
      <c r="W18" s="8">
        <f t="shared" si="1"/>
        <v>1.1333333333333337</v>
      </c>
      <c r="X18">
        <f>COUNTIF($F18:$U18,"&lt;4")</f>
        <v>1</v>
      </c>
      <c r="Y18">
        <f>COUNTIF($F18:$U18,"=4")</f>
        <v>2</v>
      </c>
    </row>
    <row r="19" spans="1:25" ht="12.75">
      <c r="A19" s="1" t="s">
        <v>82</v>
      </c>
      <c r="B19" s="4">
        <v>17</v>
      </c>
      <c r="C19" s="1" t="s">
        <v>110</v>
      </c>
      <c r="D19" s="4" t="s">
        <v>26</v>
      </c>
      <c r="E19" s="4">
        <v>5</v>
      </c>
      <c r="F19" s="1">
        <v>6</v>
      </c>
      <c r="G19" s="1">
        <v>9</v>
      </c>
      <c r="H19" s="1" t="s">
        <v>112</v>
      </c>
      <c r="I19" s="1">
        <v>6</v>
      </c>
      <c r="J19" s="1">
        <v>6</v>
      </c>
      <c r="K19" s="1">
        <v>7</v>
      </c>
      <c r="L19" s="1">
        <v>8</v>
      </c>
      <c r="M19" s="1">
        <v>5</v>
      </c>
      <c r="N19" s="1">
        <v>6</v>
      </c>
      <c r="O19" s="1">
        <v>5</v>
      </c>
      <c r="P19" s="1">
        <v>7</v>
      </c>
      <c r="Q19" s="1">
        <v>7</v>
      </c>
      <c r="R19" s="1">
        <v>7</v>
      </c>
      <c r="S19" s="1">
        <v>8</v>
      </c>
      <c r="T19" s="1">
        <v>6</v>
      </c>
      <c r="U19" s="1">
        <v>5</v>
      </c>
      <c r="V19" s="8">
        <f t="shared" si="2"/>
        <v>6.533333333333333</v>
      </c>
      <c r="W19" s="8">
        <f t="shared" si="1"/>
        <v>1.5333333333333332</v>
      </c>
      <c r="X19">
        <f>COUNTIF($F19:$U19,"&lt;5")</f>
        <v>0</v>
      </c>
      <c r="Y19">
        <f>COUNTIF($F19:$U19,"=5")</f>
        <v>3</v>
      </c>
    </row>
    <row r="20" spans="1:25" ht="12.75">
      <c r="A20" s="1" t="s">
        <v>82</v>
      </c>
      <c r="B20" s="4">
        <v>18</v>
      </c>
      <c r="C20" s="1" t="s">
        <v>111</v>
      </c>
      <c r="D20" s="4" t="s">
        <v>25</v>
      </c>
      <c r="E20" s="4">
        <v>4</v>
      </c>
      <c r="F20" s="1">
        <v>6</v>
      </c>
      <c r="G20" s="1">
        <v>7</v>
      </c>
      <c r="H20" s="1" t="s">
        <v>112</v>
      </c>
      <c r="I20" s="1">
        <v>5</v>
      </c>
      <c r="J20" s="1">
        <v>6</v>
      </c>
      <c r="K20" s="1">
        <v>6</v>
      </c>
      <c r="L20" s="1">
        <v>6</v>
      </c>
      <c r="M20" s="1">
        <v>4</v>
      </c>
      <c r="N20" s="1">
        <v>6</v>
      </c>
      <c r="O20" s="1">
        <v>7</v>
      </c>
      <c r="P20" s="1">
        <v>5</v>
      </c>
      <c r="Q20" s="1">
        <v>6</v>
      </c>
      <c r="R20" s="1">
        <v>5</v>
      </c>
      <c r="S20" s="1">
        <v>4</v>
      </c>
      <c r="T20" s="1">
        <v>6</v>
      </c>
      <c r="U20" s="1">
        <v>4</v>
      </c>
      <c r="V20" s="8">
        <f t="shared" si="2"/>
        <v>5.533333333333333</v>
      </c>
      <c r="W20" s="8">
        <f t="shared" si="1"/>
        <v>1.5333333333333332</v>
      </c>
      <c r="X20">
        <f>COUNTIF($F20:$U20,"&lt;4")</f>
        <v>0</v>
      </c>
      <c r="Y20">
        <f>COUNTIF($F20:$U20,"=4")</f>
        <v>3</v>
      </c>
    </row>
    <row r="21" spans="2:25" s="5" customFormat="1" ht="12.75">
      <c r="B21" s="6" t="s">
        <v>118</v>
      </c>
      <c r="D21" s="6"/>
      <c r="E21" s="2">
        <f aca="true" t="shared" si="3" ref="E21:Y21">SUM(E3:E20)</f>
        <v>72</v>
      </c>
      <c r="F21" s="2">
        <f t="shared" si="3"/>
        <v>95</v>
      </c>
      <c r="G21" s="2">
        <f t="shared" si="3"/>
        <v>106</v>
      </c>
      <c r="H21" s="2">
        <f t="shared" si="3"/>
        <v>49</v>
      </c>
      <c r="I21" s="2">
        <f t="shared" si="3"/>
        <v>85</v>
      </c>
      <c r="J21" s="2">
        <f t="shared" si="3"/>
        <v>96</v>
      </c>
      <c r="K21" s="2">
        <f t="shared" si="3"/>
        <v>101</v>
      </c>
      <c r="L21" s="2">
        <f t="shared" si="3"/>
        <v>91</v>
      </c>
      <c r="M21" s="2">
        <f aca="true" t="shared" si="4" ref="M21:T21">SUM(M3:M20)</f>
        <v>94</v>
      </c>
      <c r="N21" s="2">
        <f t="shared" si="4"/>
        <v>90</v>
      </c>
      <c r="O21" s="2">
        <f t="shared" si="4"/>
        <v>93</v>
      </c>
      <c r="P21" s="2">
        <f t="shared" si="4"/>
        <v>97</v>
      </c>
      <c r="Q21" s="2">
        <f t="shared" si="4"/>
        <v>98</v>
      </c>
      <c r="R21" s="2">
        <f t="shared" si="4"/>
        <v>95</v>
      </c>
      <c r="S21" s="2">
        <f t="shared" si="4"/>
        <v>105</v>
      </c>
      <c r="T21" s="2">
        <f t="shared" si="4"/>
        <v>89</v>
      </c>
      <c r="U21" s="2">
        <f t="shared" si="3"/>
        <v>92</v>
      </c>
      <c r="V21" s="11">
        <f t="shared" si="2"/>
        <v>95.13333333333334</v>
      </c>
      <c r="W21" s="11">
        <f t="shared" si="1"/>
        <v>23.13333333333334</v>
      </c>
      <c r="X21" s="2">
        <f t="shared" si="3"/>
        <v>3</v>
      </c>
      <c r="Y21" s="2">
        <f t="shared" si="3"/>
        <v>68</v>
      </c>
    </row>
    <row r="24" spans="1:25" s="14" customFormat="1" ht="12.75">
      <c r="A24" s="12" t="s">
        <v>0</v>
      </c>
      <c r="B24" s="12" t="s">
        <v>1</v>
      </c>
      <c r="C24" s="12" t="s">
        <v>2</v>
      </c>
      <c r="D24" s="12" t="s">
        <v>3</v>
      </c>
      <c r="E24" s="12"/>
      <c r="F24" s="12" t="s">
        <v>86</v>
      </c>
      <c r="G24" s="12" t="s">
        <v>30</v>
      </c>
      <c r="H24" s="12" t="s">
        <v>58</v>
      </c>
      <c r="I24" s="12" t="s">
        <v>89</v>
      </c>
      <c r="J24" s="12" t="s">
        <v>92</v>
      </c>
      <c r="K24" s="12" t="s">
        <v>67</v>
      </c>
      <c r="L24" s="12" t="s">
        <v>68</v>
      </c>
      <c r="M24" s="12" t="s">
        <v>124</v>
      </c>
      <c r="N24" s="12" t="s">
        <v>137</v>
      </c>
      <c r="O24" s="12" t="s">
        <v>137</v>
      </c>
      <c r="P24" s="12" t="s">
        <v>149</v>
      </c>
      <c r="Q24" s="12" t="s">
        <v>153</v>
      </c>
      <c r="R24" s="12" t="s">
        <v>157</v>
      </c>
      <c r="S24" s="12" t="s">
        <v>165</v>
      </c>
      <c r="T24" s="12" t="s">
        <v>169</v>
      </c>
      <c r="U24" s="12" t="s">
        <v>173</v>
      </c>
      <c r="V24" s="12" t="s">
        <v>113</v>
      </c>
      <c r="W24" s="15" t="s">
        <v>127</v>
      </c>
      <c r="X24" s="13" t="s">
        <v>115</v>
      </c>
      <c r="Y24" s="13" t="s">
        <v>120</v>
      </c>
    </row>
    <row r="25" spans="1:25" ht="12.75">
      <c r="A25" s="1" t="s">
        <v>82</v>
      </c>
      <c r="B25" s="4">
        <v>1</v>
      </c>
      <c r="C25" s="1" t="s">
        <v>95</v>
      </c>
      <c r="D25" s="4" t="s">
        <v>25</v>
      </c>
      <c r="E25" s="4">
        <v>4</v>
      </c>
      <c r="F25" s="1">
        <v>5</v>
      </c>
      <c r="G25" s="1">
        <v>6</v>
      </c>
      <c r="H25" s="1">
        <v>4</v>
      </c>
      <c r="I25" s="1">
        <v>5</v>
      </c>
      <c r="J25" s="1">
        <v>4</v>
      </c>
      <c r="K25" s="1" t="s">
        <v>73</v>
      </c>
      <c r="L25" s="1">
        <v>4</v>
      </c>
      <c r="M25" s="1">
        <v>4</v>
      </c>
      <c r="N25" s="1">
        <v>6</v>
      </c>
      <c r="O25" s="1">
        <v>7</v>
      </c>
      <c r="P25" s="1">
        <v>5</v>
      </c>
      <c r="Q25" s="1">
        <v>5</v>
      </c>
      <c r="R25" s="1">
        <v>5</v>
      </c>
      <c r="S25" s="1">
        <v>5</v>
      </c>
      <c r="T25" s="1">
        <v>6</v>
      </c>
      <c r="U25" s="1">
        <v>6</v>
      </c>
      <c r="V25" s="8">
        <f aca="true" t="shared" si="5" ref="V25:V34">AVERAGE(F25:J25,L25:U25)</f>
        <v>5.133333333333334</v>
      </c>
      <c r="W25" s="8">
        <f aca="true" t="shared" si="6" ref="W25:W43">V25-E25</f>
        <v>1.1333333333333337</v>
      </c>
      <c r="X25">
        <f>COUNTIF($F25:$U25,"&lt;4")</f>
        <v>0</v>
      </c>
      <c r="Y25">
        <f>COUNTIF($F25:$U25,"=4")</f>
        <v>4</v>
      </c>
    </row>
    <row r="26" spans="1:25" ht="12.75">
      <c r="A26" s="1" t="s">
        <v>82</v>
      </c>
      <c r="B26" s="4">
        <v>2</v>
      </c>
      <c r="C26" s="1" t="s">
        <v>96</v>
      </c>
      <c r="D26" s="4" t="s">
        <v>27</v>
      </c>
      <c r="E26" s="4">
        <v>3</v>
      </c>
      <c r="F26" s="1">
        <v>3</v>
      </c>
      <c r="G26" s="1">
        <v>2</v>
      </c>
      <c r="H26" s="1">
        <v>3</v>
      </c>
      <c r="I26" s="1">
        <v>5</v>
      </c>
      <c r="J26" s="1">
        <v>3</v>
      </c>
      <c r="K26" s="1" t="s">
        <v>73</v>
      </c>
      <c r="L26" s="1">
        <v>4</v>
      </c>
      <c r="M26" s="1">
        <v>4</v>
      </c>
      <c r="N26" s="1">
        <v>3</v>
      </c>
      <c r="O26" s="1">
        <v>4</v>
      </c>
      <c r="P26" s="1">
        <v>4</v>
      </c>
      <c r="Q26" s="1">
        <v>4</v>
      </c>
      <c r="R26" s="1">
        <v>3</v>
      </c>
      <c r="S26" s="1">
        <v>6</v>
      </c>
      <c r="T26" s="1">
        <v>2</v>
      </c>
      <c r="U26" s="1">
        <v>6</v>
      </c>
      <c r="V26" s="8">
        <f t="shared" si="5"/>
        <v>3.7333333333333334</v>
      </c>
      <c r="W26" s="8">
        <f t="shared" si="6"/>
        <v>0.7333333333333334</v>
      </c>
      <c r="X26">
        <f>COUNTIF($F26:$U26,"&lt;3")</f>
        <v>2</v>
      </c>
      <c r="Y26">
        <f>COUNTIF($F26:$U26,"=3")</f>
        <v>5</v>
      </c>
    </row>
    <row r="27" spans="1:25" ht="12.75">
      <c r="A27" s="1" t="s">
        <v>82</v>
      </c>
      <c r="B27" s="4">
        <v>3</v>
      </c>
      <c r="C27" s="1" t="s">
        <v>97</v>
      </c>
      <c r="D27" s="4" t="s">
        <v>25</v>
      </c>
      <c r="E27" s="4">
        <v>4</v>
      </c>
      <c r="F27" s="1">
        <v>5</v>
      </c>
      <c r="G27" s="1">
        <v>6</v>
      </c>
      <c r="H27" s="1">
        <v>4</v>
      </c>
      <c r="I27" s="1">
        <v>5</v>
      </c>
      <c r="J27" s="1">
        <v>5</v>
      </c>
      <c r="K27" s="1" t="s">
        <v>73</v>
      </c>
      <c r="L27" s="1">
        <v>6</v>
      </c>
      <c r="M27" s="1">
        <v>5</v>
      </c>
      <c r="N27" s="1">
        <v>4</v>
      </c>
      <c r="O27" s="1">
        <v>5</v>
      </c>
      <c r="P27" s="1">
        <v>4</v>
      </c>
      <c r="Q27" s="1">
        <v>3</v>
      </c>
      <c r="R27" s="1">
        <v>6</v>
      </c>
      <c r="S27" s="1">
        <v>5</v>
      </c>
      <c r="T27" s="1">
        <v>3</v>
      </c>
      <c r="U27" s="1">
        <v>6</v>
      </c>
      <c r="V27" s="8">
        <f t="shared" si="5"/>
        <v>4.8</v>
      </c>
      <c r="W27" s="8">
        <f t="shared" si="6"/>
        <v>0.7999999999999998</v>
      </c>
      <c r="X27">
        <f>COUNTIF($F27:$U27,"&lt;4")</f>
        <v>2</v>
      </c>
      <c r="Y27">
        <f>COUNTIF($F27:$U27,"=4")</f>
        <v>3</v>
      </c>
    </row>
    <row r="28" spans="1:25" ht="12.75">
      <c r="A28" s="1" t="s">
        <v>82</v>
      </c>
      <c r="B28" s="4">
        <v>4</v>
      </c>
      <c r="C28" s="1" t="s">
        <v>98</v>
      </c>
      <c r="D28" s="4" t="s">
        <v>26</v>
      </c>
      <c r="E28" s="4">
        <v>5</v>
      </c>
      <c r="F28" s="1">
        <v>6</v>
      </c>
      <c r="G28" s="1">
        <v>4</v>
      </c>
      <c r="H28" s="1">
        <v>6</v>
      </c>
      <c r="I28" s="1">
        <v>5</v>
      </c>
      <c r="J28" s="1">
        <v>6</v>
      </c>
      <c r="K28" s="1" t="s">
        <v>73</v>
      </c>
      <c r="L28" s="1">
        <v>7</v>
      </c>
      <c r="M28" s="1">
        <v>6</v>
      </c>
      <c r="N28" s="1">
        <v>8</v>
      </c>
      <c r="O28" s="1">
        <v>8</v>
      </c>
      <c r="P28" s="1">
        <v>4</v>
      </c>
      <c r="Q28" s="1">
        <v>7</v>
      </c>
      <c r="R28" s="1">
        <v>5</v>
      </c>
      <c r="S28" s="1">
        <v>5</v>
      </c>
      <c r="T28" s="1">
        <v>5</v>
      </c>
      <c r="U28" s="1">
        <v>6</v>
      </c>
      <c r="V28" s="8">
        <f t="shared" si="5"/>
        <v>5.866666666666666</v>
      </c>
      <c r="W28" s="8">
        <f t="shared" si="6"/>
        <v>0.8666666666666663</v>
      </c>
      <c r="X28">
        <f>COUNTIF($F28:$U28,"&lt;5")</f>
        <v>2</v>
      </c>
      <c r="Y28">
        <f>COUNTIF($F28:$U28,"=5")</f>
        <v>4</v>
      </c>
    </row>
    <row r="29" spans="1:25" ht="12.75">
      <c r="A29" s="1" t="s">
        <v>82</v>
      </c>
      <c r="B29" s="4">
        <v>5</v>
      </c>
      <c r="C29" s="1" t="s">
        <v>99</v>
      </c>
      <c r="D29" s="4" t="s">
        <v>25</v>
      </c>
      <c r="E29" s="4">
        <v>4</v>
      </c>
      <c r="F29" s="1">
        <v>3</v>
      </c>
      <c r="G29" s="1">
        <v>6</v>
      </c>
      <c r="H29" s="1">
        <v>5</v>
      </c>
      <c r="I29" s="1">
        <v>5</v>
      </c>
      <c r="J29" s="1">
        <v>3</v>
      </c>
      <c r="K29" s="1" t="s">
        <v>73</v>
      </c>
      <c r="L29" s="1">
        <v>5</v>
      </c>
      <c r="M29" s="1">
        <v>5</v>
      </c>
      <c r="N29" s="1">
        <v>6</v>
      </c>
      <c r="O29" s="1">
        <v>5</v>
      </c>
      <c r="P29" s="1">
        <v>7</v>
      </c>
      <c r="Q29" s="1">
        <v>6</v>
      </c>
      <c r="R29" s="1">
        <v>5</v>
      </c>
      <c r="S29" s="1">
        <v>4</v>
      </c>
      <c r="T29" s="1">
        <v>7</v>
      </c>
      <c r="U29" s="1">
        <v>7</v>
      </c>
      <c r="V29" s="8">
        <f t="shared" si="5"/>
        <v>5.266666666666667</v>
      </c>
      <c r="W29" s="8">
        <f t="shared" si="6"/>
        <v>1.2666666666666666</v>
      </c>
      <c r="X29">
        <f>COUNTIF($F29:$U29,"&lt;4")</f>
        <v>2</v>
      </c>
      <c r="Y29">
        <f>COUNTIF($F29:$U29,"=4")</f>
        <v>1</v>
      </c>
    </row>
    <row r="30" spans="1:25" ht="12.75">
      <c r="A30" s="1" t="s">
        <v>82</v>
      </c>
      <c r="B30" s="4">
        <v>6</v>
      </c>
      <c r="C30" s="1" t="s">
        <v>56</v>
      </c>
      <c r="D30" s="4" t="s">
        <v>25</v>
      </c>
      <c r="E30" s="4">
        <v>4</v>
      </c>
      <c r="F30" s="1">
        <v>4</v>
      </c>
      <c r="G30" s="1">
        <v>5</v>
      </c>
      <c r="H30" s="1">
        <v>4</v>
      </c>
      <c r="I30" s="1">
        <v>5</v>
      </c>
      <c r="J30" s="1">
        <v>6</v>
      </c>
      <c r="K30" s="1" t="s">
        <v>73</v>
      </c>
      <c r="L30" s="1">
        <v>4</v>
      </c>
      <c r="M30" s="1">
        <v>4</v>
      </c>
      <c r="N30" s="1">
        <v>4</v>
      </c>
      <c r="O30" s="1">
        <v>4</v>
      </c>
      <c r="P30" s="1">
        <v>6</v>
      </c>
      <c r="Q30" s="1">
        <v>5</v>
      </c>
      <c r="R30" s="1">
        <v>5</v>
      </c>
      <c r="S30" s="1">
        <v>5</v>
      </c>
      <c r="T30" s="1">
        <v>4</v>
      </c>
      <c r="U30" s="1">
        <v>5</v>
      </c>
      <c r="V30" s="8">
        <f t="shared" si="5"/>
        <v>4.666666666666667</v>
      </c>
      <c r="W30" s="8">
        <f t="shared" si="6"/>
        <v>0.666666666666667</v>
      </c>
      <c r="X30">
        <f>COUNTIF($F30:$U30,"&lt;4")</f>
        <v>0</v>
      </c>
      <c r="Y30">
        <f>COUNTIF($F30:$U30,"=4")</f>
        <v>7</v>
      </c>
    </row>
    <row r="31" spans="1:25" ht="12.75">
      <c r="A31" s="1" t="s">
        <v>82</v>
      </c>
      <c r="B31" s="4">
        <v>7</v>
      </c>
      <c r="C31" s="1" t="s">
        <v>100</v>
      </c>
      <c r="D31" s="4" t="s">
        <v>26</v>
      </c>
      <c r="E31" s="4">
        <v>5</v>
      </c>
      <c r="F31" s="1">
        <v>5</v>
      </c>
      <c r="G31" s="1">
        <v>5</v>
      </c>
      <c r="H31" s="1">
        <v>5</v>
      </c>
      <c r="I31" s="1">
        <v>5</v>
      </c>
      <c r="J31" s="1">
        <v>6</v>
      </c>
      <c r="K31" s="1" t="s">
        <v>73</v>
      </c>
      <c r="L31" s="1">
        <v>5</v>
      </c>
      <c r="M31" s="1">
        <v>6</v>
      </c>
      <c r="N31" s="1">
        <v>8</v>
      </c>
      <c r="O31" s="1">
        <v>5</v>
      </c>
      <c r="P31" s="1">
        <v>8</v>
      </c>
      <c r="Q31" s="1">
        <v>7</v>
      </c>
      <c r="R31" s="1">
        <v>6</v>
      </c>
      <c r="S31" s="1">
        <v>7</v>
      </c>
      <c r="T31" s="1">
        <v>5</v>
      </c>
      <c r="U31" s="1">
        <v>6</v>
      </c>
      <c r="V31" s="8">
        <f t="shared" si="5"/>
        <v>5.933333333333334</v>
      </c>
      <c r="W31" s="8">
        <f t="shared" si="6"/>
        <v>0.9333333333333336</v>
      </c>
      <c r="X31">
        <f>COUNTIF($F31:$U31,"&lt;5")</f>
        <v>0</v>
      </c>
      <c r="Y31">
        <f>COUNTIF($F31:$U31,"=5")</f>
        <v>7</v>
      </c>
    </row>
    <row r="32" spans="1:25" ht="12.75">
      <c r="A32" s="1" t="s">
        <v>82</v>
      </c>
      <c r="B32" s="4">
        <v>8</v>
      </c>
      <c r="C32" s="1" t="s">
        <v>101</v>
      </c>
      <c r="D32" s="4" t="s">
        <v>27</v>
      </c>
      <c r="E32" s="4">
        <v>3</v>
      </c>
      <c r="F32" s="1">
        <v>3</v>
      </c>
      <c r="G32" s="1">
        <v>4</v>
      </c>
      <c r="H32" s="1">
        <v>4</v>
      </c>
      <c r="I32" s="1">
        <v>3</v>
      </c>
      <c r="J32" s="1">
        <v>4</v>
      </c>
      <c r="K32" s="1" t="s">
        <v>73</v>
      </c>
      <c r="L32" s="1">
        <v>3</v>
      </c>
      <c r="M32" s="1">
        <v>3</v>
      </c>
      <c r="N32" s="1">
        <v>4</v>
      </c>
      <c r="O32" s="1">
        <v>3</v>
      </c>
      <c r="P32" s="1">
        <v>3</v>
      </c>
      <c r="Q32" s="1">
        <v>3</v>
      </c>
      <c r="R32" s="1">
        <v>5</v>
      </c>
      <c r="S32" s="1">
        <v>4</v>
      </c>
      <c r="T32" s="1">
        <v>3</v>
      </c>
      <c r="U32" s="1">
        <v>4</v>
      </c>
      <c r="V32" s="8">
        <f t="shared" si="5"/>
        <v>3.533333333333333</v>
      </c>
      <c r="W32" s="8">
        <f t="shared" si="6"/>
        <v>0.5333333333333332</v>
      </c>
      <c r="X32">
        <f>COUNTIF($F32:$U32,"&lt;3")</f>
        <v>0</v>
      </c>
      <c r="Y32">
        <f>COUNTIF($F32:$U32,"=3")</f>
        <v>8</v>
      </c>
    </row>
    <row r="33" spans="1:25" ht="12.75">
      <c r="A33" s="1" t="s">
        <v>82</v>
      </c>
      <c r="B33" s="4">
        <v>9</v>
      </c>
      <c r="C33" s="1" t="s">
        <v>102</v>
      </c>
      <c r="D33" s="4" t="s">
        <v>25</v>
      </c>
      <c r="E33" s="4">
        <v>4</v>
      </c>
      <c r="F33" s="1">
        <v>4</v>
      </c>
      <c r="G33" s="1">
        <v>4</v>
      </c>
      <c r="H33" s="1">
        <v>4</v>
      </c>
      <c r="I33" s="1">
        <v>6</v>
      </c>
      <c r="J33" s="1">
        <v>5</v>
      </c>
      <c r="K33" s="1" t="s">
        <v>73</v>
      </c>
      <c r="L33" s="1">
        <v>4</v>
      </c>
      <c r="M33" s="1">
        <v>5</v>
      </c>
      <c r="N33" s="1">
        <v>7</v>
      </c>
      <c r="O33" s="1">
        <v>4</v>
      </c>
      <c r="P33" s="1">
        <v>6</v>
      </c>
      <c r="Q33" s="1">
        <v>5</v>
      </c>
      <c r="R33" s="1">
        <v>6</v>
      </c>
      <c r="S33" s="1">
        <v>5</v>
      </c>
      <c r="T33" s="1">
        <v>5</v>
      </c>
      <c r="U33" s="1">
        <v>5</v>
      </c>
      <c r="V33" s="8">
        <f t="shared" si="5"/>
        <v>5</v>
      </c>
      <c r="W33" s="8">
        <f t="shared" si="6"/>
        <v>1</v>
      </c>
      <c r="X33">
        <f>COUNTIF($F33:$U33,"&lt;4")</f>
        <v>0</v>
      </c>
      <c r="Y33">
        <f>COUNTIF($F33:$U33,"=4")</f>
        <v>5</v>
      </c>
    </row>
    <row r="34" spans="1:25" ht="12.75">
      <c r="A34" s="1" t="s">
        <v>82</v>
      </c>
      <c r="B34" s="4">
        <v>10</v>
      </c>
      <c r="C34" s="1" t="s">
        <v>103</v>
      </c>
      <c r="D34" s="4" t="s">
        <v>25</v>
      </c>
      <c r="E34" s="4">
        <v>4</v>
      </c>
      <c r="F34" s="1">
        <v>4</v>
      </c>
      <c r="G34" s="1">
        <v>5</v>
      </c>
      <c r="H34" s="1">
        <v>5</v>
      </c>
      <c r="I34" s="1">
        <v>6</v>
      </c>
      <c r="J34" s="1">
        <v>7</v>
      </c>
      <c r="K34" s="1" t="s">
        <v>73</v>
      </c>
      <c r="L34" s="1">
        <v>5</v>
      </c>
      <c r="M34" s="1">
        <v>6</v>
      </c>
      <c r="N34" s="1">
        <v>4</v>
      </c>
      <c r="O34" s="1">
        <v>5</v>
      </c>
      <c r="P34" s="1">
        <v>5</v>
      </c>
      <c r="Q34" s="1">
        <v>4</v>
      </c>
      <c r="R34" s="1">
        <v>6</v>
      </c>
      <c r="S34" s="1">
        <v>5</v>
      </c>
      <c r="T34" s="1">
        <v>4</v>
      </c>
      <c r="U34" s="1">
        <v>5</v>
      </c>
      <c r="V34" s="8">
        <f t="shared" si="5"/>
        <v>5.066666666666666</v>
      </c>
      <c r="W34" s="8">
        <f t="shared" si="6"/>
        <v>1.0666666666666664</v>
      </c>
      <c r="X34">
        <f>COUNTIF($F34:$U34,"&lt;4")</f>
        <v>0</v>
      </c>
      <c r="Y34">
        <f>COUNTIF($F34:$U34,"=4")</f>
        <v>4</v>
      </c>
    </row>
    <row r="35" spans="1:25" ht="12.75">
      <c r="A35" s="1" t="s">
        <v>82</v>
      </c>
      <c r="B35" s="4">
        <v>11</v>
      </c>
      <c r="C35" s="1" t="s">
        <v>104</v>
      </c>
      <c r="D35" s="4" t="s">
        <v>27</v>
      </c>
      <c r="E35" s="4">
        <v>3</v>
      </c>
      <c r="F35" s="1">
        <v>3</v>
      </c>
      <c r="G35" s="1">
        <v>3</v>
      </c>
      <c r="H35" s="1" t="s">
        <v>112</v>
      </c>
      <c r="I35" s="1">
        <v>2</v>
      </c>
      <c r="J35" s="1">
        <v>4</v>
      </c>
      <c r="K35" s="1" t="s">
        <v>73</v>
      </c>
      <c r="L35" s="1">
        <v>2</v>
      </c>
      <c r="M35" s="1">
        <v>4</v>
      </c>
      <c r="N35" s="1">
        <v>5</v>
      </c>
      <c r="O35" s="1">
        <v>4</v>
      </c>
      <c r="P35" s="1">
        <v>4</v>
      </c>
      <c r="Q35" s="1">
        <v>4</v>
      </c>
      <c r="R35" s="1">
        <v>4</v>
      </c>
      <c r="S35" s="1">
        <v>4</v>
      </c>
      <c r="T35" s="1">
        <v>3</v>
      </c>
      <c r="U35" s="1">
        <v>3</v>
      </c>
      <c r="V35" s="8">
        <f aca="true" t="shared" si="7" ref="V35:V43">AVERAGE(F35:G35,I35:J35,L35:U35)</f>
        <v>3.5</v>
      </c>
      <c r="W35" s="8">
        <f t="shared" si="6"/>
        <v>0.5</v>
      </c>
      <c r="X35">
        <f>COUNTIF($F35:$U35,"&lt;3")</f>
        <v>2</v>
      </c>
      <c r="Y35">
        <f>COUNTIF($F35:$U35,"=3")</f>
        <v>4</v>
      </c>
    </row>
    <row r="36" spans="1:25" ht="12.75">
      <c r="A36" s="1" t="s">
        <v>82</v>
      </c>
      <c r="B36" s="4">
        <v>12</v>
      </c>
      <c r="C36" s="1" t="s">
        <v>105</v>
      </c>
      <c r="D36" s="4" t="s">
        <v>25</v>
      </c>
      <c r="E36" s="4">
        <v>4</v>
      </c>
      <c r="F36" s="1">
        <v>4</v>
      </c>
      <c r="G36" s="1">
        <v>5</v>
      </c>
      <c r="H36" s="1" t="s">
        <v>112</v>
      </c>
      <c r="I36" s="1">
        <v>5</v>
      </c>
      <c r="J36" s="1">
        <v>6</v>
      </c>
      <c r="K36" s="1" t="s">
        <v>73</v>
      </c>
      <c r="L36" s="1">
        <v>5</v>
      </c>
      <c r="M36" s="1">
        <v>4</v>
      </c>
      <c r="N36" s="1">
        <v>6</v>
      </c>
      <c r="O36" s="1">
        <v>5</v>
      </c>
      <c r="P36" s="1">
        <v>6</v>
      </c>
      <c r="Q36" s="1">
        <v>5</v>
      </c>
      <c r="R36" s="1">
        <v>5</v>
      </c>
      <c r="S36" s="1">
        <v>4</v>
      </c>
      <c r="T36" s="1">
        <v>4</v>
      </c>
      <c r="U36" s="1">
        <v>5</v>
      </c>
      <c r="V36" s="8">
        <f t="shared" si="7"/>
        <v>4.928571428571429</v>
      </c>
      <c r="W36" s="8">
        <f t="shared" si="6"/>
        <v>0.9285714285714288</v>
      </c>
      <c r="X36">
        <f>COUNTIF($F36:$U36,"&lt;4")</f>
        <v>0</v>
      </c>
      <c r="Y36">
        <f>COUNTIF($F36:$U36,"=4")</f>
        <v>4</v>
      </c>
    </row>
    <row r="37" spans="1:25" ht="12.75">
      <c r="A37" s="1" t="s">
        <v>82</v>
      </c>
      <c r="B37" s="4">
        <v>13</v>
      </c>
      <c r="C37" s="1" t="s">
        <v>106</v>
      </c>
      <c r="D37" s="4" t="s">
        <v>26</v>
      </c>
      <c r="E37" s="4">
        <v>5</v>
      </c>
      <c r="F37" s="1">
        <v>6</v>
      </c>
      <c r="G37" s="1">
        <v>7</v>
      </c>
      <c r="H37" s="1" t="s">
        <v>112</v>
      </c>
      <c r="I37" s="1">
        <v>7</v>
      </c>
      <c r="J37" s="1">
        <v>7</v>
      </c>
      <c r="K37" s="1" t="s">
        <v>73</v>
      </c>
      <c r="L37" s="1">
        <v>7</v>
      </c>
      <c r="M37" s="1">
        <v>5</v>
      </c>
      <c r="N37" s="1">
        <v>6</v>
      </c>
      <c r="O37" s="1">
        <v>4</v>
      </c>
      <c r="P37" s="1">
        <v>6</v>
      </c>
      <c r="Q37" s="1">
        <v>5</v>
      </c>
      <c r="R37" s="1">
        <v>6</v>
      </c>
      <c r="S37" s="1">
        <v>6</v>
      </c>
      <c r="T37" s="1">
        <v>5</v>
      </c>
      <c r="U37" s="1">
        <v>6</v>
      </c>
      <c r="V37" s="8">
        <f t="shared" si="7"/>
        <v>5.928571428571429</v>
      </c>
      <c r="W37" s="8">
        <f t="shared" si="6"/>
        <v>0.9285714285714288</v>
      </c>
      <c r="X37">
        <f>COUNTIF($F37:$U37,"&lt;5")</f>
        <v>1</v>
      </c>
      <c r="Y37">
        <f>COUNTIF($F37:$U37,"=5")</f>
        <v>3</v>
      </c>
    </row>
    <row r="38" spans="1:25" ht="12.75">
      <c r="A38" s="1" t="s">
        <v>82</v>
      </c>
      <c r="B38" s="4">
        <v>14</v>
      </c>
      <c r="C38" s="1" t="s">
        <v>107</v>
      </c>
      <c r="D38" s="4" t="s">
        <v>27</v>
      </c>
      <c r="E38" s="4">
        <v>3</v>
      </c>
      <c r="F38" s="1">
        <v>2</v>
      </c>
      <c r="G38" s="1">
        <v>5</v>
      </c>
      <c r="H38" s="1" t="s">
        <v>112</v>
      </c>
      <c r="I38" s="1">
        <v>4</v>
      </c>
      <c r="J38" s="1">
        <v>4</v>
      </c>
      <c r="K38" s="1" t="s">
        <v>73</v>
      </c>
      <c r="L38" s="1">
        <v>4</v>
      </c>
      <c r="M38" s="1">
        <v>3</v>
      </c>
      <c r="N38" s="1">
        <v>4</v>
      </c>
      <c r="O38" s="1">
        <v>4</v>
      </c>
      <c r="P38" s="1">
        <v>4</v>
      </c>
      <c r="Q38" s="1">
        <v>4</v>
      </c>
      <c r="R38" s="1">
        <v>5</v>
      </c>
      <c r="S38" s="1">
        <v>4</v>
      </c>
      <c r="T38" s="1">
        <v>5</v>
      </c>
      <c r="U38" s="1">
        <v>2</v>
      </c>
      <c r="V38" s="8">
        <f t="shared" si="7"/>
        <v>3.857142857142857</v>
      </c>
      <c r="W38" s="8">
        <f t="shared" si="6"/>
        <v>0.8571428571428572</v>
      </c>
      <c r="X38">
        <f>COUNTIF($F38:$U38,"&lt;3")</f>
        <v>2</v>
      </c>
      <c r="Y38">
        <f>COUNTIF($F38:$U38,"=3")</f>
        <v>1</v>
      </c>
    </row>
    <row r="39" spans="1:25" ht="12.75">
      <c r="A39" s="1" t="s">
        <v>82</v>
      </c>
      <c r="B39" s="4">
        <v>15</v>
      </c>
      <c r="C39" s="1" t="s">
        <v>108</v>
      </c>
      <c r="D39" s="4" t="s">
        <v>25</v>
      </c>
      <c r="E39" s="4">
        <v>4</v>
      </c>
      <c r="F39" s="1">
        <v>4</v>
      </c>
      <c r="G39" s="1">
        <v>4</v>
      </c>
      <c r="H39" s="1" t="s">
        <v>112</v>
      </c>
      <c r="I39" s="1">
        <v>5</v>
      </c>
      <c r="J39" s="1">
        <v>5</v>
      </c>
      <c r="K39" s="1" t="s">
        <v>73</v>
      </c>
      <c r="L39" s="1">
        <v>5</v>
      </c>
      <c r="M39" s="1">
        <v>6</v>
      </c>
      <c r="N39" s="1">
        <v>4</v>
      </c>
      <c r="O39" s="1">
        <v>5</v>
      </c>
      <c r="P39" s="1">
        <v>6</v>
      </c>
      <c r="Q39" s="1">
        <v>5</v>
      </c>
      <c r="R39" s="1">
        <v>4</v>
      </c>
      <c r="S39" s="1">
        <v>6</v>
      </c>
      <c r="T39" s="1">
        <v>5</v>
      </c>
      <c r="U39" s="1">
        <v>6</v>
      </c>
      <c r="V39" s="8">
        <f t="shared" si="7"/>
        <v>5</v>
      </c>
      <c r="W39" s="8">
        <f t="shared" si="6"/>
        <v>1</v>
      </c>
      <c r="X39">
        <f>COUNTIF($F39:U39,"&lt;4")</f>
        <v>0</v>
      </c>
      <c r="Y39">
        <f>COUNTIF($F39:$U39,"=4")</f>
        <v>4</v>
      </c>
    </row>
    <row r="40" spans="1:25" ht="12.75">
      <c r="A40" s="1" t="s">
        <v>82</v>
      </c>
      <c r="B40" s="4">
        <v>16</v>
      </c>
      <c r="C40" s="1" t="s">
        <v>109</v>
      </c>
      <c r="D40" s="4" t="s">
        <v>25</v>
      </c>
      <c r="E40" s="4">
        <v>4</v>
      </c>
      <c r="F40" s="1">
        <v>4</v>
      </c>
      <c r="G40" s="1">
        <v>4</v>
      </c>
      <c r="H40" s="1" t="s">
        <v>112</v>
      </c>
      <c r="I40" s="1">
        <v>4</v>
      </c>
      <c r="J40" s="1">
        <v>6</v>
      </c>
      <c r="K40" s="1" t="s">
        <v>73</v>
      </c>
      <c r="L40" s="1">
        <v>4</v>
      </c>
      <c r="M40" s="1">
        <v>6</v>
      </c>
      <c r="N40" s="1">
        <v>5</v>
      </c>
      <c r="O40" s="1">
        <v>5</v>
      </c>
      <c r="P40" s="1">
        <v>6</v>
      </c>
      <c r="Q40" s="1">
        <v>4</v>
      </c>
      <c r="R40" s="1">
        <v>6</v>
      </c>
      <c r="S40" s="1">
        <v>5</v>
      </c>
      <c r="T40" s="1">
        <v>4</v>
      </c>
      <c r="U40" s="1">
        <v>4</v>
      </c>
      <c r="V40" s="8">
        <f t="shared" si="7"/>
        <v>4.785714285714286</v>
      </c>
      <c r="W40" s="8">
        <f t="shared" si="6"/>
        <v>0.7857142857142856</v>
      </c>
      <c r="X40">
        <f>COUNTIF($F40:$U40,"&lt;4")</f>
        <v>0</v>
      </c>
      <c r="Y40">
        <f>COUNTIF($F40:$U40,"=4")</f>
        <v>7</v>
      </c>
    </row>
    <row r="41" spans="1:25" ht="12.75">
      <c r="A41" s="1" t="s">
        <v>82</v>
      </c>
      <c r="B41" s="4">
        <v>17</v>
      </c>
      <c r="C41" s="1" t="s">
        <v>110</v>
      </c>
      <c r="D41" s="4" t="s">
        <v>26</v>
      </c>
      <c r="E41" s="4">
        <v>5</v>
      </c>
      <c r="F41" s="1">
        <v>6</v>
      </c>
      <c r="G41" s="1">
        <v>5</v>
      </c>
      <c r="H41" s="1" t="s">
        <v>112</v>
      </c>
      <c r="I41" s="1">
        <v>7</v>
      </c>
      <c r="J41" s="1">
        <v>6</v>
      </c>
      <c r="K41" s="1" t="s">
        <v>73</v>
      </c>
      <c r="L41" s="1">
        <v>6</v>
      </c>
      <c r="M41" s="1">
        <v>6</v>
      </c>
      <c r="N41" s="1">
        <v>8</v>
      </c>
      <c r="O41" s="1">
        <v>5</v>
      </c>
      <c r="P41" s="1">
        <v>8</v>
      </c>
      <c r="Q41" s="1">
        <v>7</v>
      </c>
      <c r="R41" s="1">
        <v>6</v>
      </c>
      <c r="S41" s="1">
        <v>5</v>
      </c>
      <c r="T41" s="1">
        <v>6</v>
      </c>
      <c r="U41" s="1">
        <v>5</v>
      </c>
      <c r="V41" s="8">
        <f t="shared" si="7"/>
        <v>6.142857142857143</v>
      </c>
      <c r="W41" s="8">
        <f t="shared" si="6"/>
        <v>1.1428571428571432</v>
      </c>
      <c r="X41">
        <f>COUNTIF($F41:$U41,"&lt;5")</f>
        <v>0</v>
      </c>
      <c r="Y41">
        <f>COUNTIF($F41:$U41,"=5")</f>
        <v>4</v>
      </c>
    </row>
    <row r="42" spans="1:25" ht="12.75">
      <c r="A42" s="1" t="s">
        <v>82</v>
      </c>
      <c r="B42" s="4">
        <v>18</v>
      </c>
      <c r="C42" s="1" t="s">
        <v>111</v>
      </c>
      <c r="D42" s="4" t="s">
        <v>25</v>
      </c>
      <c r="E42" s="4">
        <v>4</v>
      </c>
      <c r="F42" s="1">
        <v>5</v>
      </c>
      <c r="G42" s="1">
        <v>6</v>
      </c>
      <c r="H42" s="1" t="s">
        <v>112</v>
      </c>
      <c r="I42" s="1">
        <v>4</v>
      </c>
      <c r="J42" s="1">
        <v>6</v>
      </c>
      <c r="K42" s="1" t="s">
        <v>73</v>
      </c>
      <c r="L42" s="1">
        <v>4</v>
      </c>
      <c r="M42" s="1">
        <v>5</v>
      </c>
      <c r="N42" s="1">
        <v>4</v>
      </c>
      <c r="O42" s="1">
        <v>6</v>
      </c>
      <c r="P42" s="1">
        <v>5</v>
      </c>
      <c r="Q42" s="1">
        <v>4</v>
      </c>
      <c r="R42" s="1">
        <v>6</v>
      </c>
      <c r="S42" s="1">
        <v>4</v>
      </c>
      <c r="T42" s="1">
        <v>5</v>
      </c>
      <c r="U42" s="1">
        <v>3</v>
      </c>
      <c r="V42" s="8">
        <f t="shared" si="7"/>
        <v>4.785714285714286</v>
      </c>
      <c r="W42" s="8">
        <f t="shared" si="6"/>
        <v>0.7857142857142856</v>
      </c>
      <c r="X42">
        <f>COUNTIF($F42:$U42,"&lt;4")</f>
        <v>1</v>
      </c>
      <c r="Y42">
        <f>COUNTIF($F42:$U42,"=4")</f>
        <v>5</v>
      </c>
    </row>
    <row r="43" spans="2:25" s="5" customFormat="1" ht="12.75">
      <c r="B43" s="6" t="s">
        <v>118</v>
      </c>
      <c r="D43" s="6"/>
      <c r="E43" s="2">
        <f aca="true" t="shared" si="8" ref="E43:Y43">SUM(E25:E42)</f>
        <v>72</v>
      </c>
      <c r="F43" s="2">
        <f t="shared" si="8"/>
        <v>76</v>
      </c>
      <c r="G43" s="2">
        <f t="shared" si="8"/>
        <v>86</v>
      </c>
      <c r="H43" s="2">
        <f t="shared" si="8"/>
        <v>44</v>
      </c>
      <c r="I43" s="2">
        <f t="shared" si="8"/>
        <v>88</v>
      </c>
      <c r="J43" s="2">
        <f t="shared" si="8"/>
        <v>93</v>
      </c>
      <c r="K43" s="2">
        <f t="shared" si="8"/>
        <v>0</v>
      </c>
      <c r="L43" s="2">
        <f t="shared" si="8"/>
        <v>84</v>
      </c>
      <c r="M43" s="2">
        <f aca="true" t="shared" si="9" ref="M43:T43">SUM(M25:M42)</f>
        <v>87</v>
      </c>
      <c r="N43" s="2">
        <f t="shared" si="9"/>
        <v>96</v>
      </c>
      <c r="O43" s="2">
        <f t="shared" si="9"/>
        <v>88</v>
      </c>
      <c r="P43" s="2">
        <f t="shared" si="9"/>
        <v>97</v>
      </c>
      <c r="Q43" s="2">
        <f t="shared" si="9"/>
        <v>87</v>
      </c>
      <c r="R43" s="2">
        <f t="shared" si="9"/>
        <v>94</v>
      </c>
      <c r="S43" s="2">
        <f t="shared" si="9"/>
        <v>89</v>
      </c>
      <c r="T43" s="2">
        <f t="shared" si="9"/>
        <v>81</v>
      </c>
      <c r="U43" s="2">
        <f t="shared" si="8"/>
        <v>90</v>
      </c>
      <c r="V43" s="11">
        <f t="shared" si="7"/>
        <v>88.28571428571429</v>
      </c>
      <c r="W43" s="11">
        <f t="shared" si="6"/>
        <v>16.285714285714292</v>
      </c>
      <c r="X43" s="2">
        <f t="shared" si="8"/>
        <v>14</v>
      </c>
      <c r="Y43" s="2">
        <f t="shared" si="8"/>
        <v>80</v>
      </c>
    </row>
    <row r="46" spans="1:25" s="14" customFormat="1" ht="12.75">
      <c r="A46" s="12" t="s">
        <v>0</v>
      </c>
      <c r="B46" s="12" t="s">
        <v>1</v>
      </c>
      <c r="C46" s="12" t="s">
        <v>2</v>
      </c>
      <c r="D46" s="12" t="s">
        <v>3</v>
      </c>
      <c r="E46" s="12"/>
      <c r="F46" s="12" t="s">
        <v>87</v>
      </c>
      <c r="G46" s="12" t="s">
        <v>34</v>
      </c>
      <c r="H46" s="12" t="s">
        <v>59</v>
      </c>
      <c r="I46" s="12" t="s">
        <v>90</v>
      </c>
      <c r="J46" s="12" t="s">
        <v>93</v>
      </c>
      <c r="K46" s="12" t="s">
        <v>69</v>
      </c>
      <c r="L46" s="12" t="s">
        <v>70</v>
      </c>
      <c r="M46" s="12" t="s">
        <v>125</v>
      </c>
      <c r="N46" s="12" t="s">
        <v>138</v>
      </c>
      <c r="O46" s="12" t="s">
        <v>138</v>
      </c>
      <c r="P46" s="12" t="s">
        <v>150</v>
      </c>
      <c r="Q46" s="12" t="s">
        <v>154</v>
      </c>
      <c r="R46" s="12" t="s">
        <v>158</v>
      </c>
      <c r="S46" s="12" t="s">
        <v>166</v>
      </c>
      <c r="T46" s="12" t="s">
        <v>170</v>
      </c>
      <c r="U46" s="12" t="s">
        <v>174</v>
      </c>
      <c r="V46" s="12" t="s">
        <v>113</v>
      </c>
      <c r="W46" s="15" t="s">
        <v>127</v>
      </c>
      <c r="X46" s="13" t="s">
        <v>116</v>
      </c>
      <c r="Y46" s="13" t="s">
        <v>121</v>
      </c>
    </row>
    <row r="47" spans="1:25" ht="12.75">
      <c r="A47" s="1" t="s">
        <v>82</v>
      </c>
      <c r="B47" s="4">
        <v>1</v>
      </c>
      <c r="C47" s="1" t="s">
        <v>95</v>
      </c>
      <c r="D47" s="4" t="s">
        <v>25</v>
      </c>
      <c r="E47" s="4">
        <v>4</v>
      </c>
      <c r="F47" s="1">
        <v>5</v>
      </c>
      <c r="G47" s="1">
        <v>5</v>
      </c>
      <c r="H47" s="1">
        <v>4</v>
      </c>
      <c r="I47" s="1">
        <v>7</v>
      </c>
      <c r="J47" s="1">
        <v>6</v>
      </c>
      <c r="K47" s="1">
        <v>5</v>
      </c>
      <c r="L47" s="1">
        <v>6</v>
      </c>
      <c r="M47" s="1">
        <v>5</v>
      </c>
      <c r="N47" s="1">
        <v>5</v>
      </c>
      <c r="O47" s="1">
        <v>4</v>
      </c>
      <c r="P47" s="1">
        <v>6</v>
      </c>
      <c r="Q47" s="1">
        <v>5</v>
      </c>
      <c r="R47" s="1">
        <v>9</v>
      </c>
      <c r="S47" s="1">
        <v>5</v>
      </c>
      <c r="T47" s="1">
        <v>6</v>
      </c>
      <c r="U47" s="1">
        <v>8</v>
      </c>
      <c r="V47" s="8">
        <f aca="true" t="shared" si="10" ref="V47:V56">AVERAGE(F47:U47)</f>
        <v>5.6875</v>
      </c>
      <c r="W47" s="8">
        <f aca="true" t="shared" si="11" ref="W47:W65">V47-E47</f>
        <v>1.6875</v>
      </c>
      <c r="X47">
        <f>COUNTIF($F47:$U47,"&lt;4")</f>
        <v>0</v>
      </c>
      <c r="Y47">
        <f>COUNTIF($F47:$U47,"=4")</f>
        <v>2</v>
      </c>
    </row>
    <row r="48" spans="1:25" ht="12.75">
      <c r="A48" s="1" t="s">
        <v>82</v>
      </c>
      <c r="B48" s="4">
        <v>2</v>
      </c>
      <c r="C48" s="1" t="s">
        <v>96</v>
      </c>
      <c r="D48" s="4" t="s">
        <v>27</v>
      </c>
      <c r="E48" s="4">
        <v>3</v>
      </c>
      <c r="F48" s="1">
        <v>4</v>
      </c>
      <c r="G48" s="1">
        <v>6</v>
      </c>
      <c r="H48" s="1">
        <v>5</v>
      </c>
      <c r="I48" s="1">
        <v>3</v>
      </c>
      <c r="J48" s="1">
        <v>4</v>
      </c>
      <c r="K48" s="1">
        <v>5</v>
      </c>
      <c r="L48" s="1">
        <v>3</v>
      </c>
      <c r="M48" s="1">
        <v>4</v>
      </c>
      <c r="N48" s="1">
        <v>4</v>
      </c>
      <c r="O48" s="1">
        <v>3</v>
      </c>
      <c r="P48" s="1">
        <v>3</v>
      </c>
      <c r="Q48" s="1">
        <v>4</v>
      </c>
      <c r="R48" s="1">
        <v>4</v>
      </c>
      <c r="S48" s="1">
        <v>6</v>
      </c>
      <c r="T48" s="1">
        <v>4</v>
      </c>
      <c r="U48" s="1">
        <v>6</v>
      </c>
      <c r="V48" s="8">
        <f t="shared" si="10"/>
        <v>4.25</v>
      </c>
      <c r="W48" s="8">
        <f t="shared" si="11"/>
        <v>1.25</v>
      </c>
      <c r="X48">
        <f>COUNTIF($F48:$U48,"&lt;3")</f>
        <v>0</v>
      </c>
      <c r="Y48">
        <f>COUNTIF($F48:$U48,"=3")</f>
        <v>4</v>
      </c>
    </row>
    <row r="49" spans="1:25" ht="12.75">
      <c r="A49" s="1" t="s">
        <v>82</v>
      </c>
      <c r="B49" s="4">
        <v>3</v>
      </c>
      <c r="C49" s="1" t="s">
        <v>97</v>
      </c>
      <c r="D49" s="4" t="s">
        <v>25</v>
      </c>
      <c r="E49" s="4">
        <v>4</v>
      </c>
      <c r="F49" s="1">
        <v>4</v>
      </c>
      <c r="G49" s="1">
        <v>5</v>
      </c>
      <c r="H49" s="1">
        <v>5</v>
      </c>
      <c r="I49" s="1">
        <v>6</v>
      </c>
      <c r="J49" s="1">
        <v>5</v>
      </c>
      <c r="K49" s="1">
        <v>5</v>
      </c>
      <c r="L49" s="1">
        <v>5</v>
      </c>
      <c r="M49" s="1">
        <v>5</v>
      </c>
      <c r="N49" s="1">
        <v>4</v>
      </c>
      <c r="O49" s="1">
        <v>7</v>
      </c>
      <c r="P49" s="1">
        <v>5</v>
      </c>
      <c r="Q49" s="1">
        <v>4</v>
      </c>
      <c r="R49" s="1">
        <v>5</v>
      </c>
      <c r="S49" s="1">
        <v>6</v>
      </c>
      <c r="T49" s="1">
        <v>7</v>
      </c>
      <c r="U49" s="1">
        <v>5</v>
      </c>
      <c r="V49" s="8">
        <f t="shared" si="10"/>
        <v>5.1875</v>
      </c>
      <c r="W49" s="8">
        <f t="shared" si="11"/>
        <v>1.1875</v>
      </c>
      <c r="X49">
        <f>COUNTIF($F49:$U49,"&lt;4")</f>
        <v>0</v>
      </c>
      <c r="Y49">
        <f>COUNTIF($F49:$U49,"=4")</f>
        <v>3</v>
      </c>
    </row>
    <row r="50" spans="1:25" ht="12.75">
      <c r="A50" s="1" t="s">
        <v>82</v>
      </c>
      <c r="B50" s="4">
        <v>4</v>
      </c>
      <c r="C50" s="1" t="s">
        <v>98</v>
      </c>
      <c r="D50" s="4" t="s">
        <v>26</v>
      </c>
      <c r="E50" s="4">
        <v>5</v>
      </c>
      <c r="F50" s="1">
        <v>6</v>
      </c>
      <c r="G50" s="1">
        <v>5</v>
      </c>
      <c r="H50" s="1">
        <v>5</v>
      </c>
      <c r="I50" s="1">
        <v>6</v>
      </c>
      <c r="J50" s="1">
        <v>5</v>
      </c>
      <c r="K50" s="1">
        <v>7</v>
      </c>
      <c r="L50" s="1">
        <v>5</v>
      </c>
      <c r="M50" s="1">
        <v>5</v>
      </c>
      <c r="N50" s="1">
        <v>8</v>
      </c>
      <c r="O50" s="1">
        <v>5</v>
      </c>
      <c r="P50" s="1">
        <v>8</v>
      </c>
      <c r="Q50" s="1">
        <v>5</v>
      </c>
      <c r="R50" s="1">
        <v>8</v>
      </c>
      <c r="S50" s="1">
        <v>5</v>
      </c>
      <c r="T50" s="1">
        <v>5</v>
      </c>
      <c r="U50" s="1">
        <v>6</v>
      </c>
      <c r="V50" s="8">
        <f t="shared" si="10"/>
        <v>5.875</v>
      </c>
      <c r="W50" s="8">
        <f t="shared" si="11"/>
        <v>0.875</v>
      </c>
      <c r="X50">
        <f>COUNTIF($F50:$U50,"&lt;5")</f>
        <v>0</v>
      </c>
      <c r="Y50">
        <f>COUNTIF($F50:$U50,"=5")</f>
        <v>9</v>
      </c>
    </row>
    <row r="51" spans="1:25" ht="12.75">
      <c r="A51" s="1" t="s">
        <v>82</v>
      </c>
      <c r="B51" s="4">
        <v>5</v>
      </c>
      <c r="C51" s="1" t="s">
        <v>99</v>
      </c>
      <c r="D51" s="4" t="s">
        <v>25</v>
      </c>
      <c r="E51" s="4">
        <v>4</v>
      </c>
      <c r="F51" s="1">
        <v>4</v>
      </c>
      <c r="G51" s="1">
        <v>7</v>
      </c>
      <c r="H51" s="1">
        <v>6</v>
      </c>
      <c r="I51" s="1">
        <v>5</v>
      </c>
      <c r="J51" s="1">
        <v>5</v>
      </c>
      <c r="K51" s="1">
        <v>6</v>
      </c>
      <c r="L51" s="1">
        <v>4</v>
      </c>
      <c r="M51" s="1">
        <v>8</v>
      </c>
      <c r="N51" s="1">
        <v>5</v>
      </c>
      <c r="O51" s="1">
        <v>4</v>
      </c>
      <c r="P51" s="1">
        <v>5</v>
      </c>
      <c r="Q51" s="1">
        <v>6</v>
      </c>
      <c r="R51" s="1">
        <v>4</v>
      </c>
      <c r="S51" s="1">
        <v>7</v>
      </c>
      <c r="T51" s="1">
        <v>5</v>
      </c>
      <c r="U51" s="1">
        <v>5</v>
      </c>
      <c r="V51" s="8">
        <f t="shared" si="10"/>
        <v>5.375</v>
      </c>
      <c r="W51" s="8">
        <f t="shared" si="11"/>
        <v>1.375</v>
      </c>
      <c r="X51">
        <f>COUNTIF($F51:$U51,"&lt;4")</f>
        <v>0</v>
      </c>
      <c r="Y51">
        <f>COUNTIF($F51:$U51,"=4")</f>
        <v>4</v>
      </c>
    </row>
    <row r="52" spans="1:25" ht="12.75">
      <c r="A52" s="1" t="s">
        <v>82</v>
      </c>
      <c r="B52" s="4">
        <v>6</v>
      </c>
      <c r="C52" s="1" t="s">
        <v>56</v>
      </c>
      <c r="D52" s="4" t="s">
        <v>25</v>
      </c>
      <c r="E52" s="4">
        <v>4</v>
      </c>
      <c r="F52" s="1">
        <v>5</v>
      </c>
      <c r="G52" s="1">
        <v>4</v>
      </c>
      <c r="H52" s="1">
        <v>4</v>
      </c>
      <c r="I52" s="1">
        <v>5</v>
      </c>
      <c r="J52" s="1">
        <v>9</v>
      </c>
      <c r="K52" s="1">
        <v>5</v>
      </c>
      <c r="L52" s="1">
        <v>6</v>
      </c>
      <c r="M52" s="1">
        <v>4</v>
      </c>
      <c r="N52" s="1">
        <v>7</v>
      </c>
      <c r="O52" s="1">
        <v>4</v>
      </c>
      <c r="P52" s="1">
        <v>5</v>
      </c>
      <c r="Q52" s="1">
        <v>5</v>
      </c>
      <c r="R52" s="1">
        <v>5</v>
      </c>
      <c r="S52" s="1">
        <v>5</v>
      </c>
      <c r="T52" s="1">
        <v>5</v>
      </c>
      <c r="U52" s="1">
        <v>6</v>
      </c>
      <c r="V52" s="8">
        <f t="shared" si="10"/>
        <v>5.25</v>
      </c>
      <c r="W52" s="8">
        <f t="shared" si="11"/>
        <v>1.25</v>
      </c>
      <c r="X52">
        <f>COUNTIF($F52:$U52,"&lt;4")</f>
        <v>0</v>
      </c>
      <c r="Y52">
        <f>COUNTIF($F52:$U52,"=4")</f>
        <v>4</v>
      </c>
    </row>
    <row r="53" spans="1:25" ht="12.75">
      <c r="A53" s="1" t="s">
        <v>82</v>
      </c>
      <c r="B53" s="4">
        <v>7</v>
      </c>
      <c r="C53" s="1" t="s">
        <v>100</v>
      </c>
      <c r="D53" s="4" t="s">
        <v>26</v>
      </c>
      <c r="E53" s="4">
        <v>5</v>
      </c>
      <c r="F53" s="1">
        <v>5</v>
      </c>
      <c r="G53" s="1">
        <v>8</v>
      </c>
      <c r="H53" s="1">
        <v>5</v>
      </c>
      <c r="I53" s="1">
        <v>6</v>
      </c>
      <c r="J53" s="1">
        <v>6</v>
      </c>
      <c r="K53" s="1">
        <v>8</v>
      </c>
      <c r="L53" s="1">
        <v>5</v>
      </c>
      <c r="M53" s="1">
        <v>5</v>
      </c>
      <c r="N53" s="1">
        <v>6</v>
      </c>
      <c r="O53" s="1">
        <v>6</v>
      </c>
      <c r="P53" s="1">
        <v>4</v>
      </c>
      <c r="Q53" s="1">
        <v>6</v>
      </c>
      <c r="R53" s="1">
        <v>7</v>
      </c>
      <c r="S53" s="1">
        <v>7</v>
      </c>
      <c r="T53" s="1">
        <v>5</v>
      </c>
      <c r="U53" s="1">
        <v>6</v>
      </c>
      <c r="V53" s="8">
        <f t="shared" si="10"/>
        <v>5.9375</v>
      </c>
      <c r="W53" s="8">
        <f t="shared" si="11"/>
        <v>0.9375</v>
      </c>
      <c r="X53">
        <f>COUNTIF($F53:$U53,"&lt;5")</f>
        <v>1</v>
      </c>
      <c r="Y53">
        <f>COUNTIF($F53:$U53,"=5")</f>
        <v>5</v>
      </c>
    </row>
    <row r="54" spans="1:25" ht="12.75">
      <c r="A54" s="1" t="s">
        <v>82</v>
      </c>
      <c r="B54" s="4">
        <v>8</v>
      </c>
      <c r="C54" s="1" t="s">
        <v>101</v>
      </c>
      <c r="D54" s="4" t="s">
        <v>27</v>
      </c>
      <c r="E54" s="4">
        <v>3</v>
      </c>
      <c r="F54" s="1">
        <v>4</v>
      </c>
      <c r="G54" s="1">
        <v>6</v>
      </c>
      <c r="H54" s="1">
        <v>4</v>
      </c>
      <c r="I54" s="1">
        <v>4</v>
      </c>
      <c r="J54" s="1">
        <v>4</v>
      </c>
      <c r="K54" s="1">
        <v>4</v>
      </c>
      <c r="L54" s="1">
        <v>3</v>
      </c>
      <c r="M54" s="1">
        <v>3</v>
      </c>
      <c r="N54" s="1">
        <v>4</v>
      </c>
      <c r="O54" s="1">
        <v>5</v>
      </c>
      <c r="P54" s="1">
        <v>3</v>
      </c>
      <c r="Q54" s="1">
        <v>5</v>
      </c>
      <c r="R54" s="1">
        <v>4</v>
      </c>
      <c r="S54" s="1">
        <v>7</v>
      </c>
      <c r="T54" s="1">
        <v>3</v>
      </c>
      <c r="U54" s="1">
        <v>3</v>
      </c>
      <c r="V54" s="8">
        <f t="shared" si="10"/>
        <v>4.125</v>
      </c>
      <c r="W54" s="8">
        <f t="shared" si="11"/>
        <v>1.125</v>
      </c>
      <c r="X54">
        <f>COUNTIF($F54:$U54,"&lt;3")</f>
        <v>0</v>
      </c>
      <c r="Y54">
        <f>COUNTIF($F54:$U54,"=3")</f>
        <v>5</v>
      </c>
    </row>
    <row r="55" spans="1:25" ht="12.75">
      <c r="A55" s="1" t="s">
        <v>82</v>
      </c>
      <c r="B55" s="4">
        <v>9</v>
      </c>
      <c r="C55" s="1" t="s">
        <v>102</v>
      </c>
      <c r="D55" s="4" t="s">
        <v>25</v>
      </c>
      <c r="E55" s="4">
        <v>4</v>
      </c>
      <c r="F55" s="1">
        <v>4</v>
      </c>
      <c r="G55" s="1">
        <v>7</v>
      </c>
      <c r="H55" s="1">
        <v>6</v>
      </c>
      <c r="I55" s="1">
        <v>5</v>
      </c>
      <c r="J55" s="1">
        <v>5</v>
      </c>
      <c r="K55" s="1">
        <v>5</v>
      </c>
      <c r="L55" s="1">
        <v>4</v>
      </c>
      <c r="M55" s="1">
        <v>4</v>
      </c>
      <c r="N55" s="1">
        <v>6</v>
      </c>
      <c r="O55" s="1">
        <v>4</v>
      </c>
      <c r="P55" s="1">
        <v>5</v>
      </c>
      <c r="Q55" s="1">
        <v>7</v>
      </c>
      <c r="R55" s="1">
        <v>6</v>
      </c>
      <c r="S55" s="1">
        <v>4</v>
      </c>
      <c r="T55" s="1">
        <v>4</v>
      </c>
      <c r="U55" s="1">
        <v>4</v>
      </c>
      <c r="V55" s="8">
        <f t="shared" si="10"/>
        <v>5</v>
      </c>
      <c r="W55" s="8">
        <f t="shared" si="11"/>
        <v>1</v>
      </c>
      <c r="X55">
        <f>COUNTIF($F55:$U55,"&lt;4")</f>
        <v>0</v>
      </c>
      <c r="Y55">
        <f>COUNTIF($F55:$U55,"=4")</f>
        <v>7</v>
      </c>
    </row>
    <row r="56" spans="1:25" ht="12.75">
      <c r="A56" s="1" t="s">
        <v>82</v>
      </c>
      <c r="B56" s="4">
        <v>10</v>
      </c>
      <c r="C56" s="1" t="s">
        <v>103</v>
      </c>
      <c r="D56" s="4" t="s">
        <v>25</v>
      </c>
      <c r="E56" s="4">
        <v>4</v>
      </c>
      <c r="F56" s="1">
        <v>5</v>
      </c>
      <c r="G56" s="1">
        <v>4</v>
      </c>
      <c r="H56" s="1">
        <v>6</v>
      </c>
      <c r="I56" s="1">
        <v>5</v>
      </c>
      <c r="J56" s="1">
        <v>7</v>
      </c>
      <c r="K56" s="1">
        <v>5</v>
      </c>
      <c r="L56" s="1">
        <v>6</v>
      </c>
      <c r="M56" s="1">
        <v>5</v>
      </c>
      <c r="N56" s="1">
        <v>5</v>
      </c>
      <c r="O56" s="1">
        <v>4</v>
      </c>
      <c r="P56" s="1">
        <v>7</v>
      </c>
      <c r="Q56" s="1">
        <v>4</v>
      </c>
      <c r="R56" s="1">
        <v>5</v>
      </c>
      <c r="S56" s="1">
        <v>3</v>
      </c>
      <c r="T56" s="1">
        <v>6</v>
      </c>
      <c r="U56" s="1">
        <v>7</v>
      </c>
      <c r="V56" s="8">
        <f t="shared" si="10"/>
        <v>5.25</v>
      </c>
      <c r="W56" s="8">
        <f t="shared" si="11"/>
        <v>1.25</v>
      </c>
      <c r="X56">
        <f>COUNTIF($F56:$U56,"&lt;4")</f>
        <v>1</v>
      </c>
      <c r="Y56">
        <f>COUNTIF($F56:$U56,"=4")</f>
        <v>3</v>
      </c>
    </row>
    <row r="57" spans="1:25" ht="12.75">
      <c r="A57" s="1" t="s">
        <v>82</v>
      </c>
      <c r="B57" s="4">
        <v>11</v>
      </c>
      <c r="C57" s="1" t="s">
        <v>104</v>
      </c>
      <c r="D57" s="4" t="s">
        <v>27</v>
      </c>
      <c r="E57" s="4">
        <v>3</v>
      </c>
      <c r="F57" s="1">
        <v>3</v>
      </c>
      <c r="G57" s="1">
        <v>4</v>
      </c>
      <c r="H57" s="1" t="s">
        <v>112</v>
      </c>
      <c r="I57" s="1">
        <v>4</v>
      </c>
      <c r="J57" s="1">
        <v>4</v>
      </c>
      <c r="K57" s="1">
        <v>3</v>
      </c>
      <c r="L57" s="1">
        <v>3</v>
      </c>
      <c r="M57" s="1">
        <v>3</v>
      </c>
      <c r="N57" s="1">
        <v>3</v>
      </c>
      <c r="O57" s="1">
        <v>5</v>
      </c>
      <c r="P57" s="1">
        <v>3</v>
      </c>
      <c r="Q57" s="1">
        <v>3</v>
      </c>
      <c r="R57" s="1">
        <v>3</v>
      </c>
      <c r="S57" s="1">
        <v>2</v>
      </c>
      <c r="T57" s="1">
        <v>3</v>
      </c>
      <c r="U57" s="1">
        <v>4</v>
      </c>
      <c r="V57" s="8">
        <f aca="true" t="shared" si="12" ref="V57:V65">AVERAGE(F57:G57,I57:U57)</f>
        <v>3.3333333333333335</v>
      </c>
      <c r="W57" s="8">
        <f t="shared" si="11"/>
        <v>0.3333333333333335</v>
      </c>
      <c r="X57">
        <f>COUNTIF($F57:$U57,"&lt;3")</f>
        <v>1</v>
      </c>
      <c r="Y57">
        <f>COUNTIF($F57:$U57,"=3")</f>
        <v>9</v>
      </c>
    </row>
    <row r="58" spans="1:25" ht="12.75">
      <c r="A58" s="1" t="s">
        <v>82</v>
      </c>
      <c r="B58" s="4">
        <v>12</v>
      </c>
      <c r="C58" s="1" t="s">
        <v>105</v>
      </c>
      <c r="D58" s="4" t="s">
        <v>25</v>
      </c>
      <c r="E58" s="4">
        <v>4</v>
      </c>
      <c r="F58" s="1">
        <v>6</v>
      </c>
      <c r="G58" s="1">
        <v>6</v>
      </c>
      <c r="H58" s="1" t="s">
        <v>112</v>
      </c>
      <c r="I58" s="1">
        <v>4</v>
      </c>
      <c r="J58" s="1">
        <v>8</v>
      </c>
      <c r="K58" s="1">
        <v>6</v>
      </c>
      <c r="L58" s="1">
        <v>4</v>
      </c>
      <c r="M58" s="1">
        <v>4</v>
      </c>
      <c r="N58" s="1">
        <v>4</v>
      </c>
      <c r="O58" s="1">
        <v>5</v>
      </c>
      <c r="P58" s="1">
        <v>5</v>
      </c>
      <c r="Q58" s="1">
        <v>4</v>
      </c>
      <c r="R58" s="1">
        <v>6</v>
      </c>
      <c r="S58" s="1">
        <v>5</v>
      </c>
      <c r="T58" s="1">
        <v>4</v>
      </c>
      <c r="U58" s="1">
        <v>3</v>
      </c>
      <c r="V58" s="8">
        <f t="shared" si="12"/>
        <v>4.933333333333334</v>
      </c>
      <c r="W58" s="8">
        <f t="shared" si="11"/>
        <v>0.9333333333333336</v>
      </c>
      <c r="X58">
        <f>COUNTIF($F58:$U58,"&lt;4")</f>
        <v>1</v>
      </c>
      <c r="Y58">
        <f>COUNTIF($F58:$U58,"=4")</f>
        <v>6</v>
      </c>
    </row>
    <row r="59" spans="1:25" ht="12.75">
      <c r="A59" s="1" t="s">
        <v>82</v>
      </c>
      <c r="B59" s="4">
        <v>13</v>
      </c>
      <c r="C59" s="1" t="s">
        <v>106</v>
      </c>
      <c r="D59" s="4" t="s">
        <v>26</v>
      </c>
      <c r="E59" s="4">
        <v>5</v>
      </c>
      <c r="F59" s="1">
        <v>8</v>
      </c>
      <c r="G59" s="1">
        <v>7</v>
      </c>
      <c r="H59" s="1" t="s">
        <v>112</v>
      </c>
      <c r="I59" s="1">
        <v>7</v>
      </c>
      <c r="J59" s="1">
        <v>9</v>
      </c>
      <c r="K59" s="1">
        <v>7</v>
      </c>
      <c r="L59" s="1">
        <v>7</v>
      </c>
      <c r="M59" s="1">
        <v>7</v>
      </c>
      <c r="N59" s="1">
        <v>4</v>
      </c>
      <c r="O59" s="1">
        <v>5</v>
      </c>
      <c r="P59" s="1">
        <v>5</v>
      </c>
      <c r="Q59" s="1">
        <v>6</v>
      </c>
      <c r="R59" s="1">
        <v>7</v>
      </c>
      <c r="S59" s="1">
        <v>6</v>
      </c>
      <c r="T59" s="1">
        <v>7</v>
      </c>
      <c r="U59" s="1">
        <v>8</v>
      </c>
      <c r="V59" s="8">
        <f t="shared" si="12"/>
        <v>6.666666666666667</v>
      </c>
      <c r="W59" s="8">
        <f t="shared" si="11"/>
        <v>1.666666666666667</v>
      </c>
      <c r="X59">
        <f>COUNTIF($F59:$U59,"&lt;5")</f>
        <v>1</v>
      </c>
      <c r="Y59">
        <f>COUNTIF($F59:$U59,"=5")</f>
        <v>2</v>
      </c>
    </row>
    <row r="60" spans="1:25" ht="12.75">
      <c r="A60" s="1" t="s">
        <v>82</v>
      </c>
      <c r="B60" s="4">
        <v>14</v>
      </c>
      <c r="C60" s="1" t="s">
        <v>107</v>
      </c>
      <c r="D60" s="4" t="s">
        <v>27</v>
      </c>
      <c r="E60" s="4">
        <v>3</v>
      </c>
      <c r="F60" s="1">
        <v>3</v>
      </c>
      <c r="G60" s="1">
        <v>3</v>
      </c>
      <c r="H60" s="1" t="s">
        <v>112</v>
      </c>
      <c r="I60" s="1">
        <v>3</v>
      </c>
      <c r="J60" s="1">
        <v>4</v>
      </c>
      <c r="K60" s="1">
        <v>4</v>
      </c>
      <c r="L60" s="1">
        <v>4</v>
      </c>
      <c r="M60" s="1">
        <v>4</v>
      </c>
      <c r="N60" s="1">
        <v>4</v>
      </c>
      <c r="O60" s="1">
        <v>4</v>
      </c>
      <c r="P60" s="1">
        <v>3</v>
      </c>
      <c r="Q60" s="1">
        <v>3</v>
      </c>
      <c r="R60" s="1">
        <v>3</v>
      </c>
      <c r="S60" s="1">
        <v>6</v>
      </c>
      <c r="T60" s="1">
        <v>4</v>
      </c>
      <c r="U60" s="1">
        <v>3</v>
      </c>
      <c r="V60" s="8">
        <f t="shared" si="12"/>
        <v>3.6666666666666665</v>
      </c>
      <c r="W60" s="8">
        <f t="shared" si="11"/>
        <v>0.6666666666666665</v>
      </c>
      <c r="X60">
        <f>COUNTIF($F60:$U60,"&lt;3")</f>
        <v>0</v>
      </c>
      <c r="Y60">
        <f>COUNTIF($F60:$U60,"=3")</f>
        <v>7</v>
      </c>
    </row>
    <row r="61" spans="1:25" ht="12.75">
      <c r="A61" s="1" t="s">
        <v>82</v>
      </c>
      <c r="B61" s="4">
        <v>15</v>
      </c>
      <c r="C61" s="1" t="s">
        <v>108</v>
      </c>
      <c r="D61" s="4" t="s">
        <v>25</v>
      </c>
      <c r="E61" s="4">
        <v>4</v>
      </c>
      <c r="F61" s="1">
        <v>6</v>
      </c>
      <c r="G61" s="1">
        <v>5</v>
      </c>
      <c r="H61" s="1" t="s">
        <v>112</v>
      </c>
      <c r="I61" s="1">
        <v>6</v>
      </c>
      <c r="J61" s="1">
        <v>5</v>
      </c>
      <c r="K61" s="1">
        <v>6</v>
      </c>
      <c r="L61" s="1">
        <v>4</v>
      </c>
      <c r="M61" s="1">
        <v>4</v>
      </c>
      <c r="N61" s="1">
        <v>6</v>
      </c>
      <c r="O61" s="1">
        <v>6</v>
      </c>
      <c r="P61" s="1">
        <v>5</v>
      </c>
      <c r="Q61" s="1">
        <v>4</v>
      </c>
      <c r="R61" s="1">
        <v>4</v>
      </c>
      <c r="S61" s="1">
        <v>4</v>
      </c>
      <c r="T61" s="1">
        <v>4</v>
      </c>
      <c r="U61" s="1">
        <v>5</v>
      </c>
      <c r="V61" s="8">
        <f t="shared" si="12"/>
        <v>4.933333333333334</v>
      </c>
      <c r="W61" s="8">
        <f t="shared" si="11"/>
        <v>0.9333333333333336</v>
      </c>
      <c r="X61">
        <f>COUNTIF($F61:U61,"&lt;4")</f>
        <v>0</v>
      </c>
      <c r="Y61">
        <f>COUNTIF($F61:$U61,"=4")</f>
        <v>6</v>
      </c>
    </row>
    <row r="62" spans="1:25" ht="12.75">
      <c r="A62" s="1" t="s">
        <v>82</v>
      </c>
      <c r="B62" s="4">
        <v>16</v>
      </c>
      <c r="C62" s="1" t="s">
        <v>109</v>
      </c>
      <c r="D62" s="4" t="s">
        <v>25</v>
      </c>
      <c r="E62" s="4">
        <v>4</v>
      </c>
      <c r="F62" s="1">
        <v>4</v>
      </c>
      <c r="G62" s="1">
        <v>4</v>
      </c>
      <c r="H62" s="1" t="s">
        <v>112</v>
      </c>
      <c r="I62" s="1">
        <v>4</v>
      </c>
      <c r="J62" s="1">
        <v>7</v>
      </c>
      <c r="K62" s="1">
        <v>6</v>
      </c>
      <c r="L62" s="1">
        <v>4</v>
      </c>
      <c r="M62" s="1">
        <v>5</v>
      </c>
      <c r="N62" s="1">
        <v>4</v>
      </c>
      <c r="O62" s="1">
        <v>4</v>
      </c>
      <c r="P62" s="1">
        <v>4</v>
      </c>
      <c r="Q62" s="1">
        <v>4</v>
      </c>
      <c r="R62" s="1">
        <v>6</v>
      </c>
      <c r="S62" s="1">
        <v>4</v>
      </c>
      <c r="T62" s="1">
        <v>4</v>
      </c>
      <c r="U62" s="1">
        <v>4</v>
      </c>
      <c r="V62" s="8">
        <f t="shared" si="12"/>
        <v>4.533333333333333</v>
      </c>
      <c r="W62" s="8">
        <f t="shared" si="11"/>
        <v>0.5333333333333332</v>
      </c>
      <c r="X62">
        <f>COUNTIF($F62:$U62,"&lt;4")</f>
        <v>0</v>
      </c>
      <c r="Y62">
        <f>COUNTIF($F62:$U62,"=4")</f>
        <v>11</v>
      </c>
    </row>
    <row r="63" spans="1:25" ht="12.75">
      <c r="A63" s="1" t="s">
        <v>82</v>
      </c>
      <c r="B63" s="4">
        <v>17</v>
      </c>
      <c r="C63" s="1" t="s">
        <v>110</v>
      </c>
      <c r="D63" s="4" t="s">
        <v>26</v>
      </c>
      <c r="E63" s="4">
        <v>5</v>
      </c>
      <c r="F63" s="1">
        <v>7</v>
      </c>
      <c r="G63" s="1">
        <v>4</v>
      </c>
      <c r="H63" s="1" t="s">
        <v>112</v>
      </c>
      <c r="I63" s="1">
        <v>4</v>
      </c>
      <c r="J63" s="1">
        <v>5</v>
      </c>
      <c r="K63" s="1">
        <v>6</v>
      </c>
      <c r="L63" s="1">
        <v>5</v>
      </c>
      <c r="M63" s="1">
        <v>5</v>
      </c>
      <c r="N63" s="1">
        <v>5</v>
      </c>
      <c r="O63" s="1">
        <v>6</v>
      </c>
      <c r="P63" s="1">
        <v>5</v>
      </c>
      <c r="Q63" s="1">
        <v>5</v>
      </c>
      <c r="R63" s="1">
        <v>6</v>
      </c>
      <c r="S63" s="1">
        <v>4</v>
      </c>
      <c r="T63" s="1">
        <v>6</v>
      </c>
      <c r="U63" s="1">
        <v>7</v>
      </c>
      <c r="V63" s="8">
        <f t="shared" si="12"/>
        <v>5.333333333333333</v>
      </c>
      <c r="W63" s="8">
        <f t="shared" si="11"/>
        <v>0.33333333333333304</v>
      </c>
      <c r="X63">
        <f>COUNTIF($F63:$U63,"&lt;5")</f>
        <v>3</v>
      </c>
      <c r="Y63">
        <f>COUNTIF($F63:$U63,"=5")</f>
        <v>6</v>
      </c>
    </row>
    <row r="64" spans="1:25" ht="12.75">
      <c r="A64" s="1" t="s">
        <v>82</v>
      </c>
      <c r="B64" s="4">
        <v>18</v>
      </c>
      <c r="C64" s="1" t="s">
        <v>111</v>
      </c>
      <c r="D64" s="4" t="s">
        <v>25</v>
      </c>
      <c r="E64" s="4">
        <v>4</v>
      </c>
      <c r="F64" s="1">
        <v>4</v>
      </c>
      <c r="G64" s="1">
        <v>5</v>
      </c>
      <c r="H64" s="1" t="s">
        <v>112</v>
      </c>
      <c r="I64" s="1">
        <v>7</v>
      </c>
      <c r="J64" s="1">
        <v>5</v>
      </c>
      <c r="K64" s="1">
        <v>4</v>
      </c>
      <c r="L64" s="1">
        <v>6</v>
      </c>
      <c r="M64" s="1">
        <v>7</v>
      </c>
      <c r="N64" s="1">
        <v>5</v>
      </c>
      <c r="O64" s="1">
        <v>6</v>
      </c>
      <c r="P64" s="1">
        <v>6</v>
      </c>
      <c r="Q64" s="1">
        <v>6</v>
      </c>
      <c r="R64" s="1">
        <v>4</v>
      </c>
      <c r="S64" s="1">
        <v>5</v>
      </c>
      <c r="T64" s="1">
        <v>5</v>
      </c>
      <c r="U64" s="1">
        <v>5</v>
      </c>
      <c r="V64" s="8">
        <f t="shared" si="12"/>
        <v>5.333333333333333</v>
      </c>
      <c r="W64" s="8">
        <f t="shared" si="11"/>
        <v>1.333333333333333</v>
      </c>
      <c r="X64">
        <f>COUNTIF($F64:$U64,"&lt;4")</f>
        <v>0</v>
      </c>
      <c r="Y64">
        <f>COUNTIF($F64:$U64,"=4")</f>
        <v>3</v>
      </c>
    </row>
    <row r="65" spans="2:25" s="5" customFormat="1" ht="12.75">
      <c r="B65" s="6" t="s">
        <v>118</v>
      </c>
      <c r="D65" s="6"/>
      <c r="E65" s="2">
        <f aca="true" t="shared" si="13" ref="E65:Y65">SUM(E47:E64)</f>
        <v>72</v>
      </c>
      <c r="F65" s="2">
        <f t="shared" si="13"/>
        <v>87</v>
      </c>
      <c r="G65" s="2">
        <f t="shared" si="13"/>
        <v>95</v>
      </c>
      <c r="H65" s="2">
        <f t="shared" si="13"/>
        <v>50</v>
      </c>
      <c r="I65" s="2">
        <f t="shared" si="13"/>
        <v>91</v>
      </c>
      <c r="J65" s="2">
        <f t="shared" si="13"/>
        <v>103</v>
      </c>
      <c r="K65" s="2">
        <f t="shared" si="13"/>
        <v>97</v>
      </c>
      <c r="L65" s="2">
        <f t="shared" si="13"/>
        <v>84</v>
      </c>
      <c r="M65" s="2">
        <f aca="true" t="shared" si="14" ref="M65:T65">SUM(M47:M64)</f>
        <v>87</v>
      </c>
      <c r="N65" s="2">
        <f t="shared" si="14"/>
        <v>89</v>
      </c>
      <c r="O65" s="2">
        <f t="shared" si="14"/>
        <v>87</v>
      </c>
      <c r="P65" s="2">
        <f t="shared" si="14"/>
        <v>87</v>
      </c>
      <c r="Q65" s="2">
        <f t="shared" si="14"/>
        <v>86</v>
      </c>
      <c r="R65" s="2">
        <f t="shared" si="14"/>
        <v>96</v>
      </c>
      <c r="S65" s="2">
        <f t="shared" si="14"/>
        <v>91</v>
      </c>
      <c r="T65" s="2">
        <f t="shared" si="14"/>
        <v>87</v>
      </c>
      <c r="U65" s="2">
        <f t="shared" si="13"/>
        <v>95</v>
      </c>
      <c r="V65" s="11">
        <f t="shared" si="12"/>
        <v>90.8</v>
      </c>
      <c r="W65" s="11">
        <f t="shared" si="11"/>
        <v>18.799999999999997</v>
      </c>
      <c r="X65" s="2">
        <f t="shared" si="13"/>
        <v>8</v>
      </c>
      <c r="Y65" s="2">
        <f t="shared" si="13"/>
        <v>96</v>
      </c>
    </row>
    <row r="68" spans="1:25" s="14" customFormat="1" ht="12.75">
      <c r="A68" s="12" t="s">
        <v>0</v>
      </c>
      <c r="B68" s="12" t="s">
        <v>1</v>
      </c>
      <c r="C68" s="12" t="s">
        <v>2</v>
      </c>
      <c r="D68" s="12" t="s">
        <v>3</v>
      </c>
      <c r="E68" s="12"/>
      <c r="F68" s="12" t="s">
        <v>88</v>
      </c>
      <c r="G68" s="12" t="s">
        <v>38</v>
      </c>
      <c r="H68" s="12" t="s">
        <v>60</v>
      </c>
      <c r="I68" s="12" t="s">
        <v>91</v>
      </c>
      <c r="J68" s="12" t="s">
        <v>94</v>
      </c>
      <c r="K68" s="12" t="s">
        <v>71</v>
      </c>
      <c r="L68" s="12" t="s">
        <v>72</v>
      </c>
      <c r="M68" s="12" t="s">
        <v>126</v>
      </c>
      <c r="N68" s="12" t="s">
        <v>139</v>
      </c>
      <c r="O68" s="12" t="s">
        <v>139</v>
      </c>
      <c r="P68" s="12" t="s">
        <v>151</v>
      </c>
      <c r="Q68" s="12" t="s">
        <v>155</v>
      </c>
      <c r="R68" s="12" t="s">
        <v>159</v>
      </c>
      <c r="S68" s="12" t="s">
        <v>167</v>
      </c>
      <c r="T68" s="12" t="s">
        <v>171</v>
      </c>
      <c r="U68" s="12" t="s">
        <v>175</v>
      </c>
      <c r="V68" s="12" t="s">
        <v>113</v>
      </c>
      <c r="W68" s="15" t="s">
        <v>127</v>
      </c>
      <c r="X68" s="13" t="s">
        <v>117</v>
      </c>
      <c r="Y68" s="13" t="s">
        <v>122</v>
      </c>
    </row>
    <row r="69" spans="1:25" ht="12.75">
      <c r="A69" s="1" t="s">
        <v>82</v>
      </c>
      <c r="B69" s="4">
        <v>1</v>
      </c>
      <c r="C69" s="1" t="s">
        <v>95</v>
      </c>
      <c r="D69" s="4" t="s">
        <v>25</v>
      </c>
      <c r="E69" s="4">
        <v>4</v>
      </c>
      <c r="F69" s="1">
        <v>4</v>
      </c>
      <c r="G69" s="1">
        <v>4</v>
      </c>
      <c r="H69" s="1">
        <v>5</v>
      </c>
      <c r="I69" s="1">
        <v>6</v>
      </c>
      <c r="J69" s="1">
        <v>5</v>
      </c>
      <c r="K69" s="1">
        <v>7</v>
      </c>
      <c r="L69" s="1">
        <v>6</v>
      </c>
      <c r="M69" s="1">
        <v>6</v>
      </c>
      <c r="N69" s="1">
        <v>5</v>
      </c>
      <c r="O69" s="1">
        <v>5</v>
      </c>
      <c r="P69" s="1">
        <v>5</v>
      </c>
      <c r="Q69" s="1">
        <v>4</v>
      </c>
      <c r="R69" s="1">
        <v>7</v>
      </c>
      <c r="S69" s="1">
        <v>5</v>
      </c>
      <c r="T69" s="4" t="s">
        <v>73</v>
      </c>
      <c r="U69" s="4">
        <v>4</v>
      </c>
      <c r="V69" s="8">
        <f aca="true" t="shared" si="15" ref="V69:V78">AVERAGE(F69:U69)</f>
        <v>5.2</v>
      </c>
      <c r="W69" s="8">
        <f aca="true" t="shared" si="16" ref="W69:W87">V69-E69</f>
        <v>1.2000000000000002</v>
      </c>
      <c r="X69">
        <f>COUNTIF($F69:$U69,"&lt;4")</f>
        <v>0</v>
      </c>
      <c r="Y69">
        <f>COUNTIF($F69:$U69,"=4")</f>
        <v>4</v>
      </c>
    </row>
    <row r="70" spans="1:25" ht="12.75">
      <c r="A70" s="1" t="s">
        <v>82</v>
      </c>
      <c r="B70" s="4">
        <v>2</v>
      </c>
      <c r="C70" s="1" t="s">
        <v>96</v>
      </c>
      <c r="D70" s="4" t="s">
        <v>27</v>
      </c>
      <c r="E70" s="4">
        <v>3</v>
      </c>
      <c r="F70" s="1">
        <v>4</v>
      </c>
      <c r="G70" s="1">
        <v>4</v>
      </c>
      <c r="H70" s="1">
        <v>3</v>
      </c>
      <c r="I70" s="1">
        <v>3</v>
      </c>
      <c r="J70" s="1">
        <v>3</v>
      </c>
      <c r="K70" s="1">
        <v>5</v>
      </c>
      <c r="L70" s="1">
        <v>5</v>
      </c>
      <c r="M70" s="1">
        <v>3</v>
      </c>
      <c r="N70" s="1">
        <v>4</v>
      </c>
      <c r="O70" s="1">
        <v>4</v>
      </c>
      <c r="P70" s="1">
        <v>4</v>
      </c>
      <c r="Q70" s="1">
        <v>3</v>
      </c>
      <c r="R70" s="1">
        <v>4</v>
      </c>
      <c r="S70" s="1">
        <v>4</v>
      </c>
      <c r="T70" s="4" t="s">
        <v>73</v>
      </c>
      <c r="U70" s="4">
        <v>3</v>
      </c>
      <c r="V70" s="8">
        <f t="shared" si="15"/>
        <v>3.7333333333333334</v>
      </c>
      <c r="W70" s="8">
        <f t="shared" si="16"/>
        <v>0.7333333333333334</v>
      </c>
      <c r="X70">
        <f>COUNTIF($F70:$U70,"&lt;3")</f>
        <v>0</v>
      </c>
      <c r="Y70">
        <f>COUNTIF($F70:$U70,"=3")</f>
        <v>6</v>
      </c>
    </row>
    <row r="71" spans="1:25" ht="12.75">
      <c r="A71" s="1" t="s">
        <v>82</v>
      </c>
      <c r="B71" s="4">
        <v>3</v>
      </c>
      <c r="C71" s="1" t="s">
        <v>97</v>
      </c>
      <c r="D71" s="4" t="s">
        <v>25</v>
      </c>
      <c r="E71" s="4">
        <v>4</v>
      </c>
      <c r="F71" s="1">
        <v>6</v>
      </c>
      <c r="G71" s="1">
        <v>5</v>
      </c>
      <c r="H71" s="1">
        <v>5</v>
      </c>
      <c r="I71" s="1">
        <v>7</v>
      </c>
      <c r="J71" s="1">
        <v>4</v>
      </c>
      <c r="K71" s="1">
        <v>7</v>
      </c>
      <c r="L71" s="1">
        <v>7</v>
      </c>
      <c r="M71" s="1">
        <v>4</v>
      </c>
      <c r="N71" s="1">
        <v>4</v>
      </c>
      <c r="O71" s="1">
        <v>4</v>
      </c>
      <c r="P71" s="1">
        <v>5</v>
      </c>
      <c r="Q71" s="1">
        <v>6</v>
      </c>
      <c r="R71" s="1">
        <v>4</v>
      </c>
      <c r="S71" s="1">
        <v>3</v>
      </c>
      <c r="T71" s="4" t="s">
        <v>73</v>
      </c>
      <c r="U71" s="4">
        <v>6</v>
      </c>
      <c r="V71" s="8">
        <f t="shared" si="15"/>
        <v>5.133333333333334</v>
      </c>
      <c r="W71" s="8">
        <f t="shared" si="16"/>
        <v>1.1333333333333337</v>
      </c>
      <c r="X71">
        <f>COUNTIF($F71:$U71,"&lt;4")</f>
        <v>1</v>
      </c>
      <c r="Y71">
        <f>COUNTIF($F71:$U71,"=4")</f>
        <v>5</v>
      </c>
    </row>
    <row r="72" spans="1:25" ht="12.75">
      <c r="A72" s="1" t="s">
        <v>82</v>
      </c>
      <c r="B72" s="4">
        <v>4</v>
      </c>
      <c r="C72" s="1" t="s">
        <v>98</v>
      </c>
      <c r="D72" s="4" t="s">
        <v>26</v>
      </c>
      <c r="E72" s="4">
        <v>5</v>
      </c>
      <c r="F72" s="1">
        <v>8</v>
      </c>
      <c r="G72" s="1">
        <v>5</v>
      </c>
      <c r="H72" s="1">
        <v>5</v>
      </c>
      <c r="I72" s="1">
        <v>6</v>
      </c>
      <c r="J72" s="1">
        <v>5</v>
      </c>
      <c r="K72" s="1">
        <v>6</v>
      </c>
      <c r="L72" s="1">
        <v>6</v>
      </c>
      <c r="M72" s="1">
        <v>6</v>
      </c>
      <c r="N72" s="1">
        <v>6</v>
      </c>
      <c r="O72" s="1">
        <v>6</v>
      </c>
      <c r="P72" s="1">
        <v>5</v>
      </c>
      <c r="Q72" s="1">
        <v>6</v>
      </c>
      <c r="R72" s="1">
        <v>7</v>
      </c>
      <c r="S72" s="1">
        <v>8</v>
      </c>
      <c r="T72" s="4" t="s">
        <v>73</v>
      </c>
      <c r="U72" s="4">
        <v>5</v>
      </c>
      <c r="V72" s="8">
        <f t="shared" si="15"/>
        <v>6</v>
      </c>
      <c r="W72" s="8">
        <f t="shared" si="16"/>
        <v>1</v>
      </c>
      <c r="X72">
        <f>COUNTIF($F72:$U72,"&lt;5")</f>
        <v>0</v>
      </c>
      <c r="Y72">
        <f>COUNTIF($F72:$U72,"=5")</f>
        <v>5</v>
      </c>
    </row>
    <row r="73" spans="1:25" ht="12.75">
      <c r="A73" s="1" t="s">
        <v>82</v>
      </c>
      <c r="B73" s="4">
        <v>5</v>
      </c>
      <c r="C73" s="1" t="s">
        <v>99</v>
      </c>
      <c r="D73" s="4" t="s">
        <v>25</v>
      </c>
      <c r="E73" s="4">
        <v>4</v>
      </c>
      <c r="F73" s="1">
        <v>5</v>
      </c>
      <c r="G73" s="1">
        <v>6</v>
      </c>
      <c r="H73" s="1">
        <v>5</v>
      </c>
      <c r="I73" s="1">
        <v>5</v>
      </c>
      <c r="J73" s="1">
        <v>5</v>
      </c>
      <c r="K73" s="1">
        <v>6</v>
      </c>
      <c r="L73" s="1">
        <v>3</v>
      </c>
      <c r="M73" s="1">
        <v>4</v>
      </c>
      <c r="N73" s="1">
        <v>4</v>
      </c>
      <c r="O73" s="1">
        <v>5</v>
      </c>
      <c r="P73" s="1">
        <v>5</v>
      </c>
      <c r="Q73" s="1">
        <v>5</v>
      </c>
      <c r="R73" s="1">
        <v>4</v>
      </c>
      <c r="S73" s="1">
        <v>6</v>
      </c>
      <c r="T73" s="4" t="s">
        <v>73</v>
      </c>
      <c r="U73" s="4">
        <v>4</v>
      </c>
      <c r="V73" s="8">
        <f t="shared" si="15"/>
        <v>4.8</v>
      </c>
      <c r="W73" s="8">
        <f t="shared" si="16"/>
        <v>0.7999999999999998</v>
      </c>
      <c r="X73">
        <f>COUNTIF($F73:$U73,"&lt;4")</f>
        <v>1</v>
      </c>
      <c r="Y73">
        <f>COUNTIF($F73:$U73,"=4")</f>
        <v>4</v>
      </c>
    </row>
    <row r="74" spans="1:25" ht="12.75">
      <c r="A74" s="1" t="s">
        <v>82</v>
      </c>
      <c r="B74" s="4">
        <v>6</v>
      </c>
      <c r="C74" s="1" t="s">
        <v>56</v>
      </c>
      <c r="D74" s="4" t="s">
        <v>25</v>
      </c>
      <c r="E74" s="4">
        <v>4</v>
      </c>
      <c r="F74" s="1">
        <v>3</v>
      </c>
      <c r="G74" s="1">
        <v>5</v>
      </c>
      <c r="H74" s="1">
        <v>5</v>
      </c>
      <c r="I74" s="1">
        <v>4</v>
      </c>
      <c r="J74" s="1">
        <v>5</v>
      </c>
      <c r="K74" s="1">
        <v>5</v>
      </c>
      <c r="L74" s="1">
        <v>4</v>
      </c>
      <c r="M74" s="1">
        <v>3</v>
      </c>
      <c r="N74" s="1">
        <v>6</v>
      </c>
      <c r="O74" s="1">
        <v>5</v>
      </c>
      <c r="P74" s="1">
        <v>5</v>
      </c>
      <c r="Q74" s="1">
        <v>5</v>
      </c>
      <c r="R74" s="1">
        <v>4</v>
      </c>
      <c r="S74" s="1">
        <v>6</v>
      </c>
      <c r="T74" s="4" t="s">
        <v>73</v>
      </c>
      <c r="U74" s="4">
        <v>4</v>
      </c>
      <c r="V74" s="8">
        <f t="shared" si="15"/>
        <v>4.6</v>
      </c>
      <c r="W74" s="8">
        <f t="shared" si="16"/>
        <v>0.5999999999999996</v>
      </c>
      <c r="X74">
        <f>COUNTIF($F74:$U74,"&lt;4")</f>
        <v>2</v>
      </c>
      <c r="Y74">
        <f>COUNTIF($F74:$U74,"=4")</f>
        <v>4</v>
      </c>
    </row>
    <row r="75" spans="1:25" ht="12.75">
      <c r="A75" s="1" t="s">
        <v>82</v>
      </c>
      <c r="B75" s="4">
        <v>7</v>
      </c>
      <c r="C75" s="1" t="s">
        <v>100</v>
      </c>
      <c r="D75" s="4" t="s">
        <v>26</v>
      </c>
      <c r="E75" s="4">
        <v>5</v>
      </c>
      <c r="F75" s="1">
        <v>5</v>
      </c>
      <c r="G75" s="1">
        <v>6</v>
      </c>
      <c r="H75" s="1">
        <v>7</v>
      </c>
      <c r="I75" s="1">
        <v>6</v>
      </c>
      <c r="J75" s="1">
        <v>6</v>
      </c>
      <c r="K75" s="1">
        <v>7</v>
      </c>
      <c r="L75" s="1">
        <v>6</v>
      </c>
      <c r="M75" s="1">
        <v>5</v>
      </c>
      <c r="N75" s="1">
        <v>5</v>
      </c>
      <c r="O75" s="1">
        <v>6</v>
      </c>
      <c r="P75" s="1">
        <v>6</v>
      </c>
      <c r="Q75" s="1">
        <v>8</v>
      </c>
      <c r="R75" s="1">
        <v>7</v>
      </c>
      <c r="S75" s="1">
        <v>6</v>
      </c>
      <c r="T75" s="4" t="s">
        <v>73</v>
      </c>
      <c r="U75" s="4">
        <v>5</v>
      </c>
      <c r="V75" s="8">
        <f t="shared" si="15"/>
        <v>6.066666666666666</v>
      </c>
      <c r="W75" s="8">
        <f t="shared" si="16"/>
        <v>1.0666666666666664</v>
      </c>
      <c r="X75">
        <f>COUNTIF($F75:$U75,"&lt;5")</f>
        <v>0</v>
      </c>
      <c r="Y75">
        <f>COUNTIF($F75:$U75,"=5")</f>
        <v>4</v>
      </c>
    </row>
    <row r="76" spans="1:25" ht="12.75">
      <c r="A76" s="1" t="s">
        <v>82</v>
      </c>
      <c r="B76" s="4">
        <v>8</v>
      </c>
      <c r="C76" s="1" t="s">
        <v>101</v>
      </c>
      <c r="D76" s="4" t="s">
        <v>27</v>
      </c>
      <c r="E76" s="4">
        <v>3</v>
      </c>
      <c r="F76" s="1">
        <v>3</v>
      </c>
      <c r="G76" s="1">
        <v>3</v>
      </c>
      <c r="H76" s="1">
        <v>3</v>
      </c>
      <c r="I76" s="1">
        <v>5</v>
      </c>
      <c r="J76" s="1">
        <v>3</v>
      </c>
      <c r="K76" s="1">
        <v>3</v>
      </c>
      <c r="L76" s="1">
        <v>3</v>
      </c>
      <c r="M76" s="1">
        <v>4</v>
      </c>
      <c r="N76" s="1">
        <v>5</v>
      </c>
      <c r="O76" s="1">
        <v>3</v>
      </c>
      <c r="P76" s="1">
        <v>3</v>
      </c>
      <c r="Q76" s="1">
        <v>3</v>
      </c>
      <c r="R76" s="1">
        <v>4</v>
      </c>
      <c r="S76" s="1">
        <v>3</v>
      </c>
      <c r="T76" s="4" t="s">
        <v>73</v>
      </c>
      <c r="U76" s="4">
        <v>3</v>
      </c>
      <c r="V76" s="8">
        <f t="shared" si="15"/>
        <v>3.4</v>
      </c>
      <c r="W76" s="8">
        <f t="shared" si="16"/>
        <v>0.3999999999999999</v>
      </c>
      <c r="X76">
        <f>COUNTIF($F76:$U76,"&lt;3")</f>
        <v>0</v>
      </c>
      <c r="Y76">
        <f>COUNTIF($F76:$U76,"=3")</f>
        <v>11</v>
      </c>
    </row>
    <row r="77" spans="1:25" ht="12.75">
      <c r="A77" s="1" t="s">
        <v>82</v>
      </c>
      <c r="B77" s="4">
        <v>9</v>
      </c>
      <c r="C77" s="1" t="s">
        <v>102</v>
      </c>
      <c r="D77" s="4" t="s">
        <v>25</v>
      </c>
      <c r="E77" s="4">
        <v>4</v>
      </c>
      <c r="F77" s="1">
        <v>4</v>
      </c>
      <c r="G77" s="1">
        <v>5</v>
      </c>
      <c r="H77" s="1">
        <v>3</v>
      </c>
      <c r="I77" s="1">
        <v>7</v>
      </c>
      <c r="J77" s="1">
        <v>5</v>
      </c>
      <c r="K77" s="1">
        <v>5</v>
      </c>
      <c r="L77" s="1">
        <v>4</v>
      </c>
      <c r="M77" s="1">
        <v>4</v>
      </c>
      <c r="N77" s="1">
        <v>4</v>
      </c>
      <c r="O77" s="1">
        <v>4</v>
      </c>
      <c r="P77" s="1">
        <v>7</v>
      </c>
      <c r="Q77" s="1">
        <v>4</v>
      </c>
      <c r="R77" s="1">
        <v>7</v>
      </c>
      <c r="S77" s="1">
        <v>6</v>
      </c>
      <c r="T77" s="4" t="s">
        <v>73</v>
      </c>
      <c r="U77" s="4">
        <v>4</v>
      </c>
      <c r="V77" s="8">
        <f t="shared" si="15"/>
        <v>4.866666666666666</v>
      </c>
      <c r="W77" s="8">
        <f t="shared" si="16"/>
        <v>0.8666666666666663</v>
      </c>
      <c r="X77">
        <f>COUNTIF($F77:$U77,"&lt;4")</f>
        <v>1</v>
      </c>
      <c r="Y77">
        <f>COUNTIF($F77:$U77,"=4")</f>
        <v>7</v>
      </c>
    </row>
    <row r="78" spans="1:25" ht="12.75">
      <c r="A78" s="1" t="s">
        <v>82</v>
      </c>
      <c r="B78" s="4">
        <v>10</v>
      </c>
      <c r="C78" s="1" t="s">
        <v>103</v>
      </c>
      <c r="D78" s="4" t="s">
        <v>25</v>
      </c>
      <c r="E78" s="4">
        <v>4</v>
      </c>
      <c r="F78" s="1">
        <v>5</v>
      </c>
      <c r="G78" s="1">
        <v>5</v>
      </c>
      <c r="H78" s="1">
        <v>6</v>
      </c>
      <c r="I78" s="1">
        <v>4</v>
      </c>
      <c r="J78" s="1">
        <v>4</v>
      </c>
      <c r="K78" s="1">
        <v>5</v>
      </c>
      <c r="L78" s="1">
        <v>4</v>
      </c>
      <c r="M78" s="1">
        <v>5</v>
      </c>
      <c r="N78" s="1">
        <v>4</v>
      </c>
      <c r="O78" s="1">
        <v>4</v>
      </c>
      <c r="P78" s="1">
        <v>5</v>
      </c>
      <c r="Q78" s="1">
        <v>5</v>
      </c>
      <c r="R78" s="1">
        <v>5</v>
      </c>
      <c r="S78" s="1">
        <v>6</v>
      </c>
      <c r="T78" s="4" t="s">
        <v>73</v>
      </c>
      <c r="U78" s="4">
        <v>5</v>
      </c>
      <c r="V78" s="8">
        <f t="shared" si="15"/>
        <v>4.8</v>
      </c>
      <c r="W78" s="8">
        <f t="shared" si="16"/>
        <v>0.7999999999999998</v>
      </c>
      <c r="X78">
        <f>COUNTIF($F78:$U78,"&lt;4")</f>
        <v>0</v>
      </c>
      <c r="Y78">
        <f>COUNTIF($F78:$U78,"=4")</f>
        <v>5</v>
      </c>
    </row>
    <row r="79" spans="1:25" ht="12.75">
      <c r="A79" s="1" t="s">
        <v>82</v>
      </c>
      <c r="B79" s="4">
        <v>11</v>
      </c>
      <c r="C79" s="1" t="s">
        <v>104</v>
      </c>
      <c r="D79" s="4" t="s">
        <v>27</v>
      </c>
      <c r="E79" s="4">
        <v>3</v>
      </c>
      <c r="F79" s="1">
        <v>4</v>
      </c>
      <c r="G79" s="1">
        <v>3</v>
      </c>
      <c r="H79" s="1" t="s">
        <v>112</v>
      </c>
      <c r="I79" s="1">
        <v>4</v>
      </c>
      <c r="J79" s="1">
        <v>4</v>
      </c>
      <c r="K79" s="1">
        <v>2</v>
      </c>
      <c r="L79" s="1">
        <v>4</v>
      </c>
      <c r="M79" s="1">
        <v>3</v>
      </c>
      <c r="N79" s="1">
        <v>3</v>
      </c>
      <c r="O79" s="1">
        <v>4</v>
      </c>
      <c r="P79" s="1">
        <v>4</v>
      </c>
      <c r="Q79" s="1">
        <v>5</v>
      </c>
      <c r="R79" s="1">
        <v>3</v>
      </c>
      <c r="S79" s="1">
        <v>2</v>
      </c>
      <c r="T79" s="4" t="s">
        <v>73</v>
      </c>
      <c r="U79" s="4">
        <v>3</v>
      </c>
      <c r="V79" s="8">
        <f aca="true" t="shared" si="17" ref="V79:V87">AVERAGE(F79:G79,I79:U79)</f>
        <v>3.4285714285714284</v>
      </c>
      <c r="W79" s="8">
        <f t="shared" si="16"/>
        <v>0.4285714285714284</v>
      </c>
      <c r="X79">
        <f>COUNTIF($F79:$U79,"&lt;3")</f>
        <v>2</v>
      </c>
      <c r="Y79">
        <f>COUNTIF($F79:$U79,"=3")</f>
        <v>5</v>
      </c>
    </row>
    <row r="80" spans="1:25" ht="12.75">
      <c r="A80" s="1" t="s">
        <v>82</v>
      </c>
      <c r="B80" s="4">
        <v>12</v>
      </c>
      <c r="C80" s="1" t="s">
        <v>105</v>
      </c>
      <c r="D80" s="4" t="s">
        <v>25</v>
      </c>
      <c r="E80" s="4">
        <v>4</v>
      </c>
      <c r="F80" s="1">
        <v>5</v>
      </c>
      <c r="G80" s="1">
        <v>5</v>
      </c>
      <c r="H80" s="1" t="s">
        <v>112</v>
      </c>
      <c r="I80" s="1">
        <v>6</v>
      </c>
      <c r="J80" s="1">
        <v>4</v>
      </c>
      <c r="K80" s="1">
        <v>6</v>
      </c>
      <c r="L80" s="1">
        <v>4</v>
      </c>
      <c r="M80" s="1">
        <v>4</v>
      </c>
      <c r="N80" s="1">
        <v>6</v>
      </c>
      <c r="O80" s="1">
        <v>5</v>
      </c>
      <c r="P80" s="1">
        <v>6</v>
      </c>
      <c r="Q80" s="1">
        <v>3</v>
      </c>
      <c r="R80" s="1">
        <v>8</v>
      </c>
      <c r="S80" s="1">
        <v>5</v>
      </c>
      <c r="T80" s="4" t="s">
        <v>73</v>
      </c>
      <c r="U80" s="4">
        <v>4</v>
      </c>
      <c r="V80" s="8">
        <f t="shared" si="17"/>
        <v>5.071428571428571</v>
      </c>
      <c r="W80" s="8">
        <f t="shared" si="16"/>
        <v>1.0714285714285712</v>
      </c>
      <c r="X80">
        <f>COUNTIF($F80:$U80,"&lt;4")</f>
        <v>1</v>
      </c>
      <c r="Y80">
        <f>COUNTIF($F80:$U80,"=4")</f>
        <v>4</v>
      </c>
    </row>
    <row r="81" spans="1:25" ht="12.75">
      <c r="A81" s="1" t="s">
        <v>82</v>
      </c>
      <c r="B81" s="4">
        <v>13</v>
      </c>
      <c r="C81" s="1" t="s">
        <v>106</v>
      </c>
      <c r="D81" s="4" t="s">
        <v>26</v>
      </c>
      <c r="E81" s="4">
        <v>5</v>
      </c>
      <c r="F81" s="1">
        <v>7</v>
      </c>
      <c r="G81" s="1">
        <v>6</v>
      </c>
      <c r="H81" s="1" t="s">
        <v>112</v>
      </c>
      <c r="I81" s="1">
        <v>6</v>
      </c>
      <c r="J81" s="1">
        <v>7</v>
      </c>
      <c r="K81" s="1">
        <v>7</v>
      </c>
      <c r="L81" s="1">
        <v>5</v>
      </c>
      <c r="M81" s="1">
        <v>6</v>
      </c>
      <c r="N81" s="1">
        <v>7</v>
      </c>
      <c r="O81" s="1">
        <v>4</v>
      </c>
      <c r="P81" s="1">
        <v>5</v>
      </c>
      <c r="Q81" s="1">
        <v>6</v>
      </c>
      <c r="R81" s="1">
        <v>5</v>
      </c>
      <c r="S81" s="1">
        <v>7</v>
      </c>
      <c r="T81" s="4" t="s">
        <v>73</v>
      </c>
      <c r="U81" s="4">
        <v>4</v>
      </c>
      <c r="V81" s="8">
        <f t="shared" si="17"/>
        <v>5.857142857142857</v>
      </c>
      <c r="W81" s="8">
        <f t="shared" si="16"/>
        <v>0.8571428571428568</v>
      </c>
      <c r="X81">
        <f>COUNTIF($F81:$U81,"&lt;5")</f>
        <v>2</v>
      </c>
      <c r="Y81">
        <f>COUNTIF($F81:$U81,"=5")</f>
        <v>3</v>
      </c>
    </row>
    <row r="82" spans="1:25" ht="12.75">
      <c r="A82" s="1" t="s">
        <v>82</v>
      </c>
      <c r="B82" s="4">
        <v>14</v>
      </c>
      <c r="C82" s="1" t="s">
        <v>107</v>
      </c>
      <c r="D82" s="4" t="s">
        <v>27</v>
      </c>
      <c r="E82" s="4">
        <v>3</v>
      </c>
      <c r="F82" s="1">
        <v>5</v>
      </c>
      <c r="G82" s="1">
        <v>4</v>
      </c>
      <c r="H82" s="1" t="s">
        <v>112</v>
      </c>
      <c r="I82" s="1">
        <v>3</v>
      </c>
      <c r="J82" s="1">
        <v>4</v>
      </c>
      <c r="K82" s="1">
        <v>6</v>
      </c>
      <c r="L82" s="1">
        <v>3</v>
      </c>
      <c r="M82" s="1">
        <v>4</v>
      </c>
      <c r="N82" s="1">
        <v>3</v>
      </c>
      <c r="O82" s="1">
        <v>4</v>
      </c>
      <c r="P82" s="1">
        <v>4</v>
      </c>
      <c r="Q82" s="1">
        <v>4</v>
      </c>
      <c r="R82" s="1">
        <v>3</v>
      </c>
      <c r="S82" s="1">
        <v>3</v>
      </c>
      <c r="T82" s="4" t="s">
        <v>73</v>
      </c>
      <c r="U82" s="4">
        <v>4</v>
      </c>
      <c r="V82" s="8">
        <f t="shared" si="17"/>
        <v>3.857142857142857</v>
      </c>
      <c r="W82" s="8">
        <f t="shared" si="16"/>
        <v>0.8571428571428572</v>
      </c>
      <c r="X82">
        <f>COUNTIF($F82:$U82,"&lt;3")</f>
        <v>0</v>
      </c>
      <c r="Y82">
        <f>COUNTIF($F82:$U82,"=3")</f>
        <v>5</v>
      </c>
    </row>
    <row r="83" spans="1:25" ht="12.75">
      <c r="A83" s="1" t="s">
        <v>82</v>
      </c>
      <c r="B83" s="4">
        <v>15</v>
      </c>
      <c r="C83" s="1" t="s">
        <v>108</v>
      </c>
      <c r="D83" s="4" t="s">
        <v>25</v>
      </c>
      <c r="E83" s="4">
        <v>4</v>
      </c>
      <c r="F83" s="1">
        <v>5</v>
      </c>
      <c r="G83" s="1">
        <v>5</v>
      </c>
      <c r="H83" s="1" t="s">
        <v>112</v>
      </c>
      <c r="I83" s="1">
        <v>6</v>
      </c>
      <c r="J83" s="1">
        <v>5</v>
      </c>
      <c r="K83" s="1">
        <v>6</v>
      </c>
      <c r="L83" s="1">
        <v>6</v>
      </c>
      <c r="M83" s="1">
        <v>3</v>
      </c>
      <c r="N83" s="1">
        <v>5</v>
      </c>
      <c r="O83" s="1">
        <v>4</v>
      </c>
      <c r="P83" s="1">
        <v>5</v>
      </c>
      <c r="Q83" s="1">
        <v>6</v>
      </c>
      <c r="R83" s="1">
        <v>4</v>
      </c>
      <c r="S83" s="1">
        <v>5</v>
      </c>
      <c r="T83" s="4" t="s">
        <v>73</v>
      </c>
      <c r="U83" s="4">
        <v>6</v>
      </c>
      <c r="V83" s="8">
        <f t="shared" si="17"/>
        <v>5.071428571428571</v>
      </c>
      <c r="W83" s="8">
        <f t="shared" si="16"/>
        <v>1.0714285714285712</v>
      </c>
      <c r="X83">
        <f>COUNTIF($F83:U83,"&lt;4")</f>
        <v>1</v>
      </c>
      <c r="Y83">
        <f>COUNTIF($F83:$U83,"=4")</f>
        <v>2</v>
      </c>
    </row>
    <row r="84" spans="1:25" ht="12.75">
      <c r="A84" s="1" t="s">
        <v>82</v>
      </c>
      <c r="B84" s="4">
        <v>16</v>
      </c>
      <c r="C84" s="1" t="s">
        <v>109</v>
      </c>
      <c r="D84" s="4" t="s">
        <v>25</v>
      </c>
      <c r="E84" s="4">
        <v>4</v>
      </c>
      <c r="F84" s="1">
        <v>5</v>
      </c>
      <c r="G84" s="1">
        <v>5</v>
      </c>
      <c r="H84" s="1" t="s">
        <v>112</v>
      </c>
      <c r="I84" s="1">
        <v>7</v>
      </c>
      <c r="J84" s="1">
        <v>5</v>
      </c>
      <c r="K84" s="1">
        <v>6</v>
      </c>
      <c r="L84" s="1">
        <v>4</v>
      </c>
      <c r="M84" s="1">
        <v>4</v>
      </c>
      <c r="N84" s="1">
        <v>5</v>
      </c>
      <c r="O84" s="1">
        <v>5</v>
      </c>
      <c r="P84" s="1">
        <v>4</v>
      </c>
      <c r="Q84" s="1">
        <v>5</v>
      </c>
      <c r="R84" s="1">
        <v>4</v>
      </c>
      <c r="S84" s="1">
        <v>6</v>
      </c>
      <c r="T84" s="4" t="s">
        <v>73</v>
      </c>
      <c r="U84" s="4">
        <v>4</v>
      </c>
      <c r="V84" s="8">
        <f t="shared" si="17"/>
        <v>4.928571428571429</v>
      </c>
      <c r="W84" s="8">
        <f t="shared" si="16"/>
        <v>0.9285714285714288</v>
      </c>
      <c r="X84">
        <f>COUNTIF($F84:$U84,"&lt;4")</f>
        <v>0</v>
      </c>
      <c r="Y84">
        <f>COUNTIF($F84:$U84,"=4")</f>
        <v>5</v>
      </c>
    </row>
    <row r="85" spans="1:25" ht="12.75">
      <c r="A85" s="1" t="s">
        <v>82</v>
      </c>
      <c r="B85" s="4">
        <v>17</v>
      </c>
      <c r="C85" s="1" t="s">
        <v>110</v>
      </c>
      <c r="D85" s="4" t="s">
        <v>26</v>
      </c>
      <c r="E85" s="4">
        <v>5</v>
      </c>
      <c r="F85" s="1">
        <v>5</v>
      </c>
      <c r="G85" s="1">
        <v>7</v>
      </c>
      <c r="H85" s="1" t="s">
        <v>112</v>
      </c>
      <c r="I85" s="1">
        <v>5</v>
      </c>
      <c r="J85" s="1">
        <v>7</v>
      </c>
      <c r="K85" s="1">
        <v>6</v>
      </c>
      <c r="L85" s="1">
        <v>6</v>
      </c>
      <c r="M85" s="1">
        <v>7</v>
      </c>
      <c r="N85" s="1">
        <v>6</v>
      </c>
      <c r="O85" s="1">
        <v>8</v>
      </c>
      <c r="P85" s="1">
        <v>4</v>
      </c>
      <c r="Q85" s="1">
        <v>5</v>
      </c>
      <c r="R85" s="1">
        <v>6</v>
      </c>
      <c r="S85" s="1">
        <v>6</v>
      </c>
      <c r="T85" s="4" t="s">
        <v>73</v>
      </c>
      <c r="U85" s="4">
        <v>6</v>
      </c>
      <c r="V85" s="8">
        <f t="shared" si="17"/>
        <v>6</v>
      </c>
      <c r="W85" s="8">
        <f t="shared" si="16"/>
        <v>1</v>
      </c>
      <c r="X85">
        <f>COUNTIF($F85:$U85,"&lt;5")</f>
        <v>1</v>
      </c>
      <c r="Y85">
        <f>COUNTIF($F85:$U85,"=5")</f>
        <v>3</v>
      </c>
    </row>
    <row r="86" spans="1:25" ht="12.75">
      <c r="A86" s="1" t="s">
        <v>82</v>
      </c>
      <c r="B86" s="4">
        <v>18</v>
      </c>
      <c r="C86" s="1" t="s">
        <v>111</v>
      </c>
      <c r="D86" s="4" t="s">
        <v>25</v>
      </c>
      <c r="E86" s="4">
        <v>4</v>
      </c>
      <c r="F86" s="1">
        <v>5</v>
      </c>
      <c r="G86" s="1">
        <v>4</v>
      </c>
      <c r="H86" s="1" t="s">
        <v>112</v>
      </c>
      <c r="I86" s="1">
        <v>5</v>
      </c>
      <c r="J86" s="1">
        <v>5</v>
      </c>
      <c r="K86" s="1">
        <v>4</v>
      </c>
      <c r="L86" s="1">
        <v>4</v>
      </c>
      <c r="M86" s="1">
        <v>6</v>
      </c>
      <c r="N86" s="1">
        <v>5</v>
      </c>
      <c r="O86" s="1">
        <v>5</v>
      </c>
      <c r="P86" s="1">
        <v>5</v>
      </c>
      <c r="Q86" s="1">
        <v>5</v>
      </c>
      <c r="R86" s="1">
        <v>4</v>
      </c>
      <c r="S86" s="1">
        <v>5</v>
      </c>
      <c r="T86" s="4" t="s">
        <v>73</v>
      </c>
      <c r="U86" s="4">
        <v>5</v>
      </c>
      <c r="V86" s="8">
        <f t="shared" si="17"/>
        <v>4.785714285714286</v>
      </c>
      <c r="W86" s="8">
        <f t="shared" si="16"/>
        <v>0.7857142857142856</v>
      </c>
      <c r="X86">
        <f>COUNTIF($F86:$U86,"&lt;4")</f>
        <v>0</v>
      </c>
      <c r="Y86">
        <f>COUNTIF($F86:$U86,"=4")</f>
        <v>4</v>
      </c>
    </row>
    <row r="87" spans="2:25" s="5" customFormat="1" ht="12.75">
      <c r="B87" s="6" t="s">
        <v>118</v>
      </c>
      <c r="D87" s="6"/>
      <c r="E87" s="2">
        <f aca="true" t="shared" si="18" ref="E87:Y87">SUM(E69:E86)</f>
        <v>72</v>
      </c>
      <c r="F87" s="2">
        <f t="shared" si="18"/>
        <v>88</v>
      </c>
      <c r="G87" s="2">
        <f t="shared" si="18"/>
        <v>87</v>
      </c>
      <c r="H87" s="2">
        <f t="shared" si="18"/>
        <v>47</v>
      </c>
      <c r="I87" s="2">
        <f t="shared" si="18"/>
        <v>95</v>
      </c>
      <c r="J87" s="2">
        <f t="shared" si="18"/>
        <v>86</v>
      </c>
      <c r="K87" s="2">
        <f t="shared" si="18"/>
        <v>99</v>
      </c>
      <c r="L87" s="2">
        <f t="shared" si="18"/>
        <v>84</v>
      </c>
      <c r="M87" s="2">
        <f aca="true" t="shared" si="19" ref="M87:T87">SUM(M69:M86)</f>
        <v>81</v>
      </c>
      <c r="N87" s="2">
        <f t="shared" si="19"/>
        <v>87</v>
      </c>
      <c r="O87" s="2">
        <f t="shared" si="19"/>
        <v>85</v>
      </c>
      <c r="P87" s="2">
        <f t="shared" si="19"/>
        <v>87</v>
      </c>
      <c r="Q87" s="2">
        <f t="shared" si="19"/>
        <v>88</v>
      </c>
      <c r="R87" s="2">
        <f t="shared" si="19"/>
        <v>90</v>
      </c>
      <c r="S87" s="2">
        <f t="shared" si="19"/>
        <v>92</v>
      </c>
      <c r="T87" s="2">
        <f t="shared" si="19"/>
        <v>0</v>
      </c>
      <c r="U87" s="2">
        <f t="shared" si="18"/>
        <v>79</v>
      </c>
      <c r="V87" s="11">
        <f t="shared" si="17"/>
        <v>81.86666666666666</v>
      </c>
      <c r="W87" s="11">
        <f t="shared" si="16"/>
        <v>9.86666666666666</v>
      </c>
      <c r="X87" s="2">
        <f t="shared" si="18"/>
        <v>12</v>
      </c>
      <c r="Y87" s="2">
        <f t="shared" si="18"/>
        <v>86</v>
      </c>
    </row>
  </sheetData>
  <sheetProtection/>
  <conditionalFormatting sqref="F25:U42 F3:U20 F47:U64 F69:U86">
    <cfRule type="cellIs" priority="1" dxfId="1" operator="equal" stopIfTrue="1">
      <formula>$E3</formula>
    </cfRule>
    <cfRule type="cellIs" priority="2" dxfId="0" operator="lessThan" stopIfTrue="1">
      <formula>$E3</formula>
    </cfRule>
  </conditionalFormatting>
  <printOptions/>
  <pageMargins left="0.25" right="0.26" top="0.72" bottom="0.19" header="0.36" footer="0.17"/>
  <pageSetup fitToWidth="2" fitToHeight="1" horizontalDpi="600" verticalDpi="600" orientation="portrait" scale="65" r:id="rId1"/>
  <headerFooter alignWithMargins="0">
    <oddHeader>&amp;C&amp;"Arial,Bold"&amp;18Grande Dunes
Year-By-Year By Player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 Rovner</cp:lastModifiedBy>
  <cp:lastPrinted>2015-05-25T18:57:06Z</cp:lastPrinted>
  <dcterms:created xsi:type="dcterms:W3CDTF">2004-09-26T03:34:35Z</dcterms:created>
  <dcterms:modified xsi:type="dcterms:W3CDTF">2023-05-29T14:46:39Z</dcterms:modified>
  <cp:category/>
  <cp:version/>
  <cp:contentType/>
  <cp:contentStatus/>
</cp:coreProperties>
</file>