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<sst xmlns="http://schemas.openxmlformats.org/spreadsheetml/2006/main" count="50" uniqueCount="38">
  <si>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Aircraft Type</t>
  </si>
  <si>
    <t>N number</t>
  </si>
  <si>
    <t xml:space="preserve">Serial # </t>
  </si>
  <si>
    <t>Datam</t>
  </si>
  <si>
    <t>Firewall</t>
  </si>
  <si>
    <t>Level Point</t>
  </si>
  <si>
    <t>Forward Limit</t>
  </si>
  <si>
    <t>Aft Limit</t>
  </si>
  <si>
    <t>Initial W+B</t>
  </si>
  <si>
    <t>Weight</t>
  </si>
  <si>
    <t>ARM</t>
  </si>
  <si>
    <t>Moment</t>
  </si>
  <si>
    <t>Front</t>
  </si>
  <si>
    <t>Left</t>
  </si>
  <si>
    <t>Right</t>
  </si>
  <si>
    <t>total</t>
  </si>
  <si>
    <t>CG</t>
  </si>
  <si>
    <t>Baggage capacity to 50 lbs</t>
  </si>
  <si>
    <t>Empty Aircraft: Unuseabl fuel and operation fluids</t>
  </si>
  <si>
    <t>Moment in/lbs</t>
  </si>
  <si>
    <t>Empty Weight</t>
  </si>
  <si>
    <t>Center of Gravity</t>
  </si>
  <si>
    <t>Pilot</t>
  </si>
  <si>
    <t>Fuel</t>
  </si>
  <si>
    <t>Baggage</t>
  </si>
  <si>
    <t>Total</t>
  </si>
  <si>
    <t>Arm</t>
  </si>
  <si>
    <t>Pilot and pass</t>
  </si>
  <si>
    <t>Most Aft CG at Gross Weight</t>
  </si>
  <si>
    <t xml:space="preserve">Cockpit top rail longitudinaly, and Across the cock pit </t>
  </si>
  <si>
    <t>29.50"</t>
  </si>
  <si>
    <r>
      <t>Forward CG With 100</t>
    </r>
    <r>
      <rPr>
        <b/>
        <sz val="12"/>
        <color indexed="53"/>
        <rFont val="Arial"/>
        <family val="2"/>
      </rPr>
      <t xml:space="preserve"> </t>
    </r>
    <r>
      <rPr>
        <b/>
        <sz val="12"/>
        <rFont val="Arial"/>
        <family val="0"/>
      </rPr>
      <t>pound pilot and 0 gallons on board</t>
    </r>
  </si>
  <si>
    <t>Date:</t>
  </si>
  <si>
    <t>34.00"</t>
  </si>
  <si>
    <t>N337AL</t>
  </si>
  <si>
    <t xml:space="preserve">Lightning LS-1 Wide track gear </t>
  </si>
  <si>
    <t xml:space="preserve">Gross Weight </t>
  </si>
  <si>
    <t xml:space="preserve">1320lbs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</si>
</sst>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C9" sqref="C9"/>
    </sheetView>
  </sheetViews>
  <sheetFormatPr defaultColWidth="11.421875" defaultRowHeight="12.75"/>
  <sheetData>
    <row r="1" spans="1:3" ht="12.75">
      <c r="A1" s="2" t="s">
        <v>0</v>
      </c>
      <c r="C1" s="9" t="s">
        <v>35</v>
      </c>
    </row>
    <row r="2" spans="1:3" ht="12.75">
      <c r="A2" s="2" t="s">
        <v>1</v>
      </c>
      <c r="C2" s="8" t="s">
        <v>34</v>
      </c>
    </row>
    <row r="3" spans="1:3" ht="12.75">
      <c r="A3" s="2" t="s">
        <v>2</v>
      </c>
      <c r="C3" s="6">
        <v>142</v>
      </c>
    </row>
    <row r="4" spans="1:3" ht="12.75">
      <c r="A4" s="2" t="s">
        <v>32</v>
      </c>
      <c r="C4" s="7">
        <v>40977</v>
      </c>
    </row>
    <row r="5" spans="1:3" ht="12.75">
      <c r="A5" s="2" t="s">
        <v>3</v>
      </c>
      <c r="C5" s="1" t="s">
        <v>4</v>
      </c>
    </row>
    <row r="6" spans="1:3" ht="12.75">
      <c r="A6" s="2" t="s">
        <v>5</v>
      </c>
      <c r="C6" s="1" t="s">
        <v>29</v>
      </c>
    </row>
    <row r="7" spans="1:3" ht="12.75">
      <c r="A7" s="2" t="s">
        <v>6</v>
      </c>
      <c r="C7" s="1" t="s">
        <v>30</v>
      </c>
    </row>
    <row r="8" spans="1:3" ht="12.75">
      <c r="A8" s="2" t="s">
        <v>7</v>
      </c>
      <c r="C8" s="1" t="s">
        <v>33</v>
      </c>
    </row>
    <row r="9" spans="1:3" ht="12.75">
      <c r="A9" s="10" t="s">
        <v>36</v>
      </c>
      <c r="C9" s="9" t="s">
        <v>37</v>
      </c>
    </row>
    <row r="10" spans="1:3" ht="12.75">
      <c r="A10" s="2"/>
      <c r="C10" s="1"/>
    </row>
    <row r="11" ht="12.75">
      <c r="A11" s="2" t="s">
        <v>8</v>
      </c>
    </row>
    <row r="12" spans="2:4" ht="12.75">
      <c r="B12" s="2" t="s">
        <v>9</v>
      </c>
      <c r="C12" s="2" t="s">
        <v>10</v>
      </c>
      <c r="D12" s="2" t="s">
        <v>11</v>
      </c>
    </row>
    <row r="13" spans="1:4" ht="12.75">
      <c r="A13" s="1" t="s">
        <v>12</v>
      </c>
      <c r="B13" s="5">
        <v>184</v>
      </c>
      <c r="C13" s="1">
        <v>-14.5</v>
      </c>
      <c r="D13" s="1">
        <f>B13*C13</f>
        <v>-2668</v>
      </c>
    </row>
    <row r="14" spans="1:4" ht="12.75">
      <c r="A14" s="1" t="s">
        <v>13</v>
      </c>
      <c r="B14" s="5">
        <v>353</v>
      </c>
      <c r="C14" s="1">
        <v>40</v>
      </c>
      <c r="D14" s="1">
        <f>B14*C14</f>
        <v>14120</v>
      </c>
    </row>
    <row r="15" spans="1:4" ht="12.75">
      <c r="A15" s="1" t="s">
        <v>14</v>
      </c>
      <c r="B15" s="5">
        <v>343</v>
      </c>
      <c r="C15" s="1">
        <v>40</v>
      </c>
      <c r="D15" s="1">
        <f>B15*C15</f>
        <v>13720</v>
      </c>
    </row>
    <row r="16" spans="1:4" ht="12.75">
      <c r="A16" s="2" t="s">
        <v>15</v>
      </c>
      <c r="B16" s="5">
        <f>SUM(B13:B15)</f>
        <v>880</v>
      </c>
      <c r="D16" s="1">
        <f>D13+D14+D15</f>
        <v>25172</v>
      </c>
    </row>
    <row r="17" spans="1:3" ht="12.75">
      <c r="A17" s="2" t="s">
        <v>16</v>
      </c>
      <c r="C17" s="1">
        <f>D16/B16</f>
        <v>28.604545454545455</v>
      </c>
    </row>
    <row r="18" spans="1:3" ht="12.75">
      <c r="A18" s="2"/>
      <c r="C18" s="1"/>
    </row>
    <row r="19" ht="15.75">
      <c r="A19" s="3" t="s">
        <v>17</v>
      </c>
    </row>
    <row r="20" ht="15.75">
      <c r="A20" s="3"/>
    </row>
    <row r="21" ht="15.75">
      <c r="A21" s="3" t="s">
        <v>18</v>
      </c>
    </row>
    <row r="22" spans="1:5" ht="12.75">
      <c r="A22" s="2" t="s">
        <v>20</v>
      </c>
      <c r="C22" s="2" t="s">
        <v>9</v>
      </c>
      <c r="E22" s="2" t="s">
        <v>19</v>
      </c>
    </row>
    <row r="23" spans="1:5" ht="12.75">
      <c r="A23" s="2" t="s">
        <v>21</v>
      </c>
      <c r="C23" s="1">
        <f>B16</f>
        <v>880</v>
      </c>
      <c r="E23" s="1">
        <f>D16</f>
        <v>25172</v>
      </c>
    </row>
    <row r="24" ht="12.75">
      <c r="D24" s="1">
        <f>C17</f>
        <v>28.604545454545455</v>
      </c>
    </row>
    <row r="25" ht="15.75">
      <c r="A25" s="3" t="s">
        <v>31</v>
      </c>
    </row>
    <row r="27" spans="3:5" ht="12.75">
      <c r="C27" s="2" t="s">
        <v>9</v>
      </c>
      <c r="D27" s="1"/>
      <c r="E27" s="2" t="s">
        <v>19</v>
      </c>
    </row>
    <row r="28" spans="1:5" ht="12.75">
      <c r="A28" s="2" t="s">
        <v>20</v>
      </c>
      <c r="C28" s="5">
        <f>C23</f>
        <v>880</v>
      </c>
      <c r="D28" s="1">
        <f>D24</f>
        <v>28.604545454545455</v>
      </c>
      <c r="E28" s="1">
        <f>E23</f>
        <v>25172</v>
      </c>
    </row>
    <row r="29" spans="1:5" ht="12.75">
      <c r="A29" s="2" t="s">
        <v>22</v>
      </c>
      <c r="C29" s="5">
        <v>100</v>
      </c>
      <c r="D29" s="1">
        <v>44.1</v>
      </c>
      <c r="E29" s="1">
        <f>C29*D29</f>
        <v>4410</v>
      </c>
    </row>
    <row r="30" spans="1:5" ht="12.75">
      <c r="A30" s="2" t="s">
        <v>23</v>
      </c>
      <c r="C30" s="5">
        <v>0</v>
      </c>
      <c r="D30" s="1">
        <v>37.4</v>
      </c>
      <c r="E30" s="1">
        <f>C30*D30</f>
        <v>0</v>
      </c>
    </row>
    <row r="31" spans="1:5" ht="12.75">
      <c r="A31" s="2" t="s">
        <v>24</v>
      </c>
      <c r="C31" s="5">
        <v>0</v>
      </c>
      <c r="D31" s="1">
        <v>69.76</v>
      </c>
      <c r="E31" s="1">
        <f>C31*D31</f>
        <v>0</v>
      </c>
    </row>
    <row r="32" spans="1:5" ht="12.75">
      <c r="A32" s="2" t="s">
        <v>25</v>
      </c>
      <c r="C32" s="5">
        <f>SUM(C28:C31)</f>
        <v>980</v>
      </c>
      <c r="E32" s="1">
        <f>E28+E29+E30+E31</f>
        <v>29582</v>
      </c>
    </row>
    <row r="33" spans="1:4" ht="12.75">
      <c r="A33" s="2" t="s">
        <v>21</v>
      </c>
      <c r="D33" s="1">
        <f>E32/C32</f>
        <v>30.185714285714287</v>
      </c>
    </row>
    <row r="35" ht="15.75">
      <c r="A35" s="3" t="s">
        <v>28</v>
      </c>
    </row>
    <row r="37" spans="3:5" ht="12.75">
      <c r="C37" s="2" t="s">
        <v>9</v>
      </c>
      <c r="D37" s="2" t="s">
        <v>26</v>
      </c>
      <c r="E37" s="2" t="s">
        <v>19</v>
      </c>
    </row>
    <row r="38" spans="1:5" ht="12.75">
      <c r="A38" s="2" t="s">
        <v>20</v>
      </c>
      <c r="C38" s="5">
        <f>C23</f>
        <v>880</v>
      </c>
      <c r="D38" s="1">
        <f>D24</f>
        <v>28.604545454545455</v>
      </c>
      <c r="E38" s="1">
        <f>D38*C38</f>
        <v>25172</v>
      </c>
    </row>
    <row r="39" spans="1:5" ht="12.75">
      <c r="A39" s="2" t="s">
        <v>27</v>
      </c>
      <c r="C39" s="5">
        <v>420</v>
      </c>
      <c r="D39" s="1">
        <v>44.1</v>
      </c>
      <c r="E39" s="1">
        <f>C39*D39</f>
        <v>18522</v>
      </c>
    </row>
    <row r="40" spans="1:5" ht="12.75">
      <c r="A40" s="2" t="s">
        <v>24</v>
      </c>
      <c r="C40" s="5">
        <v>0</v>
      </c>
      <c r="D40" s="1">
        <v>69.76</v>
      </c>
      <c r="E40" s="1">
        <f>C40*D40</f>
        <v>0</v>
      </c>
    </row>
    <row r="41" spans="1:5" ht="12.75">
      <c r="A41" s="2" t="s">
        <v>23</v>
      </c>
      <c r="C41" s="5">
        <v>100</v>
      </c>
      <c r="D41" s="1">
        <v>37.4</v>
      </c>
      <c r="E41" s="1">
        <f>C41*D41</f>
        <v>3740</v>
      </c>
    </row>
    <row r="42" spans="1:5" ht="12.75">
      <c r="A42" s="2" t="s">
        <v>25</v>
      </c>
      <c r="C42" s="5">
        <f>SUM(C38:C41)</f>
        <v>1400</v>
      </c>
      <c r="E42" s="1">
        <f>E38+E39+E40+E41</f>
        <v>47434</v>
      </c>
    </row>
    <row r="43" spans="1:4" ht="12.75">
      <c r="A43" s="2" t="s">
        <v>21</v>
      </c>
      <c r="D43" s="1">
        <f>E42/C42</f>
        <v>33.88142857142857</v>
      </c>
    </row>
    <row r="44" ht="12.75">
      <c r="A44" s="2"/>
    </row>
    <row r="45" spans="1:4" ht="12.75">
      <c r="A45" s="2"/>
      <c r="D45" s="1"/>
    </row>
    <row r="46" spans="1:4" ht="15.75">
      <c r="A46" s="4"/>
      <c r="D46" s="1"/>
    </row>
    <row r="48" spans="1:5" ht="12.75">
      <c r="A48" s="2"/>
      <c r="C48" s="2"/>
      <c r="E48" s="2"/>
    </row>
    <row r="49" spans="1:5" ht="12.75">
      <c r="A49" s="2"/>
      <c r="C49" s="1"/>
      <c r="E49" s="1"/>
    </row>
    <row r="50" spans="1:4" ht="12.75">
      <c r="A50" s="2"/>
      <c r="D50" s="1"/>
    </row>
    <row r="51" ht="12.75">
      <c r="A51" s="2"/>
    </row>
    <row r="52" ht="12.75">
      <c r="A52" s="2"/>
    </row>
    <row r="53" ht="12.75">
      <c r="A53" s="2"/>
    </row>
    <row r="56" spans="1:4" ht="12.75">
      <c r="A56" s="1"/>
      <c r="B56" s="2"/>
      <c r="C56" s="2"/>
      <c r="D56" s="2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2:4" ht="12.75">
      <c r="B59" s="1"/>
      <c r="C59" s="1"/>
      <c r="D59" s="1"/>
    </row>
    <row r="60" ht="12.75">
      <c r="A60" s="2"/>
    </row>
    <row r="61" spans="2:4" ht="12.75">
      <c r="B61" s="1"/>
      <c r="D61" s="1"/>
    </row>
    <row r="62" ht="12.75">
      <c r="A62" s="2"/>
    </row>
    <row r="63" ht="12.75">
      <c r="C63" s="1"/>
    </row>
    <row r="64" ht="12.75">
      <c r="A64" s="2"/>
    </row>
  </sheetData>
  <sheetProtection/>
  <printOptions/>
  <pageMargins left="1.25" right="1.25" top="1" bottom="1" header="0.5" footer="0.7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Production Manager</dc:creator>
  <cp:keywords/>
  <dc:description/>
  <cp:lastModifiedBy>Nick</cp:lastModifiedBy>
  <cp:lastPrinted>2010-03-19T20:58:28Z</cp:lastPrinted>
  <dcterms:created xsi:type="dcterms:W3CDTF">2007-01-09T23:30:39Z</dcterms:created>
  <dcterms:modified xsi:type="dcterms:W3CDTF">2019-09-26T16:35:01Z</dcterms:modified>
  <cp:category/>
  <cp:version/>
  <cp:contentType/>
  <cp:contentStatus/>
</cp:coreProperties>
</file>