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arnold\Documents\IIPS\"/>
    </mc:Choice>
  </mc:AlternateContent>
  <bookViews>
    <workbookView xWindow="720" yWindow="408" windowWidth="17952" windowHeight="12048"/>
  </bookViews>
  <sheets>
    <sheet name="2014-2015 Balance Sheet" sheetId="1" r:id="rId1"/>
    <sheet name="2014-2015 Cash Flow Statement" sheetId="2" r:id="rId2"/>
  </sheets>
  <definedNames>
    <definedName name="_xlnm.Print_Area" localSheetId="1">'2014-2015 Cash Flow Statement'!$A$1:$J$43</definedName>
  </definedNames>
  <calcPr calcId="152511"/>
</workbook>
</file>

<file path=xl/calcChain.xml><?xml version="1.0" encoding="utf-8"?>
<calcChain xmlns="http://schemas.openxmlformats.org/spreadsheetml/2006/main">
  <c r="I11" i="2" l="1"/>
  <c r="I10" i="2"/>
  <c r="I22" i="2"/>
  <c r="I19" i="2"/>
  <c r="C37" i="1"/>
  <c r="D47" i="1" s="1"/>
  <c r="C36" i="1"/>
  <c r="C74" i="1"/>
  <c r="C76" i="1"/>
  <c r="H27" i="1" l="1"/>
  <c r="H33" i="1"/>
  <c r="H66" i="1"/>
  <c r="G38" i="1"/>
  <c r="H47" i="1" s="1"/>
  <c r="D27" i="1"/>
  <c r="D11" i="1"/>
  <c r="C72" i="1" l="1"/>
  <c r="D33" i="1"/>
  <c r="H11" i="1"/>
  <c r="H70" i="1" l="1"/>
</calcChain>
</file>

<file path=xl/sharedStrings.xml><?xml version="1.0" encoding="utf-8"?>
<sst xmlns="http://schemas.openxmlformats.org/spreadsheetml/2006/main" count="96" uniqueCount="90">
  <si>
    <t>Income</t>
  </si>
  <si>
    <t>Expenses</t>
  </si>
  <si>
    <t>SECU Dividends Earned</t>
  </si>
  <si>
    <t>SECU Foundation Charges</t>
  </si>
  <si>
    <t>Total Dividends Earned</t>
  </si>
  <si>
    <t>Total Foundation Charges</t>
  </si>
  <si>
    <t>Spring Conference Revenue - 2015</t>
  </si>
  <si>
    <t>Attendee Registration Fees - Mailed Checks</t>
  </si>
  <si>
    <t>Eventbrite Deposit</t>
  </si>
  <si>
    <t>Total Spring Conference Revenue</t>
  </si>
  <si>
    <t>Total Spring Conference Expenses</t>
  </si>
  <si>
    <t>Summer Conference 2015 Expenses</t>
  </si>
  <si>
    <t>Eventbrite Deposits</t>
  </si>
  <si>
    <t>Tara Williams - Door Prizes, etc for Summer Conference</t>
  </si>
  <si>
    <t>Total Summer Conference Revenue</t>
  </si>
  <si>
    <t>Little Dreamer Productions</t>
  </si>
  <si>
    <t>Total Summer Conference Expenses</t>
  </si>
  <si>
    <t>Total Income</t>
  </si>
  <si>
    <t>Beginning Balance</t>
  </si>
  <si>
    <t>Total Expenses</t>
  </si>
  <si>
    <t>Balance</t>
  </si>
  <si>
    <t>Beginning Balance 08/01/14</t>
  </si>
  <si>
    <t>Total Fall Conference Revenue</t>
  </si>
  <si>
    <t>Fall Conference Expenses - 2014</t>
  </si>
  <si>
    <t>Summer Conference Revenue - 2015</t>
  </si>
  <si>
    <t xml:space="preserve">Fall Conference Revenue - 2014 </t>
  </si>
  <si>
    <t>Other Income</t>
  </si>
  <si>
    <t xml:space="preserve">Hartford Insurance Refund </t>
  </si>
  <si>
    <t>Total Other Income</t>
  </si>
  <si>
    <t>Custom Screen Printing - Lapel Pins</t>
  </si>
  <si>
    <t>Attendee Registration Refund</t>
  </si>
  <si>
    <t>Dollar General  - Prize</t>
  </si>
  <si>
    <t>Entertainment - Dickie Scearce</t>
  </si>
  <si>
    <t>Door Prizes and Gifts - Tara Williams</t>
  </si>
  <si>
    <t>Custom Screen Printing -  Fall Giveaway</t>
  </si>
  <si>
    <t>Hotel Expenses - Doubletree by Hilton</t>
  </si>
  <si>
    <t>Custom Screen Printing - Shirts</t>
  </si>
  <si>
    <t>Awards Gallery - Name Badges</t>
  </si>
  <si>
    <t>Custom Screen Printing</t>
  </si>
  <si>
    <t>Printed Conference Material</t>
  </si>
  <si>
    <t>BB&amp;Y - Executive Lunch</t>
  </si>
  <si>
    <t>Chic-fil-a - Executive Lunch</t>
  </si>
  <si>
    <t>Michaelangelo's - Executive Lunch</t>
  </si>
  <si>
    <t>Total Fall Conference Expenses</t>
  </si>
  <si>
    <t>Spring Conference Expenses - 2015</t>
  </si>
  <si>
    <t>Fun Mugs Photo Booth</t>
  </si>
  <si>
    <t>Hotel Expense - Hilton University</t>
  </si>
  <si>
    <t>Keynote Speaker - Mike Brown</t>
  </si>
  <si>
    <t>Printed Conference Materials - Randolph CC</t>
  </si>
  <si>
    <t>Printed Conference Materials - Rockingham CC</t>
  </si>
  <si>
    <t>Other  Expenses</t>
  </si>
  <si>
    <t>Go Daddy</t>
  </si>
  <si>
    <t>Survey Monkey - Annual Renewal</t>
  </si>
  <si>
    <t>Office Depot - Quickbooks</t>
  </si>
  <si>
    <t>Office Depot - Laptop Bag</t>
  </si>
  <si>
    <t>BB&amp;Y - Executive Luncheon</t>
  </si>
  <si>
    <t>Lakeview Baptist Church</t>
  </si>
  <si>
    <t>Lowman's Florist</t>
  </si>
  <si>
    <t>Yadkin County Special Olympics</t>
  </si>
  <si>
    <t xml:space="preserve">RCC Foundation Donation </t>
  </si>
  <si>
    <t>Caring Bridge</t>
  </si>
  <si>
    <t>Seven Springs UMC</t>
  </si>
  <si>
    <t>Total Other Expenses</t>
  </si>
  <si>
    <t>Total Annual Income</t>
  </si>
  <si>
    <t>Total Annual Expenses</t>
  </si>
  <si>
    <t>Hartford Insurance</t>
  </si>
  <si>
    <t>Custom Engraving - Retiree Plaque</t>
  </si>
  <si>
    <t>Mary Towner - Refund Overpayment</t>
  </si>
  <si>
    <t xml:space="preserve">Blackmon's Catering - Lunch </t>
  </si>
  <si>
    <t>2014 - 2015 Statement of Cash Flow</t>
  </si>
  <si>
    <t>August 1, 2014 - July 31, 2015</t>
  </si>
  <si>
    <t>OPERATING ACTIVITIES</t>
  </si>
  <si>
    <t>Net Income</t>
  </si>
  <si>
    <t>Net Cash Provided by Operating Activities</t>
  </si>
  <si>
    <t>FINANCING ACTIVITIES</t>
  </si>
  <si>
    <t>Opening Balance Equity</t>
  </si>
  <si>
    <t>Net Cash Provided by Financing Activities</t>
  </si>
  <si>
    <t>Net Cash Increase for Period</t>
  </si>
  <si>
    <t>Cash at End of Period</t>
  </si>
  <si>
    <t>2014-2015 Annual Balance Sheet</t>
  </si>
  <si>
    <t>Tara Williams - Conference Expenses Reimbursement</t>
  </si>
  <si>
    <t>Tara Williams - Fruit basket Reimbursement</t>
  </si>
  <si>
    <t>Toni Wooten-Wright - Fruit basket Reimbursement</t>
  </si>
  <si>
    <t>Tara Williams - Reimbursement</t>
  </si>
  <si>
    <t>Kris Julian - Website re-design</t>
  </si>
  <si>
    <t>Cindy Sanford - Reimbrsmt Ledford Service Flowers</t>
  </si>
  <si>
    <t>2015-2016 Treasurer</t>
  </si>
  <si>
    <t xml:space="preserve">Prepared by: </t>
  </si>
  <si>
    <t>Beth Arnold - 8/5/2015</t>
  </si>
  <si>
    <t>Beth Arnold 8/5/2015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</si>
</sst>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44" fontId="0" fillId="0" borderId="0" xfId="2" applyFont="1"/>
    <xf numFmtId="40" fontId="0" fillId="0" borderId="0" xfId="0" applyNumberFormat="1"/>
    <xf numFmtId="0" fontId="0" fillId="0" borderId="0" xfId="0" applyFill="1" applyBorder="1"/>
    <xf numFmtId="44" fontId="0" fillId="0" borderId="0" xfId="2" applyFont="1" applyFill="1" applyBorder="1"/>
    <xf numFmtId="0" fontId="2" fillId="0" borderId="0" xfId="0" applyFont="1" applyAlignment="1">
      <alignment horizontal="right"/>
    </xf>
    <xf numFmtId="44" fontId="0" fillId="0" borderId="0" xfId="0" applyNumberFormat="1"/>
    <xf numFmtId="44" fontId="0" fillId="0" borderId="1" xfId="0" applyNumberFormat="1" applyBorder="1"/>
    <xf numFmtId="0" fontId="3" fillId="0" borderId="0" xfId="0" applyFont="1"/>
    <xf numFmtId="44" fontId="3" fillId="0" borderId="0" xfId="2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44" fontId="2" fillId="2" borderId="0" xfId="2" applyFont="1" applyFill="1" applyBorder="1"/>
    <xf numFmtId="0" fontId="2" fillId="0" borderId="0" xfId="0" applyFont="1" applyFill="1"/>
    <xf numFmtId="44" fontId="2" fillId="0" borderId="0" xfId="2" applyFont="1" applyFill="1" applyBorder="1"/>
    <xf numFmtId="0" fontId="2" fillId="0" borderId="0" xfId="0" applyFont="1"/>
    <xf numFmtId="13" fontId="3" fillId="0" borderId="0" xfId="2" applyNumberFormat="1" applyFont="1"/>
    <xf numFmtId="0" fontId="2" fillId="0" borderId="0" xfId="0" applyFont="1" applyAlignment="1">
      <alignment horizontal="left"/>
    </xf>
    <xf numFmtId="44" fontId="3" fillId="0" borderId="1" xfId="0" applyNumberFormat="1" applyFont="1" applyBorder="1"/>
    <xf numFmtId="40" fontId="3" fillId="0" borderId="0" xfId="2" applyNumberFormat="1" applyFont="1"/>
    <xf numFmtId="0" fontId="3" fillId="3" borderId="0" xfId="0" applyFont="1" applyFill="1"/>
    <xf numFmtId="40" fontId="3" fillId="3" borderId="0" xfId="0" applyNumberFormat="1" applyFont="1" applyFill="1"/>
    <xf numFmtId="44" fontId="2" fillId="3" borderId="0" xfId="2" applyNumberFormat="1" applyFont="1" applyFill="1"/>
    <xf numFmtId="44" fontId="2" fillId="2" borderId="0" xfId="2" applyFont="1" applyFill="1"/>
    <xf numFmtId="0" fontId="3" fillId="0" borderId="0" xfId="0" applyFont="1" applyFill="1"/>
    <xf numFmtId="40" fontId="3" fillId="0" borderId="0" xfId="0" applyNumberFormat="1" applyFont="1" applyFill="1"/>
    <xf numFmtId="40" fontId="3" fillId="0" borderId="0" xfId="2" applyNumberFormat="1" applyFont="1" applyFill="1"/>
    <xf numFmtId="0" fontId="4" fillId="0" borderId="0" xfId="0" applyFont="1"/>
    <xf numFmtId="40" fontId="3" fillId="0" borderId="0" xfId="0" applyNumberFormat="1" applyFont="1"/>
    <xf numFmtId="44" fontId="3" fillId="0" borderId="0" xfId="0" applyNumberFormat="1" applyFont="1"/>
    <xf numFmtId="44" fontId="3" fillId="0" borderId="0" xfId="0" applyNumberFormat="1" applyFont="1" applyFill="1"/>
    <xf numFmtId="44" fontId="3" fillId="0" borderId="0" xfId="0" applyNumberFormat="1" applyFont="1" applyBorder="1"/>
    <xf numFmtId="44" fontId="2" fillId="2" borderId="0" xfId="0" applyNumberFormat="1" applyFont="1" applyFill="1"/>
    <xf numFmtId="40" fontId="3" fillId="2" borderId="0" xfId="0" applyNumberFormat="1" applyFont="1" applyFill="1"/>
    <xf numFmtId="44" fontId="2" fillId="2" borderId="0" xfId="2" applyNumberFormat="1" applyFont="1" applyFill="1"/>
    <xf numFmtId="0" fontId="3" fillId="0" borderId="0" xfId="0" applyFont="1" applyFill="1" applyBorder="1" applyAlignment="1">
      <alignment horizontal="left" vertical="center"/>
    </xf>
    <xf numFmtId="44" fontId="3" fillId="0" borderId="0" xfId="2" applyFont="1" applyFill="1" applyBorder="1" applyAlignment="1">
      <alignment horizontal="center" vertical="center"/>
    </xf>
    <xf numFmtId="0" fontId="3" fillId="0" borderId="0" xfId="0" applyFont="1" applyFill="1" applyBorder="1"/>
    <xf numFmtId="44" fontId="3" fillId="0" borderId="0" xfId="2" applyFont="1" applyFill="1" applyBorder="1"/>
    <xf numFmtId="44" fontId="3" fillId="0" borderId="1" xfId="2" applyFont="1" applyFill="1" applyBorder="1"/>
    <xf numFmtId="0" fontId="2" fillId="2" borderId="0" xfId="0" applyFont="1" applyFill="1" applyBorder="1"/>
    <xf numFmtId="44" fontId="3" fillId="2" borderId="0" xfId="2" applyFont="1" applyFill="1" applyBorder="1"/>
    <xf numFmtId="0" fontId="2" fillId="0" borderId="0" xfId="0" applyFont="1" applyFill="1" applyBorder="1"/>
    <xf numFmtId="44" fontId="3" fillId="0" borderId="0" xfId="1" applyNumberFormat="1" applyFont="1"/>
    <xf numFmtId="40" fontId="3" fillId="0" borderId="0" xfId="2" applyNumberFormat="1" applyFont="1" applyBorder="1"/>
    <xf numFmtId="44" fontId="3" fillId="0" borderId="1" xfId="1" applyNumberFormat="1" applyFont="1" applyBorder="1"/>
    <xf numFmtId="44" fontId="3" fillId="0" borderId="0" xfId="1" applyNumberFormat="1" applyFont="1" applyBorder="1"/>
    <xf numFmtId="0" fontId="4" fillId="0" borderId="0" xfId="0" applyFont="1" applyFill="1" applyBorder="1"/>
    <xf numFmtId="0" fontId="4" fillId="0" borderId="0" xfId="0" applyFont="1" applyBorder="1"/>
    <xf numFmtId="44" fontId="3" fillId="0" borderId="0" xfId="2" applyNumberFormat="1" applyFont="1" applyFill="1" applyBorder="1"/>
    <xf numFmtId="2" fontId="3" fillId="2" borderId="0" xfId="0" applyNumberFormat="1" applyFont="1" applyFill="1" applyBorder="1"/>
    <xf numFmtId="164" fontId="2" fillId="2" borderId="0" xfId="0" applyNumberFormat="1" applyFont="1" applyFill="1"/>
    <xf numFmtId="2" fontId="3" fillId="0" borderId="0" xfId="0" applyNumberFormat="1" applyFont="1" applyBorder="1"/>
    <xf numFmtId="40" fontId="2" fillId="3" borderId="0" xfId="0" applyNumberFormat="1" applyFont="1" applyFill="1" applyBorder="1"/>
    <xf numFmtId="40" fontId="2" fillId="3" borderId="0" xfId="0" applyNumberFormat="1" applyFont="1" applyFill="1"/>
    <xf numFmtId="44" fontId="2" fillId="0" borderId="0" xfId="2" applyFont="1" applyFill="1"/>
    <xf numFmtId="44" fontId="3" fillId="2" borderId="2" xfId="0" applyNumberFormat="1" applyFont="1" applyFill="1" applyBorder="1"/>
    <xf numFmtId="0" fontId="6" fillId="0" borderId="0" xfId="0" applyFont="1"/>
    <xf numFmtId="44" fontId="0" fillId="0" borderId="3" xfId="0" applyNumberFormat="1" applyBorder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845820</xdr:colOff>
      <xdr:row>0</xdr:row>
      <xdr:rowOff>0</xdr:rowOff>
    </xdr:from>
    <xdr:to>
      <xdr:col>1</xdr:col>
      <xdr:colOff>2103120</xdr:colOff>
      <xdr:row>5</xdr:row>
      <xdr:rowOff>7340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0"/>
          <a:ext cx="2110740" cy="1150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99060</xdr:rowOff>
    </xdr:from>
    <xdr:to>
      <xdr:col>3</xdr:col>
      <xdr:colOff>152400</xdr:colOff>
      <xdr:row>5</xdr:row>
      <xdr:rowOff>123320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81940"/>
          <a:ext cx="1470660" cy="80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topLeftCell="A54" workbookViewId="0">
      <selection activeCell="F74" sqref="F74"/>
    </sheetView>
  </sheetViews>
  <sheetFormatPr defaultRowHeight="14.4" x14ac:dyDescent="0.3"/>
  <cols>
    <col min="1" max="1" width="12.44140625" bestFit="1" customWidth="1"/>
    <col min="2" max="2" width="40.44140625" bestFit="1" customWidth="1"/>
    <col min="3" max="4" width="13.5546875" bestFit="1" customWidth="1"/>
    <col min="6" max="6" width="51.109375" bestFit="1" customWidth="1"/>
    <col min="7" max="8" width="12.33203125" bestFit="1" customWidth="1"/>
    <col min="13" max="14" width="9.5546875" bestFit="1" customWidth="1"/>
  </cols>
  <sheetData>
    <row r="1" spans="1:8" x14ac:dyDescent="0.3">
      <c r="D1" s="1"/>
    </row>
    <row r="2" spans="1:8" ht="15.6" x14ac:dyDescent="0.3">
      <c r="A2" s="8"/>
      <c r="B2" s="8"/>
      <c r="C2" s="8"/>
      <c r="D2" s="9"/>
      <c r="E2" s="8"/>
      <c r="F2" s="8"/>
      <c r="G2" s="8"/>
      <c r="H2" s="8"/>
    </row>
    <row r="3" spans="1:8" ht="28.8" x14ac:dyDescent="0.55000000000000004">
      <c r="A3" s="8"/>
      <c r="B3" s="8"/>
      <c r="C3" s="8"/>
      <c r="D3" s="9"/>
      <c r="E3" s="62" t="s">
        <v>79</v>
      </c>
      <c r="F3" s="62"/>
      <c r="G3" s="8"/>
      <c r="H3" s="8"/>
    </row>
    <row r="4" spans="1:8" ht="15.6" x14ac:dyDescent="0.3">
      <c r="A4" s="8"/>
      <c r="B4" s="8"/>
      <c r="C4" s="8"/>
      <c r="D4" s="9"/>
      <c r="E4" s="10"/>
      <c r="F4" s="10"/>
      <c r="G4" s="8"/>
      <c r="H4" s="8"/>
    </row>
    <row r="5" spans="1:8" ht="15.6" x14ac:dyDescent="0.3">
      <c r="A5" s="8"/>
      <c r="B5" s="8"/>
      <c r="C5" s="8"/>
      <c r="D5" s="9"/>
      <c r="E5" s="10"/>
      <c r="F5" s="10"/>
      <c r="G5" s="8"/>
      <c r="H5" s="8"/>
    </row>
    <row r="6" spans="1:8" ht="15.6" x14ac:dyDescent="0.3">
      <c r="A6" s="8"/>
      <c r="B6" s="8"/>
      <c r="C6" s="8"/>
      <c r="D6" s="9"/>
      <c r="E6" s="8"/>
      <c r="F6" s="8"/>
      <c r="G6" s="8"/>
      <c r="H6" s="8"/>
    </row>
    <row r="7" spans="1:8" ht="15.6" x14ac:dyDescent="0.3">
      <c r="A7" s="8"/>
      <c r="B7" s="11" t="s">
        <v>21</v>
      </c>
      <c r="C7" s="12"/>
      <c r="D7" s="13">
        <v>22886.33</v>
      </c>
      <c r="E7" s="8"/>
      <c r="F7" s="8"/>
      <c r="G7" s="8"/>
      <c r="H7" s="8"/>
    </row>
    <row r="8" spans="1:8" ht="15.6" x14ac:dyDescent="0.3">
      <c r="A8" s="8"/>
      <c r="B8" s="14"/>
      <c r="C8" s="15"/>
      <c r="D8" s="15"/>
      <c r="E8" s="8"/>
      <c r="F8" s="8"/>
      <c r="G8" s="8"/>
      <c r="H8" s="8"/>
    </row>
    <row r="9" spans="1:8" ht="15.6" x14ac:dyDescent="0.3">
      <c r="A9" s="8"/>
      <c r="B9" s="16" t="s">
        <v>0</v>
      </c>
      <c r="C9" s="8"/>
      <c r="D9" s="17"/>
      <c r="E9" s="16"/>
      <c r="F9" s="18" t="s">
        <v>1</v>
      </c>
      <c r="G9" s="8"/>
      <c r="H9" s="8"/>
    </row>
    <row r="10" spans="1:8" ht="15.6" x14ac:dyDescent="0.3">
      <c r="A10" s="8"/>
      <c r="B10" s="8" t="s">
        <v>2</v>
      </c>
      <c r="C10" s="19">
        <v>74.25</v>
      </c>
      <c r="D10" s="20"/>
      <c r="E10" s="8"/>
      <c r="F10" s="8" t="s">
        <v>3</v>
      </c>
      <c r="G10" s="19">
        <v>11</v>
      </c>
      <c r="H10" s="8"/>
    </row>
    <row r="11" spans="1:8" ht="15.6" x14ac:dyDescent="0.3">
      <c r="A11" s="8"/>
      <c r="B11" s="21" t="s">
        <v>4</v>
      </c>
      <c r="C11" s="22"/>
      <c r="D11" s="23">
        <f>C10</f>
        <v>74.25</v>
      </c>
      <c r="E11" s="8"/>
      <c r="F11" s="11" t="s">
        <v>5</v>
      </c>
      <c r="G11" s="12"/>
      <c r="H11" s="24">
        <f>SUM(G10)</f>
        <v>11</v>
      </c>
    </row>
    <row r="12" spans="1:8" ht="15.6" x14ac:dyDescent="0.3">
      <c r="A12" s="8"/>
      <c r="B12" s="25"/>
      <c r="C12" s="26"/>
      <c r="D12" s="27"/>
      <c r="E12" s="8"/>
      <c r="F12" s="8"/>
      <c r="G12" s="8"/>
      <c r="H12" s="8"/>
    </row>
    <row r="13" spans="1:8" ht="15.6" x14ac:dyDescent="0.3">
      <c r="A13" s="8"/>
      <c r="B13" s="28" t="s">
        <v>25</v>
      </c>
      <c r="C13" s="29"/>
      <c r="D13" s="20"/>
      <c r="E13" s="8"/>
      <c r="F13" s="28" t="s">
        <v>23</v>
      </c>
      <c r="G13" s="8"/>
      <c r="H13" s="8"/>
    </row>
    <row r="14" spans="1:8" ht="15.6" x14ac:dyDescent="0.3">
      <c r="A14" s="8"/>
      <c r="B14" s="8" t="s">
        <v>7</v>
      </c>
      <c r="C14" s="30">
        <v>21851.759999999998</v>
      </c>
      <c r="D14" s="20"/>
      <c r="E14" s="8"/>
      <c r="F14" s="8" t="s">
        <v>41</v>
      </c>
      <c r="G14" s="30">
        <v>94.45</v>
      </c>
      <c r="H14" s="8"/>
    </row>
    <row r="15" spans="1:8" ht="15.6" x14ac:dyDescent="0.3">
      <c r="A15" s="8"/>
      <c r="B15" s="8" t="s">
        <v>12</v>
      </c>
      <c r="C15" s="19">
        <v>24528.45</v>
      </c>
      <c r="D15" s="20"/>
      <c r="E15" s="8"/>
      <c r="F15" s="8" t="s">
        <v>40</v>
      </c>
      <c r="G15" s="30">
        <v>130.19</v>
      </c>
      <c r="H15" s="8"/>
    </row>
    <row r="16" spans="1:8" ht="15.6" x14ac:dyDescent="0.3">
      <c r="A16" s="8"/>
      <c r="B16" s="25"/>
      <c r="C16" s="31"/>
      <c r="D16" s="27"/>
      <c r="E16" s="8"/>
      <c r="F16" s="8" t="s">
        <v>42</v>
      </c>
      <c r="G16" s="30">
        <v>60</v>
      </c>
      <c r="H16" s="8"/>
    </row>
    <row r="17" spans="1:14" ht="15.6" x14ac:dyDescent="0.3">
      <c r="A17" s="8"/>
      <c r="B17" s="25"/>
      <c r="C17" s="31"/>
      <c r="D17" s="27"/>
      <c r="E17" s="8"/>
      <c r="F17" s="8" t="s">
        <v>29</v>
      </c>
      <c r="G17" s="30">
        <v>1205.83</v>
      </c>
      <c r="H17" s="8"/>
    </row>
    <row r="18" spans="1:14" ht="15.6" x14ac:dyDescent="0.3">
      <c r="A18" s="8"/>
      <c r="B18" s="25"/>
      <c r="C18" s="31"/>
      <c r="D18" s="27"/>
      <c r="E18" s="8"/>
      <c r="F18" s="8" t="s">
        <v>36</v>
      </c>
      <c r="G18" s="30">
        <v>384.37</v>
      </c>
      <c r="H18" s="8"/>
    </row>
    <row r="19" spans="1:14" ht="15.6" x14ac:dyDescent="0.3">
      <c r="A19" s="8"/>
      <c r="B19" s="25"/>
      <c r="C19" s="31"/>
      <c r="D19" s="27"/>
      <c r="E19" s="8"/>
      <c r="F19" s="8" t="s">
        <v>34</v>
      </c>
      <c r="G19" s="30">
        <v>3314.23</v>
      </c>
      <c r="H19" s="8"/>
    </row>
    <row r="20" spans="1:14" ht="15.6" x14ac:dyDescent="0.3">
      <c r="A20" s="8"/>
      <c r="B20" s="25"/>
      <c r="C20" s="31"/>
      <c r="D20" s="27"/>
      <c r="E20" s="8"/>
      <c r="F20" s="8" t="s">
        <v>37</v>
      </c>
      <c r="G20" s="30">
        <v>553.5</v>
      </c>
      <c r="H20" s="8"/>
    </row>
    <row r="21" spans="1:14" ht="15.6" x14ac:dyDescent="0.3">
      <c r="A21" s="8"/>
      <c r="B21" s="25"/>
      <c r="C21" s="31"/>
      <c r="D21" s="27"/>
      <c r="E21" s="8"/>
      <c r="F21" s="8" t="s">
        <v>39</v>
      </c>
      <c r="G21" s="30">
        <v>387.78</v>
      </c>
      <c r="H21" s="8"/>
    </row>
    <row r="22" spans="1:14" ht="15.6" x14ac:dyDescent="0.3">
      <c r="A22" s="8"/>
      <c r="B22" s="25"/>
      <c r="C22" s="31"/>
      <c r="D22" s="27"/>
      <c r="E22" s="8"/>
      <c r="F22" s="8" t="s">
        <v>33</v>
      </c>
      <c r="G22" s="30">
        <v>2000</v>
      </c>
      <c r="H22" s="8"/>
    </row>
    <row r="23" spans="1:14" ht="15.6" x14ac:dyDescent="0.3">
      <c r="A23" s="8"/>
      <c r="B23" s="25"/>
      <c r="C23" s="31"/>
      <c r="D23" s="27"/>
      <c r="E23" s="25"/>
      <c r="F23" s="8" t="s">
        <v>31</v>
      </c>
      <c r="G23" s="30">
        <v>100</v>
      </c>
      <c r="H23" s="8"/>
    </row>
    <row r="24" spans="1:14" ht="15.6" x14ac:dyDescent="0.3">
      <c r="A24" s="8"/>
      <c r="B24" s="8"/>
      <c r="C24" s="30"/>
      <c r="D24" s="20"/>
      <c r="E24" s="8"/>
      <c r="F24" s="8" t="s">
        <v>35</v>
      </c>
      <c r="G24" s="30">
        <v>30371.17</v>
      </c>
      <c r="H24" s="8"/>
    </row>
    <row r="25" spans="1:14" ht="15.6" x14ac:dyDescent="0.3">
      <c r="A25" s="8"/>
      <c r="B25" s="8"/>
      <c r="C25" s="30"/>
      <c r="D25" s="8"/>
      <c r="E25" s="8"/>
      <c r="F25" s="8" t="s">
        <v>32</v>
      </c>
      <c r="G25" s="30">
        <v>600</v>
      </c>
      <c r="H25" s="8"/>
    </row>
    <row r="26" spans="1:14" ht="15.6" x14ac:dyDescent="0.3">
      <c r="A26" s="8"/>
      <c r="B26" s="8"/>
      <c r="C26" s="30"/>
      <c r="D26" s="8"/>
      <c r="E26" s="8"/>
      <c r="F26" s="8" t="s">
        <v>30</v>
      </c>
      <c r="G26" s="19">
        <v>125</v>
      </c>
      <c r="H26" s="8"/>
    </row>
    <row r="27" spans="1:14" ht="15.6" x14ac:dyDescent="0.3">
      <c r="A27" s="8"/>
      <c r="B27" s="11" t="s">
        <v>22</v>
      </c>
      <c r="C27" s="34"/>
      <c r="D27" s="35">
        <f>C14+C15</f>
        <v>46380.21</v>
      </c>
      <c r="E27" s="8"/>
      <c r="F27" s="11" t="s">
        <v>43</v>
      </c>
      <c r="G27" s="12"/>
      <c r="H27" s="33">
        <f>SUM(G14:G26)</f>
        <v>39326.519999999997</v>
      </c>
      <c r="N27" s="2"/>
    </row>
    <row r="28" spans="1:14" ht="15.6" x14ac:dyDescent="0.3">
      <c r="A28" s="8"/>
      <c r="B28" s="8"/>
      <c r="C28" s="29"/>
      <c r="D28" s="20"/>
      <c r="E28" s="8"/>
      <c r="F28" s="8"/>
      <c r="G28" s="8"/>
      <c r="H28" s="8"/>
      <c r="M28" s="2"/>
    </row>
    <row r="29" spans="1:14" ht="15.6" x14ac:dyDescent="0.3">
      <c r="A29" s="8"/>
      <c r="B29" s="28" t="s">
        <v>6</v>
      </c>
      <c r="C29" s="29"/>
      <c r="D29" s="20"/>
      <c r="E29" s="8"/>
      <c r="F29" s="28" t="s">
        <v>44</v>
      </c>
      <c r="G29" s="8"/>
      <c r="H29" s="8"/>
    </row>
    <row r="30" spans="1:14" ht="15.6" x14ac:dyDescent="0.3">
      <c r="A30" s="8"/>
      <c r="B30" s="8" t="s">
        <v>7</v>
      </c>
      <c r="C30" s="30">
        <v>2145</v>
      </c>
      <c r="D30" s="20"/>
      <c r="E30" s="8"/>
      <c r="F30" s="36" t="s">
        <v>68</v>
      </c>
      <c r="G30" s="37">
        <v>2342.4</v>
      </c>
      <c r="H30" s="8"/>
    </row>
    <row r="31" spans="1:14" ht="15.6" x14ac:dyDescent="0.3">
      <c r="A31" s="8"/>
      <c r="B31" s="8" t="s">
        <v>8</v>
      </c>
      <c r="C31" s="19">
        <v>776.85</v>
      </c>
      <c r="D31" s="9"/>
      <c r="E31" s="8"/>
      <c r="F31" s="38" t="s">
        <v>80</v>
      </c>
      <c r="G31" s="39">
        <v>104.37</v>
      </c>
      <c r="H31" s="8"/>
    </row>
    <row r="32" spans="1:14" ht="15.6" x14ac:dyDescent="0.3">
      <c r="A32" s="8"/>
      <c r="B32" s="8"/>
      <c r="C32" s="32"/>
      <c r="D32" s="9"/>
      <c r="E32" s="8"/>
      <c r="F32" s="38" t="s">
        <v>67</v>
      </c>
      <c r="G32" s="40">
        <v>20</v>
      </c>
      <c r="H32" s="8"/>
    </row>
    <row r="33" spans="1:10" ht="15.6" x14ac:dyDescent="0.3">
      <c r="A33" s="8"/>
      <c r="B33" s="11" t="s">
        <v>9</v>
      </c>
      <c r="C33" s="12"/>
      <c r="D33" s="33">
        <f>SUM(C30:C31)</f>
        <v>2921.85</v>
      </c>
      <c r="E33" s="8"/>
      <c r="F33" s="41" t="s">
        <v>10</v>
      </c>
      <c r="G33" s="42"/>
      <c r="H33" s="33">
        <f>SUM(G30:G32)</f>
        <v>2466.77</v>
      </c>
    </row>
    <row r="34" spans="1:10" ht="15.6" x14ac:dyDescent="0.3">
      <c r="A34" s="8"/>
      <c r="B34" s="8"/>
      <c r="C34" s="29"/>
      <c r="D34" s="20"/>
      <c r="E34" s="8"/>
      <c r="F34" s="43"/>
      <c r="G34" s="8"/>
      <c r="H34" s="8"/>
    </row>
    <row r="35" spans="1:10" ht="15.6" x14ac:dyDescent="0.3">
      <c r="A35" s="8"/>
      <c r="B35" s="28" t="s">
        <v>24</v>
      </c>
      <c r="C35" s="29"/>
      <c r="D35" s="20"/>
      <c r="E35" s="8"/>
      <c r="F35" s="28" t="s">
        <v>11</v>
      </c>
      <c r="G35" s="39"/>
      <c r="H35" s="8"/>
    </row>
    <row r="36" spans="1:10" ht="15.6" x14ac:dyDescent="0.3">
      <c r="A36" s="8"/>
      <c r="B36" s="8" t="s">
        <v>7</v>
      </c>
      <c r="C36" s="44">
        <f>24015+655+1650</f>
        <v>26320</v>
      </c>
      <c r="D36" s="45"/>
      <c r="E36" s="8"/>
      <c r="F36" s="38" t="s">
        <v>13</v>
      </c>
      <c r="G36" s="9">
        <v>2550</v>
      </c>
      <c r="H36" s="8"/>
    </row>
    <row r="37" spans="1:10" ht="15.6" x14ac:dyDescent="0.3">
      <c r="A37" s="8"/>
      <c r="B37" s="8" t="s">
        <v>12</v>
      </c>
      <c r="C37" s="46">
        <f>18162.64+949.86+737.16+680.04</f>
        <v>20529.7</v>
      </c>
      <c r="D37" s="45"/>
      <c r="E37" s="8"/>
      <c r="F37" s="8" t="s">
        <v>38</v>
      </c>
      <c r="G37" s="30">
        <v>698.18</v>
      </c>
      <c r="H37" s="8"/>
    </row>
    <row r="38" spans="1:10" ht="15.6" x14ac:dyDescent="0.3">
      <c r="A38" s="8"/>
      <c r="B38" s="8"/>
      <c r="C38" s="47"/>
      <c r="D38" s="45"/>
      <c r="E38" s="8"/>
      <c r="F38" s="8" t="s">
        <v>45</v>
      </c>
      <c r="G38" s="30">
        <f>211.82+211.82</f>
        <v>423.64</v>
      </c>
      <c r="H38" s="8"/>
    </row>
    <row r="39" spans="1:10" ht="15.6" x14ac:dyDescent="0.3">
      <c r="A39" s="8"/>
      <c r="B39" s="8"/>
      <c r="C39" s="47"/>
      <c r="D39" s="45"/>
      <c r="E39" s="8"/>
      <c r="F39" s="38" t="s">
        <v>15</v>
      </c>
      <c r="G39" s="9">
        <v>400</v>
      </c>
      <c r="H39" s="8"/>
    </row>
    <row r="40" spans="1:10" ht="15.6" x14ac:dyDescent="0.3">
      <c r="A40" s="8"/>
      <c r="B40" s="8"/>
      <c r="C40" s="47"/>
      <c r="D40" s="45"/>
      <c r="E40" s="8"/>
      <c r="F40" s="38" t="s">
        <v>46</v>
      </c>
      <c r="G40" s="39">
        <v>39470.910000000003</v>
      </c>
      <c r="H40" s="8"/>
      <c r="I40" s="3"/>
      <c r="J40" s="4"/>
    </row>
    <row r="41" spans="1:10" ht="15.6" x14ac:dyDescent="0.3">
      <c r="A41" s="8"/>
      <c r="B41" s="8"/>
      <c r="C41" s="47"/>
      <c r="D41" s="45"/>
      <c r="E41" s="8"/>
      <c r="F41" s="38" t="s">
        <v>47</v>
      </c>
      <c r="G41" s="39">
        <v>822.65</v>
      </c>
      <c r="H41" s="8"/>
    </row>
    <row r="42" spans="1:10" ht="15.6" x14ac:dyDescent="0.3">
      <c r="A42" s="8"/>
      <c r="B42" s="8"/>
      <c r="C42" s="47"/>
      <c r="D42" s="45"/>
      <c r="E42" s="8"/>
      <c r="F42" s="38" t="s">
        <v>37</v>
      </c>
      <c r="G42" s="39">
        <v>245</v>
      </c>
      <c r="H42" s="8"/>
    </row>
    <row r="43" spans="1:10" ht="15.6" x14ac:dyDescent="0.3">
      <c r="A43" s="8"/>
      <c r="B43" s="8"/>
      <c r="C43" s="47"/>
      <c r="D43" s="45"/>
      <c r="E43" s="8"/>
      <c r="F43" s="38" t="s">
        <v>48</v>
      </c>
      <c r="G43" s="39">
        <v>13</v>
      </c>
      <c r="H43" s="8"/>
    </row>
    <row r="44" spans="1:10" ht="15.6" x14ac:dyDescent="0.3">
      <c r="A44" s="8"/>
      <c r="B44" s="8"/>
      <c r="C44" s="47"/>
      <c r="D44" s="45"/>
      <c r="E44" s="8"/>
      <c r="F44" s="38" t="s">
        <v>49</v>
      </c>
      <c r="G44" s="39">
        <v>315.17</v>
      </c>
      <c r="H44" s="8"/>
    </row>
    <row r="45" spans="1:10" ht="15.6" x14ac:dyDescent="0.3">
      <c r="A45" s="8"/>
      <c r="B45" s="8"/>
      <c r="C45" s="47"/>
      <c r="D45" s="45"/>
      <c r="E45" s="8"/>
      <c r="F45" s="38" t="s">
        <v>55</v>
      </c>
      <c r="G45" s="39">
        <v>165.7</v>
      </c>
      <c r="H45" s="8"/>
    </row>
    <row r="46" spans="1:10" ht="15.6" x14ac:dyDescent="0.3">
      <c r="A46" s="8"/>
      <c r="B46" s="8"/>
      <c r="C46" s="47"/>
      <c r="D46" s="45"/>
      <c r="E46" s="8"/>
      <c r="F46" s="38" t="s">
        <v>66</v>
      </c>
      <c r="G46" s="40">
        <v>443.23</v>
      </c>
      <c r="H46" s="8"/>
    </row>
    <row r="47" spans="1:10" ht="15.6" x14ac:dyDescent="0.3">
      <c r="A47" s="8"/>
      <c r="B47" s="21" t="s">
        <v>14</v>
      </c>
      <c r="C47" s="22"/>
      <c r="D47" s="23">
        <f>C36+C37</f>
        <v>46849.7</v>
      </c>
      <c r="E47" s="8"/>
      <c r="F47" s="41" t="s">
        <v>16</v>
      </c>
      <c r="G47" s="33"/>
      <c r="H47" s="33">
        <f>SUM(G36:G46)</f>
        <v>45547.48</v>
      </c>
    </row>
    <row r="48" spans="1:10" ht="15.6" x14ac:dyDescent="0.3">
      <c r="A48" s="8"/>
      <c r="B48" s="8"/>
      <c r="C48" s="29"/>
      <c r="D48" s="20"/>
      <c r="E48" s="8"/>
      <c r="F48" s="8"/>
      <c r="G48" s="8"/>
      <c r="H48" s="8"/>
    </row>
    <row r="49" spans="1:8" ht="15.6" x14ac:dyDescent="0.3">
      <c r="A49" s="8"/>
      <c r="B49" s="49" t="s">
        <v>26</v>
      </c>
      <c r="C49" s="8"/>
      <c r="D49" s="9"/>
      <c r="E49" s="8"/>
      <c r="F49" s="48" t="s">
        <v>50</v>
      </c>
      <c r="G49" s="8"/>
      <c r="H49" s="8"/>
    </row>
    <row r="50" spans="1:8" ht="15.6" x14ac:dyDescent="0.3">
      <c r="A50" s="8"/>
      <c r="B50" s="8" t="s">
        <v>27</v>
      </c>
      <c r="C50" s="19">
        <v>31</v>
      </c>
      <c r="D50" s="9"/>
      <c r="E50" s="8"/>
      <c r="F50" s="38" t="s">
        <v>51</v>
      </c>
      <c r="G50" s="30">
        <v>212.2</v>
      </c>
      <c r="H50" s="8"/>
    </row>
    <row r="51" spans="1:8" ht="15.6" x14ac:dyDescent="0.3">
      <c r="A51" s="8"/>
      <c r="B51" s="8"/>
      <c r="C51" s="32"/>
      <c r="D51" s="9"/>
      <c r="E51" s="8"/>
      <c r="F51" s="38" t="s">
        <v>52</v>
      </c>
      <c r="G51" s="30">
        <v>204</v>
      </c>
      <c r="H51" s="8"/>
    </row>
    <row r="52" spans="1:8" ht="15.6" x14ac:dyDescent="0.3">
      <c r="A52" s="8"/>
      <c r="B52" s="8"/>
      <c r="C52" s="32"/>
      <c r="D52" s="9"/>
      <c r="E52" s="8"/>
      <c r="F52" s="38" t="s">
        <v>83</v>
      </c>
      <c r="G52" s="30">
        <v>53.88</v>
      </c>
      <c r="H52" s="8"/>
    </row>
    <row r="53" spans="1:8" ht="15.6" x14ac:dyDescent="0.3">
      <c r="A53" s="8"/>
      <c r="B53" s="8"/>
      <c r="C53" s="32"/>
      <c r="D53" s="9"/>
      <c r="E53" s="8"/>
      <c r="F53" s="38" t="s">
        <v>84</v>
      </c>
      <c r="G53" s="30">
        <v>250</v>
      </c>
      <c r="H53" s="8"/>
    </row>
    <row r="54" spans="1:8" ht="15.6" x14ac:dyDescent="0.3">
      <c r="A54" s="8"/>
      <c r="B54" s="8"/>
      <c r="C54" s="32"/>
      <c r="D54" s="9"/>
      <c r="E54" s="8"/>
      <c r="F54" s="38" t="s">
        <v>53</v>
      </c>
      <c r="G54" s="30">
        <v>320.24</v>
      </c>
      <c r="H54" s="8"/>
    </row>
    <row r="55" spans="1:8" ht="15.6" x14ac:dyDescent="0.3">
      <c r="A55" s="8"/>
      <c r="B55" s="8"/>
      <c r="C55" s="32"/>
      <c r="D55" s="9"/>
      <c r="E55" s="8"/>
      <c r="F55" s="38" t="s">
        <v>54</v>
      </c>
      <c r="G55" s="30">
        <v>19.22</v>
      </c>
      <c r="H55" s="8"/>
    </row>
    <row r="56" spans="1:8" ht="15.6" x14ac:dyDescent="0.3">
      <c r="A56" s="8"/>
      <c r="B56" s="8"/>
      <c r="C56" s="32"/>
      <c r="D56" s="9"/>
      <c r="E56" s="8"/>
      <c r="F56" s="38" t="s">
        <v>85</v>
      </c>
      <c r="G56" s="50">
        <v>60.35</v>
      </c>
      <c r="H56" s="8"/>
    </row>
    <row r="57" spans="1:8" ht="15.6" x14ac:dyDescent="0.3">
      <c r="A57" s="8"/>
      <c r="B57" s="8"/>
      <c r="C57" s="32"/>
      <c r="D57" s="9"/>
      <c r="E57" s="8"/>
      <c r="F57" s="38" t="s">
        <v>56</v>
      </c>
      <c r="G57" s="30">
        <v>50</v>
      </c>
      <c r="H57" s="8"/>
    </row>
    <row r="58" spans="1:8" ht="15.6" x14ac:dyDescent="0.3">
      <c r="A58" s="8"/>
      <c r="B58" s="8"/>
      <c r="C58" s="32"/>
      <c r="D58" s="9"/>
      <c r="E58" s="8"/>
      <c r="F58" s="38" t="s">
        <v>57</v>
      </c>
      <c r="G58" s="30">
        <v>58.38</v>
      </c>
      <c r="H58" s="8"/>
    </row>
    <row r="59" spans="1:8" ht="15.6" x14ac:dyDescent="0.3">
      <c r="A59" s="8"/>
      <c r="B59" s="8"/>
      <c r="C59" s="32"/>
      <c r="D59" s="9"/>
      <c r="E59" s="8"/>
      <c r="F59" s="38" t="s">
        <v>58</v>
      </c>
      <c r="G59" s="30">
        <v>50</v>
      </c>
      <c r="H59" s="8"/>
    </row>
    <row r="60" spans="1:8" ht="15.6" x14ac:dyDescent="0.3">
      <c r="A60" s="8"/>
      <c r="B60" s="8"/>
      <c r="C60" s="32"/>
      <c r="D60" s="9"/>
      <c r="E60" s="8"/>
      <c r="F60" s="38" t="s">
        <v>59</v>
      </c>
      <c r="G60" s="30">
        <v>50</v>
      </c>
      <c r="H60" s="8"/>
    </row>
    <row r="61" spans="1:8" ht="15.6" x14ac:dyDescent="0.3">
      <c r="A61" s="8"/>
      <c r="B61" s="8"/>
      <c r="C61" s="32"/>
      <c r="D61" s="9"/>
      <c r="E61" s="8"/>
      <c r="F61" s="38" t="s">
        <v>60</v>
      </c>
      <c r="G61" s="30">
        <v>50</v>
      </c>
      <c r="H61" s="8"/>
    </row>
    <row r="62" spans="1:8" ht="15.6" x14ac:dyDescent="0.3">
      <c r="A62" s="8"/>
      <c r="B62" s="8"/>
      <c r="C62" s="32"/>
      <c r="D62" s="9"/>
      <c r="E62" s="8"/>
      <c r="F62" s="38" t="s">
        <v>82</v>
      </c>
      <c r="G62" s="30">
        <v>54.98</v>
      </c>
      <c r="H62" s="8"/>
    </row>
    <row r="63" spans="1:8" ht="15.6" x14ac:dyDescent="0.3">
      <c r="A63" s="8"/>
      <c r="B63" s="8"/>
      <c r="C63" s="32"/>
      <c r="D63" s="9"/>
      <c r="E63" s="8"/>
      <c r="F63" s="38" t="s">
        <v>81</v>
      </c>
      <c r="G63" s="30">
        <v>56.41</v>
      </c>
      <c r="H63" s="8"/>
    </row>
    <row r="64" spans="1:8" ht="15.6" x14ac:dyDescent="0.3">
      <c r="A64" s="8"/>
      <c r="B64" s="8"/>
      <c r="C64" s="32"/>
      <c r="D64" s="9"/>
      <c r="E64" s="8"/>
      <c r="F64" s="38" t="s">
        <v>61</v>
      </c>
      <c r="G64" s="30">
        <v>50</v>
      </c>
      <c r="H64" s="8"/>
    </row>
    <row r="65" spans="1:11" ht="15.6" x14ac:dyDescent="0.3">
      <c r="A65" s="8"/>
      <c r="B65" s="8"/>
      <c r="C65" s="32"/>
      <c r="D65" s="9"/>
      <c r="E65" s="8"/>
      <c r="F65" s="38" t="s">
        <v>65</v>
      </c>
      <c r="G65" s="19">
        <v>881</v>
      </c>
      <c r="H65" s="8"/>
      <c r="K65" s="6"/>
    </row>
    <row r="66" spans="1:11" ht="15.6" x14ac:dyDescent="0.3">
      <c r="A66" s="8"/>
      <c r="B66" s="11" t="s">
        <v>28</v>
      </c>
      <c r="C66" s="51"/>
      <c r="D66" s="24">
        <v>31</v>
      </c>
      <c r="E66" s="8"/>
      <c r="F66" s="41" t="s">
        <v>62</v>
      </c>
      <c r="G66" s="52"/>
      <c r="H66" s="33">
        <f>SUM(G50:G65)</f>
        <v>2420.66</v>
      </c>
    </row>
    <row r="67" spans="1:11" ht="15.6" x14ac:dyDescent="0.3">
      <c r="A67" s="8"/>
      <c r="B67" s="8"/>
      <c r="C67" s="53"/>
      <c r="D67" s="9"/>
      <c r="E67" s="8"/>
      <c r="F67" s="8"/>
      <c r="G67" s="8"/>
      <c r="H67" s="8"/>
    </row>
    <row r="68" spans="1:11" ht="15.6" x14ac:dyDescent="0.3">
      <c r="A68" s="8"/>
      <c r="B68" s="8"/>
      <c r="C68" s="8"/>
      <c r="D68" s="9"/>
      <c r="E68" s="8"/>
      <c r="F68" s="8"/>
      <c r="G68" s="8"/>
      <c r="H68" s="8"/>
    </row>
    <row r="69" spans="1:11" ht="15.6" x14ac:dyDescent="0.3">
      <c r="A69" s="8"/>
      <c r="B69" s="8"/>
      <c r="C69" s="8"/>
      <c r="D69" s="9"/>
      <c r="E69" s="8"/>
      <c r="F69" s="38"/>
      <c r="G69" s="39"/>
      <c r="H69" s="8"/>
    </row>
    <row r="70" spans="1:11" ht="15.6" x14ac:dyDescent="0.3">
      <c r="A70" s="11" t="s">
        <v>63</v>
      </c>
      <c r="B70" s="12"/>
      <c r="C70" s="12"/>
      <c r="D70" s="33">
        <v>96257.01</v>
      </c>
      <c r="E70" s="8"/>
      <c r="F70" s="54" t="s">
        <v>64</v>
      </c>
      <c r="G70" s="55"/>
      <c r="H70" s="33">
        <f>SUM(H10:H69)</f>
        <v>89772.43</v>
      </c>
    </row>
    <row r="71" spans="1:11" ht="15.6" x14ac:dyDescent="0.3">
      <c r="A71" s="8"/>
      <c r="B71" s="8"/>
      <c r="C71" s="8"/>
      <c r="D71" s="9"/>
      <c r="E71" s="8"/>
      <c r="F71" s="8"/>
      <c r="G71" s="8"/>
      <c r="H71" s="8"/>
    </row>
    <row r="72" spans="1:11" ht="15.6" x14ac:dyDescent="0.3">
      <c r="A72" s="14"/>
      <c r="B72" s="5" t="s">
        <v>18</v>
      </c>
      <c r="C72" s="30">
        <f>SUM(D7)</f>
        <v>22886.33</v>
      </c>
      <c r="D72" s="56"/>
      <c r="E72" s="8"/>
      <c r="F72" s="8"/>
      <c r="G72" s="8"/>
      <c r="H72" s="8"/>
    </row>
    <row r="73" spans="1:11" ht="15.6" x14ac:dyDescent="0.3">
      <c r="A73" s="14"/>
      <c r="B73" s="5" t="s">
        <v>17</v>
      </c>
      <c r="C73" s="30">
        <v>96257.01</v>
      </c>
      <c r="D73" s="56"/>
      <c r="E73" s="8"/>
      <c r="F73" s="8"/>
      <c r="G73" s="8"/>
      <c r="H73" s="8"/>
    </row>
    <row r="74" spans="1:11" ht="15.6" x14ac:dyDescent="0.3">
      <c r="A74" s="14"/>
      <c r="B74" s="5" t="s">
        <v>19</v>
      </c>
      <c r="C74" s="31">
        <f>H70</f>
        <v>89772.43</v>
      </c>
      <c r="D74" s="6"/>
      <c r="E74" s="8"/>
      <c r="F74" s="8"/>
      <c r="G74" s="8"/>
      <c r="H74" s="8"/>
    </row>
    <row r="75" spans="1:11" ht="15.6" x14ac:dyDescent="0.3">
      <c r="A75" s="14"/>
      <c r="B75" s="25"/>
      <c r="C75" s="25"/>
      <c r="D75" s="56"/>
      <c r="E75" s="8"/>
      <c r="F75" s="8"/>
      <c r="G75" s="8"/>
      <c r="H75" s="8"/>
    </row>
    <row r="76" spans="1:11" ht="15.6" x14ac:dyDescent="0.3">
      <c r="A76" s="14"/>
      <c r="B76" s="5" t="s">
        <v>20</v>
      </c>
      <c r="C76" s="57">
        <f>29370.91</f>
        <v>29370.91</v>
      </c>
      <c r="D76" s="56"/>
      <c r="E76" s="8"/>
      <c r="F76" s="8"/>
      <c r="G76" s="8"/>
      <c r="H76" s="8"/>
    </row>
    <row r="80" spans="1:11" x14ac:dyDescent="0.3">
      <c r="G80" s="60" t="s">
        <v>87</v>
      </c>
      <c r="H80" s="60" t="s">
        <v>88</v>
      </c>
    </row>
    <row r="81" spans="8:8" x14ac:dyDescent="0.3">
      <c r="H81" s="60" t="s">
        <v>86</v>
      </c>
    </row>
  </sheetData>
  <mergeCells count="1">
    <mergeCell ref="E3:F3"/>
  </mergeCells>
  <pageMargins left="0.25" right="0.25" top="0.75" bottom="0.75" header="0.3" footer="0.3"/>
  <pageSetup scale="53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3"/>
  <sheetViews>
    <sheetView zoomScaleNormal="100" workbookViewId="0">
      <selection activeCell="K14" sqref="K14"/>
    </sheetView>
  </sheetViews>
  <sheetFormatPr defaultRowHeight="14.4" x14ac:dyDescent="0.3"/>
  <cols>
    <col min="3" max="3" width="10.33203125" customWidth="1"/>
    <col min="9" max="9" width="13" customWidth="1"/>
  </cols>
  <sheetData>
    <row r="4" spans="2:9" ht="18" x14ac:dyDescent="0.35">
      <c r="E4" s="58" t="s">
        <v>69</v>
      </c>
    </row>
    <row r="7" spans="2:9" x14ac:dyDescent="0.3">
      <c r="G7" s="64" t="s">
        <v>70</v>
      </c>
      <c r="H7" s="64"/>
      <c r="I7" s="64"/>
    </row>
    <row r="8" spans="2:9" ht="15.6" x14ac:dyDescent="0.3">
      <c r="C8" s="8"/>
    </row>
    <row r="9" spans="2:9" x14ac:dyDescent="0.3">
      <c r="B9" s="63" t="s">
        <v>71</v>
      </c>
      <c r="C9" s="63"/>
    </row>
    <row r="10" spans="2:9" x14ac:dyDescent="0.3">
      <c r="C10" t="s">
        <v>72</v>
      </c>
      <c r="I10" s="7">
        <f>I19-I16</f>
        <v>6484.5799999999981</v>
      </c>
    </row>
    <row r="11" spans="2:9" x14ac:dyDescent="0.3">
      <c r="B11" t="s">
        <v>73</v>
      </c>
      <c r="I11" s="6">
        <f>I10</f>
        <v>6484.5799999999981</v>
      </c>
    </row>
    <row r="12" spans="2:9" x14ac:dyDescent="0.3">
      <c r="I12" s="6"/>
    </row>
    <row r="13" spans="2:9" x14ac:dyDescent="0.3">
      <c r="I13" s="6"/>
    </row>
    <row r="14" spans="2:9" x14ac:dyDescent="0.3">
      <c r="B14" t="s">
        <v>74</v>
      </c>
      <c r="I14" s="6"/>
    </row>
    <row r="15" spans="2:9" x14ac:dyDescent="0.3">
      <c r="C15" t="s">
        <v>75</v>
      </c>
      <c r="I15" s="7">
        <v>22886.33</v>
      </c>
    </row>
    <row r="16" spans="2:9" x14ac:dyDescent="0.3">
      <c r="B16" t="s">
        <v>76</v>
      </c>
      <c r="I16" s="6">
        <v>22886.33</v>
      </c>
    </row>
    <row r="17" spans="2:9" x14ac:dyDescent="0.3">
      <c r="I17" s="6"/>
    </row>
    <row r="18" spans="2:9" x14ac:dyDescent="0.3">
      <c r="I18" s="6"/>
    </row>
    <row r="19" spans="2:9" x14ac:dyDescent="0.3">
      <c r="B19" t="s">
        <v>77</v>
      </c>
      <c r="I19" s="7">
        <f>'2014-2015 Balance Sheet'!C76</f>
        <v>29370.91</v>
      </c>
    </row>
    <row r="20" spans="2:9" x14ac:dyDescent="0.3">
      <c r="I20" s="6"/>
    </row>
    <row r="22" spans="2:9" ht="15" thickBot="1" x14ac:dyDescent="0.35">
      <c r="B22" t="s">
        <v>78</v>
      </c>
      <c r="I22" s="59">
        <f>I19</f>
        <v>29370.91</v>
      </c>
    </row>
    <row r="23" spans="2:9" ht="15" thickTop="1" x14ac:dyDescent="0.3"/>
    <row r="42" spans="8:9" x14ac:dyDescent="0.3">
      <c r="H42" s="61" t="s">
        <v>87</v>
      </c>
      <c r="I42" s="61" t="s">
        <v>89</v>
      </c>
    </row>
    <row r="43" spans="8:9" x14ac:dyDescent="0.3">
      <c r="I43" s="61" t="s">
        <v>86</v>
      </c>
    </row>
  </sheetData>
  <mergeCells count="2">
    <mergeCell ref="B9:C9"/>
    <mergeCell ref="G7:I7"/>
  </mergeCells>
  <pageMargins left="0.7" right="0.7" top="0.75" bottom="0.75" header="0.3" footer="0.3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2014-2015 Balance Sheet</vt:lpstr>
      <vt:lpstr>2014-2015 Cash Flow Statement</vt:lpstr>
      <vt:lpstr>'2014-2015 Cash Flow Statement'!Print_Area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Beth A. Arnold</cp:lastModifiedBy>
  <cp:lastPrinted>2015-08-05T17:30:46Z</cp:lastPrinted>
  <dcterms:created xsi:type="dcterms:W3CDTF">2015-07-12T05:21:44Z</dcterms:created>
  <dcterms:modified xsi:type="dcterms:W3CDTF">2015-08-06T17:18:13Z</dcterms:modified>
</cp:coreProperties>
</file>