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#1 Balanced Books, LLP\Payroll Reporting\"/>
    </mc:Choice>
  </mc:AlternateContent>
  <bookViews>
    <workbookView xWindow="0" yWindow="0" windowWidth="20490" windowHeight="7755"/>
  </bookViews>
  <sheets>
    <sheet name="Total Pay Calc" sheetId="1" r:id="rId1"/>
  </sheets>
  <definedNames>
    <definedName name="_xlnm.Print_Area" localSheetId="0">'Total Pay Calc'!$A$1:$G$22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B6" i="1"/>
  <c r="C8" i="1" s="1"/>
  <c r="D20" i="1" l="1"/>
  <c r="F9" i="1"/>
  <c r="D17" i="1" s="1"/>
  <c r="C15" i="1"/>
  <c r="D16" i="1" l="1"/>
  <c r="D12" i="1"/>
  <c r="C14" i="1"/>
  <c r="C9" i="1"/>
  <c r="C10" i="1" l="1"/>
  <c r="D11" i="1" l="1"/>
  <c r="C11" i="1"/>
  <c r="C18" i="1" s="1"/>
  <c r="D10" i="1"/>
  <c r="D18" i="1" s="1"/>
  <c r="D22" i="1" s="1"/>
</calcChain>
</file>

<file path=xl/comments1.xml><?xml version="1.0" encoding="utf-8"?>
<comments xmlns="http://schemas.openxmlformats.org/spreadsheetml/2006/main">
  <authors>
    <author>Crystal Stapleton</author>
  </authors>
  <commentList>
    <comment ref="B3" authorId="0" shapeId="0">
      <text>
        <r>
          <rPr>
            <b/>
            <sz val="9"/>
            <color indexed="81"/>
            <rFont val="Tahoma"/>
            <charset val="1"/>
          </rPr>
          <t>Crystal Stapleton:</t>
        </r>
        <r>
          <rPr>
            <sz val="9"/>
            <color indexed="81"/>
            <rFont val="Tahoma"/>
            <charset val="1"/>
          </rPr>
          <t xml:space="preserve">
Enter Regular Hours</t>
        </r>
      </text>
    </comment>
    <comment ref="B4" authorId="0" shapeId="0">
      <text>
        <r>
          <rPr>
            <b/>
            <sz val="9"/>
            <color indexed="81"/>
            <rFont val="Tahoma"/>
            <charset val="1"/>
          </rPr>
          <t>Crystal Stapleton:</t>
        </r>
        <r>
          <rPr>
            <sz val="9"/>
            <color indexed="81"/>
            <rFont val="Tahoma"/>
            <charset val="1"/>
          </rPr>
          <t xml:space="preserve">
Enter OT Hours</t>
        </r>
      </text>
    </comment>
    <comment ref="B5" authorId="0" shapeId="0">
      <text>
        <r>
          <rPr>
            <b/>
            <sz val="9"/>
            <color indexed="81"/>
            <rFont val="Tahoma"/>
            <charset val="1"/>
          </rPr>
          <t>Crystal Stapleton:</t>
        </r>
        <r>
          <rPr>
            <sz val="9"/>
            <color indexed="81"/>
            <rFont val="Tahoma"/>
            <charset val="1"/>
          </rPr>
          <t xml:space="preserve">
Enter Hourly Rate
</t>
        </r>
      </text>
    </comment>
    <comment ref="C9" authorId="0" shapeId="0">
      <text>
        <r>
          <rPr>
            <b/>
            <sz val="9"/>
            <color indexed="81"/>
            <rFont val="Tahoma"/>
            <charset val="1"/>
          </rPr>
          <t>Crystal Stapleton:</t>
        </r>
        <r>
          <rPr>
            <sz val="9"/>
            <color indexed="81"/>
            <rFont val="Tahoma"/>
            <charset val="1"/>
          </rPr>
          <t xml:space="preserve">
Enter Federal Withholding from Paycheck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Crystal Stapleton:</t>
        </r>
        <r>
          <rPr>
            <sz val="9"/>
            <color indexed="81"/>
            <rFont val="Tahoma"/>
            <family val="2"/>
          </rPr>
          <t xml:space="preserve">
Once the employee reaches $7,000 in gross wages, this tax ends!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>Crystal Stapleton:</t>
        </r>
        <r>
          <rPr>
            <sz val="9"/>
            <color indexed="81"/>
            <rFont val="Tahoma"/>
            <family val="2"/>
          </rPr>
          <t xml:space="preserve">
This rate is established by the IRS and is the same for all employers.</t>
        </r>
      </text>
    </comment>
    <comment ref="C14" authorId="0" shapeId="0">
      <text>
        <r>
          <rPr>
            <b/>
            <sz val="9"/>
            <color indexed="81"/>
            <rFont val="Tahoma"/>
            <charset val="1"/>
          </rPr>
          <t>Crystal Stapleton:</t>
        </r>
        <r>
          <rPr>
            <sz val="9"/>
            <color indexed="81"/>
            <rFont val="Tahoma"/>
            <charset val="1"/>
          </rPr>
          <t xml:space="preserve">
Enter State Withholding from Paycheck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>Crystal Stapleton:</t>
        </r>
        <r>
          <rPr>
            <sz val="9"/>
            <color indexed="81"/>
            <rFont val="Tahoma"/>
            <family val="2"/>
          </rPr>
          <t xml:space="preserve">
Once the employee reaches $7,000 in gross wages, this tax ends!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</rPr>
          <t>Crystal Stapleton:</t>
        </r>
        <r>
          <rPr>
            <sz val="9"/>
            <color indexed="81"/>
            <rFont val="Tahoma"/>
            <family val="2"/>
          </rPr>
          <t xml:space="preserve">
This rate is established by EDD and varies by employer.  Typically if the SUTA rate is 6.2% (the highest), the ETT rate is zero.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</rPr>
          <t>Crystal Stapleton:</t>
        </r>
        <r>
          <rPr>
            <sz val="9"/>
            <color indexed="81"/>
            <rFont val="Tahoma"/>
            <family val="2"/>
          </rPr>
          <t xml:space="preserve">
Once the employee reaches $7,000 in gross wages, this tax ends!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</rPr>
          <t>Crystal Stapleton:</t>
        </r>
        <r>
          <rPr>
            <sz val="9"/>
            <color indexed="81"/>
            <rFont val="Tahoma"/>
            <family val="2"/>
          </rPr>
          <t xml:space="preserve">
This rate is established by EDD and varies by employer.  Typically if the SUTA rate is 6.2% (the highest), the ETT rate is zero.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Crystal Stapleton:</t>
        </r>
        <r>
          <rPr>
            <sz val="9"/>
            <color indexed="81"/>
            <rFont val="Tahoma"/>
            <family val="2"/>
          </rPr>
          <t xml:space="preserve">
This can vary based on insurance provider, but for "office" it is generally $1 per $100 paid.</t>
        </r>
      </text>
    </comment>
  </commentList>
</comments>
</file>

<file path=xl/sharedStrings.xml><?xml version="1.0" encoding="utf-8"?>
<sst xmlns="http://schemas.openxmlformats.org/spreadsheetml/2006/main" count="24" uniqueCount="24">
  <si>
    <t>SS</t>
  </si>
  <si>
    <t>FED WH</t>
  </si>
  <si>
    <t>CA WH</t>
  </si>
  <si>
    <t>MED</t>
  </si>
  <si>
    <t>FUTA</t>
  </si>
  <si>
    <t>CA DIS</t>
  </si>
  <si>
    <t>SUTA</t>
  </si>
  <si>
    <t>ETT</t>
  </si>
  <si>
    <t>Regular Wages</t>
  </si>
  <si>
    <t>OT Wages</t>
  </si>
  <si>
    <t>Regular Hours</t>
  </si>
  <si>
    <t>OT Hours</t>
  </si>
  <si>
    <t>Gross Wages</t>
  </si>
  <si>
    <t>EE Paycheck</t>
  </si>
  <si>
    <t>ER Costs</t>
  </si>
  <si>
    <t>YTD Check</t>
  </si>
  <si>
    <t>Enter YTD Wages from prior paycheck</t>
  </si>
  <si>
    <t>YTD FUTA/SUTA/ETT Wages</t>
  </si>
  <si>
    <t>Remaining FUTA/SUTA/ETT Wages prior to this check</t>
  </si>
  <si>
    <t>Rate</t>
  </si>
  <si>
    <t>Net Wages</t>
  </si>
  <si>
    <t>WC Rate</t>
  </si>
  <si>
    <t>Total Employer Costs</t>
  </si>
  <si>
    <t>PAYROLL 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</si>
</sst>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u val="singleAccounting"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">
    <xf numFmtId="0" fontId="0" fillId="0" borderId="0" xfId="0"/>
    <xf numFmtId="43" fontId="0" fillId="0" borderId="0" xfId="1" applyFont="1"/>
    <xf numFmtId="164" fontId="0" fillId="0" borderId="0" xfId="2" applyNumberFormat="1" applyFont="1"/>
    <xf numFmtId="10" fontId="0" fillId="0" borderId="0" xfId="2" applyNumberFormat="1" applyFont="1"/>
    <xf numFmtId="16" fontId="0" fillId="0" borderId="0" xfId="0" applyNumberFormat="1"/>
    <xf numFmtId="43" fontId="0" fillId="2" borderId="0" xfId="1" applyFont="1" applyFill="1"/>
    <xf numFmtId="43" fontId="0" fillId="0" borderId="0" xfId="0" applyNumberFormat="1"/>
    <xf numFmtId="0" fontId="0" fillId="0" borderId="0" xfId="0" applyAlignment="1">
      <alignment horizontal="right"/>
    </xf>
    <xf numFmtId="44" fontId="0" fillId="0" borderId="0" xfId="3" applyFont="1"/>
    <xf numFmtId="44" fontId="0" fillId="2" borderId="0" xfId="3" applyFont="1" applyFill="1"/>
    <xf numFmtId="44" fontId="0" fillId="0" borderId="0" xfId="3" applyFont="1" applyFill="1"/>
    <xf numFmtId="43" fontId="0" fillId="0" borderId="0" xfId="1" applyFont="1" applyFill="1"/>
    <xf numFmtId="43" fontId="0" fillId="3" borderId="0" xfId="1" applyFont="1" applyFill="1"/>
    <xf numFmtId="43" fontId="6" fillId="0" borderId="0" xfId="1" applyFont="1" applyAlignment="1">
      <alignment horizontal="center"/>
    </xf>
    <xf numFmtId="0" fontId="2" fillId="0" borderId="0" xfId="0" applyFont="1"/>
    <xf numFmtId="0" fontId="9" fillId="0" borderId="0" xfId="0" applyFont="1"/>
    <xf numFmtId="43" fontId="6" fillId="0" borderId="0" xfId="1" applyFont="1" applyFill="1" applyAlignment="1">
      <alignment horizontal="center"/>
    </xf>
    <xf numFmtId="44" fontId="3" fillId="0" borderId="1" xfId="3" applyFont="1" applyBorder="1"/>
    <xf numFmtId="44" fontId="3" fillId="0" borderId="0" xfId="3" applyFont="1"/>
    <xf numFmtId="44" fontId="3" fillId="4" borderId="1" xfId="0" applyNumberFormat="1" applyFont="1" applyFill="1" applyBorder="1"/>
    <xf numFmtId="44" fontId="3" fillId="0" borderId="1" xfId="3" applyFont="1" applyFill="1" applyBorder="1"/>
    <xf numFmtId="0" fontId="3" fillId="0" borderId="0" xfId="0" applyFont="1"/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workbookViewId="0"/>
  </sheetViews>
  <sheetFormatPr defaultRowHeight="15" x14ac:dyDescent="0.25"/>
  <cols>
    <col min="1" max="1" width="14.140625" style="21" bestFit="1" customWidth="1"/>
    <col min="3" max="3" width="13.140625" bestFit="1" customWidth="1"/>
    <col min="4" max="4" width="9.28515625" bestFit="1" customWidth="1"/>
    <col min="6" max="6" width="11.5703125" bestFit="1" customWidth="1"/>
    <col min="7" max="7" width="48.42578125" bestFit="1" customWidth="1"/>
  </cols>
  <sheetData>
    <row r="1" spans="1:7" x14ac:dyDescent="0.25">
      <c r="A1" s="21" t="s">
        <v>23</v>
      </c>
    </row>
    <row r="3" spans="1:7" x14ac:dyDescent="0.25">
      <c r="A3" s="21" t="s">
        <v>10</v>
      </c>
      <c r="B3" s="5">
        <v>40</v>
      </c>
    </row>
    <row r="4" spans="1:7" x14ac:dyDescent="0.25">
      <c r="A4" s="21" t="s">
        <v>11</v>
      </c>
      <c r="B4" s="5">
        <v>1</v>
      </c>
    </row>
    <row r="5" spans="1:7" x14ac:dyDescent="0.25">
      <c r="A5" s="21" t="s">
        <v>8</v>
      </c>
      <c r="B5" s="9">
        <v>14</v>
      </c>
      <c r="D5" s="1"/>
      <c r="F5" s="1"/>
    </row>
    <row r="6" spans="1:7" x14ac:dyDescent="0.25">
      <c r="A6" s="21" t="s">
        <v>9</v>
      </c>
      <c r="B6" s="10">
        <f>B5*1.5</f>
        <v>21</v>
      </c>
      <c r="C6" s="11"/>
      <c r="D6" s="1"/>
      <c r="F6" s="1"/>
    </row>
    <row r="7" spans="1:7" ht="17.25" x14ac:dyDescent="0.4">
      <c r="B7" s="10"/>
      <c r="C7" s="16" t="s">
        <v>13</v>
      </c>
      <c r="D7" s="16" t="s">
        <v>14</v>
      </c>
      <c r="E7" s="16" t="s">
        <v>19</v>
      </c>
      <c r="F7" s="13" t="s">
        <v>15</v>
      </c>
    </row>
    <row r="8" spans="1:7" x14ac:dyDescent="0.25">
      <c r="A8" s="21" t="s">
        <v>12</v>
      </c>
      <c r="B8" s="10"/>
      <c r="C8" s="10">
        <f>(B3*B5)+(B6*B4)</f>
        <v>581</v>
      </c>
      <c r="D8" s="1"/>
      <c r="F8" s="9">
        <v>0</v>
      </c>
      <c r="G8" s="14" t="s">
        <v>16</v>
      </c>
    </row>
    <row r="9" spans="1:7" x14ac:dyDescent="0.25">
      <c r="A9" s="21" t="s">
        <v>1</v>
      </c>
      <c r="C9" s="5">
        <f>C8*0.05</f>
        <v>29.05</v>
      </c>
      <c r="D9" s="1"/>
      <c r="F9" s="8">
        <f>F8+C8</f>
        <v>581</v>
      </c>
      <c r="G9" s="15" t="s">
        <v>17</v>
      </c>
    </row>
    <row r="10" spans="1:7" x14ac:dyDescent="0.25">
      <c r="A10" s="21" t="s">
        <v>0</v>
      </c>
      <c r="B10" s="2">
        <v>6.2E-2</v>
      </c>
      <c r="C10" s="1">
        <f>$C$8*0.062</f>
        <v>36.021999999999998</v>
      </c>
      <c r="D10" s="1">
        <f>$C$8*0.062</f>
        <v>36.021999999999998</v>
      </c>
      <c r="F10" s="8">
        <f>IF((7000-F8)&lt;0,0,(7000-F8))</f>
        <v>7000</v>
      </c>
      <c r="G10" t="s">
        <v>18</v>
      </c>
    </row>
    <row r="11" spans="1:7" x14ac:dyDescent="0.25">
      <c r="A11" s="21" t="s">
        <v>3</v>
      </c>
      <c r="B11" s="3">
        <v>1.4500000000000001E-2</v>
      </c>
      <c r="C11" s="1">
        <f>$C$8*0.0145</f>
        <v>8.4245000000000001</v>
      </c>
      <c r="D11" s="1">
        <f>$C$8*0.0145</f>
        <v>8.4245000000000001</v>
      </c>
      <c r="F11" s="1"/>
    </row>
    <row r="12" spans="1:7" x14ac:dyDescent="0.25">
      <c r="A12" s="21" t="s">
        <v>4</v>
      </c>
      <c r="C12" s="1"/>
      <c r="D12" s="12">
        <f>IF(F9&lt;7000,C8*E12,0)+IF(F10&gt;C8,0,F10*E12)</f>
        <v>3.4860000000000002</v>
      </c>
      <c r="E12" s="2">
        <v>6.0000000000000001E-3</v>
      </c>
      <c r="F12" s="1"/>
    </row>
    <row r="13" spans="1:7" x14ac:dyDescent="0.25">
      <c r="C13" s="1"/>
      <c r="D13" s="1"/>
      <c r="F13" s="1"/>
    </row>
    <row r="14" spans="1:7" x14ac:dyDescent="0.25">
      <c r="A14" s="21" t="s">
        <v>2</v>
      </c>
      <c r="C14" s="5">
        <f>C8*0.025</f>
        <v>14.525</v>
      </c>
      <c r="D14" s="1"/>
      <c r="F14" s="1"/>
    </row>
    <row r="15" spans="1:7" x14ac:dyDescent="0.25">
      <c r="A15" s="21" t="s">
        <v>5</v>
      </c>
      <c r="B15" s="2">
        <v>8.9999999999999993E-3</v>
      </c>
      <c r="C15" s="1">
        <f>C8*0.009</f>
        <v>5.2289999999999992</v>
      </c>
      <c r="D15" s="1"/>
      <c r="F15" s="1"/>
    </row>
    <row r="16" spans="1:7" x14ac:dyDescent="0.25">
      <c r="A16" s="21" t="s">
        <v>6</v>
      </c>
      <c r="D16" s="12">
        <f>IF(F9&lt;7000,C8*E16,0)+IF(F10&gt;C8,0,F10*E16)</f>
        <v>19.754000000000001</v>
      </c>
      <c r="E16" s="2">
        <v>3.4000000000000002E-2</v>
      </c>
      <c r="F16" s="1"/>
    </row>
    <row r="17" spans="1:6" x14ac:dyDescent="0.25">
      <c r="A17" s="21" t="s">
        <v>7</v>
      </c>
      <c r="D17" s="12">
        <f>IF(F9&lt;7000,C8*E17,0)+IF(F10&gt;C8,0,F10*E17)</f>
        <v>0</v>
      </c>
      <c r="E17" s="2">
        <v>0</v>
      </c>
      <c r="F17" s="1"/>
    </row>
    <row r="18" spans="1:6" x14ac:dyDescent="0.25">
      <c r="A18" s="21" t="s">
        <v>20</v>
      </c>
      <c r="C18" s="20">
        <f>C8-C9-C10-C11-C14-C15</f>
        <v>487.74950000000001</v>
      </c>
      <c r="D18" s="17">
        <f>SUM(D10:D17)</f>
        <v>67.686499999999995</v>
      </c>
    </row>
    <row r="19" spans="1:6" x14ac:dyDescent="0.25">
      <c r="C19" s="1"/>
    </row>
    <row r="20" spans="1:6" x14ac:dyDescent="0.25">
      <c r="A20" s="21" t="s">
        <v>21</v>
      </c>
      <c r="B20" s="1">
        <v>1</v>
      </c>
      <c r="D20" s="18">
        <f>C8*B20/100</f>
        <v>5.81</v>
      </c>
    </row>
    <row r="21" spans="1:6" x14ac:dyDescent="0.25">
      <c r="C21" s="4"/>
    </row>
    <row r="22" spans="1:6" x14ac:dyDescent="0.25">
      <c r="A22" s="21" t="s">
        <v>22</v>
      </c>
      <c r="C22" s="4"/>
      <c r="D22" s="19">
        <f>C8+D18+D20</f>
        <v>654.49649999999997</v>
      </c>
    </row>
    <row r="24" spans="1:6" x14ac:dyDescent="0.25">
      <c r="D24" s="6"/>
    </row>
    <row r="25" spans="1:6" x14ac:dyDescent="0.25">
      <c r="D25" s="6"/>
    </row>
    <row r="28" spans="1:6" x14ac:dyDescent="0.25">
      <c r="C28" s="7"/>
      <c r="D28" s="6"/>
    </row>
  </sheetData>
  <pageMargins left="0.7" right="0.7" top="0.75" bottom="0.75" header="0.3" footer="0.3"/>
  <pageSetup scale="7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 Pay Calc</vt:lpstr>
      <vt:lpstr>'Total Pay Calc'!Print_Area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Stapleton</dc:creator>
  <cp:lastModifiedBy>Crystal Stapleton</cp:lastModifiedBy>
  <cp:lastPrinted>2016-08-04T01:25:38Z</cp:lastPrinted>
  <dcterms:created xsi:type="dcterms:W3CDTF">2014-12-26T19:28:13Z</dcterms:created>
  <dcterms:modified xsi:type="dcterms:W3CDTF">2016-08-04T01:26:12Z</dcterms:modified>
</cp:coreProperties>
</file>