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codeName="ThisWorkbook" defaultThemeVersion="153222"/>
  <mc:AlternateContent xmlns:mc="http://schemas.openxmlformats.org/markup-compatibility/2006">
    <mc:Choice Requires="x15">
      <x15ac:absPath xmlns:x15ac="http://schemas.microsoft.com/office/spreadsheetml/2010/11/ac" url="C:\Users\JoeD\Dropbox\Datascienceme\"/>
    </mc:Choice>
  </mc:AlternateContent>
  <bookViews>
    <workbookView xWindow="0" yWindow="0" windowWidth="15360" windowHeight="7755"/>
  </bookViews>
  <sheets>
    <sheet name="Original Data" sheetId="7" r:id="rId1"/>
    <sheet name="Decision Tree" sheetId="9" r:id="rId2"/>
    <sheet name="Decision Tree Calculations" sheetId="13" r:id="rId3"/>
    <sheet name="Decision Tree Math" sheetId="14" r:id="rId4"/>
  </sheets>
  <definedNames>
    <definedName name="_xlnm._FilterDatabase" localSheetId="1" hidden="1">'Decision Tree'!$A$1:$F$21</definedName>
    <definedName name="_xlnm._FilterDatabase" localSheetId="2" hidden="1">'Decision Tree Calculations'!$I$1:$N$21</definedName>
    <definedName name="Slicer_Age1">#N/A</definedName>
    <definedName name="Slicer_Education1">#N/A</definedName>
    <definedName name="Slicer_Gender1">#N/A</definedName>
    <definedName name="Slicer_Income1">#N/A</definedName>
    <definedName name="Slicer_Purchased1">#N/A</definedName>
  </definedNames>
  <calcPr calcId="171027"/>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5"/>
        <x14:slicerCache r:id="rId6"/>
        <x14:slicerCache r:id="rId7"/>
        <x14:slicerCache r:id="rId8"/>
        <x14:slicerCache r:id="rId9"/>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6" i="9" l="1"/>
  <c r="AD17" i="9" s="1"/>
  <c r="Z18" i="9"/>
  <c r="Z17" i="9"/>
  <c r="AE17" i="9" s="1"/>
  <c r="Z19" i="9" l="1"/>
  <c r="C45" i="14" l="1"/>
  <c r="E45" i="14" s="1"/>
  <c r="C46" i="14"/>
  <c r="E46" i="14" s="1"/>
  <c r="C47" i="14"/>
  <c r="E47" i="14" s="1"/>
  <c r="C48" i="14"/>
  <c r="E48" i="14" s="1"/>
  <c r="C44" i="14"/>
  <c r="E44" i="14" s="1"/>
  <c r="C43" i="14"/>
  <c r="E43" i="14" s="1"/>
  <c r="C42" i="14"/>
  <c r="E42" i="14" s="1"/>
  <c r="C41" i="14"/>
  <c r="E41" i="14" s="1"/>
  <c r="C40" i="14"/>
  <c r="E40" i="14" s="1"/>
  <c r="C39" i="14"/>
  <c r="E39" i="14" s="1"/>
  <c r="C38" i="14"/>
  <c r="E38" i="14" s="1"/>
  <c r="C37" i="14"/>
  <c r="E37" i="14" s="1"/>
  <c r="B20" i="14"/>
  <c r="B19" i="14"/>
  <c r="B18" i="14"/>
  <c r="B17" i="14"/>
  <c r="B16" i="14"/>
  <c r="B15" i="14"/>
  <c r="B14" i="14"/>
  <c r="B13" i="14"/>
  <c r="B12" i="14"/>
  <c r="B11" i="14"/>
  <c r="B10" i="14"/>
  <c r="B9" i="14"/>
  <c r="B8" i="14"/>
  <c r="B7" i="14"/>
  <c r="B6" i="14"/>
  <c r="B5" i="14"/>
  <c r="B4" i="14"/>
  <c r="B3" i="14"/>
  <c r="B2" i="14"/>
  <c r="C31" i="13"/>
  <c r="C32" i="13" s="1"/>
  <c r="B31" i="13"/>
  <c r="B32" i="13" s="1"/>
  <c r="C22" i="13"/>
  <c r="C23" i="13" s="1"/>
  <c r="B22" i="13"/>
  <c r="B23" i="13" s="1"/>
  <c r="B15" i="13"/>
  <c r="C2" i="14" l="1"/>
  <c r="G2" i="14" s="1"/>
  <c r="C3" i="14"/>
  <c r="G3" i="14" s="1"/>
  <c r="C4" i="14"/>
  <c r="G4" i="14" s="1"/>
  <c r="C5" i="14"/>
  <c r="G5" i="14" s="1"/>
  <c r="C6" i="14"/>
  <c r="G6" i="14" s="1"/>
  <c r="C7" i="14"/>
  <c r="G7" i="14" s="1"/>
  <c r="C8" i="14"/>
  <c r="G8" i="14" s="1"/>
  <c r="C9" i="14"/>
  <c r="G9" i="14" s="1"/>
  <c r="C10" i="14"/>
  <c r="C11" i="14"/>
  <c r="G11" i="14" s="1"/>
  <c r="C12" i="14"/>
  <c r="G12" i="14" s="1"/>
  <c r="C13" i="14"/>
  <c r="C14" i="14"/>
  <c r="C15" i="14"/>
  <c r="G15" i="14" s="1"/>
  <c r="C16" i="14"/>
  <c r="C17" i="14"/>
  <c r="C18" i="14"/>
  <c r="C19" i="14"/>
  <c r="C20" i="14"/>
  <c r="G20" i="14" s="1"/>
  <c r="B16" i="13"/>
  <c r="B33" i="13"/>
  <c r="B26" i="13"/>
  <c r="C26" i="13"/>
  <c r="C33" i="13"/>
  <c r="F17" i="14" l="1"/>
  <c r="G17" i="14"/>
  <c r="F16" i="14"/>
  <c r="G16" i="14"/>
  <c r="F13" i="14"/>
  <c r="G13" i="14"/>
  <c r="F19" i="14"/>
  <c r="G19" i="14"/>
  <c r="F18" i="14"/>
  <c r="G18" i="14"/>
  <c r="F14" i="14"/>
  <c r="G14" i="14"/>
  <c r="F10" i="14"/>
  <c r="G10" i="14"/>
  <c r="F6" i="14"/>
  <c r="F7" i="14"/>
  <c r="F11" i="14"/>
  <c r="F2" i="14"/>
  <c r="F3" i="14"/>
  <c r="H4" i="14"/>
  <c r="E4" i="14"/>
  <c r="F12" i="14"/>
  <c r="H9" i="14"/>
  <c r="E9" i="14"/>
  <c r="F8" i="14"/>
  <c r="H5" i="14"/>
  <c r="E5" i="14"/>
  <c r="F4" i="14"/>
  <c r="F20" i="14"/>
  <c r="F15" i="14"/>
  <c r="H10" i="14"/>
  <c r="E10" i="14"/>
  <c r="F9" i="14"/>
  <c r="H6" i="14"/>
  <c r="E6" i="14"/>
  <c r="F5" i="14"/>
  <c r="H2" i="14"/>
  <c r="E2" i="14"/>
  <c r="H12" i="14"/>
  <c r="E12" i="14"/>
  <c r="H8" i="14"/>
  <c r="E8" i="14"/>
  <c r="H20" i="14"/>
  <c r="E20" i="14"/>
  <c r="H19" i="14"/>
  <c r="E19" i="14"/>
  <c r="H18" i="14"/>
  <c r="E18" i="14"/>
  <c r="H17" i="14"/>
  <c r="E17" i="14"/>
  <c r="H16" i="14"/>
  <c r="E16" i="14"/>
  <c r="H15" i="14"/>
  <c r="E15" i="14"/>
  <c r="H14" i="14"/>
  <c r="E14" i="14"/>
  <c r="H13" i="14"/>
  <c r="E13" i="14"/>
  <c r="H11" i="14"/>
  <c r="E11" i="14"/>
  <c r="H7" i="14"/>
  <c r="E7" i="14"/>
  <c r="H3" i="14"/>
  <c r="E3" i="14"/>
  <c r="A33" i="13"/>
  <c r="D33" i="13" s="1"/>
  <c r="A26" i="13"/>
  <c r="D26" i="13" s="1"/>
  <c r="B43" i="9"/>
  <c r="C57" i="9"/>
  <c r="C58" i="9" s="1"/>
  <c r="B57" i="9"/>
  <c r="B58" i="9" s="1"/>
  <c r="P50" i="9"/>
  <c r="P51" i="9" s="1"/>
  <c r="O50" i="9"/>
  <c r="O51" i="9" s="1"/>
  <c r="K50" i="9"/>
  <c r="K51" i="9" s="1"/>
  <c r="J50" i="9"/>
  <c r="C50" i="9"/>
  <c r="C51" i="9" s="1"/>
  <c r="B50" i="9"/>
  <c r="P43" i="9"/>
  <c r="P44" i="9" s="1"/>
  <c r="O43" i="9"/>
  <c r="O44" i="9" s="1"/>
  <c r="K43" i="9"/>
  <c r="K44" i="9" s="1"/>
  <c r="J43" i="9"/>
  <c r="J44" i="9" s="1"/>
  <c r="C43" i="9"/>
  <c r="C44" i="9" s="1"/>
  <c r="P36" i="9"/>
  <c r="O36" i="9"/>
  <c r="O37" i="9" s="1"/>
  <c r="K36" i="9"/>
  <c r="K37" i="9" s="1"/>
  <c r="J36" i="9"/>
  <c r="C36" i="9"/>
  <c r="C37" i="9" s="1"/>
  <c r="B36" i="9"/>
  <c r="B37" i="9" s="1"/>
  <c r="O29" i="9"/>
  <c r="O30" i="9" s="1"/>
  <c r="N52" i="9" s="1"/>
  <c r="J29" i="9"/>
  <c r="J30" i="9" s="1"/>
  <c r="I45" i="9" s="1"/>
  <c r="O38" i="9" l="1"/>
  <c r="P52" i="9"/>
  <c r="N45" i="9"/>
  <c r="O52" i="9"/>
  <c r="K38" i="9"/>
  <c r="K52" i="9"/>
  <c r="K45" i="9"/>
  <c r="J45" i="9"/>
  <c r="P37" i="9"/>
  <c r="P38" i="9" s="1"/>
  <c r="B44" i="9"/>
  <c r="B51" i="9"/>
  <c r="B29" i="9"/>
  <c r="B30" i="9" s="1"/>
  <c r="O45" i="9"/>
  <c r="J37" i="9"/>
  <c r="J38" i="9" s="1"/>
  <c r="I38" i="9"/>
  <c r="N38" i="9"/>
  <c r="P45" i="9"/>
  <c r="J51" i="9"/>
  <c r="J52" i="9" s="1"/>
  <c r="I52" i="9"/>
  <c r="Q52" i="9" l="1"/>
  <c r="Q45" i="9"/>
  <c r="L45" i="9"/>
  <c r="Q38" i="9"/>
  <c r="B59" i="9"/>
  <c r="B38" i="9"/>
  <c r="C59" i="9"/>
  <c r="C52" i="9"/>
  <c r="C38" i="9"/>
  <c r="C45" i="9"/>
  <c r="L52" i="9"/>
  <c r="B45" i="9"/>
  <c r="L38" i="9"/>
  <c r="B52" i="9"/>
  <c r="A59" i="9" l="1"/>
  <c r="D59" i="9" s="1"/>
  <c r="A52" i="9"/>
  <c r="D52" i="9" s="1"/>
  <c r="A38" i="9"/>
  <c r="D38" i="9" s="1"/>
  <c r="A45" i="9"/>
  <c r="D45" i="9" s="1"/>
</calcChain>
</file>

<file path=xl/comments1.xml><?xml version="1.0" encoding="utf-8"?>
<comments xmlns="http://schemas.openxmlformats.org/spreadsheetml/2006/main">
  <authors>
    <author>Joe Dion</author>
  </authors>
  <commentList>
    <comment ref="Y19" authorId="0" shapeId="0">
      <text>
        <r>
          <rPr>
            <b/>
            <sz val="9"/>
            <color indexed="81"/>
            <rFont val="Tahoma"/>
            <family val="2"/>
          </rPr>
          <t>Joe Dion:</t>
        </r>
        <r>
          <rPr>
            <sz val="9"/>
            <color indexed="81"/>
            <rFont val="Tahoma"/>
            <family val="2"/>
          </rPr>
          <t xml:space="preserve">
This is only an estimate of the Area Under the Curve as it splits the area into 2 triangles and a square and calculates the area of each.  Although the graph appears to be straight lines, the true shape would be a curve and using triangles to represent the curve will tend to overestimate the ROC curve.</t>
        </r>
      </text>
    </comment>
  </commentList>
</comments>
</file>

<file path=xl/sharedStrings.xml><?xml version="1.0" encoding="utf-8"?>
<sst xmlns="http://schemas.openxmlformats.org/spreadsheetml/2006/main" count="524" uniqueCount="48">
  <si>
    <t>ID</t>
  </si>
  <si>
    <t>Purchased</t>
  </si>
  <si>
    <t>Yes</t>
  </si>
  <si>
    <t>No</t>
  </si>
  <si>
    <t>Gender</t>
  </si>
  <si>
    <t>Male</t>
  </si>
  <si>
    <t>Female</t>
  </si>
  <si>
    <t>Age</t>
  </si>
  <si>
    <t>Young</t>
  </si>
  <si>
    <t>Old</t>
  </si>
  <si>
    <t>Income</t>
  </si>
  <si>
    <t>High</t>
  </si>
  <si>
    <t>Low</t>
  </si>
  <si>
    <t>Education</t>
  </si>
  <si>
    <t>College</t>
  </si>
  <si>
    <t>HighSchool</t>
  </si>
  <si>
    <t>Entropy</t>
  </si>
  <si>
    <t xml:space="preserve"> </t>
  </si>
  <si>
    <t>High School</t>
  </si>
  <si>
    <t>Iteration 1</t>
  </si>
  <si>
    <t>Information Gain</t>
  </si>
  <si>
    <t>Age-Years</t>
  </si>
  <si>
    <t>Income-K</t>
  </si>
  <si>
    <t>Iteration 2 (Income = High)</t>
  </si>
  <si>
    <t>Iteration 2 (Income = Low)</t>
  </si>
  <si>
    <t>Predicted</t>
  </si>
  <si>
    <t>Actual</t>
  </si>
  <si>
    <t>Confusion Matrix</t>
  </si>
  <si>
    <t>No Purchase</t>
  </si>
  <si>
    <t>Purchase</t>
  </si>
  <si>
    <t>With Log</t>
  </si>
  <si>
    <t>Total Customers</t>
  </si>
  <si>
    <t>Formula without Log</t>
  </si>
  <si>
    <t>Two ends of the chart have more predictive ability</t>
  </si>
  <si>
    <t>Goal is to identify which variable will provide the most effective split of observations in order to predict future observations</t>
  </si>
  <si>
    <t>Income Variable</t>
  </si>
  <si>
    <t>Test Observations to Demo that each model works</t>
  </si>
  <si>
    <t>Sensitivity (True Positive)</t>
  </si>
  <si>
    <t>Specificity (True Negative)</t>
  </si>
  <si>
    <t>Precision</t>
  </si>
  <si>
    <t>ROC Curve Chart Coordinates</t>
  </si>
  <si>
    <t>ROC Estimated (See Comment)</t>
  </si>
  <si>
    <t>Jewelry Store</t>
  </si>
  <si>
    <t>Fast Food Restaurant</t>
  </si>
  <si>
    <t>Clothing Store?</t>
  </si>
  <si>
    <t>Income has the highest information gain in iteration 1</t>
  </si>
  <si>
    <t>Gender has the highest information gain in iteration 2 for High Income</t>
  </si>
  <si>
    <t>Age has the highest information gain in iteration 2 for Low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</si>
</sst>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7" formatCode="0.000"/>
  </numFmts>
  <fonts count="9" x14ac:knownFonts="1">
    <font>
      <sz val="11"/>
      <color theme="1"/>
      <name val="Calibri"/>
      <family val="2"/>
      <scheme val="minor"/>
    </font>
    <font>
      <b/>
      <sz val="11"/>
      <color theme="1"/>
      <name val="Calibri"/>
      <family val="2"/>
      <scheme val="minor"/>
    </font>
    <font>
      <b/>
      <sz val="11"/>
      <color theme="0"/>
      <name val="Calibri"/>
      <family val="2"/>
      <scheme val="minor"/>
    </font>
    <font>
      <b/>
      <sz val="11"/>
      <name val="Calibri"/>
      <family val="2"/>
      <scheme val="minor"/>
    </font>
    <font>
      <b/>
      <sz val="11"/>
      <color rgb="FFFF0000"/>
      <name val="Calibri"/>
      <family val="2"/>
      <scheme val="minor"/>
    </font>
    <font>
      <b/>
      <sz val="14"/>
      <color theme="0"/>
      <name val="Calibri"/>
      <family val="2"/>
      <scheme val="minor"/>
    </font>
    <font>
      <b/>
      <sz val="14"/>
      <color theme="1"/>
      <name val="Calibri"/>
      <family val="2"/>
      <scheme val="minor"/>
    </font>
    <font>
      <sz val="9"/>
      <color indexed="81"/>
      <name val="Tahoma"/>
      <family val="2"/>
    </font>
    <font>
      <b/>
      <sz val="9"/>
      <color indexed="81"/>
      <name val="Tahoma"/>
      <family val="2"/>
    </font>
  </fonts>
  <fills count="13">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2"/>
        <bgColor indexed="64"/>
      </patternFill>
    </fill>
    <fill>
      <patternFill patternType="solid">
        <fgColor rgb="FF92D050"/>
        <bgColor indexed="64"/>
      </patternFill>
    </fill>
    <fill>
      <patternFill patternType="solid">
        <fgColor theme="4" tint="0.59999389629810485"/>
        <bgColor indexed="64"/>
      </patternFill>
    </fill>
    <fill>
      <patternFill patternType="solid">
        <fgColor theme="4"/>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7"/>
        <bgColor indexed="64"/>
      </patternFill>
    </fill>
    <fill>
      <patternFill patternType="solid">
        <fgColor theme="0" tint="-4.9989318521683403E-2"/>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auto="1"/>
      </right>
      <top/>
      <bottom style="thin">
        <color auto="1"/>
      </bottom>
      <diagonal/>
    </border>
    <border>
      <left style="thin">
        <color auto="1"/>
      </left>
      <right/>
      <top/>
      <bottom/>
      <diagonal/>
    </border>
    <border>
      <left style="medium">
        <color indexed="64"/>
      </left>
      <right/>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88">
    <xf numFmtId="0" fontId="0" fillId="0" borderId="0" xfId="0"/>
    <xf numFmtId="0" fontId="1" fillId="0" borderId="1" xfId="0" applyFont="1" applyBorder="1" applyAlignment="1">
      <alignment horizontal="center"/>
    </xf>
    <xf numFmtId="0" fontId="0" fillId="0" borderId="1" xfId="0" applyBorder="1" applyAlignment="1">
      <alignment horizontal="center"/>
    </xf>
    <xf numFmtId="0" fontId="0" fillId="0" borderId="0" xfId="0" applyFill="1" applyBorder="1" applyAlignment="1">
      <alignment horizontal="center"/>
    </xf>
    <xf numFmtId="0" fontId="0" fillId="2" borderId="0" xfId="0" applyFill="1"/>
    <xf numFmtId="0" fontId="0" fillId="0" borderId="1" xfId="0" applyBorder="1" applyAlignment="1">
      <alignment horizontal="center" vertical="center"/>
    </xf>
    <xf numFmtId="0" fontId="0" fillId="0" borderId="0" xfId="0" applyFill="1" applyBorder="1" applyAlignment="1">
      <alignment horizontal="left"/>
    </xf>
    <xf numFmtId="0" fontId="0" fillId="0" borderId="0" xfId="0" applyAlignment="1">
      <alignment horizontal="center"/>
    </xf>
    <xf numFmtId="0" fontId="0" fillId="0" borderId="1" xfId="0" applyBorder="1"/>
    <xf numFmtId="0" fontId="0" fillId="5" borderId="0" xfId="0" applyFill="1"/>
    <xf numFmtId="0" fontId="0" fillId="6" borderId="11" xfId="0" applyFill="1" applyBorder="1"/>
    <xf numFmtId="0" fontId="0" fillId="0" borderId="0" xfId="0" applyAlignment="1">
      <alignment horizontal="left"/>
    </xf>
    <xf numFmtId="0" fontId="0" fillId="6" borderId="11" xfId="0" applyFill="1" applyBorder="1" applyAlignment="1">
      <alignment horizontal="left"/>
    </xf>
    <xf numFmtId="0" fontId="0" fillId="0" borderId="15" xfId="0" applyBorder="1" applyAlignment="1">
      <alignment horizontal="center"/>
    </xf>
    <xf numFmtId="0" fontId="0" fillId="6" borderId="19" xfId="0" applyFill="1" applyBorder="1" applyAlignment="1">
      <alignment horizontal="left"/>
    </xf>
    <xf numFmtId="0" fontId="0" fillId="0" borderId="20" xfId="0" applyBorder="1" applyAlignment="1">
      <alignment horizontal="left"/>
    </xf>
    <xf numFmtId="0" fontId="0" fillId="0" borderId="22" xfId="0" applyBorder="1"/>
    <xf numFmtId="0" fontId="0" fillId="0" borderId="23" xfId="0" applyBorder="1" applyAlignment="1">
      <alignment horizontal="left"/>
    </xf>
    <xf numFmtId="0" fontId="0" fillId="0" borderId="0" xfId="0" applyBorder="1"/>
    <xf numFmtId="0" fontId="0" fillId="0" borderId="24" xfId="0" applyBorder="1"/>
    <xf numFmtId="0" fontId="0" fillId="0" borderId="17" xfId="0" applyBorder="1"/>
    <xf numFmtId="0" fontId="0" fillId="0" borderId="23" xfId="0" applyFill="1" applyBorder="1" applyAlignment="1">
      <alignment horizontal="left"/>
    </xf>
    <xf numFmtId="0" fontId="0" fillId="0" borderId="0" xfId="0" applyBorder="1" applyAlignment="1">
      <alignment horizontal="left"/>
    </xf>
    <xf numFmtId="0" fontId="0" fillId="0" borderId="0" xfId="0" applyBorder="1" applyAlignment="1">
      <alignment horizontal="center"/>
    </xf>
    <xf numFmtId="0" fontId="0" fillId="5" borderId="11" xfId="0" applyFill="1" applyBorder="1"/>
    <xf numFmtId="0" fontId="4" fillId="0" borderId="0" xfId="0" applyFont="1" applyAlignment="1">
      <alignment horizontal="left"/>
    </xf>
    <xf numFmtId="0" fontId="1" fillId="4" borderId="0" xfId="0" applyFont="1" applyFill="1" applyAlignment="1">
      <alignment horizontal="center"/>
    </xf>
    <xf numFmtId="0" fontId="0" fillId="0" borderId="14" xfId="0" applyBorder="1" applyAlignment="1">
      <alignment horizontal="left"/>
    </xf>
    <xf numFmtId="0" fontId="0" fillId="0" borderId="10" xfId="0" applyBorder="1" applyAlignment="1">
      <alignment horizontal="left"/>
    </xf>
    <xf numFmtId="0" fontId="1" fillId="0" borderId="25" xfId="0" applyFont="1" applyBorder="1"/>
    <xf numFmtId="0" fontId="1" fillId="0" borderId="16" xfId="0" applyFont="1" applyBorder="1" applyAlignment="1">
      <alignment horizontal="center"/>
    </xf>
    <xf numFmtId="0" fontId="1" fillId="0" borderId="26" xfId="0" applyFont="1" applyBorder="1" applyAlignment="1">
      <alignment horizontal="center"/>
    </xf>
    <xf numFmtId="0" fontId="0" fillId="6" borderId="0" xfId="0" applyFill="1" applyBorder="1" applyAlignment="1">
      <alignment horizontal="left"/>
    </xf>
    <xf numFmtId="0" fontId="0" fillId="2" borderId="0" xfId="0" applyFill="1" applyBorder="1"/>
    <xf numFmtId="0" fontId="0" fillId="5" borderId="18" xfId="0" applyFill="1" applyBorder="1"/>
    <xf numFmtId="0" fontId="1" fillId="4" borderId="0" xfId="0" applyFont="1" applyFill="1" applyAlignment="1">
      <alignment horizontal="center"/>
    </xf>
    <xf numFmtId="0" fontId="0" fillId="0" borderId="0" xfId="0" applyBorder="1" applyAlignment="1">
      <alignment horizontal="center"/>
    </xf>
    <xf numFmtId="0" fontId="2" fillId="3" borderId="20" xfId="0" applyFont="1" applyFill="1" applyBorder="1"/>
    <xf numFmtId="0" fontId="0" fillId="5" borderId="1" xfId="0" applyFill="1" applyBorder="1" applyAlignment="1">
      <alignment horizontal="center"/>
    </xf>
    <xf numFmtId="0" fontId="0" fillId="8" borderId="1" xfId="0" applyFill="1" applyBorder="1" applyAlignment="1">
      <alignment horizontal="center"/>
    </xf>
    <xf numFmtId="0" fontId="0" fillId="8" borderId="8" xfId="0" applyFill="1" applyBorder="1" applyAlignment="1">
      <alignment horizontal="center"/>
    </xf>
    <xf numFmtId="0" fontId="0" fillId="5" borderId="8" xfId="0" applyFill="1" applyBorder="1" applyAlignment="1">
      <alignment horizontal="center"/>
    </xf>
    <xf numFmtId="0" fontId="0" fillId="4" borderId="1" xfId="0" applyFill="1" applyBorder="1" applyAlignment="1">
      <alignment horizontal="center"/>
    </xf>
    <xf numFmtId="0" fontId="0" fillId="4" borderId="6" xfId="0" applyFill="1" applyBorder="1"/>
    <xf numFmtId="0" fontId="0" fillId="4" borderId="9" xfId="0" applyFill="1" applyBorder="1"/>
    <xf numFmtId="0" fontId="1" fillId="0" borderId="0" xfId="0" applyFont="1" applyBorder="1" applyAlignment="1">
      <alignment horizontal="center"/>
    </xf>
    <xf numFmtId="0" fontId="0" fillId="6" borderId="27" xfId="0" applyFill="1" applyBorder="1" applyAlignment="1">
      <alignment horizontal="left"/>
    </xf>
    <xf numFmtId="0" fontId="0" fillId="8" borderId="29" xfId="0" applyFill="1" applyBorder="1" applyAlignment="1">
      <alignment horizontal="center"/>
    </xf>
    <xf numFmtId="0" fontId="0" fillId="5" borderId="28" xfId="0" applyFill="1" applyBorder="1" applyAlignment="1">
      <alignment horizontal="center"/>
    </xf>
    <xf numFmtId="0" fontId="0" fillId="8" borderId="0" xfId="0" applyFill="1"/>
    <xf numFmtId="0" fontId="0" fillId="5" borderId="1" xfId="0" applyFill="1" applyBorder="1"/>
    <xf numFmtId="0" fontId="0" fillId="8" borderId="1" xfId="0" applyFill="1" applyBorder="1"/>
    <xf numFmtId="0" fontId="2" fillId="10" borderId="20" xfId="0" applyFont="1" applyFill="1" applyBorder="1"/>
    <xf numFmtId="0" fontId="2" fillId="10" borderId="21" xfId="0" applyFont="1" applyFill="1" applyBorder="1"/>
    <xf numFmtId="0" fontId="0" fillId="5" borderId="5" xfId="0" applyFill="1" applyBorder="1"/>
    <xf numFmtId="0" fontId="0" fillId="5" borderId="6" xfId="0" applyFill="1" applyBorder="1"/>
    <xf numFmtId="0" fontId="0" fillId="0" borderId="5" xfId="0" applyBorder="1"/>
    <xf numFmtId="0" fontId="0" fillId="0" borderId="6" xfId="0" applyBorder="1"/>
    <xf numFmtId="0" fontId="0" fillId="8" borderId="5" xfId="0" applyFill="1" applyBorder="1"/>
    <xf numFmtId="0" fontId="0" fillId="8" borderId="6" xfId="0" applyFill="1" applyBorder="1"/>
    <xf numFmtId="0" fontId="0" fillId="5" borderId="7" xfId="0" applyFill="1" applyBorder="1"/>
    <xf numFmtId="0" fontId="0" fillId="5" borderId="8" xfId="0" applyFill="1" applyBorder="1"/>
    <xf numFmtId="0" fontId="0" fillId="5" borderId="9" xfId="0" applyFill="1" applyBorder="1"/>
    <xf numFmtId="0" fontId="0" fillId="7" borderId="0" xfId="0" applyFill="1"/>
    <xf numFmtId="0" fontId="0" fillId="11" borderId="0" xfId="0" applyFill="1"/>
    <xf numFmtId="0" fontId="0" fillId="0" borderId="1" xfId="0" applyFill="1" applyBorder="1"/>
    <xf numFmtId="0" fontId="0" fillId="0" borderId="1" xfId="0" applyFill="1" applyBorder="1" applyAlignment="1">
      <alignment horizontal="center"/>
    </xf>
    <xf numFmtId="167" fontId="0" fillId="0" borderId="0" xfId="0" applyNumberFormat="1"/>
    <xf numFmtId="0" fontId="0" fillId="12" borderId="0" xfId="0" applyFill="1"/>
    <xf numFmtId="0" fontId="0" fillId="0" borderId="0" xfId="0" applyAlignment="1">
      <alignment wrapText="1"/>
    </xf>
    <xf numFmtId="0" fontId="2" fillId="7" borderId="4" xfId="0" applyFont="1" applyFill="1" applyBorder="1" applyAlignment="1"/>
    <xf numFmtId="0" fontId="4" fillId="0" borderId="0" xfId="0" applyFont="1" applyAlignment="1">
      <alignment horizontal="left" wrapText="1"/>
    </xf>
    <xf numFmtId="0" fontId="0" fillId="0" borderId="0" xfId="0" applyAlignment="1">
      <alignment horizontal="left" wrapText="1"/>
    </xf>
    <xf numFmtId="0" fontId="0" fillId="0" borderId="0" xfId="0" applyAlignment="1"/>
    <xf numFmtId="0" fontId="5" fillId="3" borderId="0" xfId="0" applyFont="1" applyFill="1" applyAlignment="1">
      <alignment horizontal="center"/>
    </xf>
    <xf numFmtId="0" fontId="5" fillId="3" borderId="2" xfId="0" applyFont="1" applyFill="1" applyBorder="1" applyAlignment="1">
      <alignment horizontal="center"/>
    </xf>
    <xf numFmtId="0" fontId="5" fillId="3" borderId="3" xfId="0" applyFont="1" applyFill="1" applyBorder="1" applyAlignment="1"/>
    <xf numFmtId="0" fontId="5" fillId="3" borderId="23" xfId="0" applyFont="1" applyFill="1" applyBorder="1" applyAlignment="1">
      <alignment textRotation="90"/>
    </xf>
    <xf numFmtId="0" fontId="2" fillId="3" borderId="23" xfId="0" applyFont="1" applyFill="1" applyBorder="1" applyAlignment="1"/>
    <xf numFmtId="0" fontId="2" fillId="3" borderId="27" xfId="0" applyFont="1" applyFill="1" applyBorder="1" applyAlignment="1"/>
    <xf numFmtId="0" fontId="1" fillId="4" borderId="0" xfId="0" applyFont="1" applyFill="1" applyAlignment="1">
      <alignment horizontal="center"/>
    </xf>
    <xf numFmtId="0" fontId="0" fillId="0" borderId="0" xfId="0" applyAlignment="1">
      <alignment horizontal="center"/>
    </xf>
    <xf numFmtId="0" fontId="1" fillId="4" borderId="12" xfId="0" applyFont="1" applyFill="1" applyBorder="1" applyAlignment="1">
      <alignment horizontal="center"/>
    </xf>
    <xf numFmtId="0" fontId="1" fillId="4" borderId="13" xfId="0" applyFont="1" applyFill="1" applyBorder="1" applyAlignment="1">
      <alignment horizontal="center"/>
    </xf>
    <xf numFmtId="0" fontId="1" fillId="4" borderId="27" xfId="0" applyFont="1" applyFill="1" applyBorder="1" applyAlignment="1">
      <alignment horizontal="center"/>
    </xf>
    <xf numFmtId="0" fontId="1" fillId="4" borderId="18" xfId="0" applyFont="1" applyFill="1" applyBorder="1" applyAlignment="1">
      <alignment horizontal="center"/>
    </xf>
    <xf numFmtId="0" fontId="6" fillId="12" borderId="0" xfId="0" applyFont="1" applyFill="1" applyAlignment="1">
      <alignment horizontal="center"/>
    </xf>
    <xf numFmtId="0" fontId="3" fillId="9" borderId="0" xfId="0" applyFont="1" applyFill="1" applyAlignment="1"/>
  </cellXfs>
  <cellStyles count="1">
    <cellStyle name="Normal" xfId="0" builtinId="0"/>
  </cellStyles>
  <dxfs count="51">
    <dxf>
      <alignment horizontal="center" vertical="bottom" textRotation="0" wrapText="0" indent="0" justifyLastLine="0" shrinkToFit="0" readingOrder="0"/>
      <border diagonalUp="0" diagonalDown="0" outline="0">
        <left style="thin">
          <color auto="1"/>
        </left>
        <right/>
        <top style="thin">
          <color auto="1"/>
        </top>
        <bottom/>
      </border>
    </dxf>
    <dxf>
      <alignment horizontal="center" vertical="bottom" textRotation="0" wrapText="0" indent="0" justifyLastLine="0" shrinkToFit="0" readingOrder="0"/>
      <border diagonalUp="0" diagonalDown="0">
        <left style="thin">
          <color auto="1"/>
        </left>
        <right/>
        <top style="thin">
          <color auto="1"/>
        </top>
        <bottom style="thin">
          <color auto="1"/>
        </bottom>
        <vertical/>
        <horizontal/>
      </border>
    </dxf>
    <dxf>
      <alignment horizontal="center" vertical="bottom" textRotation="0" wrapText="0" indent="0" justifyLastLine="0" shrinkToFit="0" readingOrder="0"/>
      <border diagonalUp="0" diagonalDown="0" outline="0">
        <left style="thin">
          <color auto="1"/>
        </left>
        <right style="thin">
          <color auto="1"/>
        </right>
        <top style="thin">
          <color auto="1"/>
        </top>
        <bottom/>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outline="0">
        <left style="thin">
          <color auto="1"/>
        </left>
        <right style="thin">
          <color auto="1"/>
        </right>
        <top style="thin">
          <color auto="1"/>
        </top>
        <bottom/>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outline="0">
        <left style="thin">
          <color auto="1"/>
        </left>
        <right style="thin">
          <color auto="1"/>
        </right>
        <top style="thin">
          <color auto="1"/>
        </top>
        <bottom/>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outline="0">
        <left style="thin">
          <color auto="1"/>
        </left>
        <right style="thin">
          <color auto="1"/>
        </right>
        <top style="thin">
          <color auto="1"/>
        </top>
        <bottom/>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outline="0">
        <left/>
        <right/>
        <top style="thin">
          <color auto="1"/>
        </top>
        <bottom/>
      </border>
    </dxf>
    <dxf>
      <alignment horizontal="left" vertical="bottom" textRotation="0" wrapText="0" indent="0" justifyLastLine="0" shrinkToFit="0" readingOrder="0"/>
      <border diagonalUp="0" diagonalDown="0">
        <left/>
        <right/>
        <top style="thin">
          <color auto="1"/>
        </top>
        <bottom style="thin">
          <color auto="1"/>
        </bottom>
        <vertical/>
        <horizontal/>
      </border>
    </dxf>
    <dxf>
      <border outline="0">
        <left style="thin">
          <color auto="1"/>
        </left>
        <right style="thin">
          <color auto="1"/>
        </right>
        <top style="thin">
          <color auto="1"/>
        </top>
      </border>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alignment horizontal="center" vertical="bottom" textRotation="0" wrapText="0" indent="0" justifyLastLine="0" shrinkToFit="0" readingOrder="0"/>
      <border diagonalUp="0" diagonalDown="0">
        <left style="thin">
          <color auto="1"/>
        </left>
        <right style="thin">
          <color auto="1"/>
        </right>
        <top style="thin">
          <color auto="1"/>
        </top>
        <bottom/>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outline="0">
        <left style="thin">
          <color auto="1"/>
        </left>
        <right/>
        <top style="thin">
          <color auto="1"/>
        </top>
        <bottom/>
      </border>
    </dxf>
    <dxf>
      <alignment horizontal="center" vertical="bottom" textRotation="0" wrapText="0" indent="0" justifyLastLine="0" shrinkToFit="0" readingOrder="0"/>
      <border diagonalUp="0" diagonalDown="0">
        <left style="thin">
          <color auto="1"/>
        </left>
        <right/>
        <top style="thin">
          <color auto="1"/>
        </top>
        <bottom style="thin">
          <color auto="1"/>
        </bottom>
        <vertical/>
        <horizontal/>
      </border>
    </dxf>
    <dxf>
      <alignment horizontal="center" vertical="bottom" textRotation="0" wrapText="0" indent="0" justifyLastLine="0" shrinkToFit="0" readingOrder="0"/>
      <border diagonalUp="0" diagonalDown="0" outline="0">
        <left style="thin">
          <color auto="1"/>
        </left>
        <right style="thin">
          <color auto="1"/>
        </right>
        <top style="thin">
          <color auto="1"/>
        </top>
        <bottom/>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outline="0">
        <left style="thin">
          <color auto="1"/>
        </left>
        <right style="thin">
          <color auto="1"/>
        </right>
        <top style="thin">
          <color auto="1"/>
        </top>
        <bottom/>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outline="0">
        <left style="thin">
          <color auto="1"/>
        </left>
        <right style="thin">
          <color auto="1"/>
        </right>
        <top style="thin">
          <color auto="1"/>
        </top>
        <bottom/>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outline="0">
        <left style="thin">
          <color auto="1"/>
        </left>
        <right style="thin">
          <color auto="1"/>
        </right>
        <top style="thin">
          <color auto="1"/>
        </top>
        <bottom/>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outline="0">
        <left/>
        <right/>
        <top style="thin">
          <color auto="1"/>
        </top>
        <bottom/>
      </border>
    </dxf>
    <dxf>
      <alignment horizontal="left" vertical="bottom" textRotation="0" wrapText="0" indent="0" justifyLastLine="0" shrinkToFit="0" readingOrder="0"/>
      <border diagonalUp="0" diagonalDown="0">
        <left/>
        <right/>
        <top style="thin">
          <color auto="1"/>
        </top>
        <bottom style="thin">
          <color auto="1"/>
        </bottom>
        <vertical/>
        <horizontal/>
      </border>
    </dxf>
    <dxf>
      <border outline="0">
        <left style="thin">
          <color auto="1"/>
        </left>
        <right style="thin">
          <color auto="1"/>
        </right>
        <top style="thin">
          <color auto="1"/>
        </top>
      </border>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alignment horizontal="center" vertical="bottom" textRotation="0" wrapText="0" indent="0" justifyLastLine="0" shrinkToFit="0" readingOrder="0"/>
      <border diagonalUp="0" diagonalDown="0" outline="0">
        <left style="thin">
          <color auto="1"/>
        </left>
        <right/>
        <top style="thin">
          <color auto="1"/>
        </top>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auto="1"/>
        </left>
        <right style="thin">
          <color auto="1"/>
        </right>
        <top style="thin">
          <color auto="1"/>
        </top>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auto="1"/>
        </left>
        <right style="thin">
          <color auto="1"/>
        </right>
        <top style="thin">
          <color auto="1"/>
        </top>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auto="1"/>
        </left>
        <right style="thin">
          <color auto="1"/>
        </right>
        <top style="thin">
          <color auto="1"/>
        </top>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auto="1"/>
        </left>
        <right style="thin">
          <color auto="1"/>
        </right>
        <top style="thin">
          <color auto="1"/>
        </top>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auto="1"/>
        </left>
        <right style="thin">
          <color auto="1"/>
        </right>
        <top style="thin">
          <color auto="1"/>
        </top>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auto="1"/>
        </left>
        <right style="thin">
          <color auto="1"/>
        </right>
        <top style="thin">
          <color auto="1"/>
        </top>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outline="0">
        <left/>
        <right/>
        <top style="thin">
          <color auto="1"/>
        </top>
        <bottom/>
      </border>
    </dxf>
    <dxf>
      <alignment horizontal="left" vertical="bottom" textRotation="0" wrapText="0" indent="0" justifyLastLine="0" shrinkToFit="0" readingOrder="0"/>
      <border diagonalUp="0" diagonalDown="0">
        <left/>
        <right/>
        <top style="thin">
          <color auto="1"/>
        </top>
        <bottom style="thin">
          <color auto="1"/>
        </bottom>
        <vertical/>
        <horizontal/>
      </border>
    </dxf>
    <dxf>
      <border outline="0">
        <left style="thin">
          <color auto="1"/>
        </left>
        <right style="thin">
          <color auto="1"/>
        </right>
        <top style="thin">
          <color auto="1"/>
        </top>
      </border>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tyles" Target="styles.xml"/><Relationship Id="rId5" Type="http://schemas.microsoft.com/office/2007/relationships/slicerCache" Target="slicerCaches/slicerCache1.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ROC</a:t>
            </a:r>
            <a:r>
              <a:rPr lang="en-US" baseline="0"/>
              <a:t> Curve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Current Model</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'Decision Tree'!$AE$16:$AE$18</c:f>
              <c:numCache>
                <c:formatCode>0.000</c:formatCode>
                <c:ptCount val="3"/>
                <c:pt idx="0" formatCode="General">
                  <c:v>0</c:v>
                </c:pt>
                <c:pt idx="1">
                  <c:v>0.4</c:v>
                </c:pt>
                <c:pt idx="2" formatCode="General">
                  <c:v>1</c:v>
                </c:pt>
              </c:numCache>
            </c:numRef>
          </c:xVal>
          <c:yVal>
            <c:numRef>
              <c:f>'Decision Tree'!$AD$16:$AD$18</c:f>
              <c:numCache>
                <c:formatCode>0.000</c:formatCode>
                <c:ptCount val="3"/>
                <c:pt idx="0" formatCode="General">
                  <c:v>0</c:v>
                </c:pt>
                <c:pt idx="1">
                  <c:v>0.7</c:v>
                </c:pt>
                <c:pt idx="2" formatCode="General">
                  <c:v>1</c:v>
                </c:pt>
              </c:numCache>
            </c:numRef>
          </c:yVal>
          <c:smooth val="0"/>
          <c:extLst>
            <c:ext xmlns:c16="http://schemas.microsoft.com/office/drawing/2014/chart" uri="{C3380CC4-5D6E-409C-BE32-E72D297353CC}">
              <c16:uniqueId val="{00000000-6B2D-4BD3-BE11-8290A2B72D92}"/>
            </c:ext>
          </c:extLst>
        </c:ser>
        <c:ser>
          <c:idx val="1"/>
          <c:order val="1"/>
          <c:tx>
            <c:v>Random Model</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'Decision Tree'!$AF$16:$AF$18</c:f>
              <c:numCache>
                <c:formatCode>General</c:formatCode>
                <c:ptCount val="3"/>
                <c:pt idx="0">
                  <c:v>0</c:v>
                </c:pt>
                <c:pt idx="1">
                  <c:v>0.5</c:v>
                </c:pt>
                <c:pt idx="2">
                  <c:v>1</c:v>
                </c:pt>
              </c:numCache>
            </c:numRef>
          </c:xVal>
          <c:yVal>
            <c:numRef>
              <c:f>'Decision Tree'!$AG$16:$AG$18</c:f>
              <c:numCache>
                <c:formatCode>General</c:formatCode>
                <c:ptCount val="3"/>
                <c:pt idx="0">
                  <c:v>0</c:v>
                </c:pt>
                <c:pt idx="1">
                  <c:v>0.5</c:v>
                </c:pt>
                <c:pt idx="2">
                  <c:v>1</c:v>
                </c:pt>
              </c:numCache>
            </c:numRef>
          </c:yVal>
          <c:smooth val="0"/>
          <c:extLst>
            <c:ext xmlns:c16="http://schemas.microsoft.com/office/drawing/2014/chart" uri="{C3380CC4-5D6E-409C-BE32-E72D297353CC}">
              <c16:uniqueId val="{00000001-6B2D-4BD3-BE11-8290A2B72D92}"/>
            </c:ext>
          </c:extLst>
        </c:ser>
        <c:dLbls>
          <c:showLegendKey val="0"/>
          <c:showVal val="0"/>
          <c:showCatName val="0"/>
          <c:showSerName val="0"/>
          <c:showPercent val="0"/>
          <c:showBubbleSize val="0"/>
        </c:dLbls>
        <c:axId val="1802144240"/>
        <c:axId val="1802142608"/>
      </c:scatterChart>
      <c:valAx>
        <c:axId val="1802144240"/>
        <c:scaling>
          <c:orientation val="minMax"/>
          <c:max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1-Specificity</a:t>
                </a:r>
                <a:r>
                  <a:rPr lang="en-US" baseline="0"/>
                  <a:t> (True Negative)</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2142608"/>
        <c:crosses val="autoZero"/>
        <c:crossBetween val="midCat"/>
        <c:majorUnit val="0.1"/>
      </c:valAx>
      <c:valAx>
        <c:axId val="1802142608"/>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Sensitivity (True Positive)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214424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Income</a:t>
            </a:r>
            <a:r>
              <a:rPr lang="en-US" baseline="0"/>
              <a:t> Level</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dLbls>
            <c:dLbl>
              <c:idx val="7"/>
              <c:spPr>
                <a:solidFill>
                  <a:schemeClr val="accent4"/>
                </a:solidFill>
                <a:ln>
                  <a:solidFill>
                    <a:schemeClr val="accent1"/>
                  </a:solid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AC-4C50-9E75-4F64AC1FEE6B}"/>
                </c:ext>
              </c:extLst>
            </c:dLbl>
            <c:spPr>
              <a:solidFill>
                <a:schemeClr val="accent4"/>
              </a:solidFill>
              <a:ln>
                <a:solidFill>
                  <a:schemeClr val="accent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'Decision Tree Math'!$E$37:$E$48</c:f>
              <c:numCache>
                <c:formatCode>General</c:formatCode>
                <c:ptCount val="12"/>
                <c:pt idx="0">
                  <c:v>0.39124356362925566</c:v>
                </c:pt>
                <c:pt idx="1">
                  <c:v>0.61938219467876376</c:v>
                </c:pt>
                <c:pt idx="2">
                  <c:v>0.77934983729208518</c:v>
                </c:pt>
                <c:pt idx="3">
                  <c:v>0.89049164021949134</c:v>
                </c:pt>
                <c:pt idx="4">
                  <c:v>0.96123660472287598</c:v>
                </c:pt>
                <c:pt idx="5">
                  <c:v>0.99572745208492563</c:v>
                </c:pt>
                <c:pt idx="6">
                  <c:v>0.99572745208492563</c:v>
                </c:pt>
                <c:pt idx="7">
                  <c:v>0.96123660472287598</c:v>
                </c:pt>
                <c:pt idx="8">
                  <c:v>0.89049164021949134</c:v>
                </c:pt>
                <c:pt idx="9">
                  <c:v>0.77934983729208518</c:v>
                </c:pt>
                <c:pt idx="10">
                  <c:v>0.61938219467876376</c:v>
                </c:pt>
                <c:pt idx="11">
                  <c:v>0.39124356362925566</c:v>
                </c:pt>
              </c:numCache>
            </c:numRef>
          </c:val>
          <c:smooth val="0"/>
          <c:extLst>
            <c:ext xmlns:c16="http://schemas.microsoft.com/office/drawing/2014/chart" uri="{C3380CC4-5D6E-409C-BE32-E72D297353CC}">
              <c16:uniqueId val="{00000001-4BAC-4C50-9E75-4F64AC1FEE6B}"/>
            </c:ext>
          </c:extLst>
        </c:ser>
        <c:dLbls>
          <c:showLegendKey val="0"/>
          <c:showVal val="0"/>
          <c:showCatName val="0"/>
          <c:showSerName val="0"/>
          <c:showPercent val="0"/>
          <c:showBubbleSize val="0"/>
        </c:dLbls>
        <c:smooth val="0"/>
        <c:axId val="1802149680"/>
        <c:axId val="1803741072"/>
      </c:lineChart>
      <c:catAx>
        <c:axId val="180214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741072"/>
        <c:crosses val="autoZero"/>
        <c:auto val="1"/>
        <c:lblAlgn val="ctr"/>
        <c:lblOffset val="100"/>
        <c:noMultiLvlLbl val="0"/>
      </c:catAx>
      <c:valAx>
        <c:axId val="18037410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21496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Ratio</a:t>
            </a:r>
            <a:r>
              <a:rPr lang="en-US" baseline="0"/>
              <a:t> of Purchase to No Purchase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'Decision Tree Math'!$G$1</c:f>
              <c:strCache>
                <c:ptCount val="1"/>
                <c:pt idx="0">
                  <c:v>Formula without Log</c:v>
                </c:pt>
              </c:strCache>
            </c:strRef>
          </c:tx>
          <c:spPr>
            <a:ln w="28575" cap="rnd">
              <a:solidFill>
                <a:schemeClr val="accent1"/>
              </a:solidFill>
              <a:round/>
            </a:ln>
            <a:effectLst/>
          </c:spPr>
          <c:marker>
            <c:symbol val="none"/>
          </c:marker>
          <c:val>
            <c:numRef>
              <c:f>'Decision Tree Math'!$G$2:$G$20</c:f>
              <c:numCache>
                <c:formatCode>General</c:formatCode>
                <c:ptCount val="19"/>
                <c:pt idx="0">
                  <c:v>-0.89999999999999991</c:v>
                </c:pt>
                <c:pt idx="1">
                  <c:v>-0.8</c:v>
                </c:pt>
                <c:pt idx="2">
                  <c:v>-0.7</c:v>
                </c:pt>
                <c:pt idx="3">
                  <c:v>-0.60000000000000009</c:v>
                </c:pt>
                <c:pt idx="4">
                  <c:v>-0.5</c:v>
                </c:pt>
                <c:pt idx="5">
                  <c:v>-0.39999999999999997</c:v>
                </c:pt>
                <c:pt idx="6">
                  <c:v>-0.30000000000000004</c:v>
                </c:pt>
                <c:pt idx="7">
                  <c:v>-0.19999999999999996</c:v>
                </c:pt>
                <c:pt idx="8">
                  <c:v>-0.10000000000000003</c:v>
                </c:pt>
                <c:pt idx="9">
                  <c:v>0</c:v>
                </c:pt>
                <c:pt idx="10">
                  <c:v>0.10000000000000003</c:v>
                </c:pt>
                <c:pt idx="11">
                  <c:v>0.19999999999999996</c:v>
                </c:pt>
                <c:pt idx="12">
                  <c:v>0.30000000000000004</c:v>
                </c:pt>
                <c:pt idx="13">
                  <c:v>0.39999999999999997</c:v>
                </c:pt>
                <c:pt idx="14">
                  <c:v>0.5</c:v>
                </c:pt>
                <c:pt idx="15">
                  <c:v>0.60000000000000009</c:v>
                </c:pt>
                <c:pt idx="16">
                  <c:v>0.7</c:v>
                </c:pt>
                <c:pt idx="17">
                  <c:v>0.8</c:v>
                </c:pt>
                <c:pt idx="18">
                  <c:v>0.89999999999999991</c:v>
                </c:pt>
              </c:numCache>
            </c:numRef>
          </c:val>
          <c:smooth val="0"/>
          <c:extLst>
            <c:ext xmlns:c16="http://schemas.microsoft.com/office/drawing/2014/chart" uri="{C3380CC4-5D6E-409C-BE32-E72D297353CC}">
              <c16:uniqueId val="{00000000-B622-44D0-820C-93FA085901E9}"/>
            </c:ext>
          </c:extLst>
        </c:ser>
        <c:ser>
          <c:idx val="1"/>
          <c:order val="1"/>
          <c:tx>
            <c:strRef>
              <c:f>'Decision Tree Math'!$H$1</c:f>
              <c:strCache>
                <c:ptCount val="1"/>
                <c:pt idx="0">
                  <c:v>With Log</c:v>
                </c:pt>
              </c:strCache>
            </c:strRef>
          </c:tx>
          <c:spPr>
            <a:ln w="28575" cap="rnd">
              <a:solidFill>
                <a:schemeClr val="accent2"/>
              </a:solidFill>
              <a:round/>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'Decision Tree Math'!$H$2:$H$20</c:f>
            </c:numRef>
          </c:val>
          <c:smooth val="0"/>
          <c:extLst>
            <c:ext xmlns:c16="http://schemas.microsoft.com/office/drawing/2014/chart" uri="{C3380CC4-5D6E-409C-BE32-E72D297353CC}">
              <c16:uniqueId val="{00000001-B622-44D0-820C-93FA085901E9}"/>
            </c:ext>
          </c:extLst>
        </c:ser>
        <c:dLbls>
          <c:showLegendKey val="0"/>
          <c:showVal val="0"/>
          <c:showCatName val="0"/>
          <c:showSerName val="0"/>
          <c:showPercent val="0"/>
          <c:showBubbleSize val="0"/>
        </c:dLbls>
        <c:smooth val="0"/>
        <c:axId val="1803745968"/>
        <c:axId val="1798741056"/>
      </c:lineChart>
      <c:catAx>
        <c:axId val="180374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8741056"/>
        <c:crosses val="autoZero"/>
        <c:auto val="1"/>
        <c:lblAlgn val="ctr"/>
        <c:lblOffset val="100"/>
        <c:noMultiLvlLbl val="0"/>
      </c:catAx>
      <c:valAx>
        <c:axId val="17987410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745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11</xdr:col>
      <xdr:colOff>0</xdr:colOff>
      <xdr:row>0</xdr:row>
      <xdr:rowOff>190498</xdr:rowOff>
    </xdr:from>
    <xdr:ext cx="5905500" cy="8877302"/>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810375" y="190498"/>
          <a:ext cx="5905500" cy="8877302"/>
        </a:xfrm>
        <a:prstGeom prst="rect">
          <a:avLst/>
        </a:prstGeom>
        <a:solidFill>
          <a:schemeClr val="accent1"/>
        </a:solidFill>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lang="en-US" sz="1100">
              <a:solidFill>
                <a:schemeClr val="bg1"/>
              </a:solidFill>
            </a:rPr>
            <a:t>The</a:t>
          </a:r>
          <a:r>
            <a:rPr lang="en-US" sz="1100" baseline="0">
              <a:solidFill>
                <a:schemeClr val="bg1"/>
              </a:solidFill>
            </a:rPr>
            <a:t> data set to the left has been heavily modified in order to make sure it would work with all of the models herein.  It does not represent real data, in fact, began as  modification of the edible/poisonous mushroom data set commonly used in WEKA in order to produce a Decision Tree and then was heavily modified to suit several models, i.e. the models here-in are for understanding of how the various models work, not how to analyze or target customers! The same data set is used with all models to demonstrate how different models can be used with the same data with similar results.</a:t>
          </a:r>
        </a:p>
        <a:p>
          <a:endParaRPr lang="en-US" sz="1100" baseline="0">
            <a:solidFill>
              <a:schemeClr val="bg1"/>
            </a:solidFill>
          </a:endParaRPr>
        </a:p>
        <a:p>
          <a:r>
            <a:rPr lang="en-US" sz="1100" baseline="0">
              <a:solidFill>
                <a:schemeClr val="bg1"/>
              </a:solidFill>
            </a:rPr>
            <a:t>This workbook was developed by Joe Dion, linked in profile is below.  https://www.linkedin.com/profile/view?id=2465657&amp;trk=nav_responsive_tab_profile</a:t>
          </a:r>
        </a:p>
        <a:p>
          <a:r>
            <a:rPr lang="en-US" sz="1100" baseline="0">
              <a:solidFill>
                <a:schemeClr val="bg1"/>
              </a:solidFill>
            </a:rPr>
            <a:t>If you find errors in the models please let me know so that I can make corrections.  If you make improvements it would also be appreciated if you would share those back.  Feel free to use this as a teaching tool in any class.</a:t>
          </a:r>
        </a:p>
        <a:p>
          <a:endParaRPr lang="en-US" sz="1100" baseline="0">
            <a:solidFill>
              <a:schemeClr val="bg1"/>
            </a:solidFill>
          </a:endParaRPr>
        </a:p>
        <a:p>
          <a:r>
            <a:rPr lang="en-US" sz="1100">
              <a:solidFill>
                <a:schemeClr val="bg1"/>
              </a:solidFill>
            </a:rPr>
            <a:t>The basis</a:t>
          </a:r>
          <a:r>
            <a:rPr lang="en-US" sz="1100" baseline="0">
              <a:solidFill>
                <a:schemeClr val="bg1"/>
              </a:solidFill>
            </a:rPr>
            <a:t> for producing the Decision Tree and Naive Bayes Models were provide by Gabriel Shofield in a Northwestern University MSPA data mining class. https://www.linkedin.com/profile/view?id=77502435</a:t>
          </a:r>
        </a:p>
        <a:p>
          <a:endParaRPr lang="en-US" sz="1100" baseline="0">
            <a:solidFill>
              <a:schemeClr val="bg1"/>
            </a:solidFill>
          </a:endParaRPr>
        </a:p>
        <a:p>
          <a:endParaRPr lang="en-US" sz="1100" baseline="0">
            <a:solidFill>
              <a:schemeClr val="bg1"/>
            </a:solidFill>
          </a:endParaRPr>
        </a:p>
        <a:p>
          <a:r>
            <a:rPr lang="en-US" sz="1100">
              <a:solidFill>
                <a:schemeClr val="bg1"/>
              </a:solidFill>
            </a:rPr>
            <a:t>The</a:t>
          </a:r>
          <a:r>
            <a:rPr lang="en-US" sz="1100" baseline="0">
              <a:solidFill>
                <a:schemeClr val="bg1"/>
              </a:solidFill>
            </a:rPr>
            <a:t> K-Means and Logistic Models were adapted from solutions found online.  The source of each model is listed in the applicable tab.  The Logistic Model Diagnostics were adapted from Dr. Donald Wedding from the Northwestern University MSPA's Generalized Linear Models class. https://www.linkedin.com/profile/view?id=4624842</a:t>
          </a:r>
          <a:endParaRPr lang="en-US" sz="1100">
            <a:solidFill>
              <a:schemeClr val="bg1"/>
            </a:solidFill>
          </a:endParaRPr>
        </a:p>
        <a:p>
          <a:endParaRPr lang="en-US" sz="1100">
            <a:solidFill>
              <a:schemeClr val="bg1"/>
            </a:solidFill>
          </a:endParaRPr>
        </a:p>
        <a:p>
          <a:r>
            <a:rPr lang="en-US" sz="1100">
              <a:solidFill>
                <a:schemeClr val="bg1"/>
              </a:solidFill>
            </a:rPr>
            <a:t>Many</a:t>
          </a:r>
          <a:r>
            <a:rPr lang="en-US" sz="1100" baseline="0">
              <a:solidFill>
                <a:schemeClr val="bg1"/>
              </a:solidFill>
            </a:rPr>
            <a:t> models have hidden groups that can be exposed</a:t>
          </a:r>
        </a:p>
        <a:p>
          <a:r>
            <a:rPr lang="en-US" sz="1100" baseline="0">
              <a:solidFill>
                <a:schemeClr val="bg1"/>
              </a:solidFill>
            </a:rPr>
            <a:t>by clicking on the plus sign, in the example here, the</a:t>
          </a:r>
        </a:p>
        <a:p>
          <a:r>
            <a:rPr lang="en-US" sz="1100" baseline="0">
              <a:solidFill>
                <a:schemeClr val="bg1"/>
              </a:solidFill>
            </a:rPr>
            <a:t>models prediction is shown next to the result in the </a:t>
          </a:r>
        </a:p>
        <a:p>
          <a:r>
            <a:rPr lang="en-US" sz="1100" baseline="0">
              <a:solidFill>
                <a:schemeClr val="bg1"/>
              </a:solidFill>
            </a:rPr>
            <a:t>data source.  </a:t>
          </a:r>
        </a:p>
        <a:p>
          <a:endParaRPr lang="en-US" sz="1100" baseline="0">
            <a:solidFill>
              <a:schemeClr val="bg1"/>
            </a:solidFill>
          </a:endParaRPr>
        </a:p>
        <a:p>
          <a:endParaRPr lang="en-US" sz="1100" baseline="0">
            <a:solidFill>
              <a:schemeClr val="bg1"/>
            </a:solidFill>
          </a:endParaRPr>
        </a:p>
        <a:p>
          <a:endParaRPr lang="en-US" sz="1100" baseline="0">
            <a:solidFill>
              <a:schemeClr val="bg1"/>
            </a:solidFill>
          </a:endParaRPr>
        </a:p>
        <a:p>
          <a:endParaRPr lang="en-US" sz="1100" baseline="0">
            <a:solidFill>
              <a:schemeClr val="bg1"/>
            </a:solidFill>
          </a:endParaRPr>
        </a:p>
        <a:p>
          <a:endParaRPr lang="en-US" sz="1100" baseline="0">
            <a:solidFill>
              <a:schemeClr val="bg1"/>
            </a:solidFill>
          </a:endParaRPr>
        </a:p>
        <a:p>
          <a:endParaRPr lang="en-US" sz="1100" baseline="0">
            <a:solidFill>
              <a:schemeClr val="bg1"/>
            </a:solidFill>
          </a:endParaRPr>
        </a:p>
        <a:p>
          <a:endParaRPr lang="en-US" sz="1100" baseline="0">
            <a:solidFill>
              <a:schemeClr val="bg1"/>
            </a:solidFill>
          </a:endParaRPr>
        </a:p>
        <a:p>
          <a:endParaRPr lang="en-US" sz="1100" baseline="0">
            <a:solidFill>
              <a:schemeClr val="bg1"/>
            </a:solidFill>
          </a:endParaRPr>
        </a:p>
        <a:p>
          <a:endParaRPr lang="en-US" sz="1100" baseline="0">
            <a:solidFill>
              <a:schemeClr val="bg1"/>
            </a:solidFill>
          </a:endParaRPr>
        </a:p>
        <a:p>
          <a:r>
            <a:rPr lang="en-US" sz="1100" baseline="0">
              <a:solidFill>
                <a:schemeClr val="bg1"/>
              </a:solidFill>
            </a:rPr>
            <a:t>These results are then used to </a:t>
          </a:r>
        </a:p>
        <a:p>
          <a:r>
            <a:rPr lang="en-US" sz="1100" baseline="0">
              <a:solidFill>
                <a:schemeClr val="bg1"/>
              </a:solidFill>
            </a:rPr>
            <a:t>demonstrate how the model is judged.</a:t>
          </a:r>
        </a:p>
        <a:p>
          <a:r>
            <a:rPr lang="en-US" sz="1100" baseline="0">
              <a:solidFill>
                <a:schemeClr val="bg1"/>
              </a:solidFill>
            </a:rPr>
            <a:t>These examples are from the Decision </a:t>
          </a:r>
        </a:p>
        <a:p>
          <a:r>
            <a:rPr lang="en-US" sz="1100" baseline="0">
              <a:solidFill>
                <a:schemeClr val="bg1"/>
              </a:solidFill>
            </a:rPr>
            <a:t>Tree and show the Confusion Matrix</a:t>
          </a:r>
        </a:p>
        <a:p>
          <a:r>
            <a:rPr lang="en-US" sz="1100">
              <a:solidFill>
                <a:schemeClr val="bg1"/>
              </a:solidFill>
            </a:rPr>
            <a:t>from the model.</a:t>
          </a:r>
        </a:p>
      </xdr:txBody>
    </xdr:sp>
    <xdr:clientData/>
  </xdr:oneCellAnchor>
  <xdr:twoCellAnchor editAs="oneCell">
    <xdr:from>
      <xdr:col>16</xdr:col>
      <xdr:colOff>266700</xdr:colOff>
      <xdr:row>21</xdr:row>
      <xdr:rowOff>95248</xdr:rowOff>
    </xdr:from>
    <xdr:to>
      <xdr:col>20</xdr:col>
      <xdr:colOff>371157</xdr:colOff>
      <xdr:row>33</xdr:row>
      <xdr:rowOff>75915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0125075" y="4095748"/>
          <a:ext cx="2542857" cy="2266667"/>
        </a:xfrm>
        <a:prstGeom prst="rect">
          <a:avLst/>
        </a:prstGeom>
      </xdr:spPr>
    </xdr:pic>
    <xdr:clientData/>
  </xdr:twoCellAnchor>
  <xdr:twoCellAnchor editAs="oneCell">
    <xdr:from>
      <xdr:col>15</xdr:col>
      <xdr:colOff>0</xdr:colOff>
      <xdr:row>34</xdr:row>
      <xdr:rowOff>171448</xdr:rowOff>
    </xdr:from>
    <xdr:to>
      <xdr:col>20</xdr:col>
      <xdr:colOff>380571</xdr:colOff>
      <xdr:row>46</xdr:row>
      <xdr:rowOff>66400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248775" y="6648448"/>
          <a:ext cx="3428571" cy="21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504824</xdr:colOff>
      <xdr:row>5</xdr:row>
      <xdr:rowOff>114300</xdr:rowOff>
    </xdr:from>
    <xdr:to>
      <xdr:col>16</xdr:col>
      <xdr:colOff>542925</xdr:colOff>
      <xdr:row>22</xdr:row>
      <xdr:rowOff>38100</xdr:rowOff>
    </xdr:to>
    <xdr:grpSp>
      <xdr:nvGrpSpPr>
        <xdr:cNvPr id="39" name="Group 38">
          <a:extLst>
            <a:ext uri="{FF2B5EF4-FFF2-40B4-BE49-F238E27FC236}">
              <a16:creationId xmlns:a16="http://schemas.microsoft.com/office/drawing/2014/main" id="{00000000-0008-0000-0300-000027000000}"/>
            </a:ext>
          </a:extLst>
        </xdr:cNvPr>
        <xdr:cNvGrpSpPr/>
      </xdr:nvGrpSpPr>
      <xdr:grpSpPr>
        <a:xfrm>
          <a:off x="8934449" y="1066800"/>
          <a:ext cx="6038851" cy="3276600"/>
          <a:chOff x="7772399" y="1019175"/>
          <a:chExt cx="6038851" cy="3276600"/>
        </a:xfrm>
      </xdr:grpSpPr>
      <xdr:sp macro="" textlink="">
        <xdr:nvSpPr>
          <xdr:cNvPr id="38" name="Rounded Rectangular Callout 37">
            <a:extLst>
              <a:ext uri="{FF2B5EF4-FFF2-40B4-BE49-F238E27FC236}">
                <a16:creationId xmlns:a16="http://schemas.microsoft.com/office/drawing/2014/main" id="{00000000-0008-0000-0300-000026000000}"/>
              </a:ext>
            </a:extLst>
          </xdr:cNvPr>
          <xdr:cNvSpPr/>
        </xdr:nvSpPr>
        <xdr:spPr>
          <a:xfrm>
            <a:off x="8534401" y="3705225"/>
            <a:ext cx="1000124" cy="495300"/>
          </a:xfrm>
          <a:prstGeom prst="wedgeRoundRectCallout">
            <a:avLst>
              <a:gd name="adj1" fmla="val 55409"/>
              <a:gd name="adj2" fmla="val -8585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Predicted,</a:t>
            </a:r>
            <a:r>
              <a:rPr lang="en-US" sz="1100" baseline="0"/>
              <a:t> Incorrect</a:t>
            </a:r>
            <a:endParaRPr lang="en-US" sz="1100"/>
          </a:p>
        </xdr:txBody>
      </xdr:sp>
      <xdr:grpSp>
        <xdr:nvGrpSpPr>
          <xdr:cNvPr id="37" name="Group 36">
            <a:extLst>
              <a:ext uri="{FF2B5EF4-FFF2-40B4-BE49-F238E27FC236}">
                <a16:creationId xmlns:a16="http://schemas.microsoft.com/office/drawing/2014/main" id="{00000000-0008-0000-0300-000025000000}"/>
              </a:ext>
            </a:extLst>
          </xdr:cNvPr>
          <xdr:cNvGrpSpPr/>
        </xdr:nvGrpSpPr>
        <xdr:grpSpPr>
          <a:xfrm>
            <a:off x="7772399" y="1019175"/>
            <a:ext cx="6038851" cy="3276600"/>
            <a:chOff x="14163674" y="4572000"/>
            <a:chExt cx="5686425" cy="3143250"/>
          </a:xfrm>
        </xdr:grpSpPr>
        <xdr:grpSp>
          <xdr:nvGrpSpPr>
            <xdr:cNvPr id="2" name="Group 1">
              <a:extLst>
                <a:ext uri="{FF2B5EF4-FFF2-40B4-BE49-F238E27FC236}">
                  <a16:creationId xmlns:a16="http://schemas.microsoft.com/office/drawing/2014/main" id="{00000000-0008-0000-0300-000002000000}"/>
                </a:ext>
              </a:extLst>
            </xdr:cNvPr>
            <xdr:cNvGrpSpPr/>
          </xdr:nvGrpSpPr>
          <xdr:grpSpPr>
            <a:xfrm>
              <a:off x="14163674" y="4572000"/>
              <a:ext cx="5686425" cy="3143250"/>
              <a:chOff x="11763374" y="5753100"/>
              <a:chExt cx="6696075" cy="3143250"/>
            </a:xfrm>
          </xdr:grpSpPr>
          <xdr:sp macro="" textlink="">
            <xdr:nvSpPr>
              <xdr:cNvPr id="3" name="Rounded Rectangle 2">
                <a:extLst>
                  <a:ext uri="{FF2B5EF4-FFF2-40B4-BE49-F238E27FC236}">
                    <a16:creationId xmlns:a16="http://schemas.microsoft.com/office/drawing/2014/main" id="{00000000-0008-0000-0300-000003000000}"/>
                  </a:ext>
                </a:extLst>
              </xdr:cNvPr>
              <xdr:cNvSpPr/>
            </xdr:nvSpPr>
            <xdr:spPr>
              <a:xfrm>
                <a:off x="11763374" y="5753100"/>
                <a:ext cx="6696075" cy="3143250"/>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lang="en-US" sz="1100"/>
              </a:p>
            </xdr:txBody>
          </xdr:sp>
          <xdr:grpSp>
            <xdr:nvGrpSpPr>
              <xdr:cNvPr id="4" name="Group 3">
                <a:extLst>
                  <a:ext uri="{FF2B5EF4-FFF2-40B4-BE49-F238E27FC236}">
                    <a16:creationId xmlns:a16="http://schemas.microsoft.com/office/drawing/2014/main" id="{00000000-0008-0000-0300-000004000000}"/>
                  </a:ext>
                </a:extLst>
              </xdr:cNvPr>
              <xdr:cNvGrpSpPr/>
            </xdr:nvGrpSpPr>
            <xdr:grpSpPr>
              <a:xfrm>
                <a:off x="12172950" y="6372225"/>
                <a:ext cx="5994878" cy="1480565"/>
                <a:chOff x="13725525" y="6400800"/>
                <a:chExt cx="5994878" cy="1480565"/>
              </a:xfrm>
            </xdr:grpSpPr>
            <xdr:sp macro="" textlink="">
              <xdr:nvSpPr>
                <xdr:cNvPr id="5" name="Rounded Rectangle 4">
                  <a:extLst>
                    <a:ext uri="{FF2B5EF4-FFF2-40B4-BE49-F238E27FC236}">
                      <a16:creationId xmlns:a16="http://schemas.microsoft.com/office/drawing/2014/main" id="{00000000-0008-0000-0300-000005000000}"/>
                    </a:ext>
                  </a:extLst>
                </xdr:cNvPr>
                <xdr:cNvSpPr/>
              </xdr:nvSpPr>
              <xdr:spPr>
                <a:xfrm>
                  <a:off x="16059150" y="6400800"/>
                  <a:ext cx="800100" cy="2381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Income</a:t>
                  </a:r>
                </a:p>
              </xdr:txBody>
            </xdr:sp>
            <xdr:sp macro="" textlink="">
              <xdr:nvSpPr>
                <xdr:cNvPr id="6" name="Rounded Rectangle 5">
                  <a:extLst>
                    <a:ext uri="{FF2B5EF4-FFF2-40B4-BE49-F238E27FC236}">
                      <a16:creationId xmlns:a16="http://schemas.microsoft.com/office/drawing/2014/main" id="{00000000-0008-0000-0300-000006000000}"/>
                    </a:ext>
                  </a:extLst>
                </xdr:cNvPr>
                <xdr:cNvSpPr/>
              </xdr:nvSpPr>
              <xdr:spPr>
                <a:xfrm>
                  <a:off x="14868525" y="7038975"/>
                  <a:ext cx="923925" cy="2190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Gender</a:t>
                  </a:r>
                </a:p>
              </xdr:txBody>
            </xdr:sp>
            <xdr:sp macro="" textlink="">
              <xdr:nvSpPr>
                <xdr:cNvPr id="7" name="Rounded Rectangle 6">
                  <a:extLst>
                    <a:ext uri="{FF2B5EF4-FFF2-40B4-BE49-F238E27FC236}">
                      <a16:creationId xmlns:a16="http://schemas.microsoft.com/office/drawing/2014/main" id="{00000000-0008-0000-0300-000007000000}"/>
                    </a:ext>
                  </a:extLst>
                </xdr:cNvPr>
                <xdr:cNvSpPr/>
              </xdr:nvSpPr>
              <xdr:spPr>
                <a:xfrm>
                  <a:off x="17602201" y="6934201"/>
                  <a:ext cx="772259" cy="2095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Age</a:t>
                  </a:r>
                </a:p>
              </xdr:txBody>
            </xdr:sp>
            <xdr:cxnSp macro="">
              <xdr:nvCxnSpPr>
                <xdr:cNvPr id="8" name="Straight Arrow Connector 7">
                  <a:extLst>
                    <a:ext uri="{FF2B5EF4-FFF2-40B4-BE49-F238E27FC236}">
                      <a16:creationId xmlns:a16="http://schemas.microsoft.com/office/drawing/2014/main" id="{00000000-0008-0000-0300-000008000000}"/>
                    </a:ext>
                  </a:extLst>
                </xdr:cNvPr>
                <xdr:cNvCxnSpPr>
                  <a:stCxn id="5" idx="2"/>
                  <a:endCxn id="6" idx="0"/>
                </xdr:cNvCxnSpPr>
              </xdr:nvCxnSpPr>
              <xdr:spPr>
                <a:xfrm flipH="1">
                  <a:off x="15306675" y="6638925"/>
                  <a:ext cx="1238250" cy="400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Straight Arrow Connector 8">
                  <a:extLst>
                    <a:ext uri="{FF2B5EF4-FFF2-40B4-BE49-F238E27FC236}">
                      <a16:creationId xmlns:a16="http://schemas.microsoft.com/office/drawing/2014/main" id="{00000000-0008-0000-0300-000009000000}"/>
                    </a:ext>
                  </a:extLst>
                </xdr:cNvPr>
                <xdr:cNvCxnSpPr>
                  <a:stCxn id="5" idx="2"/>
                  <a:endCxn id="7" idx="0"/>
                </xdr:cNvCxnSpPr>
              </xdr:nvCxnSpPr>
              <xdr:spPr>
                <a:xfrm>
                  <a:off x="16459200" y="6638925"/>
                  <a:ext cx="1529130" cy="29527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Rounded Rectangle 9">
                  <a:extLst>
                    <a:ext uri="{FF2B5EF4-FFF2-40B4-BE49-F238E27FC236}">
                      <a16:creationId xmlns:a16="http://schemas.microsoft.com/office/drawing/2014/main" id="{00000000-0008-0000-0300-00000A000000}"/>
                    </a:ext>
                  </a:extLst>
                </xdr:cNvPr>
                <xdr:cNvSpPr/>
              </xdr:nvSpPr>
              <xdr:spPr>
                <a:xfrm>
                  <a:off x="13725525" y="7620000"/>
                  <a:ext cx="1352550" cy="2286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Purchased</a:t>
                  </a:r>
                </a:p>
              </xdr:txBody>
            </xdr:sp>
            <xdr:sp macro="" textlink="">
              <xdr:nvSpPr>
                <xdr:cNvPr id="11" name="Rounded Rectangle 10">
                  <a:extLst>
                    <a:ext uri="{FF2B5EF4-FFF2-40B4-BE49-F238E27FC236}">
                      <a16:creationId xmlns:a16="http://schemas.microsoft.com/office/drawing/2014/main" id="{00000000-0008-0000-0300-00000B000000}"/>
                    </a:ext>
                  </a:extLst>
                </xdr:cNvPr>
                <xdr:cNvSpPr/>
              </xdr:nvSpPr>
              <xdr:spPr>
                <a:xfrm>
                  <a:off x="15402165" y="7619998"/>
                  <a:ext cx="1457086" cy="26136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Didn't Purchase</a:t>
                  </a:r>
                </a:p>
              </xdr:txBody>
            </xdr:sp>
            <xdr:sp macro="" textlink="">
              <xdr:nvSpPr>
                <xdr:cNvPr id="12" name="Rounded Rectangle 11">
                  <a:extLst>
                    <a:ext uri="{FF2B5EF4-FFF2-40B4-BE49-F238E27FC236}">
                      <a16:creationId xmlns:a16="http://schemas.microsoft.com/office/drawing/2014/main" id="{00000000-0008-0000-0300-00000C000000}"/>
                    </a:ext>
                  </a:extLst>
                </xdr:cNvPr>
                <xdr:cNvSpPr/>
              </xdr:nvSpPr>
              <xdr:spPr>
                <a:xfrm>
                  <a:off x="17040225" y="7610475"/>
                  <a:ext cx="1008964" cy="2331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Purchased</a:t>
                  </a:r>
                </a:p>
              </xdr:txBody>
            </xdr:sp>
            <xdr:sp macro="" textlink="">
              <xdr:nvSpPr>
                <xdr:cNvPr id="13" name="Rounded Rectangle 12">
                  <a:extLst>
                    <a:ext uri="{FF2B5EF4-FFF2-40B4-BE49-F238E27FC236}">
                      <a16:creationId xmlns:a16="http://schemas.microsoft.com/office/drawing/2014/main" id="{00000000-0008-0000-0300-00000D000000}"/>
                    </a:ext>
                  </a:extLst>
                </xdr:cNvPr>
                <xdr:cNvSpPr/>
              </xdr:nvSpPr>
              <xdr:spPr>
                <a:xfrm>
                  <a:off x="18240374" y="7591423"/>
                  <a:ext cx="1480029" cy="26479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Didn't Purchase</a:t>
                  </a:r>
                </a:p>
              </xdr:txBody>
            </xdr:sp>
            <xdr:sp macro="" textlink="">
              <xdr:nvSpPr>
                <xdr:cNvPr id="14" name="Oval 13">
                  <a:extLst>
                    <a:ext uri="{FF2B5EF4-FFF2-40B4-BE49-F238E27FC236}">
                      <a16:creationId xmlns:a16="http://schemas.microsoft.com/office/drawing/2014/main" id="{00000000-0008-0000-0300-00000E000000}"/>
                    </a:ext>
                  </a:extLst>
                </xdr:cNvPr>
                <xdr:cNvSpPr/>
              </xdr:nvSpPr>
              <xdr:spPr>
                <a:xfrm>
                  <a:off x="15478125" y="6581775"/>
                  <a:ext cx="285750" cy="247650"/>
                </a:xfrm>
                <a:prstGeom prst="ellips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a:t>H</a:t>
                  </a:r>
                </a:p>
              </xdr:txBody>
            </xdr:sp>
            <xdr:sp macro="" textlink="">
              <xdr:nvSpPr>
                <xdr:cNvPr id="15" name="Oval 14">
                  <a:extLst>
                    <a:ext uri="{FF2B5EF4-FFF2-40B4-BE49-F238E27FC236}">
                      <a16:creationId xmlns:a16="http://schemas.microsoft.com/office/drawing/2014/main" id="{00000000-0008-0000-0300-00000F000000}"/>
                    </a:ext>
                  </a:extLst>
                </xdr:cNvPr>
                <xdr:cNvSpPr/>
              </xdr:nvSpPr>
              <xdr:spPr>
                <a:xfrm>
                  <a:off x="17097375" y="6543675"/>
                  <a:ext cx="285750" cy="238125"/>
                </a:xfrm>
                <a:prstGeom prst="ellips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a:t>L</a:t>
                  </a:r>
                </a:p>
              </xdr:txBody>
            </xdr:sp>
            <xdr:cxnSp macro="">
              <xdr:nvCxnSpPr>
                <xdr:cNvPr id="16" name="Straight Arrow Connector 15">
                  <a:extLst>
                    <a:ext uri="{FF2B5EF4-FFF2-40B4-BE49-F238E27FC236}">
                      <a16:creationId xmlns:a16="http://schemas.microsoft.com/office/drawing/2014/main" id="{00000000-0008-0000-0300-000010000000}"/>
                    </a:ext>
                  </a:extLst>
                </xdr:cNvPr>
                <xdr:cNvCxnSpPr>
                  <a:stCxn id="6" idx="2"/>
                </xdr:cNvCxnSpPr>
              </xdr:nvCxnSpPr>
              <xdr:spPr>
                <a:xfrm flipH="1">
                  <a:off x="14668500" y="7258050"/>
                  <a:ext cx="638175" cy="3238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 name="Straight Arrow Connector 16">
                  <a:extLst>
                    <a:ext uri="{FF2B5EF4-FFF2-40B4-BE49-F238E27FC236}">
                      <a16:creationId xmlns:a16="http://schemas.microsoft.com/office/drawing/2014/main" id="{00000000-0008-0000-0300-000011000000}"/>
                    </a:ext>
                  </a:extLst>
                </xdr:cNvPr>
                <xdr:cNvCxnSpPr>
                  <a:stCxn id="6" idx="2"/>
                  <a:endCxn id="11" idx="0"/>
                </xdr:cNvCxnSpPr>
              </xdr:nvCxnSpPr>
              <xdr:spPr>
                <a:xfrm>
                  <a:off x="15330488" y="7258050"/>
                  <a:ext cx="800220" cy="36194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 name="Straight Arrow Connector 17">
                  <a:extLst>
                    <a:ext uri="{FF2B5EF4-FFF2-40B4-BE49-F238E27FC236}">
                      <a16:creationId xmlns:a16="http://schemas.microsoft.com/office/drawing/2014/main" id="{00000000-0008-0000-0300-000012000000}"/>
                    </a:ext>
                  </a:extLst>
                </xdr:cNvPr>
                <xdr:cNvCxnSpPr>
                  <a:stCxn id="7" idx="2"/>
                  <a:endCxn id="12" idx="0"/>
                </xdr:cNvCxnSpPr>
              </xdr:nvCxnSpPr>
              <xdr:spPr>
                <a:xfrm flipH="1">
                  <a:off x="17544707" y="7143752"/>
                  <a:ext cx="443624" cy="4667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Straight Arrow Connector 18">
                  <a:extLst>
                    <a:ext uri="{FF2B5EF4-FFF2-40B4-BE49-F238E27FC236}">
                      <a16:creationId xmlns:a16="http://schemas.microsoft.com/office/drawing/2014/main" id="{00000000-0008-0000-0300-000013000000}"/>
                    </a:ext>
                  </a:extLst>
                </xdr:cNvPr>
                <xdr:cNvCxnSpPr>
                  <a:stCxn id="7" idx="2"/>
                  <a:endCxn id="13" idx="0"/>
                </xdr:cNvCxnSpPr>
              </xdr:nvCxnSpPr>
              <xdr:spPr>
                <a:xfrm>
                  <a:off x="17988331" y="7143752"/>
                  <a:ext cx="992058" cy="44767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 name="Oval 19">
                  <a:extLst>
                    <a:ext uri="{FF2B5EF4-FFF2-40B4-BE49-F238E27FC236}">
                      <a16:creationId xmlns:a16="http://schemas.microsoft.com/office/drawing/2014/main" id="{00000000-0008-0000-0300-000014000000}"/>
                    </a:ext>
                  </a:extLst>
                </xdr:cNvPr>
                <xdr:cNvSpPr/>
              </xdr:nvSpPr>
              <xdr:spPr>
                <a:xfrm>
                  <a:off x="14468475" y="7267575"/>
                  <a:ext cx="285750" cy="219075"/>
                </a:xfrm>
                <a:prstGeom prst="ellips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a:t>F</a:t>
                  </a:r>
                </a:p>
              </xdr:txBody>
            </xdr:sp>
            <xdr:sp macro="" textlink="">
              <xdr:nvSpPr>
                <xdr:cNvPr id="21" name="Oval 20">
                  <a:extLst>
                    <a:ext uri="{FF2B5EF4-FFF2-40B4-BE49-F238E27FC236}">
                      <a16:creationId xmlns:a16="http://schemas.microsoft.com/office/drawing/2014/main" id="{00000000-0008-0000-0300-000015000000}"/>
                    </a:ext>
                  </a:extLst>
                </xdr:cNvPr>
                <xdr:cNvSpPr/>
              </xdr:nvSpPr>
              <xdr:spPr>
                <a:xfrm>
                  <a:off x="16011525" y="7248525"/>
                  <a:ext cx="285750" cy="219075"/>
                </a:xfrm>
                <a:prstGeom prst="ellips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a:t>M</a:t>
                  </a:r>
                </a:p>
              </xdr:txBody>
            </xdr:sp>
            <xdr:sp macro="" textlink="">
              <xdr:nvSpPr>
                <xdr:cNvPr id="22" name="Oval 21">
                  <a:extLst>
                    <a:ext uri="{FF2B5EF4-FFF2-40B4-BE49-F238E27FC236}">
                      <a16:creationId xmlns:a16="http://schemas.microsoft.com/office/drawing/2014/main" id="{00000000-0008-0000-0300-000016000000}"/>
                    </a:ext>
                  </a:extLst>
                </xdr:cNvPr>
                <xdr:cNvSpPr/>
              </xdr:nvSpPr>
              <xdr:spPr>
                <a:xfrm>
                  <a:off x="18402300" y="7200900"/>
                  <a:ext cx="285750" cy="219075"/>
                </a:xfrm>
                <a:prstGeom prst="ellips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a:t>O</a:t>
                  </a:r>
                </a:p>
              </xdr:txBody>
            </xdr:sp>
            <xdr:sp macro="" textlink="">
              <xdr:nvSpPr>
                <xdr:cNvPr id="23" name="Oval 22">
                  <a:extLst>
                    <a:ext uri="{FF2B5EF4-FFF2-40B4-BE49-F238E27FC236}">
                      <a16:creationId xmlns:a16="http://schemas.microsoft.com/office/drawing/2014/main" id="{00000000-0008-0000-0300-000017000000}"/>
                    </a:ext>
                  </a:extLst>
                </xdr:cNvPr>
                <xdr:cNvSpPr/>
              </xdr:nvSpPr>
              <xdr:spPr>
                <a:xfrm>
                  <a:off x="17325975" y="7210425"/>
                  <a:ext cx="266700" cy="219075"/>
                </a:xfrm>
                <a:prstGeom prst="ellips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a:t>Y</a:t>
                  </a:r>
                </a:p>
              </xdr:txBody>
            </xdr:sp>
          </xdr:grpSp>
        </xdr:grpSp>
        <xdr:sp macro="" textlink="">
          <xdr:nvSpPr>
            <xdr:cNvPr id="33" name="TextBox 32">
              <a:extLst>
                <a:ext uri="{FF2B5EF4-FFF2-40B4-BE49-F238E27FC236}">
                  <a16:creationId xmlns:a16="http://schemas.microsoft.com/office/drawing/2014/main" id="{00000000-0008-0000-0300-000021000000}"/>
                </a:ext>
              </a:extLst>
            </xdr:cNvPr>
            <xdr:cNvSpPr txBox="1"/>
          </xdr:nvSpPr>
          <xdr:spPr>
            <a:xfrm>
              <a:off x="14887575" y="6772275"/>
              <a:ext cx="44767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6, 1</a:t>
              </a:r>
            </a:p>
          </xdr:txBody>
        </xdr:sp>
        <xdr:sp macro="" textlink="">
          <xdr:nvSpPr>
            <xdr:cNvPr id="34" name="TextBox 33">
              <a:extLst>
                <a:ext uri="{FF2B5EF4-FFF2-40B4-BE49-F238E27FC236}">
                  <a16:creationId xmlns:a16="http://schemas.microsoft.com/office/drawing/2014/main" id="{00000000-0008-0000-0300-000022000000}"/>
                </a:ext>
              </a:extLst>
            </xdr:cNvPr>
            <xdr:cNvSpPr txBox="1"/>
          </xdr:nvSpPr>
          <xdr:spPr>
            <a:xfrm>
              <a:off x="16382999" y="6791325"/>
              <a:ext cx="476251"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7, 3</a:t>
              </a:r>
            </a:p>
          </xdr:txBody>
        </xdr:sp>
        <xdr:sp macro="" textlink="">
          <xdr:nvSpPr>
            <xdr:cNvPr id="35" name="TextBox 34">
              <a:extLst>
                <a:ext uri="{FF2B5EF4-FFF2-40B4-BE49-F238E27FC236}">
                  <a16:creationId xmlns:a16="http://schemas.microsoft.com/office/drawing/2014/main" id="{00000000-0008-0000-0300-000023000000}"/>
                </a:ext>
              </a:extLst>
            </xdr:cNvPr>
            <xdr:cNvSpPr txBox="1"/>
          </xdr:nvSpPr>
          <xdr:spPr>
            <a:xfrm>
              <a:off x="17478374" y="6791325"/>
              <a:ext cx="457201"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5, 3</a:t>
              </a:r>
            </a:p>
          </xdr:txBody>
        </xdr:sp>
        <xdr:sp macro="" textlink="">
          <xdr:nvSpPr>
            <xdr:cNvPr id="36" name="TextBox 35">
              <a:extLst>
                <a:ext uri="{FF2B5EF4-FFF2-40B4-BE49-F238E27FC236}">
                  <a16:creationId xmlns:a16="http://schemas.microsoft.com/office/drawing/2014/main" id="{00000000-0008-0000-0300-000024000000}"/>
                </a:ext>
              </a:extLst>
            </xdr:cNvPr>
            <xdr:cNvSpPr txBox="1"/>
          </xdr:nvSpPr>
          <xdr:spPr>
            <a:xfrm>
              <a:off x="18659473" y="6791325"/>
              <a:ext cx="523877"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2, 0</a:t>
              </a:r>
            </a:p>
          </xdr:txBody>
        </xdr:sp>
      </xdr:grpSp>
    </xdr:grpSp>
    <xdr:clientData/>
  </xdr:twoCellAnchor>
  <xdr:twoCellAnchor editAs="absolute">
    <xdr:from>
      <xdr:col>8</xdr:col>
      <xdr:colOff>828675</xdr:colOff>
      <xdr:row>0</xdr:row>
      <xdr:rowOff>0</xdr:rowOff>
    </xdr:from>
    <xdr:to>
      <xdr:col>10</xdr:col>
      <xdr:colOff>476250</xdr:colOff>
      <xdr:row>4</xdr:row>
      <xdr:rowOff>152400</xdr:rowOff>
    </xdr:to>
    <mc:AlternateContent xmlns:mc="http://schemas.openxmlformats.org/markup-compatibility/2006" xmlns:sle15="http://schemas.microsoft.com/office/drawing/2012/slicer">
      <mc:Choice Requires="sle15">
        <xdr:graphicFrame macro="">
          <xdr:nvGraphicFramePr>
            <xdr:cNvPr id="24" name="Education 1">
              <a:extLst>
                <a:ext uri="{FF2B5EF4-FFF2-40B4-BE49-F238E27FC236}">
                  <a16:creationId xmlns:a16="http://schemas.microsoft.com/office/drawing/2014/main" id="{00000000-0008-0000-0300-000018000000}"/>
                </a:ext>
              </a:extLst>
            </xdr:cNvPr>
            <xdr:cNvGraphicFramePr/>
          </xdr:nvGraphicFramePr>
          <xdr:xfrm>
            <a:off x="0" y="0"/>
            <a:ext cx="0" cy="0"/>
          </xdr:xfrm>
          <a:graphic>
            <a:graphicData uri="http://schemas.microsoft.com/office/drawing/2010/slicer">
              <sle:slicer xmlns:sle="http://schemas.microsoft.com/office/drawing/2010/slicer" name="Education 1"/>
            </a:graphicData>
          </a:graphic>
        </xdr:graphicFrame>
      </mc:Choice>
      <mc:Fallback xmlns="">
        <xdr:sp macro="" textlink="">
          <xdr:nvSpPr>
            <xdr:cNvPr id="0" name=""/>
            <xdr:cNvSpPr>
              <a:spLocks noTextEdit="1"/>
            </xdr:cNvSpPr>
          </xdr:nvSpPr>
          <xdr:spPr>
            <a:xfrm>
              <a:off x="9258300" y="0"/>
              <a:ext cx="1143000" cy="9144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504825</xdr:colOff>
      <xdr:row>0</xdr:row>
      <xdr:rowOff>9525</xdr:rowOff>
    </xdr:from>
    <xdr:to>
      <xdr:col>15</xdr:col>
      <xdr:colOff>361950</xdr:colOff>
      <xdr:row>4</xdr:row>
      <xdr:rowOff>161925</xdr:rowOff>
    </xdr:to>
    <mc:AlternateContent xmlns:mc="http://schemas.openxmlformats.org/markup-compatibility/2006" xmlns:sle15="http://schemas.microsoft.com/office/drawing/2012/slicer">
      <mc:Choice Requires="sle15">
        <xdr:graphicFrame macro="">
          <xdr:nvGraphicFramePr>
            <xdr:cNvPr id="25" name="Age 1">
              <a:extLst>
                <a:ext uri="{FF2B5EF4-FFF2-40B4-BE49-F238E27FC236}">
                  <a16:creationId xmlns:a16="http://schemas.microsoft.com/office/drawing/2014/main" id="{00000000-0008-0000-0300-000019000000}"/>
                </a:ext>
              </a:extLst>
            </xdr:cNvPr>
            <xdr:cNvGraphicFramePr/>
          </xdr:nvGraphicFramePr>
          <xdr:xfrm>
            <a:off x="0" y="0"/>
            <a:ext cx="0" cy="0"/>
          </xdr:xfrm>
          <a:graphic>
            <a:graphicData uri="http://schemas.microsoft.com/office/drawing/2010/slicer">
              <sle:slicer xmlns:sle="http://schemas.microsoft.com/office/drawing/2010/slicer" name="Age 1"/>
            </a:graphicData>
          </a:graphic>
        </xdr:graphicFrame>
      </mc:Choice>
      <mc:Fallback xmlns="">
        <xdr:sp macro="" textlink="">
          <xdr:nvSpPr>
            <xdr:cNvPr id="0" name=""/>
            <xdr:cNvSpPr>
              <a:spLocks noTextEdit="1"/>
            </xdr:cNvSpPr>
          </xdr:nvSpPr>
          <xdr:spPr>
            <a:xfrm>
              <a:off x="12896850" y="9525"/>
              <a:ext cx="1143000" cy="9144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xdr:twoCellAnchor>
  <xdr:twoCellAnchor editAs="absolute">
    <xdr:from>
      <xdr:col>11</xdr:col>
      <xdr:colOff>981074</xdr:colOff>
      <xdr:row>0</xdr:row>
      <xdr:rowOff>9525</xdr:rowOff>
    </xdr:from>
    <xdr:to>
      <xdr:col>13</xdr:col>
      <xdr:colOff>409574</xdr:colOff>
      <xdr:row>4</xdr:row>
      <xdr:rowOff>161925</xdr:rowOff>
    </xdr:to>
    <mc:AlternateContent xmlns:mc="http://schemas.openxmlformats.org/markup-compatibility/2006" xmlns:sle15="http://schemas.microsoft.com/office/drawing/2012/slicer">
      <mc:Choice Requires="sle15">
        <xdr:graphicFrame macro="">
          <xdr:nvGraphicFramePr>
            <xdr:cNvPr id="26" name="Income 1">
              <a:extLst>
                <a:ext uri="{FF2B5EF4-FFF2-40B4-BE49-F238E27FC236}">
                  <a16:creationId xmlns:a16="http://schemas.microsoft.com/office/drawing/2014/main" id="{00000000-0008-0000-0300-00001A000000}"/>
                </a:ext>
              </a:extLst>
            </xdr:cNvPr>
            <xdr:cNvGraphicFramePr/>
          </xdr:nvGraphicFramePr>
          <xdr:xfrm>
            <a:off x="0" y="0"/>
            <a:ext cx="0" cy="0"/>
          </xdr:xfrm>
          <a:graphic>
            <a:graphicData uri="http://schemas.microsoft.com/office/drawing/2010/slicer">
              <sle:slicer xmlns:sle="http://schemas.microsoft.com/office/drawing/2010/slicer" name="Income 1"/>
            </a:graphicData>
          </a:graphic>
        </xdr:graphicFrame>
      </mc:Choice>
      <mc:Fallback xmlns="">
        <xdr:sp macro="" textlink="">
          <xdr:nvSpPr>
            <xdr:cNvPr id="0" name=""/>
            <xdr:cNvSpPr>
              <a:spLocks noTextEdit="1"/>
            </xdr:cNvSpPr>
          </xdr:nvSpPr>
          <xdr:spPr>
            <a:xfrm>
              <a:off x="11658599" y="9525"/>
              <a:ext cx="1143000" cy="9144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xdr:twoCellAnchor>
  <xdr:twoCellAnchor editAs="absolute">
    <xdr:from>
      <xdr:col>10</xdr:col>
      <xdr:colOff>552450</xdr:colOff>
      <xdr:row>0</xdr:row>
      <xdr:rowOff>0</xdr:rowOff>
    </xdr:from>
    <xdr:to>
      <xdr:col>11</xdr:col>
      <xdr:colOff>942975</xdr:colOff>
      <xdr:row>4</xdr:row>
      <xdr:rowOff>152400</xdr:rowOff>
    </xdr:to>
    <mc:AlternateContent xmlns:mc="http://schemas.openxmlformats.org/markup-compatibility/2006" xmlns:sle15="http://schemas.microsoft.com/office/drawing/2012/slicer">
      <mc:Choice Requires="sle15">
        <xdr:graphicFrame macro="">
          <xdr:nvGraphicFramePr>
            <xdr:cNvPr id="27" name="Gender 1">
              <a:extLst>
                <a:ext uri="{FF2B5EF4-FFF2-40B4-BE49-F238E27FC236}">
                  <a16:creationId xmlns:a16="http://schemas.microsoft.com/office/drawing/2014/main" id="{00000000-0008-0000-0300-00001B000000}"/>
                </a:ext>
              </a:extLst>
            </xdr:cNvPr>
            <xdr:cNvGraphicFramePr/>
          </xdr:nvGraphicFramePr>
          <xdr:xfrm>
            <a:off x="0" y="0"/>
            <a:ext cx="0" cy="0"/>
          </xdr:xfrm>
          <a:graphic>
            <a:graphicData uri="http://schemas.microsoft.com/office/drawing/2010/slicer">
              <sle:slicer xmlns:sle="http://schemas.microsoft.com/office/drawing/2010/slicer" name="Gender 1"/>
            </a:graphicData>
          </a:graphic>
        </xdr:graphicFrame>
      </mc:Choice>
      <mc:Fallback xmlns="">
        <xdr:sp macro="" textlink="">
          <xdr:nvSpPr>
            <xdr:cNvPr id="0" name=""/>
            <xdr:cNvSpPr>
              <a:spLocks noTextEdit="1"/>
            </xdr:cNvSpPr>
          </xdr:nvSpPr>
          <xdr:spPr>
            <a:xfrm>
              <a:off x="10477500" y="0"/>
              <a:ext cx="1143000" cy="9144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419099</xdr:colOff>
      <xdr:row>0</xdr:row>
      <xdr:rowOff>0</xdr:rowOff>
    </xdr:from>
    <xdr:to>
      <xdr:col>8</xdr:col>
      <xdr:colOff>742949</xdr:colOff>
      <xdr:row>4</xdr:row>
      <xdr:rowOff>152400</xdr:rowOff>
    </xdr:to>
    <mc:AlternateContent xmlns:mc="http://schemas.openxmlformats.org/markup-compatibility/2006" xmlns:sle15="http://schemas.microsoft.com/office/drawing/2012/slicer">
      <mc:Choice Requires="sle15">
        <xdr:graphicFrame macro="">
          <xdr:nvGraphicFramePr>
            <xdr:cNvPr id="28" name="Purchased 1">
              <a:extLst>
                <a:ext uri="{FF2B5EF4-FFF2-40B4-BE49-F238E27FC236}">
                  <a16:creationId xmlns:a16="http://schemas.microsoft.com/office/drawing/2014/main" id="{00000000-0008-0000-0300-00001C000000}"/>
                </a:ext>
              </a:extLst>
            </xdr:cNvPr>
            <xdr:cNvGraphicFramePr/>
          </xdr:nvGraphicFramePr>
          <xdr:xfrm>
            <a:off x="0" y="0"/>
            <a:ext cx="0" cy="0"/>
          </xdr:xfrm>
          <a:graphic>
            <a:graphicData uri="http://schemas.microsoft.com/office/drawing/2010/slicer">
              <sle:slicer xmlns:sle="http://schemas.microsoft.com/office/drawing/2010/slicer" name="Purchased 1"/>
            </a:graphicData>
          </a:graphic>
        </xdr:graphicFrame>
      </mc:Choice>
      <mc:Fallback xmlns="">
        <xdr:sp macro="" textlink="">
          <xdr:nvSpPr>
            <xdr:cNvPr id="0" name=""/>
            <xdr:cNvSpPr>
              <a:spLocks noTextEdit="1"/>
            </xdr:cNvSpPr>
          </xdr:nvSpPr>
          <xdr:spPr>
            <a:xfrm>
              <a:off x="8029574" y="0"/>
              <a:ext cx="1143000" cy="9144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xdr:twoCellAnchor>
  <xdr:oneCellAnchor>
    <xdr:from>
      <xdr:col>19</xdr:col>
      <xdr:colOff>123826</xdr:colOff>
      <xdr:row>0</xdr:row>
      <xdr:rowOff>66675</xdr:rowOff>
    </xdr:from>
    <xdr:ext cx="5962650" cy="1190625"/>
    <xdr:sp macro="" textlink="">
      <xdr:nvSpPr>
        <xdr:cNvPr id="29" name="TextBox 28">
          <a:extLst>
            <a:ext uri="{FF2B5EF4-FFF2-40B4-BE49-F238E27FC236}">
              <a16:creationId xmlns:a16="http://schemas.microsoft.com/office/drawing/2014/main" id="{00000000-0008-0000-0300-00001D000000}"/>
            </a:ext>
          </a:extLst>
        </xdr:cNvPr>
        <xdr:cNvSpPr txBox="1"/>
      </xdr:nvSpPr>
      <xdr:spPr>
        <a:xfrm>
          <a:off x="16363951" y="66675"/>
          <a:ext cx="5962650" cy="1190625"/>
        </a:xfrm>
        <a:prstGeom prst="rect">
          <a:avLst/>
        </a:prstGeom>
        <a:solidFill>
          <a:schemeClr val="accent1"/>
        </a:solidFill>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endParaRPr lang="en-US" sz="1100"/>
        </a:p>
      </xdr:txBody>
    </xdr:sp>
    <xdr:clientData/>
  </xdr:oneCellAnchor>
  <xdr:twoCellAnchor>
    <xdr:from>
      <xdr:col>17</xdr:col>
      <xdr:colOff>742950</xdr:colOff>
      <xdr:row>18</xdr:row>
      <xdr:rowOff>142875</xdr:rowOff>
    </xdr:from>
    <xdr:to>
      <xdr:col>20</xdr:col>
      <xdr:colOff>57150</xdr:colOff>
      <xdr:row>20</xdr:row>
      <xdr:rowOff>38100</xdr:rowOff>
    </xdr:to>
    <xdr:sp macro="" textlink="">
      <xdr:nvSpPr>
        <xdr:cNvPr id="30" name="Rectangular Callout 29">
          <a:extLst>
            <a:ext uri="{FF2B5EF4-FFF2-40B4-BE49-F238E27FC236}">
              <a16:creationId xmlns:a16="http://schemas.microsoft.com/office/drawing/2014/main" id="{00000000-0008-0000-0300-00001E000000}"/>
            </a:ext>
          </a:extLst>
        </xdr:cNvPr>
        <xdr:cNvSpPr/>
      </xdr:nvSpPr>
      <xdr:spPr>
        <a:xfrm>
          <a:off x="15382875" y="3686175"/>
          <a:ext cx="1085850" cy="276225"/>
        </a:xfrm>
        <a:prstGeom prst="wedgeRectCallout">
          <a:avLst>
            <a:gd name="adj1" fmla="val 21712"/>
            <a:gd name="adj2" fmla="val -1816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False Positives</a:t>
          </a:r>
        </a:p>
      </xdr:txBody>
    </xdr:sp>
    <xdr:clientData/>
  </xdr:twoCellAnchor>
  <xdr:twoCellAnchor>
    <xdr:from>
      <xdr:col>22</xdr:col>
      <xdr:colOff>180975</xdr:colOff>
      <xdr:row>13</xdr:row>
      <xdr:rowOff>85725</xdr:rowOff>
    </xdr:from>
    <xdr:to>
      <xdr:col>23</xdr:col>
      <xdr:colOff>561975</xdr:colOff>
      <xdr:row>14</xdr:row>
      <xdr:rowOff>142875</xdr:rowOff>
    </xdr:to>
    <xdr:sp macro="" textlink="">
      <xdr:nvSpPr>
        <xdr:cNvPr id="40" name="Rectangular Callout 39">
          <a:extLst>
            <a:ext uri="{FF2B5EF4-FFF2-40B4-BE49-F238E27FC236}">
              <a16:creationId xmlns:a16="http://schemas.microsoft.com/office/drawing/2014/main" id="{00000000-0008-0000-0300-000028000000}"/>
            </a:ext>
          </a:extLst>
        </xdr:cNvPr>
        <xdr:cNvSpPr/>
      </xdr:nvSpPr>
      <xdr:spPr>
        <a:xfrm>
          <a:off x="18288000" y="2619375"/>
          <a:ext cx="1181100" cy="295275"/>
        </a:xfrm>
        <a:prstGeom prst="wedgeRectCallout">
          <a:avLst>
            <a:gd name="adj1" fmla="val -92212"/>
            <a:gd name="adj2" fmla="val 609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False Negatives</a:t>
          </a:r>
        </a:p>
      </xdr:txBody>
    </xdr:sp>
    <xdr:clientData/>
  </xdr:twoCellAnchor>
  <xdr:twoCellAnchor>
    <xdr:from>
      <xdr:col>20</xdr:col>
      <xdr:colOff>490537</xdr:colOff>
      <xdr:row>22</xdr:row>
      <xdr:rowOff>80962</xdr:rowOff>
    </xdr:from>
    <xdr:to>
      <xdr:col>25</xdr:col>
      <xdr:colOff>604837</xdr:colOff>
      <xdr:row>36</xdr:row>
      <xdr:rowOff>119062</xdr:rowOff>
    </xdr:to>
    <xdr:graphicFrame macro="">
      <xdr:nvGraphicFramePr>
        <xdr:cNvPr id="43" name="Chart 42">
          <a:extLst>
            <a:ext uri="{FF2B5EF4-FFF2-40B4-BE49-F238E27FC236}">
              <a16:creationId xmlns:a16="http://schemas.microsoft.com/office/drawing/2014/main" id="{00000000-0008-0000-0300-00002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381001</xdr:colOff>
      <xdr:row>9</xdr:row>
      <xdr:rowOff>85725</xdr:rowOff>
    </xdr:to>
    <xdr:grpSp>
      <xdr:nvGrpSpPr>
        <xdr:cNvPr id="5" name="Group 4">
          <a:extLst>
            <a:ext uri="{FF2B5EF4-FFF2-40B4-BE49-F238E27FC236}">
              <a16:creationId xmlns:a16="http://schemas.microsoft.com/office/drawing/2014/main" id="{00000000-0008-0000-0400-000005000000}"/>
            </a:ext>
          </a:extLst>
        </xdr:cNvPr>
        <xdr:cNvGrpSpPr/>
      </xdr:nvGrpSpPr>
      <xdr:grpSpPr>
        <a:xfrm>
          <a:off x="0" y="0"/>
          <a:ext cx="6353176" cy="1800225"/>
          <a:chOff x="6115049" y="2552700"/>
          <a:chExt cx="6353176" cy="1790700"/>
        </a:xfrm>
      </xdr:grpSpPr>
      <xdr:sp macro="" textlink="">
        <xdr:nvSpPr>
          <xdr:cNvPr id="3" name="Rectangle 2">
            <a:extLst>
              <a:ext uri="{FF2B5EF4-FFF2-40B4-BE49-F238E27FC236}">
                <a16:creationId xmlns:a16="http://schemas.microsoft.com/office/drawing/2014/main" id="{00000000-0008-0000-0400-000003000000}"/>
              </a:ext>
            </a:extLst>
          </xdr:cNvPr>
          <xdr:cNvSpPr/>
        </xdr:nvSpPr>
        <xdr:spPr>
          <a:xfrm>
            <a:off x="6115049" y="2552700"/>
            <a:ext cx="6353176" cy="17907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mc:AlternateContent xmlns:mc="http://schemas.openxmlformats.org/markup-compatibility/2006">
        <mc:Choice xmlns:a14="http://schemas.microsoft.com/office/drawing/2010/main" Requires="a14">
          <xdr:sp macro="" textlink="">
            <xdr:nvSpPr>
              <xdr:cNvPr id="9219" name="Object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6315074" y="3187498"/>
                <a:ext cx="5943600" cy="72007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mc:Choice>
        <mc:Fallback/>
      </mc:AlternateContent>
    </xdr:grpSp>
    <xdr:clientData/>
  </xdr:twoCellAnchor>
  <xdr:twoCellAnchor editAs="oneCell">
    <xdr:from>
      <xdr:col>0</xdr:col>
      <xdr:colOff>285750</xdr:colOff>
      <xdr:row>0</xdr:row>
      <xdr:rowOff>133350</xdr:rowOff>
    </xdr:from>
    <xdr:to>
      <xdr:col>2</xdr:col>
      <xdr:colOff>1256826</xdr:colOff>
      <xdr:row>2</xdr:row>
      <xdr:rowOff>95207</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285750" y="133350"/>
          <a:ext cx="3790476" cy="342857"/>
        </a:xfrm>
        <a:prstGeom prst="rect">
          <a:avLst/>
        </a:prstGeom>
      </xdr:spPr>
    </xdr:pic>
    <xdr:clientData/>
  </xdr:twoCellAnchor>
  <xdr:twoCellAnchor>
    <xdr:from>
      <xdr:col>7</xdr:col>
      <xdr:colOff>47625</xdr:colOff>
      <xdr:row>23</xdr:row>
      <xdr:rowOff>152400</xdr:rowOff>
    </xdr:from>
    <xdr:to>
      <xdr:col>11</xdr:col>
      <xdr:colOff>561975</xdr:colOff>
      <xdr:row>26</xdr:row>
      <xdr:rowOff>114300</xdr:rowOff>
    </xdr:to>
    <xdr:sp macro="" textlink="">
      <xdr:nvSpPr>
        <xdr:cNvPr id="2" name="Rounded Rectangle 1">
          <a:extLst>
            <a:ext uri="{FF2B5EF4-FFF2-40B4-BE49-F238E27FC236}">
              <a16:creationId xmlns:a16="http://schemas.microsoft.com/office/drawing/2014/main" id="{00000000-0008-0000-0400-000002000000}"/>
            </a:ext>
          </a:extLst>
        </xdr:cNvPr>
        <xdr:cNvSpPr/>
      </xdr:nvSpPr>
      <xdr:spPr>
        <a:xfrm>
          <a:off x="7658100" y="4572000"/>
          <a:ext cx="3505200" cy="5524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The Decision</a:t>
          </a:r>
          <a:r>
            <a:rPr lang="en-US" sz="1100" baseline="0"/>
            <a:t> Tree Math Tab demonstrates the value of the Log is this formula. </a:t>
          </a:r>
          <a:endParaRPr 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209550</xdr:colOff>
          <xdr:row>6</xdr:row>
          <xdr:rowOff>66675</xdr:rowOff>
        </xdr:from>
        <xdr:to>
          <xdr:col>5</xdr:col>
          <xdr:colOff>180975</xdr:colOff>
          <xdr:row>8</xdr:row>
          <xdr:rowOff>123825</xdr:rowOff>
        </xdr:to>
        <xdr:sp macro="" textlink="">
          <xdr:nvSpPr>
            <xdr:cNvPr id="9220" name="Object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2</xdr:col>
      <xdr:colOff>1285875</xdr:colOff>
      <xdr:row>6</xdr:row>
      <xdr:rowOff>19050</xdr:rowOff>
    </xdr:from>
    <xdr:to>
      <xdr:col>5</xdr:col>
      <xdr:colOff>304800</xdr:colOff>
      <xdr:row>8</xdr:row>
      <xdr:rowOff>161925</xdr:rowOff>
    </xdr:to>
    <xdr:sp macro="" textlink="">
      <xdr:nvSpPr>
        <xdr:cNvPr id="4" name="Rectangle 3">
          <a:extLst>
            <a:ext uri="{FF2B5EF4-FFF2-40B4-BE49-F238E27FC236}">
              <a16:creationId xmlns:a16="http://schemas.microsoft.com/office/drawing/2014/main" id="{00000000-0008-0000-0400-000004000000}"/>
            </a:ext>
          </a:extLst>
        </xdr:cNvPr>
        <xdr:cNvSpPr/>
      </xdr:nvSpPr>
      <xdr:spPr>
        <a:xfrm>
          <a:off x="4105275" y="1162050"/>
          <a:ext cx="2171700" cy="523875"/>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381000</xdr:colOff>
      <xdr:row>6</xdr:row>
      <xdr:rowOff>0</xdr:rowOff>
    </xdr:from>
    <xdr:to>
      <xdr:col>2</xdr:col>
      <xdr:colOff>400050</xdr:colOff>
      <xdr:row>8</xdr:row>
      <xdr:rowOff>142875</xdr:rowOff>
    </xdr:to>
    <xdr:sp macro="" textlink="">
      <xdr:nvSpPr>
        <xdr:cNvPr id="9" name="Rectangle 8">
          <a:extLst>
            <a:ext uri="{FF2B5EF4-FFF2-40B4-BE49-F238E27FC236}">
              <a16:creationId xmlns:a16="http://schemas.microsoft.com/office/drawing/2014/main" id="{00000000-0008-0000-0400-000009000000}"/>
            </a:ext>
          </a:extLst>
        </xdr:cNvPr>
        <xdr:cNvSpPr/>
      </xdr:nvSpPr>
      <xdr:spPr>
        <a:xfrm>
          <a:off x="1790700" y="1143000"/>
          <a:ext cx="1428750" cy="523875"/>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i="1"/>
            <a:t>Minus</a:t>
          </a:r>
        </a:p>
      </xdr:txBody>
    </xdr:sp>
    <xdr:clientData/>
  </xdr:twoCellAnchor>
  <xdr:twoCellAnchor>
    <xdr:from>
      <xdr:col>0</xdr:col>
      <xdr:colOff>190499</xdr:colOff>
      <xdr:row>6</xdr:row>
      <xdr:rowOff>28575</xdr:rowOff>
    </xdr:from>
    <xdr:to>
      <xdr:col>0</xdr:col>
      <xdr:colOff>1019174</xdr:colOff>
      <xdr:row>8</xdr:row>
      <xdr:rowOff>171450</xdr:rowOff>
    </xdr:to>
    <xdr:sp macro="" textlink="">
      <xdr:nvSpPr>
        <xdr:cNvPr id="10" name="Rectangle 9">
          <a:extLst>
            <a:ext uri="{FF2B5EF4-FFF2-40B4-BE49-F238E27FC236}">
              <a16:creationId xmlns:a16="http://schemas.microsoft.com/office/drawing/2014/main" id="{00000000-0008-0000-0400-00000A000000}"/>
            </a:ext>
          </a:extLst>
        </xdr:cNvPr>
        <xdr:cNvSpPr/>
      </xdr:nvSpPr>
      <xdr:spPr>
        <a:xfrm>
          <a:off x="190499" y="1171575"/>
          <a:ext cx="828675" cy="523875"/>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33337</xdr:colOff>
      <xdr:row>36</xdr:row>
      <xdr:rowOff>4762</xdr:rowOff>
    </xdr:from>
    <xdr:to>
      <xdr:col>14</xdr:col>
      <xdr:colOff>509587</xdr:colOff>
      <xdr:row>50</xdr:row>
      <xdr:rowOff>80962</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147637</xdr:colOff>
      <xdr:row>1</xdr:row>
      <xdr:rowOff>61911</xdr:rowOff>
    </xdr:from>
    <xdr:to>
      <xdr:col>16</xdr:col>
      <xdr:colOff>452437</xdr:colOff>
      <xdr:row>20</xdr:row>
      <xdr:rowOff>133349</xdr:rowOff>
    </xdr:to>
    <xdr:graphicFrame macro="">
      <xdr:nvGraphicFramePr>
        <xdr:cNvPr id="6" name="Chart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0</xdr:colOff>
      <xdr:row>21</xdr:row>
      <xdr:rowOff>38099</xdr:rowOff>
    </xdr:from>
    <xdr:ext cx="5962650" cy="2114551"/>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0" y="4095749"/>
          <a:ext cx="5962650" cy="2114551"/>
        </a:xfrm>
        <a:prstGeom prst="rect">
          <a:avLst/>
        </a:prstGeom>
        <a:solidFill>
          <a:schemeClr val="accent1"/>
        </a:solidFill>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lang="en-US" sz="1100">
              <a:solidFill>
                <a:schemeClr val="bg1"/>
              </a:solidFill>
            </a:rPr>
            <a:t>Goal</a:t>
          </a:r>
          <a:r>
            <a:rPr lang="en-US" sz="1100" baseline="0">
              <a:solidFill>
                <a:schemeClr val="bg1"/>
              </a:solidFill>
            </a:rPr>
            <a:t> of this calculation is not to predict, the goal is to select the variables most capable of predicting. To understand this, the above table is all of the combinations of purchase and no purchase for 20 customers.    At the middle point where 10 customer bought and 10 customers did not, highlighted in red above, there is no predictive ability.  50/50 is the same as a coin toss. At the other two ends of the table, the predictive power is very high.  If only 1/20 of our customers purchase and a new customer comes into the store, we predict that the customer will not purchase with 95% chance of being right.  If 19/20 of our customers purchase, and a new customer comes into the store we would predict that the customer will purchase and also be 95% accurate. From the two ends as we move towards the center, our predictive ability declines.  The chart to the right shows the formula before the log function is applied.  Press the plus button above and the formula with the log function will become visible. The log function forces the situation with the least knowledge gain to be a 1 and the situations with the most knowlege to have the lowest value.</a:t>
          </a:r>
          <a:endParaRPr lang="en-US" sz="1100">
            <a:solidFill>
              <a:schemeClr val="bg1"/>
            </a:solidFill>
          </a:endParaRPr>
        </a:p>
      </xdr:txBody>
    </xdr:sp>
    <xdr:clientData/>
  </xdr:oneCellAnchor>
  <xdr:twoCellAnchor>
    <xdr:from>
      <xdr:col>10</xdr:col>
      <xdr:colOff>19050</xdr:colOff>
      <xdr:row>23</xdr:row>
      <xdr:rowOff>76199</xdr:rowOff>
    </xdr:from>
    <xdr:to>
      <xdr:col>11</xdr:col>
      <xdr:colOff>476250</xdr:colOff>
      <xdr:row>26</xdr:row>
      <xdr:rowOff>137582</xdr:rowOff>
    </xdr:to>
    <xdr:sp macro="" textlink="">
      <xdr:nvSpPr>
        <xdr:cNvPr id="3" name="Rectangular Callout 2">
          <a:extLst>
            <a:ext uri="{FF2B5EF4-FFF2-40B4-BE49-F238E27FC236}">
              <a16:creationId xmlns:a16="http://schemas.microsoft.com/office/drawing/2014/main" id="{00000000-0008-0000-0500-000003000000}"/>
            </a:ext>
          </a:extLst>
        </xdr:cNvPr>
        <xdr:cNvSpPr/>
      </xdr:nvSpPr>
      <xdr:spPr>
        <a:xfrm>
          <a:off x="8401050" y="4521199"/>
          <a:ext cx="1071033" cy="632883"/>
        </a:xfrm>
        <a:prstGeom prst="wedgeRectCallout">
          <a:avLst>
            <a:gd name="adj1" fmla="val -44792"/>
            <a:gd name="adj2" fmla="val -225124"/>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95% of Customers</a:t>
          </a:r>
          <a:r>
            <a:rPr lang="en-US" sz="1100" baseline="0">
              <a:solidFill>
                <a:schemeClr val="tx1"/>
              </a:solidFill>
            </a:rPr>
            <a:t> Don't </a:t>
          </a:r>
          <a:r>
            <a:rPr lang="en-US" sz="1100">
              <a:solidFill>
                <a:schemeClr val="tx1"/>
              </a:solidFill>
            </a:rPr>
            <a:t>Purchase</a:t>
          </a:r>
        </a:p>
      </xdr:txBody>
    </xdr:sp>
    <xdr:clientData/>
  </xdr:twoCellAnchor>
  <xdr:twoCellAnchor>
    <xdr:from>
      <xdr:col>18</xdr:col>
      <xdr:colOff>28575</xdr:colOff>
      <xdr:row>2</xdr:row>
      <xdr:rowOff>152400</xdr:rowOff>
    </xdr:from>
    <xdr:to>
      <xdr:col>19</xdr:col>
      <xdr:colOff>333375</xdr:colOff>
      <xdr:row>6</xdr:row>
      <xdr:rowOff>3048</xdr:rowOff>
    </xdr:to>
    <xdr:sp macro="" textlink="">
      <xdr:nvSpPr>
        <xdr:cNvPr id="9" name="Rectangular Callout 8">
          <a:extLst>
            <a:ext uri="{FF2B5EF4-FFF2-40B4-BE49-F238E27FC236}">
              <a16:creationId xmlns:a16="http://schemas.microsoft.com/office/drawing/2014/main" id="{00000000-0008-0000-0500-000009000000}"/>
            </a:ext>
          </a:extLst>
        </xdr:cNvPr>
        <xdr:cNvSpPr/>
      </xdr:nvSpPr>
      <xdr:spPr>
        <a:xfrm>
          <a:off x="11877675" y="581025"/>
          <a:ext cx="914400" cy="612648"/>
        </a:xfrm>
        <a:prstGeom prst="wedgeRectCallout">
          <a:avLst>
            <a:gd name="adj1" fmla="val -158334"/>
            <a:gd name="adj2" fmla="val 3420"/>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95% of Customers Purchase</a:t>
          </a:r>
        </a:p>
      </xdr:txBody>
    </xdr:sp>
    <xdr:clientData/>
  </xdr:twoCellAnchor>
  <xdr:twoCellAnchor>
    <xdr:from>
      <xdr:col>17</xdr:col>
      <xdr:colOff>0</xdr:colOff>
      <xdr:row>20</xdr:row>
      <xdr:rowOff>0</xdr:rowOff>
    </xdr:from>
    <xdr:to>
      <xdr:col>18</xdr:col>
      <xdr:colOff>304800</xdr:colOff>
      <xdr:row>23</xdr:row>
      <xdr:rowOff>41148</xdr:rowOff>
    </xdr:to>
    <xdr:sp macro="" textlink="">
      <xdr:nvSpPr>
        <xdr:cNvPr id="10" name="Rectangular Callout 9">
          <a:extLst>
            <a:ext uri="{FF2B5EF4-FFF2-40B4-BE49-F238E27FC236}">
              <a16:creationId xmlns:a16="http://schemas.microsoft.com/office/drawing/2014/main" id="{00000000-0008-0000-0500-00000A000000}"/>
            </a:ext>
          </a:extLst>
        </xdr:cNvPr>
        <xdr:cNvSpPr/>
      </xdr:nvSpPr>
      <xdr:spPr>
        <a:xfrm>
          <a:off x="11239500" y="3819525"/>
          <a:ext cx="914400" cy="612648"/>
        </a:xfrm>
        <a:prstGeom prst="wedgeRectCallout">
          <a:avLst>
            <a:gd name="adj1" fmla="val -295834"/>
            <a:gd name="adj2" fmla="val -309079"/>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50% of Customers Purchase</a:t>
          </a: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ducation1" sourceName="Education">
  <extLst>
    <x:ext xmlns:x15="http://schemas.microsoft.com/office/spreadsheetml/2010/11/main" uri="{2F2917AC-EB37-4324-AD4E-5DD8C200BD13}">
      <x15:tableSlicerCache tableId="3" column="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Age1" sourceName="Age">
  <extLst>
    <x:ext xmlns:x15="http://schemas.microsoft.com/office/spreadsheetml/2010/11/main" uri="{2F2917AC-EB37-4324-AD4E-5DD8C200BD13}">
      <x15:tableSlicerCache tableId="3"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Income1" sourceName="Income">
  <extLst>
    <x:ext xmlns:x15="http://schemas.microsoft.com/office/spreadsheetml/2010/11/main" uri="{2F2917AC-EB37-4324-AD4E-5DD8C200BD13}">
      <x15:tableSlicerCache tableId="3" column="4"/>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Gender1" sourceName="Gender">
  <extLst>
    <x:ext xmlns:x15="http://schemas.microsoft.com/office/spreadsheetml/2010/11/main" uri="{2F2917AC-EB37-4324-AD4E-5DD8C200BD13}">
      <x15:tableSlicerCache tableId="3" column="5"/>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licer_Purchased1" sourceName="Purchased">
  <extLst>
    <x:ext xmlns:x15="http://schemas.microsoft.com/office/spreadsheetml/2010/11/main" uri="{2F2917AC-EB37-4324-AD4E-5DD8C200BD13}">
      <x15:tableSlicerCache tableId="3" column="6"/>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ducation 1" cache="Slicer_Education1" caption="Education" rowHeight="241300"/>
  <slicer name="Age 1" cache="Slicer_Age1" caption="Age" rowHeight="241300"/>
  <slicer name="Income 1" cache="Slicer_Income1" caption="Income" rowHeight="241300"/>
  <slicer name="Gender 1" cache="Slicer_Gender1" caption="Gender" rowHeight="241300"/>
  <slicer name="Purchased 1" cache="Slicer_Purchased1" caption="Purchased" rowHeight="241300"/>
</slicers>
</file>

<file path=xl/tables/table1.xml><?xml version="1.0" encoding="utf-8"?>
<table xmlns="http://schemas.openxmlformats.org/spreadsheetml/2006/main" id="2" name="Table13" displayName="Table13" ref="A1:H21" totalsRowShown="0" headerRowDxfId="50" dataDxfId="49" tableBorderDxfId="48">
  <autoFilter ref="A1:H21"/>
  <sortState ref="A2:H17">
    <sortCondition ref="H2"/>
  </sortState>
  <tableColumns count="8">
    <tableColumn id="1" name="ID" dataDxfId="47" totalsRowDxfId="46"/>
    <tableColumn id="2" name="Education" dataDxfId="45" totalsRowDxfId="44"/>
    <tableColumn id="7" name="Age-Years" dataDxfId="43" totalsRowDxfId="42"/>
    <tableColumn id="3" name="Age" dataDxfId="41" totalsRowDxfId="40"/>
    <tableColumn id="8" name="Income-K" dataDxfId="39" totalsRowDxfId="38"/>
    <tableColumn id="4" name="Income" dataDxfId="37" totalsRowDxfId="36"/>
    <tableColumn id="5" name="Gender" dataDxfId="35" totalsRowDxfId="34"/>
    <tableColumn id="6" name="Purchased" dataDxfId="33" totalsRowDxfId="32"/>
  </tableColumns>
  <tableStyleInfo name="TableStyleLight9" showFirstColumn="0" showLastColumn="0" showRowStripes="1" showColumnStripes="0"/>
</table>
</file>

<file path=xl/tables/table2.xml><?xml version="1.0" encoding="utf-8"?>
<table xmlns="http://schemas.openxmlformats.org/spreadsheetml/2006/main" id="3" name="Table14" displayName="Table14" ref="A1:G21" totalsRowShown="0" headerRowDxfId="31" dataDxfId="30" tableBorderDxfId="29">
  <autoFilter ref="A1:G21"/>
  <tableColumns count="7">
    <tableColumn id="1" name="ID" dataDxfId="28" totalsRowDxfId="27"/>
    <tableColumn id="2" name="Education" dataDxfId="26" totalsRowDxfId="25"/>
    <tableColumn id="3" name="Age" dataDxfId="24" totalsRowDxfId="23"/>
    <tableColumn id="4" name="Income" dataDxfId="22" totalsRowDxfId="21"/>
    <tableColumn id="5" name="Gender" dataDxfId="20" totalsRowDxfId="19"/>
    <tableColumn id="6" name="Purchased" dataDxfId="18" totalsRowDxfId="17"/>
    <tableColumn id="7" name="Predicted" dataDxfId="16" totalsRowDxfId="15"/>
  </tableColumns>
  <tableStyleInfo name="TableStyleLight9" showFirstColumn="0" showLastColumn="0" showRowStripes="1" showColumnStripes="0"/>
</table>
</file>

<file path=xl/tables/table3.xml><?xml version="1.0" encoding="utf-8"?>
<table xmlns="http://schemas.openxmlformats.org/spreadsheetml/2006/main" id="1" name="Table142" displayName="Table142" ref="I1:N21" totalsRowShown="0" headerRowDxfId="14" dataDxfId="13" tableBorderDxfId="12">
  <autoFilter ref="I1:N21"/>
  <tableColumns count="6">
    <tableColumn id="1" name="ID" dataDxfId="11" totalsRowDxfId="10"/>
    <tableColumn id="2" name="Education" dataDxfId="9" totalsRowDxfId="8"/>
    <tableColumn id="3" name="Age" dataDxfId="7" totalsRowDxfId="6"/>
    <tableColumn id="4" name="Income" dataDxfId="5" totalsRowDxfId="4"/>
    <tableColumn id="5" name="Gender" dataDxfId="3" totalsRowDxfId="2"/>
    <tableColumn id="6" name="Purchased" dataDxfId="1" totalsRow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package" Target="../embeddings/Microsoft_Word_Document1.docx"/><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26"/>
  <sheetViews>
    <sheetView tabSelected="1" workbookViewId="0">
      <selection activeCell="H21" sqref="H21"/>
    </sheetView>
  </sheetViews>
  <sheetFormatPr defaultRowHeight="15" outlineLevelCol="1" x14ac:dyDescent="0.25"/>
  <cols>
    <col min="1" max="1" width="5.140625" bestFit="1" customWidth="1"/>
    <col min="2" max="2" width="14.28515625" bestFit="1" customWidth="1"/>
    <col min="3" max="3" width="14.28515625" customWidth="1"/>
    <col min="4" max="4" width="9" hidden="1" customWidth="1" outlineLevel="1"/>
    <col min="5" max="5" width="14" bestFit="1" customWidth="1" collapsed="1"/>
    <col min="6" max="6" width="12.140625" hidden="1" customWidth="1" outlineLevel="1"/>
    <col min="7" max="7" width="12.28515625" bestFit="1" customWidth="1" collapsed="1"/>
    <col min="8" max="8" width="14.7109375" bestFit="1" customWidth="1"/>
  </cols>
  <sheetData>
    <row r="1" spans="1:8" x14ac:dyDescent="0.25">
      <c r="A1" s="29" t="s">
        <v>0</v>
      </c>
      <c r="B1" s="30" t="s">
        <v>13</v>
      </c>
      <c r="C1" s="30" t="s">
        <v>21</v>
      </c>
      <c r="D1" s="30" t="s">
        <v>7</v>
      </c>
      <c r="E1" s="30" t="s">
        <v>22</v>
      </c>
      <c r="F1" s="30" t="s">
        <v>10</v>
      </c>
      <c r="G1" s="30" t="s">
        <v>4</v>
      </c>
      <c r="H1" s="31" t="s">
        <v>1</v>
      </c>
    </row>
    <row r="2" spans="1:8" x14ac:dyDescent="0.25">
      <c r="A2" s="27">
        <v>1</v>
      </c>
      <c r="B2" s="2" t="s">
        <v>14</v>
      </c>
      <c r="C2" s="8">
        <v>21</v>
      </c>
      <c r="D2" s="2" t="s">
        <v>8</v>
      </c>
      <c r="E2" s="8">
        <v>30</v>
      </c>
      <c r="F2" s="2" t="s">
        <v>12</v>
      </c>
      <c r="G2" s="2" t="s">
        <v>5</v>
      </c>
      <c r="H2" s="2" t="s">
        <v>3</v>
      </c>
    </row>
    <row r="3" spans="1:8" x14ac:dyDescent="0.25">
      <c r="A3" s="27">
        <v>2</v>
      </c>
      <c r="B3" s="2" t="s">
        <v>15</v>
      </c>
      <c r="C3" s="8">
        <v>23</v>
      </c>
      <c r="D3" s="2" t="s">
        <v>8</v>
      </c>
      <c r="E3" s="8">
        <v>35</v>
      </c>
      <c r="F3" s="2" t="s">
        <v>12</v>
      </c>
      <c r="G3" s="2" t="s">
        <v>5</v>
      </c>
      <c r="H3" s="2" t="s">
        <v>3</v>
      </c>
    </row>
    <row r="4" spans="1:8" x14ac:dyDescent="0.25">
      <c r="A4" s="27">
        <v>3</v>
      </c>
      <c r="B4" s="2" t="s">
        <v>14</v>
      </c>
      <c r="C4" s="8">
        <v>25</v>
      </c>
      <c r="D4" s="2" t="s">
        <v>8</v>
      </c>
      <c r="E4" s="8">
        <v>40</v>
      </c>
      <c r="F4" s="2" t="s">
        <v>12</v>
      </c>
      <c r="G4" s="2" t="s">
        <v>6</v>
      </c>
      <c r="H4" s="2" t="s">
        <v>3</v>
      </c>
    </row>
    <row r="5" spans="1:8" x14ac:dyDescent="0.25">
      <c r="A5" s="27">
        <v>4</v>
      </c>
      <c r="B5" s="2" t="s">
        <v>15</v>
      </c>
      <c r="C5" s="8">
        <v>29</v>
      </c>
      <c r="D5" s="2" t="s">
        <v>8</v>
      </c>
      <c r="E5" s="65">
        <v>51</v>
      </c>
      <c r="F5" s="2" t="s">
        <v>11</v>
      </c>
      <c r="G5" s="2" t="s">
        <v>5</v>
      </c>
      <c r="H5" s="2" t="s">
        <v>3</v>
      </c>
    </row>
    <row r="6" spans="1:8" x14ac:dyDescent="0.25">
      <c r="A6" s="27">
        <v>5</v>
      </c>
      <c r="B6" s="2" t="s">
        <v>15</v>
      </c>
      <c r="C6" s="8">
        <v>29</v>
      </c>
      <c r="D6" s="2" t="s">
        <v>8</v>
      </c>
      <c r="E6" s="65">
        <v>50</v>
      </c>
      <c r="F6" s="2" t="s">
        <v>11</v>
      </c>
      <c r="G6" s="2" t="s">
        <v>5</v>
      </c>
      <c r="H6" s="2" t="s">
        <v>3</v>
      </c>
    </row>
    <row r="7" spans="1:8" x14ac:dyDescent="0.25">
      <c r="A7" s="27">
        <v>6</v>
      </c>
      <c r="B7" s="2" t="s">
        <v>14</v>
      </c>
      <c r="C7" s="8">
        <v>43</v>
      </c>
      <c r="D7" s="2" t="s">
        <v>9</v>
      </c>
      <c r="E7" s="65">
        <v>55</v>
      </c>
      <c r="F7" s="2" t="s">
        <v>11</v>
      </c>
      <c r="G7" s="2" t="s">
        <v>6</v>
      </c>
      <c r="H7" s="2" t="s">
        <v>3</v>
      </c>
    </row>
    <row r="8" spans="1:8" x14ac:dyDescent="0.25">
      <c r="A8" s="27">
        <v>7</v>
      </c>
      <c r="B8" s="2" t="s">
        <v>14</v>
      </c>
      <c r="C8" s="8">
        <v>50</v>
      </c>
      <c r="D8" s="2" t="s">
        <v>9</v>
      </c>
      <c r="E8" s="65">
        <v>45</v>
      </c>
      <c r="F8" s="2" t="s">
        <v>12</v>
      </c>
      <c r="G8" s="2" t="s">
        <v>5</v>
      </c>
      <c r="H8" s="2" t="s">
        <v>3</v>
      </c>
    </row>
    <row r="9" spans="1:8" x14ac:dyDescent="0.25">
      <c r="A9" s="27">
        <v>8</v>
      </c>
      <c r="B9" s="2" t="s">
        <v>14</v>
      </c>
      <c r="C9" s="8">
        <v>40</v>
      </c>
      <c r="D9" s="2" t="s">
        <v>9</v>
      </c>
      <c r="E9" s="65">
        <v>49</v>
      </c>
      <c r="F9" s="2" t="s">
        <v>12</v>
      </c>
      <c r="G9" s="2" t="s">
        <v>6</v>
      </c>
      <c r="H9" s="2" t="s">
        <v>3</v>
      </c>
    </row>
    <row r="10" spans="1:8" x14ac:dyDescent="0.25">
      <c r="A10" s="27">
        <v>9</v>
      </c>
      <c r="B10" s="2" t="s">
        <v>14</v>
      </c>
      <c r="C10" s="8">
        <v>45</v>
      </c>
      <c r="D10" s="2" t="s">
        <v>9</v>
      </c>
      <c r="E10" s="65">
        <v>55</v>
      </c>
      <c r="F10" s="2" t="s">
        <v>11</v>
      </c>
      <c r="G10" s="2" t="s">
        <v>5</v>
      </c>
      <c r="H10" s="2" t="s">
        <v>3</v>
      </c>
    </row>
    <row r="11" spans="1:8" x14ac:dyDescent="0.25">
      <c r="A11" s="27">
        <v>10</v>
      </c>
      <c r="B11" s="2" t="s">
        <v>14</v>
      </c>
      <c r="C11" s="8">
        <v>45</v>
      </c>
      <c r="D11" s="2" t="s">
        <v>9</v>
      </c>
      <c r="E11" s="65">
        <v>60</v>
      </c>
      <c r="F11" s="2" t="s">
        <v>11</v>
      </c>
      <c r="G11" s="2" t="s">
        <v>5</v>
      </c>
      <c r="H11" s="2" t="s">
        <v>3</v>
      </c>
    </row>
    <row r="12" spans="1:8" x14ac:dyDescent="0.25">
      <c r="A12" s="27">
        <v>11</v>
      </c>
      <c r="B12" s="2" t="s">
        <v>14</v>
      </c>
      <c r="C12" s="65">
        <v>39</v>
      </c>
      <c r="D12" s="66" t="s">
        <v>8</v>
      </c>
      <c r="E12" s="65">
        <v>40</v>
      </c>
      <c r="F12" s="2" t="s">
        <v>11</v>
      </c>
      <c r="G12" s="2" t="s">
        <v>6</v>
      </c>
      <c r="H12" s="2" t="s">
        <v>2</v>
      </c>
    </row>
    <row r="13" spans="1:8" x14ac:dyDescent="0.25">
      <c r="A13" s="27">
        <v>12</v>
      </c>
      <c r="B13" s="2" t="s">
        <v>15</v>
      </c>
      <c r="C13" s="8">
        <v>25</v>
      </c>
      <c r="D13" s="2" t="s">
        <v>8</v>
      </c>
      <c r="E13" s="65">
        <v>49</v>
      </c>
      <c r="F13" s="2" t="s">
        <v>12</v>
      </c>
      <c r="G13" s="2" t="s">
        <v>5</v>
      </c>
      <c r="H13" s="2" t="s">
        <v>2</v>
      </c>
    </row>
    <row r="14" spans="1:8" x14ac:dyDescent="0.25">
      <c r="A14" s="27">
        <v>13</v>
      </c>
      <c r="B14" s="2" t="s">
        <v>14</v>
      </c>
      <c r="C14" s="8">
        <v>40</v>
      </c>
      <c r="D14" s="2" t="s">
        <v>9</v>
      </c>
      <c r="E14" s="8">
        <v>45</v>
      </c>
      <c r="F14" s="2" t="s">
        <v>11</v>
      </c>
      <c r="G14" s="2" t="s">
        <v>5</v>
      </c>
      <c r="H14" s="2" t="s">
        <v>2</v>
      </c>
    </row>
    <row r="15" spans="1:8" x14ac:dyDescent="0.25">
      <c r="A15" s="27">
        <v>14</v>
      </c>
      <c r="B15" s="2" t="s">
        <v>14</v>
      </c>
      <c r="C15" s="65">
        <v>39</v>
      </c>
      <c r="D15" s="66" t="s">
        <v>8</v>
      </c>
      <c r="E15" s="8">
        <v>90</v>
      </c>
      <c r="F15" s="2" t="s">
        <v>11</v>
      </c>
      <c r="G15" s="2" t="s">
        <v>6</v>
      </c>
      <c r="H15" s="2" t="s">
        <v>2</v>
      </c>
    </row>
    <row r="16" spans="1:8" x14ac:dyDescent="0.25">
      <c r="A16" s="27">
        <v>15</v>
      </c>
      <c r="B16" s="2" t="s">
        <v>14</v>
      </c>
      <c r="C16" s="65">
        <v>39</v>
      </c>
      <c r="D16" s="66" t="s">
        <v>8</v>
      </c>
      <c r="E16" s="8">
        <v>40</v>
      </c>
      <c r="F16" s="2" t="s">
        <v>12</v>
      </c>
      <c r="G16" s="2" t="s">
        <v>6</v>
      </c>
      <c r="H16" s="2" t="s">
        <v>2</v>
      </c>
    </row>
    <row r="17" spans="1:8" x14ac:dyDescent="0.25">
      <c r="A17" s="27">
        <v>16</v>
      </c>
      <c r="B17" s="2" t="s">
        <v>15</v>
      </c>
      <c r="C17" s="8">
        <v>58</v>
      </c>
      <c r="D17" s="2" t="s">
        <v>9</v>
      </c>
      <c r="E17" s="8">
        <v>100</v>
      </c>
      <c r="F17" s="2" t="s">
        <v>11</v>
      </c>
      <c r="G17" s="2" t="s">
        <v>6</v>
      </c>
      <c r="H17" s="2" t="s">
        <v>2</v>
      </c>
    </row>
    <row r="18" spans="1:8" x14ac:dyDescent="0.25">
      <c r="A18" s="27">
        <v>17</v>
      </c>
      <c r="B18" s="2" t="s">
        <v>14</v>
      </c>
      <c r="C18" s="8">
        <v>50</v>
      </c>
      <c r="D18" s="2" t="s">
        <v>9</v>
      </c>
      <c r="E18" s="8">
        <v>60</v>
      </c>
      <c r="F18" s="2" t="s">
        <v>11</v>
      </c>
      <c r="G18" s="2" t="s">
        <v>5</v>
      </c>
      <c r="H18" s="2" t="s">
        <v>2</v>
      </c>
    </row>
    <row r="19" spans="1:8" x14ac:dyDescent="0.25">
      <c r="A19" s="27">
        <v>18</v>
      </c>
      <c r="B19" s="2" t="s">
        <v>14</v>
      </c>
      <c r="C19" s="8">
        <v>63</v>
      </c>
      <c r="D19" s="2" t="s">
        <v>9</v>
      </c>
      <c r="E19" s="8">
        <v>110</v>
      </c>
      <c r="F19" s="2" t="s">
        <v>11</v>
      </c>
      <c r="G19" s="2" t="s">
        <v>6</v>
      </c>
      <c r="H19" s="2" t="s">
        <v>2</v>
      </c>
    </row>
    <row r="20" spans="1:8" x14ac:dyDescent="0.25">
      <c r="A20" s="27">
        <v>19</v>
      </c>
      <c r="B20" s="2" t="s">
        <v>15</v>
      </c>
      <c r="C20" s="8">
        <v>64</v>
      </c>
      <c r="D20" s="2" t="s">
        <v>9</v>
      </c>
      <c r="E20" s="8">
        <v>90</v>
      </c>
      <c r="F20" s="2" t="s">
        <v>11</v>
      </c>
      <c r="G20" s="2" t="s">
        <v>5</v>
      </c>
      <c r="H20" s="2" t="s">
        <v>2</v>
      </c>
    </row>
    <row r="21" spans="1:8" x14ac:dyDescent="0.25">
      <c r="A21" s="27">
        <v>20</v>
      </c>
      <c r="B21" s="2" t="s">
        <v>15</v>
      </c>
      <c r="C21" s="8">
        <v>45</v>
      </c>
      <c r="D21" s="2" t="s">
        <v>9</v>
      </c>
      <c r="E21" s="8">
        <v>100</v>
      </c>
      <c r="F21" s="2" t="s">
        <v>11</v>
      </c>
      <c r="G21" s="2" t="s">
        <v>6</v>
      </c>
      <c r="H21" s="2" t="s">
        <v>2</v>
      </c>
    </row>
    <row r="23" spans="1:8" x14ac:dyDescent="0.25">
      <c r="B23" s="70" t="s">
        <v>36</v>
      </c>
      <c r="C23" s="70"/>
      <c r="D23" s="70"/>
      <c r="E23" s="70"/>
      <c r="F23" s="70"/>
      <c r="G23" s="70"/>
    </row>
    <row r="24" spans="1:8" x14ac:dyDescent="0.25">
      <c r="B24" s="8" t="s">
        <v>13</v>
      </c>
      <c r="C24" s="1" t="s">
        <v>21</v>
      </c>
      <c r="D24" s="1" t="s">
        <v>7</v>
      </c>
      <c r="E24" s="1" t="s">
        <v>10</v>
      </c>
      <c r="F24" s="1" t="s">
        <v>10</v>
      </c>
      <c r="G24" s="1" t="s">
        <v>4</v>
      </c>
    </row>
    <row r="25" spans="1:8" x14ac:dyDescent="0.25">
      <c r="B25" s="8" t="s">
        <v>14</v>
      </c>
      <c r="C25" s="5">
        <v>45</v>
      </c>
      <c r="D25" s="5" t="s">
        <v>9</v>
      </c>
      <c r="E25" s="5">
        <v>40</v>
      </c>
      <c r="F25" s="5" t="s">
        <v>12</v>
      </c>
      <c r="G25" s="5">
        <v>1</v>
      </c>
    </row>
    <row r="26" spans="1:8" x14ac:dyDescent="0.25">
      <c r="B26" s="8" t="s">
        <v>15</v>
      </c>
      <c r="C26" s="5">
        <v>45</v>
      </c>
      <c r="D26" s="5" t="s">
        <v>9</v>
      </c>
      <c r="E26" s="5">
        <v>70</v>
      </c>
      <c r="F26" s="5" t="s">
        <v>11</v>
      </c>
      <c r="G26" s="5">
        <v>0</v>
      </c>
    </row>
  </sheetData>
  <mergeCells count="1">
    <mergeCell ref="B23:G23"/>
  </mergeCell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G76"/>
  <sheetViews>
    <sheetView workbookViewId="0">
      <selection activeCell="C44" sqref="C44"/>
    </sheetView>
  </sheetViews>
  <sheetFormatPr defaultRowHeight="15" outlineLevelCol="1" x14ac:dyDescent="0.25"/>
  <cols>
    <col min="1" max="3" width="21.140625" customWidth="1"/>
    <col min="4" max="4" width="16.28515625" bestFit="1" customWidth="1"/>
    <col min="5" max="5" width="9.85546875" customWidth="1"/>
    <col min="6" max="6" width="12.28515625" customWidth="1"/>
    <col min="7" max="7" width="12.28515625" customWidth="1" outlineLevel="1"/>
    <col min="8" max="8" width="12.28515625" customWidth="1"/>
    <col min="9" max="9" width="13.28515625" customWidth="1"/>
    <col min="11" max="11" width="11.28515625" style="11" bestFit="1" customWidth="1"/>
    <col min="12" max="12" width="16.28515625" bestFit="1" customWidth="1"/>
    <col min="13" max="13" width="9.42578125" customWidth="1"/>
    <col min="14" max="14" width="10.140625" bestFit="1" customWidth="1"/>
    <col min="16" max="16" width="11.28515625" bestFit="1" customWidth="1"/>
    <col min="17" max="17" width="15.42578125" style="11" customWidth="1"/>
    <col min="18" max="18" width="12" bestFit="1" customWidth="1"/>
    <col min="19" max="19" width="4.7109375" customWidth="1"/>
    <col min="20" max="20" width="9.85546875" customWidth="1"/>
    <col min="22" max="22" width="4" style="11" bestFit="1" customWidth="1"/>
    <col min="23" max="24" width="12" bestFit="1" customWidth="1"/>
    <col min="25" max="25" width="29.7109375" customWidth="1"/>
  </cols>
  <sheetData>
    <row r="1" spans="1:33" x14ac:dyDescent="0.25">
      <c r="A1" s="29" t="s">
        <v>0</v>
      </c>
      <c r="B1" s="30" t="s">
        <v>13</v>
      </c>
      <c r="C1" s="30" t="s">
        <v>7</v>
      </c>
      <c r="D1" s="30" t="s">
        <v>10</v>
      </c>
      <c r="E1" s="30" t="s">
        <v>4</v>
      </c>
      <c r="F1" s="31" t="s">
        <v>1</v>
      </c>
      <c r="G1" s="30" t="s">
        <v>25</v>
      </c>
      <c r="H1" s="45"/>
      <c r="K1"/>
      <c r="Q1"/>
      <c r="V1"/>
      <c r="AF1" s="11"/>
    </row>
    <row r="2" spans="1:33" x14ac:dyDescent="0.25">
      <c r="A2" s="27">
        <v>1</v>
      </c>
      <c r="B2" s="2" t="s">
        <v>14</v>
      </c>
      <c r="C2" s="2" t="s">
        <v>8</v>
      </c>
      <c r="D2" s="2" t="s">
        <v>12</v>
      </c>
      <c r="E2" s="2" t="s">
        <v>5</v>
      </c>
      <c r="F2" s="13" t="s">
        <v>3</v>
      </c>
      <c r="G2" s="47" t="s">
        <v>2</v>
      </c>
      <c r="H2" s="36"/>
      <c r="K2"/>
      <c r="Q2"/>
      <c r="V2"/>
      <c r="AF2" s="11"/>
    </row>
    <row r="3" spans="1:33" x14ac:dyDescent="0.25">
      <c r="A3" s="27">
        <v>2</v>
      </c>
      <c r="B3" s="2" t="s">
        <v>15</v>
      </c>
      <c r="C3" s="2" t="s">
        <v>8</v>
      </c>
      <c r="D3" s="2" t="s">
        <v>12</v>
      </c>
      <c r="E3" s="2" t="s">
        <v>5</v>
      </c>
      <c r="F3" s="13" t="s">
        <v>3</v>
      </c>
      <c r="G3" s="39" t="s">
        <v>2</v>
      </c>
      <c r="H3" s="36"/>
      <c r="K3"/>
      <c r="Q3"/>
      <c r="V3"/>
      <c r="AF3" s="11"/>
    </row>
    <row r="4" spans="1:33" x14ac:dyDescent="0.25">
      <c r="A4" s="27">
        <v>3</v>
      </c>
      <c r="B4" s="2" t="s">
        <v>14</v>
      </c>
      <c r="C4" s="2" t="s">
        <v>8</v>
      </c>
      <c r="D4" s="2" t="s">
        <v>12</v>
      </c>
      <c r="E4" s="2" t="s">
        <v>6</v>
      </c>
      <c r="F4" s="13" t="s">
        <v>3</v>
      </c>
      <c r="G4" s="39" t="s">
        <v>2</v>
      </c>
      <c r="H4" s="36"/>
      <c r="K4"/>
      <c r="Q4"/>
      <c r="V4"/>
      <c r="AF4" s="11"/>
    </row>
    <row r="5" spans="1:33" x14ac:dyDescent="0.25">
      <c r="A5" s="27">
        <v>4</v>
      </c>
      <c r="B5" s="2" t="s">
        <v>15</v>
      </c>
      <c r="C5" s="2" t="s">
        <v>8</v>
      </c>
      <c r="D5" s="2" t="s">
        <v>11</v>
      </c>
      <c r="E5" s="2" t="s">
        <v>5</v>
      </c>
      <c r="F5" s="13" t="s">
        <v>3</v>
      </c>
      <c r="G5" s="38" t="s">
        <v>3</v>
      </c>
      <c r="H5" s="36"/>
      <c r="K5"/>
      <c r="Q5"/>
      <c r="V5"/>
      <c r="AF5" s="11"/>
    </row>
    <row r="6" spans="1:33" x14ac:dyDescent="0.25">
      <c r="A6" s="27">
        <v>5</v>
      </c>
      <c r="B6" s="2" t="s">
        <v>15</v>
      </c>
      <c r="C6" s="2" t="s">
        <v>8</v>
      </c>
      <c r="D6" s="2" t="s">
        <v>11</v>
      </c>
      <c r="E6" s="2" t="s">
        <v>5</v>
      </c>
      <c r="F6" s="13" t="s">
        <v>3</v>
      </c>
      <c r="G6" s="38" t="s">
        <v>3</v>
      </c>
      <c r="H6" s="36"/>
      <c r="K6"/>
      <c r="Q6"/>
      <c r="V6"/>
      <c r="AF6" s="11"/>
    </row>
    <row r="7" spans="1:33" x14ac:dyDescent="0.25">
      <c r="A7" s="27">
        <v>6</v>
      </c>
      <c r="B7" s="2" t="s">
        <v>14</v>
      </c>
      <c r="C7" s="2" t="s">
        <v>9</v>
      </c>
      <c r="D7" s="2" t="s">
        <v>11</v>
      </c>
      <c r="E7" s="2" t="s">
        <v>6</v>
      </c>
      <c r="F7" s="13" t="s">
        <v>3</v>
      </c>
      <c r="G7" s="39" t="s">
        <v>2</v>
      </c>
      <c r="H7" s="36"/>
      <c r="K7"/>
      <c r="Q7"/>
      <c r="V7"/>
      <c r="AF7" s="11"/>
    </row>
    <row r="8" spans="1:33" x14ac:dyDescent="0.25">
      <c r="A8" s="27">
        <v>7</v>
      </c>
      <c r="B8" s="2" t="s">
        <v>14</v>
      </c>
      <c r="C8" s="2" t="s">
        <v>9</v>
      </c>
      <c r="D8" s="2" t="s">
        <v>12</v>
      </c>
      <c r="E8" s="2" t="s">
        <v>5</v>
      </c>
      <c r="F8" s="13" t="s">
        <v>3</v>
      </c>
      <c r="G8" s="38" t="s">
        <v>3</v>
      </c>
      <c r="H8" s="36"/>
      <c r="K8"/>
      <c r="Q8"/>
      <c r="V8"/>
      <c r="AF8" s="11"/>
    </row>
    <row r="9" spans="1:33" x14ac:dyDescent="0.25">
      <c r="A9" s="27">
        <v>8</v>
      </c>
      <c r="B9" s="2" t="s">
        <v>14</v>
      </c>
      <c r="C9" s="2" t="s">
        <v>9</v>
      </c>
      <c r="D9" s="2" t="s">
        <v>12</v>
      </c>
      <c r="E9" s="2" t="s">
        <v>6</v>
      </c>
      <c r="F9" s="13" t="s">
        <v>3</v>
      </c>
      <c r="G9" s="38" t="s">
        <v>3</v>
      </c>
      <c r="H9" s="36"/>
      <c r="K9"/>
      <c r="Q9"/>
      <c r="V9"/>
      <c r="AF9" s="11"/>
    </row>
    <row r="10" spans="1:33" x14ac:dyDescent="0.25">
      <c r="A10" s="27">
        <v>9</v>
      </c>
      <c r="B10" s="2" t="s">
        <v>14</v>
      </c>
      <c r="C10" s="2" t="s">
        <v>9</v>
      </c>
      <c r="D10" s="2" t="s">
        <v>11</v>
      </c>
      <c r="E10" s="2" t="s">
        <v>5</v>
      </c>
      <c r="F10" s="13" t="s">
        <v>3</v>
      </c>
      <c r="G10" s="38" t="s">
        <v>3</v>
      </c>
      <c r="H10" s="36"/>
      <c r="K10"/>
      <c r="Q10"/>
      <c r="V10"/>
      <c r="AF10" s="11"/>
    </row>
    <row r="11" spans="1:33" x14ac:dyDescent="0.25">
      <c r="A11" s="27">
        <v>10</v>
      </c>
      <c r="B11" s="2" t="s">
        <v>14</v>
      </c>
      <c r="C11" s="2" t="s">
        <v>9</v>
      </c>
      <c r="D11" s="2" t="s">
        <v>11</v>
      </c>
      <c r="E11" s="2" t="s">
        <v>5</v>
      </c>
      <c r="F11" s="13" t="s">
        <v>3</v>
      </c>
      <c r="G11" s="38" t="s">
        <v>3</v>
      </c>
      <c r="H11" s="36"/>
      <c r="K11"/>
      <c r="Q11"/>
      <c r="V11"/>
      <c r="AF11" s="11"/>
    </row>
    <row r="12" spans="1:33" ht="18.75" x14ac:dyDescent="0.3">
      <c r="A12" s="27">
        <v>11</v>
      </c>
      <c r="B12" s="2" t="s">
        <v>14</v>
      </c>
      <c r="C12" s="2" t="s">
        <v>8</v>
      </c>
      <c r="D12" s="2" t="s">
        <v>11</v>
      </c>
      <c r="E12" s="2" t="s">
        <v>6</v>
      </c>
      <c r="F12" s="13" t="s">
        <v>2</v>
      </c>
      <c r="G12" s="38" t="s">
        <v>2</v>
      </c>
      <c r="H12" s="36"/>
      <c r="S12" s="74" t="s">
        <v>27</v>
      </c>
      <c r="T12" s="74"/>
      <c r="U12" s="74"/>
      <c r="V12" s="74"/>
    </row>
    <row r="13" spans="1:33" ht="15.75" thickBot="1" x14ac:dyDescent="0.3">
      <c r="A13" s="27">
        <v>12</v>
      </c>
      <c r="B13" s="2" t="s">
        <v>15</v>
      </c>
      <c r="C13" s="2" t="s">
        <v>8</v>
      </c>
      <c r="D13" s="2" t="s">
        <v>12</v>
      </c>
      <c r="E13" s="2" t="s">
        <v>5</v>
      </c>
      <c r="F13" s="13" t="s">
        <v>2</v>
      </c>
      <c r="G13" s="38" t="s">
        <v>2</v>
      </c>
      <c r="H13" s="36"/>
      <c r="V13"/>
    </row>
    <row r="14" spans="1:33" ht="18.75" x14ac:dyDescent="0.3">
      <c r="A14" s="27">
        <v>13</v>
      </c>
      <c r="B14" s="2" t="s">
        <v>14</v>
      </c>
      <c r="C14" s="2" t="s">
        <v>9</v>
      </c>
      <c r="D14" s="2" t="s">
        <v>11</v>
      </c>
      <c r="E14" s="2" t="s">
        <v>5</v>
      </c>
      <c r="F14" s="13" t="s">
        <v>2</v>
      </c>
      <c r="G14" s="39" t="s">
        <v>3</v>
      </c>
      <c r="H14" s="36"/>
      <c r="S14" s="37"/>
      <c r="T14" s="75" t="s">
        <v>25</v>
      </c>
      <c r="U14" s="75"/>
      <c r="V14" s="76"/>
    </row>
    <row r="15" spans="1:33" x14ac:dyDescent="0.25">
      <c r="A15" s="27">
        <v>14</v>
      </c>
      <c r="B15" s="2" t="s">
        <v>14</v>
      </c>
      <c r="C15" s="2" t="s">
        <v>8</v>
      </c>
      <c r="D15" s="2" t="s">
        <v>11</v>
      </c>
      <c r="E15" s="2" t="s">
        <v>6</v>
      </c>
      <c r="F15" s="13" t="s">
        <v>2</v>
      </c>
      <c r="G15" s="38" t="s">
        <v>2</v>
      </c>
      <c r="H15" s="36"/>
      <c r="S15" s="77" t="s">
        <v>26</v>
      </c>
      <c r="T15" s="42" t="s">
        <v>2</v>
      </c>
      <c r="U15" s="42" t="s">
        <v>3</v>
      </c>
      <c r="V15" s="43"/>
      <c r="AD15" s="73" t="s">
        <v>40</v>
      </c>
      <c r="AE15" s="73"/>
      <c r="AF15" s="73"/>
      <c r="AG15" s="73"/>
    </row>
    <row r="16" spans="1:33" x14ac:dyDescent="0.25">
      <c r="A16" s="27">
        <v>15</v>
      </c>
      <c r="B16" s="2" t="s">
        <v>14</v>
      </c>
      <c r="C16" s="2" t="s">
        <v>8</v>
      </c>
      <c r="D16" s="2" t="s">
        <v>12</v>
      </c>
      <c r="E16" s="2" t="s">
        <v>6</v>
      </c>
      <c r="F16" s="13" t="s">
        <v>2</v>
      </c>
      <c r="G16" s="38" t="s">
        <v>2</v>
      </c>
      <c r="H16" s="36"/>
      <c r="S16" s="78"/>
      <c r="T16" s="38">
        <v>7</v>
      </c>
      <c r="U16" s="39">
        <v>3</v>
      </c>
      <c r="V16" s="43" t="s">
        <v>2</v>
      </c>
      <c r="Y16" t="s">
        <v>37</v>
      </c>
      <c r="Z16" s="67">
        <f>T16/(T16+U16)</f>
        <v>0.7</v>
      </c>
      <c r="AA16" t="s">
        <v>17</v>
      </c>
      <c r="AD16">
        <v>0</v>
      </c>
      <c r="AE16">
        <v>0</v>
      </c>
      <c r="AF16">
        <v>0</v>
      </c>
      <c r="AG16">
        <v>0</v>
      </c>
    </row>
    <row r="17" spans="1:33" ht="15.75" thickBot="1" x14ac:dyDescent="0.3">
      <c r="A17" s="28">
        <v>16</v>
      </c>
      <c r="B17" s="2" t="s">
        <v>15</v>
      </c>
      <c r="C17" s="2" t="s">
        <v>9</v>
      </c>
      <c r="D17" s="2" t="s">
        <v>11</v>
      </c>
      <c r="E17" s="2" t="s">
        <v>6</v>
      </c>
      <c r="F17" s="13" t="s">
        <v>2</v>
      </c>
      <c r="G17" s="38" t="s">
        <v>2</v>
      </c>
      <c r="H17" s="36"/>
      <c r="S17" s="79"/>
      <c r="T17" s="40">
        <v>4</v>
      </c>
      <c r="U17" s="41">
        <v>6</v>
      </c>
      <c r="V17" s="44" t="s">
        <v>3</v>
      </c>
      <c r="W17" t="s">
        <v>17</v>
      </c>
      <c r="X17" t="s">
        <v>17</v>
      </c>
      <c r="Y17" t="s">
        <v>38</v>
      </c>
      <c r="Z17" s="67">
        <f>U17/(U17+T17)</f>
        <v>0.6</v>
      </c>
      <c r="AD17" s="67">
        <f>Z16</f>
        <v>0.7</v>
      </c>
      <c r="AE17" s="67">
        <f>1-Z17</f>
        <v>0.4</v>
      </c>
      <c r="AF17">
        <v>0.5</v>
      </c>
      <c r="AG17">
        <v>0.5</v>
      </c>
    </row>
    <row r="18" spans="1:33" x14ac:dyDescent="0.25">
      <c r="A18" s="27">
        <v>17</v>
      </c>
      <c r="B18" s="2" t="s">
        <v>14</v>
      </c>
      <c r="C18" s="2" t="s">
        <v>9</v>
      </c>
      <c r="D18" s="2" t="s">
        <v>11</v>
      </c>
      <c r="E18" s="2" t="s">
        <v>5</v>
      </c>
      <c r="F18" s="13" t="s">
        <v>2</v>
      </c>
      <c r="G18" s="39" t="s">
        <v>3</v>
      </c>
      <c r="H18" s="36"/>
      <c r="X18" t="s">
        <v>17</v>
      </c>
      <c r="Y18" t="s">
        <v>39</v>
      </c>
      <c r="Z18" s="67">
        <f>T16/(T16+T17)</f>
        <v>0.63636363636363635</v>
      </c>
      <c r="AD18">
        <v>1</v>
      </c>
      <c r="AE18">
        <v>1</v>
      </c>
      <c r="AF18">
        <v>1</v>
      </c>
      <c r="AG18">
        <v>1</v>
      </c>
    </row>
    <row r="19" spans="1:33" x14ac:dyDescent="0.25">
      <c r="A19" s="28">
        <v>18</v>
      </c>
      <c r="B19" s="2" t="s">
        <v>14</v>
      </c>
      <c r="C19" s="2" t="s">
        <v>9</v>
      </c>
      <c r="D19" s="2" t="s">
        <v>11</v>
      </c>
      <c r="E19" s="2" t="s">
        <v>6</v>
      </c>
      <c r="F19" s="13" t="s">
        <v>2</v>
      </c>
      <c r="G19" s="38" t="s">
        <v>2</v>
      </c>
      <c r="H19" s="36"/>
      <c r="X19" t="s">
        <v>17</v>
      </c>
      <c r="Y19" t="s">
        <v>41</v>
      </c>
      <c r="Z19">
        <f>((Z16*(1-Z17))/2)+(Z16*Z17)+(((1-Z16)*Z17)/2)</f>
        <v>0.64999999999999991</v>
      </c>
    </row>
    <row r="20" spans="1:33" x14ac:dyDescent="0.25">
      <c r="A20" s="27">
        <v>19</v>
      </c>
      <c r="B20" s="2" t="s">
        <v>15</v>
      </c>
      <c r="C20" s="2" t="s">
        <v>9</v>
      </c>
      <c r="D20" s="2" t="s">
        <v>11</v>
      </c>
      <c r="E20" s="2" t="s">
        <v>5</v>
      </c>
      <c r="F20" s="13" t="s">
        <v>2</v>
      </c>
      <c r="G20" s="39" t="s">
        <v>3</v>
      </c>
      <c r="H20" s="36"/>
      <c r="Z20" t="s">
        <v>17</v>
      </c>
    </row>
    <row r="21" spans="1:33" x14ac:dyDescent="0.25">
      <c r="A21" s="28">
        <v>20</v>
      </c>
      <c r="B21" s="2" t="s">
        <v>15</v>
      </c>
      <c r="C21" s="2" t="s">
        <v>9</v>
      </c>
      <c r="D21" s="2" t="s">
        <v>11</v>
      </c>
      <c r="E21" s="2" t="s">
        <v>6</v>
      </c>
      <c r="F21" s="13" t="s">
        <v>2</v>
      </c>
      <c r="G21" s="48" t="s">
        <v>2</v>
      </c>
      <c r="H21" s="36"/>
      <c r="Z21" s="67" t="s">
        <v>17</v>
      </c>
    </row>
    <row r="22" spans="1:33" x14ac:dyDescent="0.25">
      <c r="A22" s="22"/>
      <c r="B22" s="23"/>
      <c r="C22" s="23"/>
      <c r="D22" s="23"/>
      <c r="E22" s="23"/>
      <c r="F22" s="23"/>
      <c r="G22" s="36"/>
      <c r="H22" s="36"/>
      <c r="Z22" t="s">
        <v>17</v>
      </c>
    </row>
    <row r="23" spans="1:33" x14ac:dyDescent="0.25">
      <c r="A23" s="22" t="s">
        <v>34</v>
      </c>
      <c r="B23" s="23"/>
      <c r="C23" s="23"/>
      <c r="D23" s="23"/>
      <c r="E23" s="23"/>
      <c r="F23" s="23"/>
      <c r="G23" s="36"/>
      <c r="H23" s="36"/>
      <c r="T23" t="s">
        <v>17</v>
      </c>
      <c r="U23" t="s">
        <v>17</v>
      </c>
      <c r="W23" t="s">
        <v>17</v>
      </c>
    </row>
    <row r="24" spans="1:33" x14ac:dyDescent="0.25">
      <c r="A24" s="22"/>
      <c r="B24" s="23"/>
      <c r="C24" s="23"/>
      <c r="D24" s="23"/>
      <c r="E24" s="23"/>
      <c r="F24" s="23"/>
      <c r="G24" s="36"/>
      <c r="H24" s="36"/>
      <c r="T24" t="s">
        <v>17</v>
      </c>
      <c r="U24" t="s">
        <v>17</v>
      </c>
      <c r="W24" t="s">
        <v>17</v>
      </c>
    </row>
    <row r="25" spans="1:33" x14ac:dyDescent="0.25">
      <c r="A25" s="80" t="s">
        <v>19</v>
      </c>
      <c r="B25" s="81"/>
      <c r="C25" s="81"/>
      <c r="D25" s="26" t="s">
        <v>20</v>
      </c>
      <c r="I25" s="80" t="s">
        <v>23</v>
      </c>
      <c r="J25" s="81"/>
      <c r="K25" s="81"/>
      <c r="L25" s="26" t="s">
        <v>20</v>
      </c>
      <c r="N25" s="80" t="s">
        <v>24</v>
      </c>
      <c r="O25" s="81"/>
      <c r="P25" s="81"/>
      <c r="Q25" s="26" t="s">
        <v>20</v>
      </c>
      <c r="V25"/>
      <c r="W25" t="s">
        <v>17</v>
      </c>
    </row>
    <row r="26" spans="1:33" x14ac:dyDescent="0.25">
      <c r="A26" s="11"/>
      <c r="B26" t="s">
        <v>1</v>
      </c>
      <c r="I26" s="11"/>
      <c r="J26" t="s">
        <v>1</v>
      </c>
      <c r="K26"/>
      <c r="N26" s="11"/>
      <c r="O26" t="s">
        <v>1</v>
      </c>
      <c r="Q26"/>
      <c r="V26"/>
    </row>
    <row r="27" spans="1:33" x14ac:dyDescent="0.25">
      <c r="A27" s="11" t="s">
        <v>2</v>
      </c>
      <c r="B27">
        <v>10</v>
      </c>
      <c r="D27" t="s">
        <v>17</v>
      </c>
      <c r="I27" s="11" t="s">
        <v>2</v>
      </c>
      <c r="J27">
        <v>8</v>
      </c>
      <c r="K27"/>
      <c r="L27" t="s">
        <v>17</v>
      </c>
      <c r="N27" s="11" t="s">
        <v>2</v>
      </c>
      <c r="O27">
        <v>4</v>
      </c>
      <c r="Q27" t="s">
        <v>17</v>
      </c>
      <c r="V27"/>
    </row>
    <row r="28" spans="1:33" x14ac:dyDescent="0.25">
      <c r="A28" s="11" t="s">
        <v>3</v>
      </c>
      <c r="B28">
        <v>10</v>
      </c>
      <c r="D28" t="s">
        <v>17</v>
      </c>
      <c r="I28" s="11" t="s">
        <v>3</v>
      </c>
      <c r="J28">
        <v>5</v>
      </c>
      <c r="K28"/>
      <c r="L28" t="s">
        <v>17</v>
      </c>
      <c r="N28" s="11" t="s">
        <v>3</v>
      </c>
      <c r="O28">
        <v>4</v>
      </c>
      <c r="Q28" t="s">
        <v>17</v>
      </c>
      <c r="V28"/>
    </row>
    <row r="29" spans="1:33" ht="15.75" thickBot="1" x14ac:dyDescent="0.3">
      <c r="A29" s="11"/>
      <c r="B29">
        <f>SUM(B27:B28)</f>
        <v>20</v>
      </c>
      <c r="I29" s="11"/>
      <c r="J29">
        <f>SUM(J27:J28)</f>
        <v>13</v>
      </c>
      <c r="K29"/>
      <c r="N29" s="11"/>
      <c r="O29">
        <f>SUM(O27:O28)</f>
        <v>8</v>
      </c>
      <c r="Q29"/>
      <c r="V29"/>
    </row>
    <row r="30" spans="1:33" ht="15.75" thickBot="1" x14ac:dyDescent="0.3">
      <c r="A30" s="11" t="s">
        <v>16</v>
      </c>
      <c r="B30" s="10">
        <f>-(B27/B29)*LOG(B27/B29,2)-(B28/B29)*LOG(B28/B29,2)</f>
        <v>1</v>
      </c>
      <c r="C30" t="s">
        <v>17</v>
      </c>
      <c r="E30" t="s">
        <v>17</v>
      </c>
      <c r="I30" s="11" t="s">
        <v>16</v>
      </c>
      <c r="J30" s="10">
        <f>-(J27/J29)*LOG(J27/J29,2)-(J28/J29)*LOG(J28/J29,2)</f>
        <v>0.96123660472287598</v>
      </c>
      <c r="K30"/>
      <c r="N30" s="11" t="s">
        <v>16</v>
      </c>
      <c r="O30" s="10">
        <f>-(O27/O29)*LOG(O27/O29,2)-(O28/O29)*LOG(O28/O29,2)</f>
        <v>1</v>
      </c>
      <c r="Q30"/>
      <c r="V30"/>
    </row>
    <row r="31" spans="1:33" ht="15.75" thickBot="1" x14ac:dyDescent="0.3">
      <c r="A31" s="11"/>
      <c r="I31" s="11"/>
      <c r="K31"/>
      <c r="N31" s="11"/>
      <c r="Q31"/>
      <c r="V31"/>
    </row>
    <row r="32" spans="1:33" ht="15.75" thickBot="1" x14ac:dyDescent="0.3">
      <c r="A32" s="11"/>
      <c r="B32" s="82" t="s">
        <v>13</v>
      </c>
      <c r="C32" s="83"/>
      <c r="I32" s="11"/>
      <c r="J32" s="82" t="s">
        <v>13</v>
      </c>
      <c r="K32" s="83"/>
      <c r="N32" s="11"/>
      <c r="O32" s="82" t="s">
        <v>13</v>
      </c>
      <c r="P32" s="83"/>
      <c r="Q32"/>
      <c r="V32"/>
    </row>
    <row r="33" spans="1:22" x14ac:dyDescent="0.25">
      <c r="A33" s="6" t="s">
        <v>1</v>
      </c>
      <c r="B33" s="3" t="s">
        <v>14</v>
      </c>
      <c r="C33" s="3" t="s">
        <v>18</v>
      </c>
      <c r="I33" s="6" t="s">
        <v>1</v>
      </c>
      <c r="J33" s="3" t="s">
        <v>14</v>
      </c>
      <c r="K33" s="3" t="s">
        <v>18</v>
      </c>
      <c r="N33" s="6" t="s">
        <v>1</v>
      </c>
      <c r="O33" s="3" t="s">
        <v>14</v>
      </c>
      <c r="P33" s="3" t="s">
        <v>18</v>
      </c>
      <c r="Q33"/>
      <c r="V33"/>
    </row>
    <row r="34" spans="1:22" x14ac:dyDescent="0.25">
      <c r="A34" s="6" t="s">
        <v>2</v>
      </c>
      <c r="B34">
        <v>6</v>
      </c>
      <c r="C34">
        <v>4</v>
      </c>
      <c r="I34" s="6" t="s">
        <v>2</v>
      </c>
      <c r="J34">
        <v>5</v>
      </c>
      <c r="K34">
        <v>3</v>
      </c>
      <c r="N34" s="6" t="s">
        <v>2</v>
      </c>
      <c r="O34">
        <v>1</v>
      </c>
      <c r="P34">
        <v>1</v>
      </c>
      <c r="Q34"/>
      <c r="V34"/>
    </row>
    <row r="35" spans="1:22" x14ac:dyDescent="0.25">
      <c r="A35" s="6" t="s">
        <v>3</v>
      </c>
      <c r="B35">
        <v>7</v>
      </c>
      <c r="C35">
        <v>3</v>
      </c>
      <c r="I35" s="6" t="s">
        <v>3</v>
      </c>
      <c r="J35">
        <v>3</v>
      </c>
      <c r="K35">
        <v>2</v>
      </c>
      <c r="N35" s="6" t="s">
        <v>3</v>
      </c>
      <c r="O35">
        <v>4</v>
      </c>
      <c r="P35">
        <v>1</v>
      </c>
      <c r="Q35"/>
      <c r="V35"/>
    </row>
    <row r="36" spans="1:22" x14ac:dyDescent="0.25">
      <c r="A36" s="6" t="s">
        <v>17</v>
      </c>
      <c r="B36">
        <f>SUM(B34:B35)</f>
        <v>13</v>
      </c>
      <c r="C36">
        <f>SUM(C34:C35)</f>
        <v>7</v>
      </c>
      <c r="I36" s="6" t="s">
        <v>17</v>
      </c>
      <c r="J36">
        <f>SUM(J34:J35)</f>
        <v>8</v>
      </c>
      <c r="K36">
        <f>SUM(K34:K35)</f>
        <v>5</v>
      </c>
      <c r="N36" s="6" t="s">
        <v>17</v>
      </c>
      <c r="O36">
        <f>SUM(O34:O35)</f>
        <v>5</v>
      </c>
      <c r="P36">
        <f>SUM(P34:P35)</f>
        <v>2</v>
      </c>
      <c r="Q36"/>
      <c r="V36"/>
    </row>
    <row r="37" spans="1:22" ht="15.75" thickBot="1" x14ac:dyDescent="0.3">
      <c r="A37" s="11"/>
      <c r="B37">
        <f>-IFERROR((B34/B36)*LOG(B34/B36,2),0)-IFERROR((B35/B36)*LOG(B35/B36,2),0)</f>
        <v>0.99572745208492563</v>
      </c>
      <c r="C37">
        <f>-IFERROR((C34/C36)*LOG(C34/C36,2),0)-IFERROR((C35/C36)*LOG(C35/C36,2),0)</f>
        <v>0.98522813603425163</v>
      </c>
      <c r="F37" t="s">
        <v>17</v>
      </c>
      <c r="I37" s="11"/>
      <c r="J37">
        <f>-IFERROR((J34/J36)*LOG(J34/J36,2),0)-IFERROR((J35/J36)*LOG(J35/J36,2),0)</f>
        <v>0.95443400292496494</v>
      </c>
      <c r="K37">
        <f>-IFERROR((K34/K36)*LOG(K34/K36,2),0)-IFERROR((K35/K36)*LOG(K35/K36,2),0)</f>
        <v>0.97095059445466858</v>
      </c>
      <c r="N37" s="11"/>
      <c r="O37">
        <f>-IFERROR((O34/O36)*LOG(O34/O36,2),0)-IFERROR((O35/O36)*LOG(O35/O36,2),0)</f>
        <v>0.72192809488736231</v>
      </c>
      <c r="P37">
        <f>-IFERROR((P34/P36)*LOG(P34/P36,2),0)-IFERROR((P35/P36)*LOG(P35/P36,2),0)</f>
        <v>1</v>
      </c>
      <c r="Q37"/>
      <c r="V37"/>
    </row>
    <row r="38" spans="1:22" ht="15.75" thickBot="1" x14ac:dyDescent="0.3">
      <c r="A38" s="12">
        <f>B30</f>
        <v>1</v>
      </c>
      <c r="B38">
        <f>B36/B29*B37</f>
        <v>0.64722284385520168</v>
      </c>
      <c r="C38">
        <f>C36/B29*C37</f>
        <v>0.34482984761198804</v>
      </c>
      <c r="D38" s="4">
        <f>A38-B38-C38</f>
        <v>7.9473085328102822E-3</v>
      </c>
      <c r="I38" s="12">
        <f>J30</f>
        <v>0.96123660472287598</v>
      </c>
      <c r="J38">
        <f>J36/J29*J37</f>
        <v>0.58734400179997848</v>
      </c>
      <c r="K38">
        <f>K36/J29*K37</f>
        <v>0.37344253632871871</v>
      </c>
      <c r="L38" s="4">
        <f>I38-J38-K38</f>
        <v>4.5006659417878847E-4</v>
      </c>
      <c r="N38" s="14">
        <f>O30</f>
        <v>1</v>
      </c>
      <c r="O38">
        <f>O36/O29*O37</f>
        <v>0.45120505930460142</v>
      </c>
      <c r="P38">
        <f>P36/O29*P37</f>
        <v>0.25</v>
      </c>
      <c r="Q38" s="4">
        <f>N38-O38-P38</f>
        <v>0.29879494069539858</v>
      </c>
      <c r="V38"/>
    </row>
    <row r="39" spans="1:22" ht="15.75" thickBot="1" x14ac:dyDescent="0.3">
      <c r="A39" s="11"/>
      <c r="B39" s="82" t="s">
        <v>7</v>
      </c>
      <c r="C39" s="83"/>
      <c r="I39" s="22"/>
      <c r="J39" s="82" t="s">
        <v>7</v>
      </c>
      <c r="K39" s="83"/>
      <c r="L39" s="18"/>
      <c r="M39" s="18"/>
      <c r="N39" s="15"/>
      <c r="O39" s="82" t="s">
        <v>7</v>
      </c>
      <c r="P39" s="83"/>
      <c r="Q39" s="16"/>
      <c r="V39"/>
    </row>
    <row r="40" spans="1:22" x14ac:dyDescent="0.25">
      <c r="A40" s="6" t="s">
        <v>1</v>
      </c>
      <c r="B40" t="s">
        <v>8</v>
      </c>
      <c r="C40" t="s">
        <v>9</v>
      </c>
      <c r="I40" s="6" t="s">
        <v>1</v>
      </c>
      <c r="J40" s="18" t="s">
        <v>8</v>
      </c>
      <c r="K40" s="18" t="s">
        <v>9</v>
      </c>
      <c r="L40" s="18"/>
      <c r="M40" s="18"/>
      <c r="N40" s="21" t="s">
        <v>1</v>
      </c>
      <c r="O40" s="18" t="s">
        <v>8</v>
      </c>
      <c r="P40" s="18" t="s">
        <v>9</v>
      </c>
      <c r="Q40" s="19"/>
      <c r="V40"/>
    </row>
    <row r="41" spans="1:22" x14ac:dyDescent="0.25">
      <c r="A41" s="6" t="s">
        <v>2</v>
      </c>
      <c r="B41">
        <v>4</v>
      </c>
      <c r="C41">
        <v>6</v>
      </c>
      <c r="I41" s="6" t="s">
        <v>2</v>
      </c>
      <c r="J41" s="18">
        <v>2</v>
      </c>
      <c r="K41" s="18">
        <v>6</v>
      </c>
      <c r="L41" s="18"/>
      <c r="M41" s="18"/>
      <c r="N41" s="21" t="s">
        <v>2</v>
      </c>
      <c r="O41" s="18">
        <v>2</v>
      </c>
      <c r="P41" s="18">
        <v>0</v>
      </c>
      <c r="Q41" s="19"/>
      <c r="V41"/>
    </row>
    <row r="42" spans="1:22" x14ac:dyDescent="0.25">
      <c r="A42" s="6" t="s">
        <v>3</v>
      </c>
      <c r="B42">
        <v>5</v>
      </c>
      <c r="C42">
        <v>5</v>
      </c>
      <c r="I42" s="6" t="s">
        <v>3</v>
      </c>
      <c r="J42" s="18">
        <v>2</v>
      </c>
      <c r="K42" s="18">
        <v>3</v>
      </c>
      <c r="L42" s="18"/>
      <c r="M42" s="18"/>
      <c r="N42" s="21" t="s">
        <v>3</v>
      </c>
      <c r="O42" s="18">
        <v>3</v>
      </c>
      <c r="P42" s="18">
        <v>2</v>
      </c>
      <c r="Q42" s="19"/>
      <c r="V42"/>
    </row>
    <row r="43" spans="1:22" x14ac:dyDescent="0.25">
      <c r="A43" s="11"/>
      <c r="B43">
        <f>SUM(B41:B42)</f>
        <v>9</v>
      </c>
      <c r="C43">
        <f>SUM(C41:C42)</f>
        <v>11</v>
      </c>
      <c r="I43" s="22"/>
      <c r="J43" s="18">
        <f>SUM(J41:J42)</f>
        <v>4</v>
      </c>
      <c r="K43" s="18">
        <f>SUM(K41:K42)</f>
        <v>9</v>
      </c>
      <c r="L43" s="18"/>
      <c r="M43" s="18"/>
      <c r="N43" s="17"/>
      <c r="O43" s="18">
        <f>SUM(O41:O42)</f>
        <v>5</v>
      </c>
      <c r="P43" s="18">
        <f>SUM(P41:P42)</f>
        <v>2</v>
      </c>
      <c r="Q43" s="19"/>
      <c r="V43"/>
    </row>
    <row r="44" spans="1:22" ht="15.75" thickBot="1" x14ac:dyDescent="0.3">
      <c r="A44" s="11"/>
      <c r="B44">
        <f>-IFERROR((B41/B43)*LOG(B41/B43,2),0)-IFERROR((B42/B43)*LOG(B42/B43,2),0)</f>
        <v>0.99107605983822222</v>
      </c>
      <c r="C44">
        <f>-IFERROR((C41/C43)*LOG(C41/C43,2),0)-IFERROR((C42/C43)*LOG(C42/C43,2),0)</f>
        <v>0.99403021147695647</v>
      </c>
      <c r="I44" s="22"/>
      <c r="J44" s="18">
        <f>-IFERROR((J41/J43)*LOG(J41/J43,2),0)-IFERROR((J42/J43)*LOG(J42/J43,2),0)</f>
        <v>1</v>
      </c>
      <c r="K44" s="18">
        <f>-IFERROR((K41/K43)*LOG(K41/K43,2),0)-IFERROR((K42/K43)*LOG(K42/K43,2),0)</f>
        <v>0.91829583405448956</v>
      </c>
      <c r="L44" s="18"/>
      <c r="M44" s="18"/>
      <c r="N44" s="17"/>
      <c r="O44" s="18">
        <f>-IFERROR((O41/O43)*LOG(O41/O43,2),0)-IFERROR((O42/O43)*LOG(O42/O43,2),0)</f>
        <v>0.97095059445466858</v>
      </c>
      <c r="P44" s="18">
        <f>-IFERROR((P41/P43)*LOG(P41/P43,2),0)-IFERROR((P42/P43)*LOG(P42/P43,2),0)</f>
        <v>0</v>
      </c>
      <c r="Q44" s="19"/>
      <c r="V44"/>
    </row>
    <row r="45" spans="1:22" ht="15.75" thickBot="1" x14ac:dyDescent="0.3">
      <c r="A45" s="14">
        <f>B30</f>
        <v>1</v>
      </c>
      <c r="B45">
        <f>B43/B29*B44</f>
        <v>0.44598422692720002</v>
      </c>
      <c r="C45">
        <f>C43/B29*C44</f>
        <v>0.54671661631232615</v>
      </c>
      <c r="D45" s="4">
        <f>A45-B45-C45</f>
        <v>7.2991567604737684E-3</v>
      </c>
      <c r="I45" s="14">
        <f>J30</f>
        <v>0.96123660472287598</v>
      </c>
      <c r="J45" s="18">
        <f>J43/J29*J44</f>
        <v>0.30769230769230771</v>
      </c>
      <c r="K45" s="18">
        <f>K43/J29*K44</f>
        <v>0.63574326973003126</v>
      </c>
      <c r="L45" s="33">
        <f>I45-J45-K45</f>
        <v>1.7801027300537009E-2</v>
      </c>
      <c r="M45" s="18"/>
      <c r="N45" s="46">
        <f>O30</f>
        <v>1</v>
      </c>
      <c r="O45" s="20">
        <f>O43/O29*O44</f>
        <v>0.60684412153416789</v>
      </c>
      <c r="P45" s="20">
        <f>P43/O29*P44</f>
        <v>0</v>
      </c>
      <c r="Q45" s="34">
        <f>N45-O45-P45</f>
        <v>0.39315587846583211</v>
      </c>
      <c r="V45"/>
    </row>
    <row r="46" spans="1:22" ht="15.75" thickBot="1" x14ac:dyDescent="0.3">
      <c r="A46" s="15"/>
      <c r="B46" s="82" t="s">
        <v>10</v>
      </c>
      <c r="C46" s="83"/>
      <c r="D46" s="16"/>
      <c r="I46" s="15"/>
      <c r="J46" s="82" t="s">
        <v>4</v>
      </c>
      <c r="K46" s="83"/>
      <c r="L46" s="16"/>
      <c r="N46" s="11"/>
      <c r="O46" s="84" t="s">
        <v>4</v>
      </c>
      <c r="P46" s="85"/>
      <c r="Q46"/>
      <c r="V46"/>
    </row>
    <row r="47" spans="1:22" x14ac:dyDescent="0.25">
      <c r="A47" s="17" t="s">
        <v>1</v>
      </c>
      <c r="B47" s="23" t="s">
        <v>11</v>
      </c>
      <c r="C47" s="23" t="s">
        <v>12</v>
      </c>
      <c r="D47" s="19"/>
      <c r="I47" s="17" t="s">
        <v>1</v>
      </c>
      <c r="J47" s="36" t="s">
        <v>5</v>
      </c>
      <c r="K47" s="36" t="s">
        <v>6</v>
      </c>
      <c r="L47" s="19"/>
      <c r="N47" s="11" t="s">
        <v>1</v>
      </c>
      <c r="O47" s="7" t="s">
        <v>5</v>
      </c>
      <c r="P47" s="7" t="s">
        <v>6</v>
      </c>
      <c r="Q47"/>
      <c r="V47"/>
    </row>
    <row r="48" spans="1:22" x14ac:dyDescent="0.25">
      <c r="A48" s="17" t="s">
        <v>2</v>
      </c>
      <c r="B48" s="18">
        <v>8</v>
      </c>
      <c r="C48" s="18">
        <v>2</v>
      </c>
      <c r="D48" s="19"/>
      <c r="I48" s="17" t="s">
        <v>2</v>
      </c>
      <c r="J48" s="18">
        <v>3</v>
      </c>
      <c r="K48" s="18">
        <v>5</v>
      </c>
      <c r="L48" s="19"/>
      <c r="N48" s="11" t="s">
        <v>2</v>
      </c>
      <c r="O48">
        <v>1</v>
      </c>
      <c r="P48">
        <v>1</v>
      </c>
      <c r="Q48"/>
      <c r="V48"/>
    </row>
    <row r="49" spans="1:22" x14ac:dyDescent="0.25">
      <c r="A49" s="17" t="s">
        <v>3</v>
      </c>
      <c r="B49" s="18">
        <v>5</v>
      </c>
      <c r="C49" s="18">
        <v>5</v>
      </c>
      <c r="D49" s="19"/>
      <c r="I49" s="17" t="s">
        <v>3</v>
      </c>
      <c r="J49" s="18">
        <v>4</v>
      </c>
      <c r="K49" s="18">
        <v>1</v>
      </c>
      <c r="L49" s="19"/>
      <c r="N49" s="11" t="s">
        <v>3</v>
      </c>
      <c r="O49">
        <v>3</v>
      </c>
      <c r="P49">
        <v>2</v>
      </c>
      <c r="Q49"/>
      <c r="V49"/>
    </row>
    <row r="50" spans="1:22" x14ac:dyDescent="0.25">
      <c r="A50" s="17"/>
      <c r="B50" s="18">
        <f>SUM(B48:B49)</f>
        <v>13</v>
      </c>
      <c r="C50" s="18">
        <f>SUM(C48:C49)</f>
        <v>7</v>
      </c>
      <c r="D50" s="19"/>
      <c r="I50" s="17"/>
      <c r="J50" s="18">
        <f>SUM(J48:J49)</f>
        <v>7</v>
      </c>
      <c r="K50" s="18">
        <f>SUM(K48:K49)</f>
        <v>6</v>
      </c>
      <c r="L50" s="19"/>
      <c r="N50" s="11"/>
      <c r="O50">
        <f>SUM(O48:O49)</f>
        <v>4</v>
      </c>
      <c r="P50">
        <f>SUM(P48:P49)</f>
        <v>3</v>
      </c>
      <c r="Q50"/>
      <c r="V50"/>
    </row>
    <row r="51" spans="1:22" ht="15.75" thickBot="1" x14ac:dyDescent="0.3">
      <c r="A51" s="17"/>
      <c r="B51" s="18">
        <f>-IFERROR((B48/B50)*LOG(B48/B50,2),0)-IFERROR((B49/B50)*LOG(B49/B50,2),0)</f>
        <v>0.96123660472287598</v>
      </c>
      <c r="C51" s="18">
        <f>-IFERROR((C48/C50)*LOG(C48/C50,2),0)-IFERROR((C49/C50)*LOG(C49/C50,2),0)</f>
        <v>0.863120568566631</v>
      </c>
      <c r="D51" s="19"/>
      <c r="I51" s="17"/>
      <c r="J51" s="18">
        <f>-IFERROR((J48/J50)*LOG(J48/J50,2),0)-IFERROR((J49/J50)*LOG(J49/J50,2),0)</f>
        <v>0.98522813603425163</v>
      </c>
      <c r="K51" s="18">
        <f>-IFERROR((K48/K50)*LOG(K48/K50,2),0)-IFERROR((K49/K50)*LOG(K49/K50,2),0)</f>
        <v>0.65002242164835411</v>
      </c>
      <c r="L51" s="19"/>
      <c r="N51" s="11"/>
      <c r="O51">
        <f>-IFERROR((O48/O50)*LOG(O48/O50,2),0)-IFERROR((O49/O50)*LOG(O49/O50,2),0)</f>
        <v>0.81127812445913283</v>
      </c>
      <c r="P51">
        <f>-IFERROR((P48/P50)*LOG(P48/P50,2),0)-IFERROR((P49/P50)*LOG(P49/P50,2),0)</f>
        <v>0.91829583405448956</v>
      </c>
      <c r="Q51"/>
      <c r="V51"/>
    </row>
    <row r="52" spans="1:22" ht="15.75" thickBot="1" x14ac:dyDescent="0.3">
      <c r="A52" s="12">
        <f>B30</f>
        <v>1</v>
      </c>
      <c r="B52" s="20">
        <f>B50/B29*B51</f>
        <v>0.62480379306986944</v>
      </c>
      <c r="C52" s="20">
        <f>C50/B29*C51</f>
        <v>0.30209219899832085</v>
      </c>
      <c r="D52" s="34">
        <f>A52-B52-C52</f>
        <v>7.3104007931809711E-2</v>
      </c>
      <c r="I52" s="12">
        <f>J30</f>
        <v>0.96123660472287598</v>
      </c>
      <c r="J52" s="20">
        <f>J50/J29*J51</f>
        <v>0.53050745786459697</v>
      </c>
      <c r="K52" s="20">
        <f>K50/J29*K51</f>
        <v>0.30001034845308655</v>
      </c>
      <c r="L52" s="24">
        <f>I52-J52-K52</f>
        <v>0.13071879840519246</v>
      </c>
      <c r="N52" s="12">
        <f>O30</f>
        <v>1</v>
      </c>
      <c r="O52">
        <f>O50/O29*O51</f>
        <v>0.40563906222956642</v>
      </c>
      <c r="P52">
        <f>P50/O29*P51</f>
        <v>0.34436093777043358</v>
      </c>
      <c r="Q52" s="4">
        <f>N52-O52-P52</f>
        <v>0.24999999999999994</v>
      </c>
      <c r="V52"/>
    </row>
    <row r="53" spans="1:22" ht="15.75" thickBot="1" x14ac:dyDescent="0.3">
      <c r="A53" s="22"/>
      <c r="B53" s="82" t="s">
        <v>4</v>
      </c>
      <c r="C53" s="83"/>
      <c r="D53" s="18"/>
      <c r="E53" s="18"/>
      <c r="F53" s="18"/>
      <c r="G53" s="18"/>
      <c r="H53" s="18"/>
      <c r="I53" s="11"/>
      <c r="K53"/>
      <c r="N53" s="11"/>
      <c r="Q53"/>
      <c r="V53"/>
    </row>
    <row r="54" spans="1:22" x14ac:dyDescent="0.25">
      <c r="A54" s="22" t="s">
        <v>1</v>
      </c>
      <c r="B54" s="18" t="s">
        <v>5</v>
      </c>
      <c r="C54" s="18" t="s">
        <v>6</v>
      </c>
      <c r="D54" s="18"/>
      <c r="E54" s="18"/>
      <c r="F54" s="18"/>
      <c r="G54" s="18"/>
      <c r="H54" s="18"/>
      <c r="I54" s="71" t="s">
        <v>46</v>
      </c>
      <c r="J54" s="69"/>
      <c r="K54" s="69"/>
      <c r="L54" s="69"/>
      <c r="N54" s="71" t="s">
        <v>47</v>
      </c>
      <c r="O54" s="69"/>
      <c r="P54" s="69"/>
      <c r="Q54" s="69"/>
      <c r="V54"/>
    </row>
    <row r="55" spans="1:22" x14ac:dyDescent="0.25">
      <c r="A55" s="22" t="s">
        <v>2</v>
      </c>
      <c r="B55" s="18">
        <v>4</v>
      </c>
      <c r="C55" s="18">
        <v>6</v>
      </c>
      <c r="D55" s="18"/>
      <c r="E55" s="18"/>
      <c r="F55" s="18"/>
      <c r="G55" s="18"/>
      <c r="H55" s="18"/>
      <c r="I55" s="72"/>
      <c r="J55" s="69"/>
      <c r="K55" s="69"/>
      <c r="L55" s="69"/>
      <c r="N55" s="72"/>
      <c r="O55" s="69"/>
      <c r="P55" s="69"/>
      <c r="Q55" s="69"/>
      <c r="V55"/>
    </row>
    <row r="56" spans="1:22" x14ac:dyDescent="0.25">
      <c r="A56" s="22" t="s">
        <v>3</v>
      </c>
      <c r="B56" s="18">
        <v>7</v>
      </c>
      <c r="C56" s="18">
        <v>3</v>
      </c>
      <c r="D56" s="18"/>
      <c r="E56" s="18"/>
      <c r="F56" s="18"/>
      <c r="G56" s="18"/>
      <c r="H56" s="18"/>
      <c r="I56" s="11"/>
      <c r="K56"/>
      <c r="N56" s="11"/>
      <c r="Q56"/>
      <c r="V56"/>
    </row>
    <row r="57" spans="1:22" x14ac:dyDescent="0.25">
      <c r="A57" s="22"/>
      <c r="B57" s="18">
        <f>SUM(B55:B56)</f>
        <v>11</v>
      </c>
      <c r="C57" s="18">
        <f>SUM(C55:C56)</f>
        <v>9</v>
      </c>
      <c r="D57" s="18"/>
      <c r="E57" s="18"/>
      <c r="F57" s="18"/>
      <c r="G57" s="18"/>
      <c r="H57" s="18"/>
      <c r="I57" s="11"/>
      <c r="K57"/>
      <c r="V57"/>
    </row>
    <row r="58" spans="1:22" x14ac:dyDescent="0.25">
      <c r="A58" s="22"/>
      <c r="B58" s="18">
        <f>-IFERROR((B55/B57)*LOG(B55/B57,2),0)-IFERROR((B56/B57)*LOG(B56/B57,2),0)</f>
        <v>0.94566030460064021</v>
      </c>
      <c r="C58" s="18">
        <f>-IFERROR((C55/C57)*LOG(C55/C57,2),0)-IFERROR((C56/C57)*LOG(C56/C57,2),0)</f>
        <v>0.91829583405448956</v>
      </c>
      <c r="D58" s="18"/>
      <c r="E58" s="18"/>
      <c r="F58" s="18"/>
      <c r="G58" s="18"/>
      <c r="H58" s="18"/>
      <c r="I58" s="11"/>
      <c r="K58"/>
      <c r="V58"/>
    </row>
    <row r="59" spans="1:22" x14ac:dyDescent="0.25">
      <c r="A59" s="32">
        <f>B30</f>
        <v>1</v>
      </c>
      <c r="B59" s="18">
        <f>B57/B29*B58</f>
        <v>0.52011316753035219</v>
      </c>
      <c r="C59" s="18">
        <f>C57/B29*C58</f>
        <v>0.41323312532452033</v>
      </c>
      <c r="D59" s="33">
        <f>A59-B59-C59</f>
        <v>6.6653707145127472E-2</v>
      </c>
      <c r="E59" s="18"/>
      <c r="F59" s="18"/>
      <c r="G59" s="18"/>
      <c r="H59" s="18"/>
      <c r="I59" s="11"/>
      <c r="K59"/>
      <c r="V59"/>
    </row>
    <row r="60" spans="1:22" x14ac:dyDescent="0.25">
      <c r="A60" s="11"/>
      <c r="I60" s="11"/>
      <c r="K60"/>
      <c r="V60"/>
    </row>
    <row r="61" spans="1:22" x14ac:dyDescent="0.25">
      <c r="A61" s="25" t="s">
        <v>45</v>
      </c>
      <c r="I61" s="11"/>
      <c r="K61"/>
      <c r="V61"/>
    </row>
    <row r="62" spans="1:22" x14ac:dyDescent="0.25">
      <c r="A62" s="11"/>
      <c r="I62" s="11"/>
      <c r="K62"/>
      <c r="V62"/>
    </row>
    <row r="63" spans="1:22" x14ac:dyDescent="0.25">
      <c r="A63" s="11"/>
      <c r="I63" s="11"/>
      <c r="K63"/>
      <c r="V63"/>
    </row>
    <row r="64" spans="1:22" x14ac:dyDescent="0.25">
      <c r="A64" s="11"/>
      <c r="I64" s="11"/>
      <c r="K64"/>
      <c r="V64"/>
    </row>
    <row r="65" spans="1:22" x14ac:dyDescent="0.25">
      <c r="A65" s="11"/>
      <c r="I65" s="11"/>
      <c r="K65"/>
      <c r="V65"/>
    </row>
    <row r="66" spans="1:22" x14ac:dyDescent="0.25">
      <c r="A66" s="11"/>
      <c r="I66" s="11"/>
      <c r="K66"/>
      <c r="N66" s="11"/>
      <c r="Q66"/>
      <c r="V66"/>
    </row>
    <row r="67" spans="1:22" x14ac:dyDescent="0.25">
      <c r="A67" s="11"/>
      <c r="I67" s="11"/>
      <c r="K67"/>
      <c r="N67" s="11"/>
      <c r="Q67"/>
      <c r="V67"/>
    </row>
    <row r="68" spans="1:22" x14ac:dyDescent="0.25">
      <c r="A68" s="11"/>
      <c r="I68" s="11"/>
      <c r="K68"/>
      <c r="N68" s="11"/>
      <c r="Q68"/>
      <c r="V68"/>
    </row>
    <row r="69" spans="1:22" x14ac:dyDescent="0.25">
      <c r="A69" s="11"/>
      <c r="I69" s="11"/>
      <c r="K69"/>
      <c r="N69" s="11"/>
      <c r="Q69"/>
      <c r="V69"/>
    </row>
    <row r="70" spans="1:22" x14ac:dyDescent="0.25">
      <c r="A70" s="11"/>
      <c r="I70" s="11"/>
      <c r="K70"/>
      <c r="N70" s="11"/>
      <c r="Q70"/>
      <c r="V70"/>
    </row>
    <row r="71" spans="1:22" x14ac:dyDescent="0.25">
      <c r="A71" s="11"/>
      <c r="I71" s="11"/>
      <c r="K71"/>
      <c r="N71" s="11"/>
      <c r="Q71"/>
      <c r="V71"/>
    </row>
    <row r="72" spans="1:22" x14ac:dyDescent="0.25">
      <c r="A72" s="11"/>
      <c r="I72" s="11"/>
      <c r="K72"/>
      <c r="N72" s="11"/>
      <c r="Q72"/>
      <c r="V72"/>
    </row>
    <row r="73" spans="1:22" x14ac:dyDescent="0.25">
      <c r="A73" s="11"/>
      <c r="I73" s="11"/>
      <c r="K73"/>
      <c r="N73" s="11"/>
      <c r="Q73"/>
      <c r="V73"/>
    </row>
    <row r="74" spans="1:22" x14ac:dyDescent="0.25">
      <c r="A74" s="11"/>
      <c r="I74" s="11"/>
      <c r="K74"/>
      <c r="N74" s="11"/>
      <c r="Q74"/>
      <c r="V74"/>
    </row>
    <row r="75" spans="1:22" x14ac:dyDescent="0.25">
      <c r="A75" s="11"/>
      <c r="I75" s="11"/>
      <c r="K75"/>
      <c r="N75" s="11"/>
      <c r="Q75"/>
      <c r="V75"/>
    </row>
    <row r="76" spans="1:22" x14ac:dyDescent="0.25">
      <c r="A76" s="11"/>
      <c r="I76" s="11"/>
      <c r="K76"/>
      <c r="N76" s="11"/>
      <c r="Q76"/>
      <c r="V76"/>
    </row>
  </sheetData>
  <mergeCells count="19">
    <mergeCell ref="B53:C53"/>
    <mergeCell ref="B39:C39"/>
    <mergeCell ref="J39:K39"/>
    <mergeCell ref="O39:P39"/>
    <mergeCell ref="B46:C46"/>
    <mergeCell ref="J46:K46"/>
    <mergeCell ref="O46:P46"/>
    <mergeCell ref="A25:C25"/>
    <mergeCell ref="I25:K25"/>
    <mergeCell ref="N25:P25"/>
    <mergeCell ref="B32:C32"/>
    <mergeCell ref="J32:K32"/>
    <mergeCell ref="O32:P32"/>
    <mergeCell ref="I54:L55"/>
    <mergeCell ref="N54:Q55"/>
    <mergeCell ref="AD15:AG15"/>
    <mergeCell ref="S12:V12"/>
    <mergeCell ref="T14:V14"/>
    <mergeCell ref="S15:S17"/>
  </mergeCells>
  <pageMargins left="0.7" right="0.7" top="0.75" bottom="0.75" header="0.3" footer="0.3"/>
  <pageSetup orientation="portrait" r:id="rId1"/>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Q48"/>
  <sheetViews>
    <sheetView workbookViewId="0">
      <selection activeCell="G22" sqref="G22"/>
    </sheetView>
  </sheetViews>
  <sheetFormatPr defaultRowHeight="15" x14ac:dyDescent="0.25"/>
  <cols>
    <col min="1" max="3" width="21.140625" customWidth="1"/>
    <col min="4" max="4" width="16.28515625" bestFit="1" customWidth="1"/>
    <col min="5" max="5" width="9.85546875" customWidth="1"/>
    <col min="6" max="8" width="12.28515625" customWidth="1"/>
    <col min="10" max="10" width="14.28515625" bestFit="1" customWidth="1"/>
  </cols>
  <sheetData>
    <row r="1" spans="1:17" x14ac:dyDescent="0.25">
      <c r="I1" s="29" t="s">
        <v>0</v>
      </c>
      <c r="J1" s="30" t="s">
        <v>13</v>
      </c>
      <c r="K1" s="30" t="s">
        <v>7</v>
      </c>
      <c r="L1" s="30" t="s">
        <v>10</v>
      </c>
      <c r="M1" s="30" t="s">
        <v>4</v>
      </c>
      <c r="N1" s="31" t="s">
        <v>1</v>
      </c>
    </row>
    <row r="2" spans="1:17" x14ac:dyDescent="0.25">
      <c r="I2" s="27">
        <v>1</v>
      </c>
      <c r="J2" s="2" t="s">
        <v>14</v>
      </c>
      <c r="K2" s="2" t="s">
        <v>8</v>
      </c>
      <c r="L2" s="2" t="s">
        <v>12</v>
      </c>
      <c r="M2" s="2" t="s">
        <v>5</v>
      </c>
      <c r="N2" s="13" t="s">
        <v>3</v>
      </c>
    </row>
    <row r="3" spans="1:17" x14ac:dyDescent="0.25">
      <c r="I3" s="27">
        <v>2</v>
      </c>
      <c r="J3" s="2" t="s">
        <v>15</v>
      </c>
      <c r="K3" s="2" t="s">
        <v>8</v>
      </c>
      <c r="L3" s="2" t="s">
        <v>12</v>
      </c>
      <c r="M3" s="2" t="s">
        <v>5</v>
      </c>
      <c r="N3" s="13" t="s">
        <v>3</v>
      </c>
      <c r="Q3" t="s">
        <v>17</v>
      </c>
    </row>
    <row r="4" spans="1:17" x14ac:dyDescent="0.25">
      <c r="I4" s="27">
        <v>3</v>
      </c>
      <c r="J4" s="2" t="s">
        <v>14</v>
      </c>
      <c r="K4" s="2" t="s">
        <v>8</v>
      </c>
      <c r="L4" s="2" t="s">
        <v>12</v>
      </c>
      <c r="M4" s="2" t="s">
        <v>6</v>
      </c>
      <c r="N4" s="13" t="s">
        <v>3</v>
      </c>
    </row>
    <row r="5" spans="1:17" x14ac:dyDescent="0.25">
      <c r="I5" s="27">
        <v>4</v>
      </c>
      <c r="J5" s="2" t="s">
        <v>15</v>
      </c>
      <c r="K5" s="2" t="s">
        <v>8</v>
      </c>
      <c r="L5" s="2" t="s">
        <v>11</v>
      </c>
      <c r="M5" s="2" t="s">
        <v>5</v>
      </c>
      <c r="N5" s="13" t="s">
        <v>3</v>
      </c>
    </row>
    <row r="6" spans="1:17" x14ac:dyDescent="0.25">
      <c r="E6" t="s">
        <v>17</v>
      </c>
      <c r="I6" s="27">
        <v>5</v>
      </c>
      <c r="J6" s="2" t="s">
        <v>15</v>
      </c>
      <c r="K6" s="2" t="s">
        <v>8</v>
      </c>
      <c r="L6" s="2" t="s">
        <v>11</v>
      </c>
      <c r="M6" s="2" t="s">
        <v>5</v>
      </c>
      <c r="N6" s="13" t="s">
        <v>3</v>
      </c>
    </row>
    <row r="7" spans="1:17" x14ac:dyDescent="0.25">
      <c r="I7" s="27">
        <v>6</v>
      </c>
      <c r="J7" s="2" t="s">
        <v>14</v>
      </c>
      <c r="K7" s="2" t="s">
        <v>9</v>
      </c>
      <c r="L7" s="2" t="s">
        <v>11</v>
      </c>
      <c r="M7" s="2" t="s">
        <v>6</v>
      </c>
      <c r="N7" s="13" t="s">
        <v>3</v>
      </c>
    </row>
    <row r="8" spans="1:17" x14ac:dyDescent="0.25">
      <c r="I8" s="27">
        <v>7</v>
      </c>
      <c r="J8" s="2" t="s">
        <v>14</v>
      </c>
      <c r="K8" s="2" t="s">
        <v>9</v>
      </c>
      <c r="L8" s="2" t="s">
        <v>12</v>
      </c>
      <c r="M8" s="2" t="s">
        <v>5</v>
      </c>
      <c r="N8" s="13" t="s">
        <v>3</v>
      </c>
    </row>
    <row r="9" spans="1:17" x14ac:dyDescent="0.25">
      <c r="I9" s="27">
        <v>8</v>
      </c>
      <c r="J9" s="2" t="s">
        <v>14</v>
      </c>
      <c r="K9" s="2" t="s">
        <v>9</v>
      </c>
      <c r="L9" s="2" t="s">
        <v>12</v>
      </c>
      <c r="M9" s="2" t="s">
        <v>6</v>
      </c>
      <c r="N9" s="13" t="s">
        <v>3</v>
      </c>
    </row>
    <row r="10" spans="1:17" x14ac:dyDescent="0.25">
      <c r="I10" s="27">
        <v>9</v>
      </c>
      <c r="J10" s="2" t="s">
        <v>14</v>
      </c>
      <c r="K10" s="2" t="s">
        <v>9</v>
      </c>
      <c r="L10" s="2" t="s">
        <v>11</v>
      </c>
      <c r="M10" s="2" t="s">
        <v>5</v>
      </c>
      <c r="N10" s="13" t="s">
        <v>3</v>
      </c>
    </row>
    <row r="11" spans="1:17" x14ac:dyDescent="0.25">
      <c r="A11" s="80" t="s">
        <v>19</v>
      </c>
      <c r="B11" s="81"/>
      <c r="C11" s="81"/>
      <c r="D11" s="35" t="s">
        <v>20</v>
      </c>
      <c r="I11" s="27">
        <v>10</v>
      </c>
      <c r="J11" s="2" t="s">
        <v>14</v>
      </c>
      <c r="K11" s="2" t="s">
        <v>9</v>
      </c>
      <c r="L11" s="2" t="s">
        <v>11</v>
      </c>
      <c r="M11" s="2" t="s">
        <v>5</v>
      </c>
      <c r="N11" s="13" t="s">
        <v>3</v>
      </c>
    </row>
    <row r="12" spans="1:17" x14ac:dyDescent="0.25">
      <c r="A12" s="11"/>
      <c r="B12" t="s">
        <v>1</v>
      </c>
      <c r="I12" s="27">
        <v>11</v>
      </c>
      <c r="J12" s="2" t="s">
        <v>14</v>
      </c>
      <c r="K12" s="2" t="s">
        <v>8</v>
      </c>
      <c r="L12" s="2" t="s">
        <v>11</v>
      </c>
      <c r="M12" s="2" t="s">
        <v>6</v>
      </c>
      <c r="N12" s="13" t="s">
        <v>2</v>
      </c>
    </row>
    <row r="13" spans="1:17" x14ac:dyDescent="0.25">
      <c r="A13" s="11" t="s">
        <v>2</v>
      </c>
      <c r="B13">
        <v>10</v>
      </c>
      <c r="D13" t="s">
        <v>17</v>
      </c>
      <c r="F13" t="s">
        <v>17</v>
      </c>
      <c r="H13" t="s">
        <v>17</v>
      </c>
      <c r="I13" s="27">
        <v>12</v>
      </c>
      <c r="J13" s="2" t="s">
        <v>15</v>
      </c>
      <c r="K13" s="2" t="s">
        <v>8</v>
      </c>
      <c r="L13" s="2" t="s">
        <v>12</v>
      </c>
      <c r="M13" s="2" t="s">
        <v>5</v>
      </c>
      <c r="N13" s="13" t="s">
        <v>2</v>
      </c>
    </row>
    <row r="14" spans="1:17" x14ac:dyDescent="0.25">
      <c r="A14" s="11" t="s">
        <v>3</v>
      </c>
      <c r="B14">
        <v>10</v>
      </c>
      <c r="D14" t="s">
        <v>17</v>
      </c>
      <c r="F14" t="s">
        <v>17</v>
      </c>
      <c r="H14" t="s">
        <v>17</v>
      </c>
      <c r="I14" s="27">
        <v>13</v>
      </c>
      <c r="J14" s="2" t="s">
        <v>14</v>
      </c>
      <c r="K14" s="2" t="s">
        <v>9</v>
      </c>
      <c r="L14" s="2" t="s">
        <v>11</v>
      </c>
      <c r="M14" s="2" t="s">
        <v>5</v>
      </c>
      <c r="N14" s="13" t="s">
        <v>2</v>
      </c>
    </row>
    <row r="15" spans="1:17" ht="15.75" thickBot="1" x14ac:dyDescent="0.3">
      <c r="A15" s="11"/>
      <c r="B15">
        <f>SUM(B13:B14)</f>
        <v>20</v>
      </c>
      <c r="F15" t="s">
        <v>17</v>
      </c>
      <c r="H15" t="s">
        <v>17</v>
      </c>
      <c r="I15" s="27">
        <v>14</v>
      </c>
      <c r="J15" s="2" t="s">
        <v>14</v>
      </c>
      <c r="K15" s="2" t="s">
        <v>8</v>
      </c>
      <c r="L15" s="2" t="s">
        <v>11</v>
      </c>
      <c r="M15" s="2" t="s">
        <v>6</v>
      </c>
      <c r="N15" s="13" t="s">
        <v>2</v>
      </c>
    </row>
    <row r="16" spans="1:17" ht="15.75" thickBot="1" x14ac:dyDescent="0.3">
      <c r="A16" s="11" t="s">
        <v>16</v>
      </c>
      <c r="B16" s="10">
        <f>-(B13/B15)*LOG(B13/B15,2)-(B14/B15)*LOG(B14/B15,2)</f>
        <v>1</v>
      </c>
      <c r="C16" t="s">
        <v>17</v>
      </c>
      <c r="F16" t="s">
        <v>17</v>
      </c>
      <c r="H16" t="s">
        <v>17</v>
      </c>
      <c r="I16" s="27">
        <v>15</v>
      </c>
      <c r="J16" s="2" t="s">
        <v>14</v>
      </c>
      <c r="K16" s="2" t="s">
        <v>8</v>
      </c>
      <c r="L16" s="2" t="s">
        <v>12</v>
      </c>
      <c r="M16" s="2" t="s">
        <v>6</v>
      </c>
      <c r="N16" s="13" t="s">
        <v>2</v>
      </c>
    </row>
    <row r="17" spans="1:14" ht="15.75" thickBot="1" x14ac:dyDescent="0.3">
      <c r="A17" s="11"/>
      <c r="I17" s="28">
        <v>16</v>
      </c>
      <c r="J17" s="2" t="s">
        <v>15</v>
      </c>
      <c r="K17" s="2" t="s">
        <v>9</v>
      </c>
      <c r="L17" s="2" t="s">
        <v>11</v>
      </c>
      <c r="M17" s="2" t="s">
        <v>6</v>
      </c>
      <c r="N17" s="13" t="s">
        <v>2</v>
      </c>
    </row>
    <row r="18" spans="1:14" ht="15.75" thickBot="1" x14ac:dyDescent="0.3">
      <c r="A18" s="11"/>
      <c r="B18" s="82" t="s">
        <v>7</v>
      </c>
      <c r="C18" s="83"/>
      <c r="I18" s="27">
        <v>17</v>
      </c>
      <c r="J18" s="2" t="s">
        <v>14</v>
      </c>
      <c r="K18" s="2" t="s">
        <v>9</v>
      </c>
      <c r="L18" s="2" t="s">
        <v>11</v>
      </c>
      <c r="M18" s="2" t="s">
        <v>5</v>
      </c>
      <c r="N18" s="13" t="s">
        <v>2</v>
      </c>
    </row>
    <row r="19" spans="1:14" x14ac:dyDescent="0.25">
      <c r="A19" s="6" t="s">
        <v>1</v>
      </c>
      <c r="B19" t="s">
        <v>8</v>
      </c>
      <c r="C19" t="s">
        <v>9</v>
      </c>
      <c r="I19" s="28">
        <v>18</v>
      </c>
      <c r="J19" s="2" t="s">
        <v>14</v>
      </c>
      <c r="K19" s="2" t="s">
        <v>9</v>
      </c>
      <c r="L19" s="2" t="s">
        <v>11</v>
      </c>
      <c r="M19" s="2" t="s">
        <v>6</v>
      </c>
      <c r="N19" s="13" t="s">
        <v>2</v>
      </c>
    </row>
    <row r="20" spans="1:14" x14ac:dyDescent="0.25">
      <c r="A20" s="6" t="s">
        <v>2</v>
      </c>
      <c r="B20">
        <v>4</v>
      </c>
      <c r="C20">
        <v>6</v>
      </c>
      <c r="I20" s="27">
        <v>19</v>
      </c>
      <c r="J20" s="2" t="s">
        <v>15</v>
      </c>
      <c r="K20" s="2" t="s">
        <v>9</v>
      </c>
      <c r="L20" s="2" t="s">
        <v>11</v>
      </c>
      <c r="M20" s="2" t="s">
        <v>5</v>
      </c>
      <c r="N20" s="13" t="s">
        <v>2</v>
      </c>
    </row>
    <row r="21" spans="1:14" x14ac:dyDescent="0.25">
      <c r="A21" s="6" t="s">
        <v>3</v>
      </c>
      <c r="B21">
        <v>5</v>
      </c>
      <c r="C21">
        <v>5</v>
      </c>
      <c r="I21" s="28">
        <v>20</v>
      </c>
      <c r="J21" s="2" t="s">
        <v>15</v>
      </c>
      <c r="K21" s="2" t="s">
        <v>9</v>
      </c>
      <c r="L21" s="2" t="s">
        <v>11</v>
      </c>
      <c r="M21" s="2" t="s">
        <v>6</v>
      </c>
      <c r="N21" s="13" t="s">
        <v>2</v>
      </c>
    </row>
    <row r="22" spans="1:14" x14ac:dyDescent="0.25">
      <c r="A22" s="11"/>
      <c r="B22">
        <f>SUM(B20:B21)</f>
        <v>9</v>
      </c>
      <c r="C22">
        <f>SUM(C20:C21)</f>
        <v>11</v>
      </c>
    </row>
    <row r="23" spans="1:14" x14ac:dyDescent="0.25">
      <c r="A23" s="11"/>
      <c r="B23">
        <f>-IFERROR((B20/B22)*LOG(B20/B22,2),0)-IFERROR((B21/B22)*LOG(B21/B22,2),0)</f>
        <v>0.99107605983822222</v>
      </c>
      <c r="C23">
        <f>-IFERROR((C20/C22)*LOG(C20/C22,2),0)-IFERROR((C21/C22)*LOG(C21/C22,2),0)</f>
        <v>0.99403021147695647</v>
      </c>
    </row>
    <row r="24" spans="1:14" x14ac:dyDescent="0.25">
      <c r="A24" s="11"/>
      <c r="B24" t="s">
        <v>17</v>
      </c>
      <c r="C24" t="s">
        <v>17</v>
      </c>
    </row>
    <row r="25" spans="1:14" ht="15.75" thickBot="1" x14ac:dyDescent="0.3">
      <c r="A25" s="11"/>
    </row>
    <row r="26" spans="1:14" ht="15.75" thickBot="1" x14ac:dyDescent="0.3">
      <c r="A26" s="14">
        <f>B16</f>
        <v>1</v>
      </c>
      <c r="B26">
        <f>B22/B15*B23</f>
        <v>0.44598422692720002</v>
      </c>
      <c r="C26">
        <f>C22/B15*C23</f>
        <v>0.54671661631232615</v>
      </c>
      <c r="D26" s="4">
        <f>A26-B26-C26</f>
        <v>7.2991567604737684E-3</v>
      </c>
    </row>
    <row r="27" spans="1:14" ht="15.75" thickBot="1" x14ac:dyDescent="0.3">
      <c r="A27" s="15"/>
      <c r="B27" s="82" t="s">
        <v>10</v>
      </c>
      <c r="C27" s="83"/>
      <c r="D27" s="16"/>
    </row>
    <row r="28" spans="1:14" x14ac:dyDescent="0.25">
      <c r="A28" s="17" t="s">
        <v>1</v>
      </c>
      <c r="B28" s="36" t="s">
        <v>11</v>
      </c>
      <c r="C28" s="36" t="s">
        <v>12</v>
      </c>
      <c r="D28" s="19"/>
    </row>
    <row r="29" spans="1:14" x14ac:dyDescent="0.25">
      <c r="A29" s="17" t="s">
        <v>2</v>
      </c>
      <c r="B29" s="18">
        <v>8</v>
      </c>
      <c r="C29" s="18">
        <v>2</v>
      </c>
      <c r="D29" s="19"/>
    </row>
    <row r="30" spans="1:14" x14ac:dyDescent="0.25">
      <c r="A30" s="17" t="s">
        <v>3</v>
      </c>
      <c r="B30" s="18">
        <v>5</v>
      </c>
      <c r="C30" s="18">
        <v>5</v>
      </c>
      <c r="D30" s="19"/>
    </row>
    <row r="31" spans="1:14" x14ac:dyDescent="0.25">
      <c r="A31" s="17"/>
      <c r="B31" s="18">
        <f>SUM(B29:B30)</f>
        <v>13</v>
      </c>
      <c r="C31" s="18">
        <f>SUM(C29:C30)</f>
        <v>7</v>
      </c>
      <c r="D31" s="19"/>
    </row>
    <row r="32" spans="1:14" ht="15.75" thickBot="1" x14ac:dyDescent="0.3">
      <c r="A32" s="17"/>
      <c r="B32" s="18">
        <f>-IFERROR((B29/B31)*LOG(B29/B31,2),0)-IFERROR((B30/B31)*LOG(B30/B31,2),0)</f>
        <v>0.96123660472287598</v>
      </c>
      <c r="C32" s="18">
        <f>-IFERROR((C29/C31)*LOG(C29/C31,2),0)-IFERROR((C30/C31)*LOG(C30/C31,2),0)</f>
        <v>0.863120568566631</v>
      </c>
      <c r="D32" s="19"/>
    </row>
    <row r="33" spans="1:4" ht="15.75" thickBot="1" x14ac:dyDescent="0.3">
      <c r="A33" s="12">
        <f>B16</f>
        <v>1</v>
      </c>
      <c r="B33" s="20">
        <f>B31/B15*B32</f>
        <v>0.62480379306986944</v>
      </c>
      <c r="C33" s="20">
        <f>C31/B15*C32</f>
        <v>0.30209219899832085</v>
      </c>
      <c r="D33" s="34">
        <f>A33-B33-C33</f>
        <v>7.3104007931809711E-2</v>
      </c>
    </row>
    <row r="34" spans="1:4" x14ac:dyDescent="0.25">
      <c r="A34" s="11"/>
    </row>
    <row r="35" spans="1:4" x14ac:dyDescent="0.25">
      <c r="A35" s="11" t="s">
        <v>17</v>
      </c>
      <c r="B35" t="s">
        <v>17</v>
      </c>
      <c r="C35" t="s">
        <v>17</v>
      </c>
    </row>
    <row r="36" spans="1:4" x14ac:dyDescent="0.25">
      <c r="A36" s="11"/>
    </row>
    <row r="37" spans="1:4" x14ac:dyDescent="0.25">
      <c r="A37" s="11"/>
    </row>
    <row r="38" spans="1:4" x14ac:dyDescent="0.25">
      <c r="A38" s="11"/>
    </row>
    <row r="39" spans="1:4" x14ac:dyDescent="0.25">
      <c r="A39" s="11"/>
    </row>
    <row r="40" spans="1:4" x14ac:dyDescent="0.25">
      <c r="A40" s="11"/>
    </row>
    <row r="41" spans="1:4" x14ac:dyDescent="0.25">
      <c r="A41" s="11"/>
    </row>
    <row r="42" spans="1:4" x14ac:dyDescent="0.25">
      <c r="A42" s="11"/>
    </row>
    <row r="43" spans="1:4" x14ac:dyDescent="0.25">
      <c r="A43" s="11"/>
    </row>
    <row r="44" spans="1:4" x14ac:dyDescent="0.25">
      <c r="A44" s="11"/>
    </row>
    <row r="45" spans="1:4" x14ac:dyDescent="0.25">
      <c r="A45" s="11"/>
    </row>
    <row r="46" spans="1:4" x14ac:dyDescent="0.25">
      <c r="A46" s="11"/>
    </row>
    <row r="47" spans="1:4" x14ac:dyDescent="0.25">
      <c r="A47" s="11"/>
    </row>
    <row r="48" spans="1:4" x14ac:dyDescent="0.25">
      <c r="A48" s="11"/>
    </row>
  </sheetData>
  <mergeCells count="3">
    <mergeCell ref="B27:C27"/>
    <mergeCell ref="B18:C18"/>
    <mergeCell ref="A11:C11"/>
  </mergeCell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9219" r:id="rId4">
          <objectPr defaultSize="0" r:id="rId5">
            <anchor moveWithCells="1">
              <from>
                <xdr:col>0</xdr:col>
                <xdr:colOff>200025</xdr:colOff>
                <xdr:row>3</xdr:row>
                <xdr:rowOff>66675</xdr:rowOff>
              </from>
              <to>
                <xdr:col>5</xdr:col>
                <xdr:colOff>171450</xdr:colOff>
                <xdr:row>7</xdr:row>
                <xdr:rowOff>28575</xdr:rowOff>
              </to>
            </anchor>
          </objectPr>
        </oleObject>
      </mc:Choice>
      <mc:Fallback>
        <oleObject progId="Word.Document.12" shapeId="9219" r:id="rId4"/>
      </mc:Fallback>
    </mc:AlternateContent>
    <mc:AlternateContent xmlns:mc="http://schemas.openxmlformats.org/markup-compatibility/2006">
      <mc:Choice Requires="x14">
        <oleObject progId="Word.Document.12" shapeId="9220" r:id="rId6">
          <objectPr defaultSize="0" autoPict="0" r:id="rId7">
            <anchor moveWithCells="1">
              <from>
                <xdr:col>0</xdr:col>
                <xdr:colOff>209550</xdr:colOff>
                <xdr:row>6</xdr:row>
                <xdr:rowOff>66675</xdr:rowOff>
              </from>
              <to>
                <xdr:col>5</xdr:col>
                <xdr:colOff>180975</xdr:colOff>
                <xdr:row>8</xdr:row>
                <xdr:rowOff>123825</xdr:rowOff>
              </to>
            </anchor>
          </objectPr>
        </oleObject>
      </mc:Choice>
      <mc:Fallback>
        <oleObject progId="Word.Document.12" shapeId="9220" r:id="rId6"/>
      </mc:Fallback>
    </mc:AlternateContent>
  </oleObjects>
  <tableParts count="1">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U48"/>
  <sheetViews>
    <sheetView showGridLines="0" zoomScale="90" zoomScaleNormal="90" workbookViewId="0">
      <selection activeCell="V8" sqref="V8"/>
    </sheetView>
  </sheetViews>
  <sheetFormatPr defaultRowHeight="15" outlineLevelCol="1" x14ac:dyDescent="0.25"/>
  <cols>
    <col min="1" max="2" width="12" bestFit="1" customWidth="1"/>
    <col min="3" max="3" width="15.42578125" bestFit="1" customWidth="1"/>
    <col min="4" max="4" width="20.7109375" customWidth="1"/>
    <col min="7" max="7" width="19.42578125" bestFit="1" customWidth="1"/>
    <col min="8" max="8" width="9.140625" hidden="1" customWidth="1" outlineLevel="1"/>
    <col min="9" max="9" width="9.140625" collapsed="1"/>
  </cols>
  <sheetData>
    <row r="1" spans="1:21" ht="18.75" x14ac:dyDescent="0.3">
      <c r="A1" s="52" t="s">
        <v>29</v>
      </c>
      <c r="B1" s="53" t="s">
        <v>28</v>
      </c>
      <c r="C1" s="53" t="s">
        <v>31</v>
      </c>
      <c r="G1" t="s">
        <v>32</v>
      </c>
      <c r="H1" t="s">
        <v>30</v>
      </c>
      <c r="J1" s="86" t="s">
        <v>33</v>
      </c>
      <c r="K1" s="86"/>
      <c r="L1" s="86"/>
      <c r="M1" s="86"/>
      <c r="N1" s="86"/>
      <c r="O1" s="86"/>
      <c r="P1" s="86"/>
      <c r="Q1" s="86"/>
      <c r="R1" s="68"/>
      <c r="S1" s="68"/>
      <c r="T1" s="68"/>
      <c r="U1" s="68"/>
    </row>
    <row r="2" spans="1:21" x14ac:dyDescent="0.25">
      <c r="A2" s="54">
        <v>1</v>
      </c>
      <c r="B2" s="50">
        <f>20-A2</f>
        <v>19</v>
      </c>
      <c r="C2" s="55">
        <f t="shared" ref="C2:C20" si="0">SUM(A2:B2)</f>
        <v>20</v>
      </c>
      <c r="D2" t="s">
        <v>42</v>
      </c>
      <c r="E2" s="63">
        <f t="shared" ref="E2:E20" si="1">(A2/C2)</f>
        <v>0.05</v>
      </c>
      <c r="F2" s="63">
        <f t="shared" ref="F2:F20" si="2">(B2/C2)</f>
        <v>0.95</v>
      </c>
      <c r="G2" s="63">
        <f>(A2/C2)-(B2/C2)</f>
        <v>-0.89999999999999991</v>
      </c>
      <c r="H2">
        <f t="shared" ref="H2:H11" si="3">-(A2/C2)*LOG(A2/C2,2)-(B2/C2)*LOG(B2/C2,2)</f>
        <v>0.28639695711595625</v>
      </c>
      <c r="J2" s="68"/>
      <c r="K2" s="68"/>
      <c r="L2" s="68"/>
      <c r="M2" s="68"/>
      <c r="N2" s="68"/>
      <c r="O2" s="68"/>
      <c r="P2" s="68"/>
      <c r="Q2" s="68"/>
      <c r="R2" s="68"/>
      <c r="S2" s="68"/>
      <c r="T2" s="68"/>
      <c r="U2" s="68"/>
    </row>
    <row r="3" spans="1:21" x14ac:dyDescent="0.25">
      <c r="A3" s="56">
        <v>2</v>
      </c>
      <c r="B3" s="8">
        <f>20-A3</f>
        <v>18</v>
      </c>
      <c r="C3" s="57">
        <f t="shared" si="0"/>
        <v>20</v>
      </c>
      <c r="E3">
        <f t="shared" si="1"/>
        <v>0.1</v>
      </c>
      <c r="F3">
        <f t="shared" si="2"/>
        <v>0.9</v>
      </c>
      <c r="G3">
        <f t="shared" ref="G3:G20" si="4">(A3/C3)-(B3/C3)</f>
        <v>-0.8</v>
      </c>
      <c r="H3">
        <f t="shared" si="3"/>
        <v>0.46899559358928122</v>
      </c>
      <c r="J3" s="68"/>
      <c r="K3" s="68"/>
      <c r="L3" s="68"/>
      <c r="M3" s="68"/>
      <c r="N3" s="68"/>
      <c r="O3" s="68"/>
      <c r="P3" s="68"/>
      <c r="Q3" s="68"/>
      <c r="R3" s="68"/>
      <c r="S3" s="68"/>
      <c r="T3" s="68"/>
      <c r="U3" s="68"/>
    </row>
    <row r="4" spans="1:21" x14ac:dyDescent="0.25">
      <c r="A4" s="56">
        <v>3</v>
      </c>
      <c r="B4" s="8">
        <f t="shared" ref="B4:B20" si="5">20-A4</f>
        <v>17</v>
      </c>
      <c r="C4" s="57">
        <f t="shared" si="0"/>
        <v>20</v>
      </c>
      <c r="E4">
        <f t="shared" si="1"/>
        <v>0.15</v>
      </c>
      <c r="F4">
        <f t="shared" si="2"/>
        <v>0.85</v>
      </c>
      <c r="G4">
        <f t="shared" si="4"/>
        <v>-0.7</v>
      </c>
      <c r="H4">
        <f t="shared" si="3"/>
        <v>0.60984030471640038</v>
      </c>
      <c r="J4" s="68"/>
      <c r="K4" s="68"/>
      <c r="L4" s="68"/>
      <c r="M4" s="68"/>
      <c r="N4" s="68"/>
      <c r="O4" s="68"/>
      <c r="P4" s="68"/>
      <c r="Q4" s="68"/>
      <c r="R4" s="68"/>
      <c r="S4" s="68"/>
      <c r="T4" s="68"/>
      <c r="U4" s="68"/>
    </row>
    <row r="5" spans="1:21" x14ac:dyDescent="0.25">
      <c r="A5" s="56">
        <v>4</v>
      </c>
      <c r="B5" s="8">
        <f t="shared" si="5"/>
        <v>16</v>
      </c>
      <c r="C5" s="57">
        <f t="shared" si="0"/>
        <v>20</v>
      </c>
      <c r="E5">
        <f t="shared" si="1"/>
        <v>0.2</v>
      </c>
      <c r="F5">
        <f t="shared" si="2"/>
        <v>0.8</v>
      </c>
      <c r="G5">
        <f t="shared" si="4"/>
        <v>-0.60000000000000009</v>
      </c>
      <c r="H5">
        <f t="shared" si="3"/>
        <v>0.72192809488736231</v>
      </c>
      <c r="J5" s="68"/>
      <c r="K5" s="68"/>
      <c r="L5" s="68"/>
      <c r="M5" s="68"/>
      <c r="N5" s="68"/>
      <c r="O5" s="68"/>
      <c r="P5" s="68"/>
      <c r="Q5" s="68"/>
      <c r="R5" s="68"/>
      <c r="S5" s="68"/>
      <c r="T5" s="68"/>
      <c r="U5" s="68"/>
    </row>
    <row r="6" spans="1:21" x14ac:dyDescent="0.25">
      <c r="A6" s="56">
        <v>5</v>
      </c>
      <c r="B6" s="8">
        <f t="shared" si="5"/>
        <v>15</v>
      </c>
      <c r="C6" s="57">
        <f t="shared" si="0"/>
        <v>20</v>
      </c>
      <c r="E6">
        <f t="shared" si="1"/>
        <v>0.25</v>
      </c>
      <c r="F6">
        <f t="shared" si="2"/>
        <v>0.75</v>
      </c>
      <c r="G6">
        <f t="shared" si="4"/>
        <v>-0.5</v>
      </c>
      <c r="H6">
        <f t="shared" si="3"/>
        <v>0.81127812445913283</v>
      </c>
      <c r="J6" s="68"/>
      <c r="K6" s="68"/>
      <c r="L6" s="68"/>
      <c r="M6" s="68"/>
      <c r="N6" s="68"/>
      <c r="O6" s="68"/>
      <c r="P6" s="68"/>
      <c r="Q6" s="68"/>
      <c r="R6" s="68"/>
      <c r="S6" s="68"/>
      <c r="T6" s="68"/>
      <c r="U6" s="68"/>
    </row>
    <row r="7" spans="1:21" x14ac:dyDescent="0.25">
      <c r="A7" s="56">
        <v>6</v>
      </c>
      <c r="B7" s="8">
        <f t="shared" si="5"/>
        <v>14</v>
      </c>
      <c r="C7" s="57">
        <f t="shared" si="0"/>
        <v>20</v>
      </c>
      <c r="E7">
        <f t="shared" si="1"/>
        <v>0.3</v>
      </c>
      <c r="F7">
        <f t="shared" si="2"/>
        <v>0.7</v>
      </c>
      <c r="G7">
        <f t="shared" si="4"/>
        <v>-0.39999999999999997</v>
      </c>
      <c r="H7">
        <f t="shared" si="3"/>
        <v>0.8812908992306927</v>
      </c>
      <c r="J7" s="68"/>
      <c r="K7" s="68"/>
      <c r="L7" s="68"/>
      <c r="M7" s="68"/>
      <c r="N7" s="68"/>
      <c r="O7" s="68"/>
      <c r="P7" s="68"/>
      <c r="Q7" s="68"/>
      <c r="R7" s="68"/>
      <c r="S7" s="68"/>
      <c r="T7" s="68"/>
      <c r="U7" s="68"/>
    </row>
    <row r="8" spans="1:21" x14ac:dyDescent="0.25">
      <c r="A8" s="56">
        <v>7</v>
      </c>
      <c r="B8" s="8">
        <f t="shared" si="5"/>
        <v>13</v>
      </c>
      <c r="C8" s="57">
        <f t="shared" si="0"/>
        <v>20</v>
      </c>
      <c r="E8">
        <f t="shared" si="1"/>
        <v>0.35</v>
      </c>
      <c r="F8">
        <f t="shared" si="2"/>
        <v>0.65</v>
      </c>
      <c r="G8">
        <f t="shared" si="4"/>
        <v>-0.30000000000000004</v>
      </c>
      <c r="H8">
        <f t="shared" si="3"/>
        <v>0.93406805537549098</v>
      </c>
      <c r="J8" s="68"/>
      <c r="K8" s="68"/>
      <c r="L8" s="68"/>
      <c r="M8" s="68"/>
      <c r="N8" s="68"/>
      <c r="O8" s="68"/>
      <c r="P8" s="68"/>
      <c r="Q8" s="68"/>
      <c r="R8" s="68"/>
      <c r="S8" s="68"/>
      <c r="T8" s="68"/>
      <c r="U8" s="68"/>
    </row>
    <row r="9" spans="1:21" x14ac:dyDescent="0.25">
      <c r="A9" s="56">
        <v>8</v>
      </c>
      <c r="B9" s="8">
        <f t="shared" si="5"/>
        <v>12</v>
      </c>
      <c r="C9" s="57">
        <f t="shared" si="0"/>
        <v>20</v>
      </c>
      <c r="E9">
        <f t="shared" si="1"/>
        <v>0.4</v>
      </c>
      <c r="F9">
        <f t="shared" si="2"/>
        <v>0.6</v>
      </c>
      <c r="G9">
        <f t="shared" si="4"/>
        <v>-0.19999999999999996</v>
      </c>
      <c r="H9">
        <f t="shared" si="3"/>
        <v>0.97095059445466858</v>
      </c>
      <c r="J9" s="68"/>
      <c r="K9" s="68"/>
      <c r="L9" s="68"/>
      <c r="M9" s="68"/>
      <c r="N9" s="68"/>
      <c r="O9" s="68"/>
      <c r="P9" s="68"/>
      <c r="Q9" s="68"/>
      <c r="R9" s="68"/>
      <c r="S9" s="68"/>
      <c r="T9" s="68"/>
      <c r="U9" s="68"/>
    </row>
    <row r="10" spans="1:21" x14ac:dyDescent="0.25">
      <c r="A10" s="56">
        <v>9</v>
      </c>
      <c r="B10" s="8">
        <f t="shared" si="5"/>
        <v>11</v>
      </c>
      <c r="C10" s="57">
        <f t="shared" si="0"/>
        <v>20</v>
      </c>
      <c r="E10">
        <f t="shared" si="1"/>
        <v>0.45</v>
      </c>
      <c r="F10">
        <f t="shared" si="2"/>
        <v>0.55000000000000004</v>
      </c>
      <c r="G10">
        <f t="shared" si="4"/>
        <v>-0.10000000000000003</v>
      </c>
      <c r="H10">
        <f t="shared" si="3"/>
        <v>0.99277445398780839</v>
      </c>
      <c r="J10" s="68"/>
      <c r="K10" s="68"/>
      <c r="L10" s="68"/>
      <c r="M10" s="68"/>
      <c r="N10" s="68"/>
      <c r="O10" s="68"/>
      <c r="P10" s="68"/>
      <c r="Q10" s="68"/>
      <c r="R10" s="68"/>
      <c r="S10" s="68"/>
      <c r="T10" s="68"/>
      <c r="U10" s="68"/>
    </row>
    <row r="11" spans="1:21" x14ac:dyDescent="0.25">
      <c r="A11" s="58">
        <v>10</v>
      </c>
      <c r="B11" s="51">
        <f t="shared" si="5"/>
        <v>10</v>
      </c>
      <c r="C11" s="59">
        <f t="shared" si="0"/>
        <v>20</v>
      </c>
      <c r="D11" t="s">
        <v>44</v>
      </c>
      <c r="E11" s="49">
        <f t="shared" si="1"/>
        <v>0.5</v>
      </c>
      <c r="F11" s="49">
        <f t="shared" si="2"/>
        <v>0.5</v>
      </c>
      <c r="G11" s="49">
        <f t="shared" si="4"/>
        <v>0</v>
      </c>
      <c r="H11">
        <f t="shared" si="3"/>
        <v>1</v>
      </c>
      <c r="J11" s="68"/>
      <c r="K11" s="68"/>
      <c r="L11" s="68"/>
      <c r="M11" s="68"/>
      <c r="N11" s="68"/>
      <c r="O11" s="68"/>
      <c r="P11" s="68"/>
      <c r="Q11" s="68"/>
      <c r="R11" s="68"/>
      <c r="S11" s="68"/>
      <c r="T11" s="68"/>
      <c r="U11" s="68"/>
    </row>
    <row r="12" spans="1:21" x14ac:dyDescent="0.25">
      <c r="A12" s="56">
        <v>11</v>
      </c>
      <c r="B12" s="8">
        <f t="shared" si="5"/>
        <v>9</v>
      </c>
      <c r="C12" s="57">
        <f t="shared" si="0"/>
        <v>20</v>
      </c>
      <c r="E12">
        <f t="shared" si="1"/>
        <v>0.55000000000000004</v>
      </c>
      <c r="F12">
        <f t="shared" si="2"/>
        <v>0.45</v>
      </c>
      <c r="G12">
        <f t="shared" si="4"/>
        <v>0.10000000000000003</v>
      </c>
      <c r="H12">
        <f t="shared" ref="H12:H20" si="6">-(A12/C12)*LOG(A12/C12,2)-(B12/C12)*LOG(B12/C12,2)</f>
        <v>0.99277445398780839</v>
      </c>
      <c r="J12" s="68"/>
      <c r="K12" s="68"/>
      <c r="L12" s="68"/>
      <c r="M12" s="68"/>
      <c r="N12" s="68"/>
      <c r="O12" s="68"/>
      <c r="P12" s="68"/>
      <c r="Q12" s="68"/>
      <c r="R12" s="68"/>
      <c r="S12" s="68"/>
      <c r="T12" s="68"/>
      <c r="U12" s="68"/>
    </row>
    <row r="13" spans="1:21" x14ac:dyDescent="0.25">
      <c r="A13" s="56">
        <v>12</v>
      </c>
      <c r="B13" s="8">
        <f t="shared" si="5"/>
        <v>8</v>
      </c>
      <c r="C13" s="57">
        <f t="shared" si="0"/>
        <v>20</v>
      </c>
      <c r="E13">
        <f t="shared" si="1"/>
        <v>0.6</v>
      </c>
      <c r="F13">
        <f t="shared" si="2"/>
        <v>0.4</v>
      </c>
      <c r="G13">
        <f t="shared" si="4"/>
        <v>0.19999999999999996</v>
      </c>
      <c r="H13">
        <f t="shared" si="6"/>
        <v>0.97095059445466858</v>
      </c>
      <c r="J13" s="68"/>
      <c r="K13" s="68"/>
      <c r="L13" s="68"/>
      <c r="M13" s="68"/>
      <c r="N13" s="68"/>
      <c r="O13" s="68"/>
      <c r="P13" s="68"/>
      <c r="Q13" s="68"/>
      <c r="R13" s="68"/>
      <c r="S13" s="68"/>
      <c r="T13" s="68"/>
      <c r="U13" s="68"/>
    </row>
    <row r="14" spans="1:21" x14ac:dyDescent="0.25">
      <c r="A14" s="56">
        <v>13</v>
      </c>
      <c r="B14" s="8">
        <f t="shared" si="5"/>
        <v>7</v>
      </c>
      <c r="C14" s="57">
        <f t="shared" si="0"/>
        <v>20</v>
      </c>
      <c r="E14">
        <f t="shared" si="1"/>
        <v>0.65</v>
      </c>
      <c r="F14">
        <f t="shared" si="2"/>
        <v>0.35</v>
      </c>
      <c r="G14">
        <f t="shared" si="4"/>
        <v>0.30000000000000004</v>
      </c>
      <c r="H14">
        <f t="shared" si="6"/>
        <v>0.93406805537549098</v>
      </c>
      <c r="J14" s="68"/>
      <c r="K14" s="68"/>
      <c r="L14" s="68"/>
      <c r="M14" s="68"/>
      <c r="N14" s="68"/>
      <c r="O14" s="68"/>
      <c r="P14" s="68"/>
      <c r="Q14" s="68"/>
      <c r="R14" s="68"/>
      <c r="S14" s="68"/>
      <c r="T14" s="68"/>
      <c r="U14" s="68"/>
    </row>
    <row r="15" spans="1:21" x14ac:dyDescent="0.25">
      <c r="A15" s="56">
        <v>14</v>
      </c>
      <c r="B15" s="8">
        <f t="shared" si="5"/>
        <v>6</v>
      </c>
      <c r="C15" s="57">
        <f t="shared" si="0"/>
        <v>20</v>
      </c>
      <c r="E15">
        <f t="shared" si="1"/>
        <v>0.7</v>
      </c>
      <c r="F15">
        <f t="shared" si="2"/>
        <v>0.3</v>
      </c>
      <c r="G15">
        <f t="shared" si="4"/>
        <v>0.39999999999999997</v>
      </c>
      <c r="H15">
        <f t="shared" si="6"/>
        <v>0.8812908992306927</v>
      </c>
      <c r="J15" s="68"/>
      <c r="K15" s="68"/>
      <c r="L15" s="68"/>
      <c r="M15" s="68"/>
      <c r="N15" s="68"/>
      <c r="O15" s="68"/>
      <c r="P15" s="68"/>
      <c r="Q15" s="68"/>
      <c r="R15" s="68"/>
      <c r="S15" s="68"/>
      <c r="T15" s="68"/>
      <c r="U15" s="68"/>
    </row>
    <row r="16" spans="1:21" x14ac:dyDescent="0.25">
      <c r="A16" s="56">
        <v>15</v>
      </c>
      <c r="B16" s="8">
        <f t="shared" si="5"/>
        <v>5</v>
      </c>
      <c r="C16" s="57">
        <f t="shared" si="0"/>
        <v>20</v>
      </c>
      <c r="E16">
        <f t="shared" si="1"/>
        <v>0.75</v>
      </c>
      <c r="F16">
        <f t="shared" si="2"/>
        <v>0.25</v>
      </c>
      <c r="G16">
        <f t="shared" si="4"/>
        <v>0.5</v>
      </c>
      <c r="H16">
        <f t="shared" si="6"/>
        <v>0.81127812445913283</v>
      </c>
      <c r="J16" s="68"/>
      <c r="K16" s="68"/>
      <c r="L16" s="68"/>
      <c r="M16" s="68"/>
      <c r="N16" s="68"/>
      <c r="O16" s="68"/>
      <c r="P16" s="68"/>
      <c r="Q16" s="68"/>
      <c r="R16" s="68"/>
      <c r="S16" s="68"/>
      <c r="T16" s="68"/>
      <c r="U16" s="68"/>
    </row>
    <row r="17" spans="1:21" x14ac:dyDescent="0.25">
      <c r="A17" s="56">
        <v>16</v>
      </c>
      <c r="B17" s="8">
        <f t="shared" si="5"/>
        <v>4</v>
      </c>
      <c r="C17" s="57">
        <f t="shared" si="0"/>
        <v>20</v>
      </c>
      <c r="E17">
        <f t="shared" si="1"/>
        <v>0.8</v>
      </c>
      <c r="F17">
        <f t="shared" si="2"/>
        <v>0.2</v>
      </c>
      <c r="G17">
        <f t="shared" si="4"/>
        <v>0.60000000000000009</v>
      </c>
      <c r="H17">
        <f t="shared" si="6"/>
        <v>0.72192809488736231</v>
      </c>
      <c r="J17" s="68"/>
      <c r="K17" s="68"/>
      <c r="L17" s="68"/>
      <c r="M17" s="68"/>
      <c r="N17" s="68"/>
      <c r="O17" s="68"/>
      <c r="P17" s="68"/>
      <c r="Q17" s="68"/>
      <c r="R17" s="68"/>
      <c r="S17" s="68"/>
      <c r="T17" s="68"/>
      <c r="U17" s="68"/>
    </row>
    <row r="18" spans="1:21" x14ac:dyDescent="0.25">
      <c r="A18" s="56">
        <v>17</v>
      </c>
      <c r="B18" s="8">
        <f t="shared" si="5"/>
        <v>3</v>
      </c>
      <c r="C18" s="57">
        <f t="shared" si="0"/>
        <v>20</v>
      </c>
      <c r="E18">
        <f t="shared" si="1"/>
        <v>0.85</v>
      </c>
      <c r="F18">
        <f t="shared" si="2"/>
        <v>0.15</v>
      </c>
      <c r="G18">
        <f t="shared" si="4"/>
        <v>0.7</v>
      </c>
      <c r="H18">
        <f t="shared" si="6"/>
        <v>0.60984030471640038</v>
      </c>
      <c r="J18" s="68"/>
      <c r="K18" s="68"/>
      <c r="L18" s="68"/>
      <c r="M18" s="68"/>
      <c r="N18" s="68"/>
      <c r="O18" s="68"/>
      <c r="P18" s="68"/>
      <c r="Q18" s="68"/>
      <c r="R18" s="68"/>
      <c r="S18" s="68"/>
      <c r="T18" s="68"/>
      <c r="U18" s="68"/>
    </row>
    <row r="19" spans="1:21" x14ac:dyDescent="0.25">
      <c r="A19" s="56">
        <v>18</v>
      </c>
      <c r="B19" s="8">
        <f t="shared" si="5"/>
        <v>2</v>
      </c>
      <c r="C19" s="57">
        <f t="shared" si="0"/>
        <v>20</v>
      </c>
      <c r="E19">
        <f t="shared" si="1"/>
        <v>0.9</v>
      </c>
      <c r="F19">
        <f t="shared" si="2"/>
        <v>0.1</v>
      </c>
      <c r="G19">
        <f t="shared" si="4"/>
        <v>0.8</v>
      </c>
      <c r="H19">
        <f t="shared" si="6"/>
        <v>0.46899559358928122</v>
      </c>
      <c r="J19" s="68"/>
      <c r="K19" s="68"/>
      <c r="L19" s="68"/>
      <c r="M19" s="68"/>
      <c r="N19" s="68"/>
      <c r="O19" s="68"/>
      <c r="P19" s="68"/>
      <c r="Q19" s="68"/>
      <c r="R19" s="68"/>
      <c r="S19" s="68"/>
      <c r="T19" s="68"/>
      <c r="U19" s="68"/>
    </row>
    <row r="20" spans="1:21" ht="15.75" thickBot="1" x14ac:dyDescent="0.3">
      <c r="A20" s="60">
        <v>19</v>
      </c>
      <c r="B20" s="61">
        <f t="shared" si="5"/>
        <v>1</v>
      </c>
      <c r="C20" s="62">
        <f t="shared" si="0"/>
        <v>20</v>
      </c>
      <c r="D20" t="s">
        <v>43</v>
      </c>
      <c r="E20" s="64">
        <f t="shared" si="1"/>
        <v>0.95</v>
      </c>
      <c r="F20" s="64">
        <f t="shared" si="2"/>
        <v>0.05</v>
      </c>
      <c r="G20" s="64">
        <f t="shared" si="4"/>
        <v>0.89999999999999991</v>
      </c>
      <c r="H20">
        <f t="shared" si="6"/>
        <v>0.28639695711595625</v>
      </c>
      <c r="J20" s="68"/>
      <c r="K20" s="68"/>
      <c r="L20" s="68"/>
      <c r="M20" s="68"/>
      <c r="N20" s="68"/>
      <c r="O20" s="68"/>
      <c r="P20" s="68"/>
      <c r="Q20" s="68"/>
      <c r="R20" s="68"/>
      <c r="S20" s="68"/>
      <c r="T20" s="68"/>
      <c r="U20" s="68"/>
    </row>
    <row r="21" spans="1:21" x14ac:dyDescent="0.25">
      <c r="J21" s="68"/>
      <c r="K21" s="68"/>
      <c r="L21" s="68"/>
      <c r="M21" s="68"/>
      <c r="N21" s="68"/>
      <c r="O21" s="68"/>
      <c r="P21" s="68"/>
      <c r="Q21" s="68"/>
      <c r="R21" s="68"/>
      <c r="S21" s="68"/>
      <c r="T21" s="68"/>
      <c r="U21" s="68"/>
    </row>
    <row r="22" spans="1:21" x14ac:dyDescent="0.25">
      <c r="J22" s="68"/>
      <c r="K22" s="68"/>
      <c r="L22" s="68"/>
      <c r="M22" s="68"/>
      <c r="N22" s="68"/>
      <c r="O22" s="68"/>
      <c r="P22" s="68"/>
      <c r="Q22" s="68"/>
      <c r="R22" s="68"/>
      <c r="S22" s="68"/>
      <c r="T22" s="68"/>
      <c r="U22" s="68"/>
    </row>
    <row r="23" spans="1:21" x14ac:dyDescent="0.25">
      <c r="J23" s="68"/>
      <c r="K23" s="68"/>
      <c r="L23" s="68"/>
      <c r="M23" s="68"/>
      <c r="N23" s="68"/>
      <c r="O23" s="68"/>
      <c r="P23" s="68"/>
      <c r="Q23" s="68"/>
      <c r="R23" s="68"/>
      <c r="S23" s="68"/>
      <c r="T23" s="68"/>
      <c r="U23" s="68"/>
    </row>
    <row r="24" spans="1:21" x14ac:dyDescent="0.25">
      <c r="J24" s="68"/>
      <c r="K24" s="68"/>
      <c r="L24" s="68"/>
      <c r="M24" s="68"/>
      <c r="N24" s="68"/>
      <c r="O24" s="68"/>
      <c r="P24" s="68"/>
      <c r="Q24" s="68"/>
      <c r="R24" s="68"/>
      <c r="S24" s="68"/>
      <c r="T24" s="68"/>
      <c r="U24" s="68"/>
    </row>
    <row r="25" spans="1:21" x14ac:dyDescent="0.25">
      <c r="J25" s="68"/>
      <c r="K25" s="68"/>
      <c r="L25" s="68"/>
      <c r="M25" s="68"/>
      <c r="N25" s="68"/>
      <c r="O25" s="68"/>
      <c r="P25" s="68"/>
      <c r="Q25" s="68"/>
      <c r="R25" s="68"/>
      <c r="S25" s="68"/>
      <c r="T25" s="68"/>
      <c r="U25" s="68"/>
    </row>
    <row r="26" spans="1:21" x14ac:dyDescent="0.25">
      <c r="J26" s="68"/>
      <c r="K26" s="68"/>
      <c r="L26" s="68"/>
      <c r="M26" s="68"/>
      <c r="N26" s="68"/>
      <c r="O26" s="68"/>
      <c r="P26" s="68"/>
      <c r="Q26" s="68"/>
      <c r="R26" s="68"/>
      <c r="S26" s="68"/>
      <c r="T26" s="68"/>
      <c r="U26" s="68"/>
    </row>
    <row r="27" spans="1:21" x14ac:dyDescent="0.25">
      <c r="J27" s="68"/>
      <c r="K27" s="68"/>
      <c r="L27" s="68"/>
      <c r="M27" s="68"/>
      <c r="N27" s="68"/>
      <c r="O27" s="68"/>
      <c r="P27" s="68"/>
      <c r="Q27" s="68"/>
      <c r="R27" s="68"/>
      <c r="S27" s="68"/>
      <c r="T27" s="68"/>
      <c r="U27" s="68"/>
    </row>
    <row r="28" spans="1:21" x14ac:dyDescent="0.25">
      <c r="J28" s="68"/>
      <c r="K28" s="68"/>
      <c r="L28" s="68"/>
      <c r="M28" s="68"/>
      <c r="N28" s="68"/>
      <c r="O28" s="68"/>
      <c r="P28" s="68"/>
      <c r="Q28" s="68"/>
      <c r="R28" s="68"/>
      <c r="S28" s="68"/>
      <c r="T28" s="68"/>
      <c r="U28" s="68"/>
    </row>
    <row r="29" spans="1:21" x14ac:dyDescent="0.25">
      <c r="J29" s="68"/>
      <c r="K29" s="68"/>
      <c r="L29" s="68"/>
      <c r="M29" s="68"/>
      <c r="N29" s="68"/>
      <c r="O29" s="68"/>
      <c r="P29" s="68"/>
      <c r="Q29" s="68"/>
      <c r="R29" s="68"/>
      <c r="S29" s="68"/>
      <c r="T29" s="68"/>
      <c r="U29" s="68"/>
    </row>
    <row r="35" spans="1:5" x14ac:dyDescent="0.25">
      <c r="A35" s="87" t="s">
        <v>35</v>
      </c>
      <c r="B35" s="87"/>
      <c r="C35" s="87"/>
    </row>
    <row r="36" spans="1:5" x14ac:dyDescent="0.25">
      <c r="A36" t="s">
        <v>29</v>
      </c>
      <c r="B36" t="s">
        <v>28</v>
      </c>
      <c r="C36" t="s">
        <v>31</v>
      </c>
    </row>
    <row r="37" spans="1:5" x14ac:dyDescent="0.25">
      <c r="A37">
        <v>1</v>
      </c>
      <c r="B37">
        <v>12</v>
      </c>
      <c r="C37">
        <f>SUM(A37:B37)</f>
        <v>13</v>
      </c>
      <c r="E37">
        <f>-(A37/C37)*LOG(A37/C37,2)-(B37/C37)*LOG(B37/C37,2)</f>
        <v>0.39124356362925566</v>
      </c>
    </row>
    <row r="38" spans="1:5" x14ac:dyDescent="0.25">
      <c r="A38">
        <v>2</v>
      </c>
      <c r="B38">
        <v>11</v>
      </c>
      <c r="C38">
        <f t="shared" ref="C38:C48" si="7">SUM(A38:B38)</f>
        <v>13</v>
      </c>
      <c r="E38">
        <f t="shared" ref="E38:E48" si="8">-(A38/C38)*LOG(A38/C38,2)-(B38/C38)*LOG(B38/C38,2)</f>
        <v>0.61938219467876376</v>
      </c>
    </row>
    <row r="39" spans="1:5" x14ac:dyDescent="0.25">
      <c r="A39">
        <v>3</v>
      </c>
      <c r="B39">
        <v>10</v>
      </c>
      <c r="C39">
        <f t="shared" si="7"/>
        <v>13</v>
      </c>
      <c r="E39">
        <f t="shared" si="8"/>
        <v>0.77934983729208518</v>
      </c>
    </row>
    <row r="40" spans="1:5" x14ac:dyDescent="0.25">
      <c r="A40">
        <v>4</v>
      </c>
      <c r="B40">
        <v>9</v>
      </c>
      <c r="C40">
        <f t="shared" si="7"/>
        <v>13</v>
      </c>
      <c r="E40">
        <f t="shared" si="8"/>
        <v>0.89049164021949134</v>
      </c>
    </row>
    <row r="41" spans="1:5" x14ac:dyDescent="0.25">
      <c r="A41">
        <v>5</v>
      </c>
      <c r="B41">
        <v>8</v>
      </c>
      <c r="C41">
        <f t="shared" si="7"/>
        <v>13</v>
      </c>
      <c r="E41">
        <f t="shared" si="8"/>
        <v>0.96123660472287598</v>
      </c>
    </row>
    <row r="42" spans="1:5" x14ac:dyDescent="0.25">
      <c r="A42">
        <v>6</v>
      </c>
      <c r="B42">
        <v>7</v>
      </c>
      <c r="C42">
        <f t="shared" si="7"/>
        <v>13</v>
      </c>
      <c r="E42">
        <f t="shared" si="8"/>
        <v>0.99572745208492563</v>
      </c>
    </row>
    <row r="43" spans="1:5" x14ac:dyDescent="0.25">
      <c r="A43">
        <v>7</v>
      </c>
      <c r="B43">
        <v>6</v>
      </c>
      <c r="C43">
        <f t="shared" si="7"/>
        <v>13</v>
      </c>
      <c r="E43">
        <f t="shared" si="8"/>
        <v>0.99572745208492563</v>
      </c>
    </row>
    <row r="44" spans="1:5" x14ac:dyDescent="0.25">
      <c r="A44" s="9">
        <v>8</v>
      </c>
      <c r="B44" s="9">
        <v>5</v>
      </c>
      <c r="C44" s="9">
        <f t="shared" si="7"/>
        <v>13</v>
      </c>
      <c r="D44" s="9"/>
      <c r="E44" s="9">
        <f t="shared" si="8"/>
        <v>0.96123660472287598</v>
      </c>
    </row>
    <row r="45" spans="1:5" x14ac:dyDescent="0.25">
      <c r="A45">
        <v>9</v>
      </c>
      <c r="B45">
        <v>4</v>
      </c>
      <c r="C45">
        <f t="shared" si="7"/>
        <v>13</v>
      </c>
      <c r="E45">
        <f t="shared" si="8"/>
        <v>0.89049164021949134</v>
      </c>
    </row>
    <row r="46" spans="1:5" x14ac:dyDescent="0.25">
      <c r="A46">
        <v>10</v>
      </c>
      <c r="B46">
        <v>3</v>
      </c>
      <c r="C46">
        <f t="shared" si="7"/>
        <v>13</v>
      </c>
      <c r="E46">
        <f t="shared" si="8"/>
        <v>0.77934983729208518</v>
      </c>
    </row>
    <row r="47" spans="1:5" x14ac:dyDescent="0.25">
      <c r="A47">
        <v>11</v>
      </c>
      <c r="B47">
        <v>2</v>
      </c>
      <c r="C47">
        <f t="shared" si="7"/>
        <v>13</v>
      </c>
      <c r="E47">
        <f t="shared" si="8"/>
        <v>0.61938219467876376</v>
      </c>
    </row>
    <row r="48" spans="1:5" x14ac:dyDescent="0.25">
      <c r="A48">
        <v>12</v>
      </c>
      <c r="B48">
        <v>1</v>
      </c>
      <c r="C48">
        <f t="shared" si="7"/>
        <v>13</v>
      </c>
      <c r="E48">
        <f t="shared" si="8"/>
        <v>0.39124356362925566</v>
      </c>
    </row>
  </sheetData>
  <mergeCells count="2">
    <mergeCell ref="J1:Q1"/>
    <mergeCell ref="A35:C3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Original Data</vt:lpstr>
      <vt:lpstr>Decision Tree</vt:lpstr>
      <vt:lpstr>Decision Tree Calculations</vt:lpstr>
      <vt:lpstr>Decision Tree Math</vt:lpstr>
    </vt:vector>
  </TitlesOfParts>
  <Company>Slalom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Dion</dc:creator>
  <cp:lastModifiedBy>Joe Dion</cp:lastModifiedBy>
  <dcterms:created xsi:type="dcterms:W3CDTF">2015-03-05T02:25:02Z</dcterms:created>
  <dcterms:modified xsi:type="dcterms:W3CDTF">2016-12-18T00:31:09Z</dcterms:modified>
</cp:coreProperties>
</file>