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istoric League Tables\"/>
    </mc:Choice>
  </mc:AlternateContent>
  <bookViews>
    <workbookView xWindow="0" yWindow="0" windowWidth="20490" windowHeight="8535" activeTab="2"/>
  </bookViews>
  <sheets>
    <sheet name="Singles Premier League" sheetId="1" r:id="rId1"/>
    <sheet name="Singles Division 1" sheetId="2" r:id="rId2"/>
    <sheet name="Singles Division 2" sheetId="3" r:id="rId3"/>
  </sheets>
  <externalReferences>
    <externalReference r:id="rId4"/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3" l="1"/>
  <c r="I16" i="3"/>
  <c r="H16" i="3"/>
  <c r="G16" i="3"/>
  <c r="F16" i="3"/>
  <c r="E16" i="3"/>
  <c r="D16" i="3"/>
  <c r="N15" i="3"/>
  <c r="J15" i="3"/>
  <c r="G15" i="3"/>
  <c r="K14" i="3"/>
  <c r="I14" i="3"/>
  <c r="H14" i="3"/>
  <c r="J14" i="3" s="1"/>
  <c r="G14" i="3"/>
  <c r="F14" i="3"/>
  <c r="E14" i="3"/>
  <c r="D14" i="3"/>
  <c r="M13" i="3"/>
  <c r="G13" i="3"/>
  <c r="E13" i="3"/>
  <c r="K12" i="3"/>
  <c r="I12" i="3"/>
  <c r="H12" i="3"/>
  <c r="G12" i="3"/>
  <c r="F12" i="3"/>
  <c r="E12" i="3"/>
  <c r="D12" i="3"/>
  <c r="K11" i="3"/>
  <c r="J11" i="3"/>
  <c r="I11" i="3"/>
  <c r="H11" i="3"/>
  <c r="G11" i="3"/>
  <c r="F11" i="3"/>
  <c r="E11" i="3"/>
  <c r="D11" i="3"/>
  <c r="K10" i="3"/>
  <c r="I10" i="3"/>
  <c r="N10" i="3" s="1"/>
  <c r="H10" i="3"/>
  <c r="G10" i="3"/>
  <c r="F10" i="3"/>
  <c r="E10" i="3"/>
  <c r="D10" i="3"/>
  <c r="K9" i="3"/>
  <c r="J9" i="3"/>
  <c r="I9" i="3"/>
  <c r="N9" i="3" s="1"/>
  <c r="H9" i="3"/>
  <c r="G9" i="3"/>
  <c r="F9" i="3"/>
  <c r="E9" i="3"/>
  <c r="D9" i="3"/>
  <c r="K8" i="3"/>
  <c r="I8" i="3"/>
  <c r="N8" i="3" s="1"/>
  <c r="H8" i="3"/>
  <c r="G8" i="3"/>
  <c r="F8" i="3"/>
  <c r="E8" i="3"/>
  <c r="D8" i="3"/>
  <c r="K7" i="3"/>
  <c r="I7" i="3"/>
  <c r="N7" i="3" s="1"/>
  <c r="H7" i="3"/>
  <c r="J7" i="3" s="1"/>
  <c r="G7" i="3"/>
  <c r="F7" i="3"/>
  <c r="E7" i="3"/>
  <c r="D7" i="3"/>
  <c r="K16" i="2"/>
  <c r="I16" i="2"/>
  <c r="H16" i="2"/>
  <c r="J16" i="2" s="1"/>
  <c r="G16" i="2"/>
  <c r="F16" i="2"/>
  <c r="E16" i="2"/>
  <c r="D16" i="2"/>
  <c r="C16" i="2"/>
  <c r="K15" i="2"/>
  <c r="I15" i="2"/>
  <c r="N15" i="2" s="1"/>
  <c r="H15" i="2"/>
  <c r="J15" i="2" s="1"/>
  <c r="G15" i="2"/>
  <c r="F15" i="2"/>
  <c r="E15" i="2"/>
  <c r="D15" i="2"/>
  <c r="C15" i="2"/>
  <c r="K14" i="2"/>
  <c r="J14" i="2"/>
  <c r="I14" i="2"/>
  <c r="H14" i="2"/>
  <c r="G14" i="2"/>
  <c r="F14" i="2"/>
  <c r="E14" i="2"/>
  <c r="D14" i="2"/>
  <c r="C14" i="2"/>
  <c r="K13" i="2"/>
  <c r="I13" i="2"/>
  <c r="H13" i="2"/>
  <c r="G13" i="2"/>
  <c r="F13" i="2"/>
  <c r="E13" i="2"/>
  <c r="D13" i="2"/>
  <c r="C13" i="2"/>
  <c r="K12" i="2"/>
  <c r="I12" i="2"/>
  <c r="H12" i="2"/>
  <c r="G12" i="2"/>
  <c r="F12" i="2"/>
  <c r="E12" i="2"/>
  <c r="D12" i="2"/>
  <c r="C12" i="2"/>
  <c r="K11" i="2"/>
  <c r="I11" i="2"/>
  <c r="H11" i="2"/>
  <c r="G11" i="2"/>
  <c r="F11" i="2"/>
  <c r="E11" i="2"/>
  <c r="D11" i="2"/>
  <c r="C11" i="2"/>
  <c r="K10" i="2"/>
  <c r="I10" i="2"/>
  <c r="N10" i="2" s="1"/>
  <c r="H10" i="2"/>
  <c r="G10" i="2"/>
  <c r="F10" i="2"/>
  <c r="E10" i="2"/>
  <c r="D10" i="2"/>
  <c r="C10" i="2"/>
  <c r="K9" i="2"/>
  <c r="I9" i="2"/>
  <c r="J9" i="2" s="1"/>
  <c r="H9" i="2"/>
  <c r="G9" i="2"/>
  <c r="F9" i="2"/>
  <c r="E9" i="2"/>
  <c r="D9" i="2"/>
  <c r="C9" i="2"/>
  <c r="K8" i="2"/>
  <c r="I8" i="2"/>
  <c r="N8" i="2" s="1"/>
  <c r="H8" i="2"/>
  <c r="G8" i="2"/>
  <c r="F8" i="2"/>
  <c r="E8" i="2"/>
  <c r="D8" i="2"/>
  <c r="C8" i="2"/>
  <c r="K7" i="2"/>
  <c r="I7" i="2"/>
  <c r="N7" i="2" s="1"/>
  <c r="H7" i="2"/>
  <c r="G7" i="2"/>
  <c r="F7" i="2"/>
  <c r="E7" i="2"/>
  <c r="D7" i="2"/>
  <c r="C7" i="2"/>
  <c r="K16" i="1"/>
  <c r="I16" i="1"/>
  <c r="H16" i="1"/>
  <c r="G16" i="1"/>
  <c r="F16" i="1"/>
  <c r="E16" i="1"/>
  <c r="D16" i="1"/>
  <c r="K15" i="1"/>
  <c r="I15" i="1"/>
  <c r="H15" i="1"/>
  <c r="G15" i="1"/>
  <c r="F15" i="1"/>
  <c r="E15" i="1"/>
  <c r="D15" i="1"/>
  <c r="K14" i="1"/>
  <c r="I14" i="1"/>
  <c r="H14" i="1"/>
  <c r="G14" i="1"/>
  <c r="F14" i="1"/>
  <c r="E14" i="1"/>
  <c r="D14" i="1"/>
  <c r="N11" i="1"/>
  <c r="J11" i="1"/>
  <c r="G11" i="1"/>
  <c r="E11" i="1"/>
  <c r="K13" i="1"/>
  <c r="I13" i="1"/>
  <c r="H13" i="1"/>
  <c r="G13" i="1"/>
  <c r="F13" i="1"/>
  <c r="E13" i="1"/>
  <c r="D13" i="1"/>
  <c r="K12" i="1"/>
  <c r="I12" i="1"/>
  <c r="H12" i="1"/>
  <c r="G12" i="1"/>
  <c r="F12" i="1"/>
  <c r="E12" i="1"/>
  <c r="D12" i="1"/>
  <c r="N10" i="1"/>
  <c r="G10" i="1"/>
  <c r="E10" i="1"/>
  <c r="K9" i="1"/>
  <c r="I9" i="1"/>
  <c r="H9" i="1"/>
  <c r="G9" i="1"/>
  <c r="F9" i="1"/>
  <c r="E9" i="1"/>
  <c r="D9" i="1"/>
  <c r="K8" i="1"/>
  <c r="I8" i="1"/>
  <c r="H8" i="1"/>
  <c r="G8" i="1"/>
  <c r="F8" i="1"/>
  <c r="E8" i="1"/>
  <c r="D8" i="1"/>
  <c r="K7" i="1"/>
  <c r="I7" i="1"/>
  <c r="H7" i="1"/>
  <c r="J7" i="1" s="1"/>
  <c r="G7" i="1"/>
  <c r="F7" i="1"/>
  <c r="E7" i="1"/>
  <c r="D7" i="1"/>
  <c r="N9" i="1" l="1"/>
  <c r="M13" i="1"/>
  <c r="N14" i="1"/>
  <c r="M12" i="1"/>
  <c r="M9" i="1"/>
  <c r="J10" i="1"/>
  <c r="N12" i="1"/>
  <c r="N13" i="1"/>
  <c r="J16" i="1"/>
  <c r="J7" i="2"/>
  <c r="J8" i="2"/>
  <c r="M9" i="2"/>
  <c r="M10" i="2"/>
  <c r="M11" i="3"/>
  <c r="M12" i="3"/>
  <c r="N13" i="3"/>
  <c r="N14" i="3"/>
  <c r="M7" i="1"/>
  <c r="M8" i="1"/>
  <c r="J12" i="1"/>
  <c r="M15" i="1"/>
  <c r="J11" i="2"/>
  <c r="J12" i="2"/>
  <c r="M13" i="2"/>
  <c r="M14" i="2"/>
  <c r="M9" i="3"/>
  <c r="J10" i="3"/>
  <c r="N11" i="3"/>
  <c r="N12" i="3"/>
  <c r="J13" i="3"/>
  <c r="N7" i="1"/>
  <c r="N8" i="1"/>
  <c r="J9" i="1"/>
  <c r="M11" i="1"/>
  <c r="J14" i="1"/>
  <c r="N15" i="1"/>
  <c r="J10" i="2"/>
  <c r="N11" i="2"/>
  <c r="N12" i="2"/>
  <c r="N13" i="2"/>
  <c r="N14" i="2"/>
  <c r="M15" i="2"/>
  <c r="M7" i="3"/>
  <c r="J8" i="3"/>
  <c r="M15" i="3"/>
  <c r="J16" i="3"/>
  <c r="M10" i="3"/>
  <c r="M14" i="3"/>
  <c r="M8" i="3"/>
  <c r="J12" i="3"/>
  <c r="N9" i="2"/>
  <c r="M12" i="2"/>
  <c r="M7" i="2"/>
  <c r="J13" i="2"/>
  <c r="M8" i="2"/>
  <c r="M11" i="2"/>
  <c r="J15" i="1"/>
  <c r="M10" i="1"/>
  <c r="M14" i="1"/>
  <c r="J8" i="1"/>
  <c r="J13" i="1"/>
</calcChain>
</file>

<file path=xl/sharedStrings.xml><?xml version="1.0" encoding="utf-8"?>
<sst xmlns="http://schemas.openxmlformats.org/spreadsheetml/2006/main" count="76" uniqueCount="42">
  <si>
    <t>Liberation Petanque Club</t>
  </si>
  <si>
    <t>Singles League (Winter 2013/2014)</t>
  </si>
  <si>
    <r>
      <t xml:space="preserve">Liberation </t>
    </r>
    <r>
      <rPr>
        <b/>
        <i/>
        <sz val="26"/>
        <color indexed="9"/>
        <rFont val="Constantia"/>
        <family val="1"/>
      </rPr>
      <t>Petanque</t>
    </r>
    <r>
      <rPr>
        <b/>
        <i/>
        <sz val="26"/>
        <color indexed="10"/>
        <rFont val="Constantia"/>
        <family val="1"/>
      </rPr>
      <t xml:space="preserve"> </t>
    </r>
    <r>
      <rPr>
        <b/>
        <i/>
        <sz val="26"/>
        <color indexed="12"/>
        <rFont val="Constantia"/>
        <family val="1"/>
      </rPr>
      <t>Club</t>
    </r>
    <r>
      <rPr>
        <b/>
        <i/>
        <sz val="26"/>
        <color indexed="10"/>
        <rFont val="Constantia"/>
        <family val="1"/>
      </rPr>
      <t xml:space="preserve">   Pr</t>
    </r>
    <r>
      <rPr>
        <b/>
        <i/>
        <sz val="26"/>
        <color indexed="9"/>
        <rFont val="Constantia"/>
        <family val="1"/>
      </rPr>
      <t>em</t>
    </r>
    <r>
      <rPr>
        <b/>
        <i/>
        <sz val="26"/>
        <color indexed="12"/>
        <rFont val="Constantia"/>
        <family val="1"/>
      </rPr>
      <t>ier</t>
    </r>
    <r>
      <rPr>
        <b/>
        <i/>
        <sz val="26"/>
        <color indexed="10"/>
        <rFont val="Constantia"/>
        <family val="1"/>
      </rPr>
      <t xml:space="preserve"> Le</t>
    </r>
    <r>
      <rPr>
        <b/>
        <i/>
        <sz val="26"/>
        <color indexed="9"/>
        <rFont val="Constantia"/>
        <family val="1"/>
      </rPr>
      <t>ag</t>
    </r>
    <r>
      <rPr>
        <b/>
        <i/>
        <sz val="26"/>
        <color indexed="12"/>
        <rFont val="Constantia"/>
        <family val="1"/>
      </rPr>
      <t>ue</t>
    </r>
  </si>
  <si>
    <t>Position</t>
  </si>
  <si>
    <t>Name</t>
  </si>
  <si>
    <t>Played</t>
  </si>
  <si>
    <t>Won</t>
  </si>
  <si>
    <t>Drawn</t>
  </si>
  <si>
    <t>Lost</t>
  </si>
  <si>
    <r>
      <t>Individual</t>
    </r>
    <r>
      <rPr>
        <b/>
        <sz val="10"/>
        <rFont val="Arial"/>
        <family val="2"/>
      </rPr>
      <t xml:space="preserve"> Points For </t>
    </r>
  </si>
  <si>
    <r>
      <t>Individual</t>
    </r>
    <r>
      <rPr>
        <b/>
        <sz val="10"/>
        <rFont val="Arial"/>
        <family val="2"/>
      </rPr>
      <t xml:space="preserve"> Points  Against</t>
    </r>
  </si>
  <si>
    <r>
      <t>Individual</t>
    </r>
    <r>
      <rPr>
        <b/>
        <sz val="10"/>
        <rFont val="Arial"/>
        <family val="2"/>
      </rPr>
      <t xml:space="preserve"> Points Difference</t>
    </r>
  </si>
  <si>
    <r>
      <t>League</t>
    </r>
    <r>
      <rPr>
        <b/>
        <sz val="10"/>
        <rFont val="Arial"/>
        <family val="2"/>
      </rPr>
      <t xml:space="preserve"> Points</t>
    </r>
  </si>
  <si>
    <t>Avg For (Per Game)</t>
  </si>
  <si>
    <t>Avg Against (Per Game)</t>
  </si>
  <si>
    <t>Keith Pinel</t>
  </si>
  <si>
    <t>Matt Ryan</t>
  </si>
  <si>
    <t>Ross Payne</t>
  </si>
  <si>
    <t>Andrew Bellamy</t>
  </si>
  <si>
    <t>Callum Stewart</t>
  </si>
  <si>
    <t>Toby Northern</t>
  </si>
  <si>
    <t>Alan Oliveira</t>
  </si>
  <si>
    <t>David Ibitson</t>
  </si>
  <si>
    <t>Jake Romeril</t>
  </si>
  <si>
    <t>BYE</t>
  </si>
  <si>
    <t>=</t>
  </si>
  <si>
    <t>Relegation  Zone</t>
  </si>
  <si>
    <r>
      <t xml:space="preserve">Liberation </t>
    </r>
    <r>
      <rPr>
        <b/>
        <i/>
        <sz val="26"/>
        <color indexed="9"/>
        <rFont val="Constantia"/>
        <family val="1"/>
      </rPr>
      <t>Petanque</t>
    </r>
    <r>
      <rPr>
        <b/>
        <i/>
        <sz val="26"/>
        <color indexed="10"/>
        <rFont val="Constantia"/>
        <family val="1"/>
      </rPr>
      <t xml:space="preserve"> </t>
    </r>
    <r>
      <rPr>
        <b/>
        <i/>
        <sz val="26"/>
        <color indexed="12"/>
        <rFont val="Constantia"/>
        <family val="1"/>
      </rPr>
      <t>Club</t>
    </r>
    <r>
      <rPr>
        <b/>
        <i/>
        <sz val="26"/>
        <color indexed="10"/>
        <rFont val="Constantia"/>
        <family val="1"/>
      </rPr>
      <t xml:space="preserve">   Division 1</t>
    </r>
  </si>
  <si>
    <t>Promotion Places</t>
  </si>
  <si>
    <t>Singles (Winter 2013/2014)</t>
  </si>
  <si>
    <r>
      <t xml:space="preserve">Liberation </t>
    </r>
    <r>
      <rPr>
        <b/>
        <i/>
        <sz val="26"/>
        <color indexed="9"/>
        <rFont val="Constantia"/>
        <family val="1"/>
      </rPr>
      <t>Petanque</t>
    </r>
    <r>
      <rPr>
        <b/>
        <i/>
        <sz val="26"/>
        <color indexed="10"/>
        <rFont val="Constantia"/>
        <family val="1"/>
      </rPr>
      <t xml:space="preserve"> </t>
    </r>
    <r>
      <rPr>
        <b/>
        <i/>
        <sz val="26"/>
        <color indexed="12"/>
        <rFont val="Constantia"/>
        <family val="1"/>
      </rPr>
      <t>Club</t>
    </r>
    <r>
      <rPr>
        <b/>
        <i/>
        <sz val="26"/>
        <color indexed="10"/>
        <rFont val="Constantia"/>
        <family val="1"/>
      </rPr>
      <t xml:space="preserve">   Division 2</t>
    </r>
  </si>
  <si>
    <t>Matt Buesnel</t>
  </si>
  <si>
    <t>Brendan Jones</t>
  </si>
  <si>
    <t>Carol Kerr</t>
  </si>
  <si>
    <t>Tracey Beverley</t>
  </si>
  <si>
    <t>Celine Gimenez</t>
  </si>
  <si>
    <t>Nathan Wheller</t>
  </si>
  <si>
    <t>Alex Stewart</t>
  </si>
  <si>
    <t>Jake Day</t>
  </si>
  <si>
    <t>Cassie Stewart</t>
  </si>
  <si>
    <t>`</t>
  </si>
  <si>
    <t>Promotion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</si>
</sst>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;\-0.00\ 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i/>
      <sz val="18"/>
      <name val="Constantia"/>
      <family val="1"/>
    </font>
    <font>
      <sz val="18"/>
      <name val="Arial"/>
    </font>
    <font>
      <b/>
      <i/>
      <sz val="26"/>
      <color indexed="10"/>
      <name val="Constantia"/>
      <family val="1"/>
    </font>
    <font>
      <b/>
      <i/>
      <sz val="26"/>
      <color indexed="9"/>
      <name val="Constantia"/>
      <family val="1"/>
    </font>
    <font>
      <b/>
      <i/>
      <sz val="26"/>
      <color indexed="12"/>
      <name val="Constantia"/>
      <family val="1"/>
    </font>
    <font>
      <b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2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Alignment="1"/>
    <xf numFmtId="0" fontId="6" fillId="2" borderId="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0" fillId="4" borderId="6" xfId="0" applyFill="1" applyBorder="1"/>
    <xf numFmtId="0" fontId="9" fillId="0" borderId="7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10" fillId="5" borderId="6" xfId="0" applyFont="1" applyFill="1" applyBorder="1" applyAlignment="1">
      <alignment horizontal="center" vertical="center"/>
    </xf>
    <xf numFmtId="0" fontId="10" fillId="5" borderId="8" xfId="0" applyFont="1" applyFill="1" applyBorder="1"/>
    <xf numFmtId="0" fontId="11" fillId="5" borderId="6" xfId="0" applyFont="1" applyFill="1" applyBorder="1" applyAlignment="1">
      <alignment horizontal="center" vertical="center"/>
    </xf>
    <xf numFmtId="164" fontId="11" fillId="5" borderId="9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1" fillId="4" borderId="5" xfId="0" applyFont="1" applyFill="1" applyBorder="1"/>
    <xf numFmtId="165" fontId="11" fillId="5" borderId="9" xfId="0" applyNumberFormat="1" applyFont="1" applyFill="1" applyBorder="1" applyAlignment="1">
      <alignment horizontal="center"/>
    </xf>
    <xf numFmtId="0" fontId="0" fillId="2" borderId="11" xfId="0" applyFill="1" applyBorder="1"/>
    <xf numFmtId="0" fontId="10" fillId="0" borderId="12" xfId="0" applyFont="1" applyFill="1" applyBorder="1" applyAlignment="1">
      <alignment horizontal="center" vertical="center"/>
    </xf>
    <xf numFmtId="0" fontId="10" fillId="0" borderId="4" xfId="0" applyFont="1" applyFill="1" applyBorder="1"/>
    <xf numFmtId="0" fontId="11" fillId="0" borderId="6" xfId="0" applyFont="1" applyFill="1" applyBorder="1" applyAlignment="1">
      <alignment horizontal="center" vertical="center"/>
    </xf>
    <xf numFmtId="164" fontId="11" fillId="0" borderId="9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65" fontId="11" fillId="0" borderId="9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10" fillId="0" borderId="10" xfId="0" applyFont="1" applyFill="1" applyBorder="1"/>
    <xf numFmtId="165" fontId="11" fillId="0" borderId="13" xfId="0" applyNumberFormat="1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 vertical="center"/>
    </xf>
    <xf numFmtId="0" fontId="10" fillId="6" borderId="4" xfId="0" applyFont="1" applyFill="1" applyBorder="1"/>
    <xf numFmtId="0" fontId="11" fillId="6" borderId="6" xfId="0" applyFont="1" applyFill="1" applyBorder="1" applyAlignment="1">
      <alignment horizontal="center" vertical="center"/>
    </xf>
    <xf numFmtId="164" fontId="11" fillId="6" borderId="9" xfId="0" applyNumberFormat="1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165" fontId="11" fillId="6" borderId="13" xfId="0" applyNumberFormat="1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4" xfId="0" applyFont="1" applyFill="1" applyBorder="1"/>
    <xf numFmtId="0" fontId="11" fillId="7" borderId="12" xfId="0" applyFont="1" applyFill="1" applyBorder="1" applyAlignment="1">
      <alignment horizontal="center" vertical="center"/>
    </xf>
    <xf numFmtId="164" fontId="11" fillId="7" borderId="9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1" fillId="4" borderId="14" xfId="0" applyFont="1" applyFill="1" applyBorder="1"/>
    <xf numFmtId="165" fontId="11" fillId="7" borderId="13" xfId="0" applyNumberFormat="1" applyFont="1" applyFill="1" applyBorder="1" applyAlignment="1">
      <alignment horizontal="center"/>
    </xf>
    <xf numFmtId="0" fontId="0" fillId="8" borderId="0" xfId="0" applyFill="1"/>
    <xf numFmtId="0" fontId="0" fillId="2" borderId="0" xfId="0" applyFill="1" applyAlignment="1">
      <alignment horizontal="center"/>
    </xf>
    <xf numFmtId="0" fontId="0" fillId="9" borderId="6" xfId="0" applyFill="1" applyBorder="1"/>
    <xf numFmtId="0" fontId="11" fillId="9" borderId="5" xfId="0" applyFont="1" applyFill="1" applyBorder="1"/>
    <xf numFmtId="0" fontId="10" fillId="5" borderId="12" xfId="0" applyFont="1" applyFill="1" applyBorder="1" applyAlignment="1">
      <alignment horizontal="center" vertical="center"/>
    </xf>
    <xf numFmtId="0" fontId="10" fillId="5" borderId="4" xfId="0" applyFont="1" applyFill="1" applyBorder="1"/>
    <xf numFmtId="165" fontId="11" fillId="5" borderId="13" xfId="0" applyNumberFormat="1" applyFont="1" applyFill="1" applyBorder="1" applyAlignment="1">
      <alignment horizontal="center"/>
    </xf>
    <xf numFmtId="0" fontId="11" fillId="9" borderId="14" xfId="0" applyFont="1" applyFill="1" applyBorder="1"/>
    <xf numFmtId="0" fontId="0" fillId="5" borderId="0" xfId="0" applyFill="1"/>
    <xf numFmtId="0" fontId="12" fillId="2" borderId="0" xfId="0" applyFont="1" applyFill="1" applyBorder="1" applyAlignment="1"/>
    <xf numFmtId="0" fontId="0" fillId="10" borderId="0" xfId="0" applyFill="1"/>
    <xf numFmtId="0" fontId="1" fillId="2" borderId="0" xfId="0" applyFont="1" applyFill="1" applyBorder="1" applyAlignment="1">
      <alignment horizontal="center"/>
    </xf>
    <xf numFmtId="0" fontId="0" fillId="2" borderId="0" xfId="0" applyFill="1" applyAlignment="1"/>
    <xf numFmtId="0" fontId="3" fillId="3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ter%202013/Singles%20Leagues/Singles%20Premier%20Leagu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ter%202013/Singles%20Leagues/Singles%20Division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ter%202013/Singles%20Leagues/Singles%20Division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er"/>
      <sheetName val="Printable Fixtures"/>
      <sheetName val="Fixtures"/>
      <sheetName val="League Table"/>
      <sheetName val="Jake Romeril"/>
      <sheetName val="David Ibitson"/>
      <sheetName val="Matt Ryan"/>
      <sheetName val="Keith Pinel"/>
      <sheetName val="Ross Payne"/>
      <sheetName val="Toby Northern"/>
      <sheetName val="Callum Stewart"/>
      <sheetName val="Alan Oliveira"/>
      <sheetName val="BYE"/>
      <sheetName val="Andrew Bellam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0">
          <cell r="D40">
            <v>122</v>
          </cell>
          <cell r="E40">
            <v>179</v>
          </cell>
        </row>
        <row r="41">
          <cell r="D41">
            <v>4</v>
          </cell>
        </row>
        <row r="42">
          <cell r="D42">
            <v>8</v>
          </cell>
        </row>
        <row r="43">
          <cell r="D43">
            <v>0</v>
          </cell>
        </row>
        <row r="44">
          <cell r="D44">
            <v>4</v>
          </cell>
        </row>
        <row r="45">
          <cell r="D45">
            <v>4</v>
          </cell>
        </row>
      </sheetData>
      <sheetData sheetId="5">
        <row r="40">
          <cell r="D40">
            <v>159</v>
          </cell>
          <cell r="E40">
            <v>168</v>
          </cell>
        </row>
        <row r="41">
          <cell r="D41">
            <v>7</v>
          </cell>
        </row>
        <row r="42">
          <cell r="D42">
            <v>8</v>
          </cell>
        </row>
        <row r="43">
          <cell r="D43">
            <v>1</v>
          </cell>
        </row>
        <row r="44">
          <cell r="D44">
            <v>4</v>
          </cell>
        </row>
        <row r="45">
          <cell r="D45">
            <v>3</v>
          </cell>
        </row>
      </sheetData>
      <sheetData sheetId="6">
        <row r="40">
          <cell r="D40">
            <v>172</v>
          </cell>
          <cell r="E40">
            <v>152</v>
          </cell>
        </row>
        <row r="41">
          <cell r="D41">
            <v>13</v>
          </cell>
        </row>
        <row r="42">
          <cell r="D42">
            <v>8</v>
          </cell>
        </row>
        <row r="43">
          <cell r="D43">
            <v>3</v>
          </cell>
        </row>
        <row r="44">
          <cell r="D44">
            <v>4</v>
          </cell>
        </row>
        <row r="45">
          <cell r="D45">
            <v>1</v>
          </cell>
        </row>
      </sheetData>
      <sheetData sheetId="7">
        <row r="40">
          <cell r="D40">
            <v>182</v>
          </cell>
          <cell r="E40">
            <v>145</v>
          </cell>
        </row>
        <row r="41">
          <cell r="D41">
            <v>14</v>
          </cell>
        </row>
        <row r="42">
          <cell r="D42">
            <v>8</v>
          </cell>
        </row>
        <row r="43">
          <cell r="D43">
            <v>3</v>
          </cell>
        </row>
        <row r="44">
          <cell r="D44">
            <v>5</v>
          </cell>
        </row>
        <row r="45">
          <cell r="D45">
            <v>0</v>
          </cell>
        </row>
      </sheetData>
      <sheetData sheetId="8">
        <row r="40">
          <cell r="D40">
            <v>173</v>
          </cell>
          <cell r="E40">
            <v>156</v>
          </cell>
        </row>
        <row r="41">
          <cell r="D41">
            <v>13</v>
          </cell>
        </row>
        <row r="42">
          <cell r="D42">
            <v>8</v>
          </cell>
        </row>
        <row r="43">
          <cell r="D43">
            <v>3</v>
          </cell>
        </row>
        <row r="44">
          <cell r="D44">
            <v>4</v>
          </cell>
        </row>
        <row r="45">
          <cell r="D45">
            <v>1</v>
          </cell>
        </row>
      </sheetData>
      <sheetData sheetId="9">
        <row r="40">
          <cell r="D40">
            <v>155</v>
          </cell>
          <cell r="E40">
            <v>175</v>
          </cell>
        </row>
        <row r="41">
          <cell r="D41">
            <v>9</v>
          </cell>
        </row>
        <row r="42">
          <cell r="D42">
            <v>8</v>
          </cell>
        </row>
        <row r="43">
          <cell r="D43">
            <v>2</v>
          </cell>
        </row>
        <row r="44">
          <cell r="D44">
            <v>3</v>
          </cell>
        </row>
        <row r="45">
          <cell r="D45">
            <v>3</v>
          </cell>
        </row>
      </sheetData>
      <sheetData sheetId="10">
        <row r="40">
          <cell r="D40">
            <v>163</v>
          </cell>
          <cell r="E40">
            <v>162</v>
          </cell>
        </row>
        <row r="41">
          <cell r="D41">
            <v>9</v>
          </cell>
        </row>
        <row r="42">
          <cell r="D42">
            <v>8</v>
          </cell>
        </row>
        <row r="43">
          <cell r="D43">
            <v>1</v>
          </cell>
        </row>
        <row r="44">
          <cell r="D44">
            <v>6</v>
          </cell>
        </row>
        <row r="45">
          <cell r="D45">
            <v>1</v>
          </cell>
        </row>
      </sheetData>
      <sheetData sheetId="11">
        <row r="40">
          <cell r="D40">
            <v>142</v>
          </cell>
        </row>
        <row r="43">
          <cell r="D43">
            <v>1</v>
          </cell>
        </row>
        <row r="45">
          <cell r="D45">
            <v>1</v>
          </cell>
        </row>
      </sheetData>
      <sheetData sheetId="12">
        <row r="40">
          <cell r="D40">
            <v>0</v>
          </cell>
          <cell r="E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</sheetData>
      <sheetData sheetId="13">
        <row r="40">
          <cell r="D40">
            <v>142</v>
          </cell>
        </row>
        <row r="43">
          <cell r="D43">
            <v>3</v>
          </cell>
        </row>
        <row r="45">
          <cell r="D45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"/>
      <sheetName val="Fixtures"/>
      <sheetName val="Calender"/>
      <sheetName val="League Table"/>
      <sheetName val="Chris Romeril"/>
      <sheetName val="Alice Ibitson"/>
      <sheetName val="Paul Le Moine"/>
      <sheetName val="Richard Potrzeba"/>
      <sheetName val="Steffan Riccio"/>
      <sheetName val="BYE"/>
      <sheetName val="John McGaw"/>
      <sheetName val="Ian Foster"/>
      <sheetName val="Brigitte Ibitson"/>
      <sheetName val="Brian Harris"/>
    </sheetNames>
    <sheetDataSet>
      <sheetData sheetId="0" refreshError="1"/>
      <sheetData sheetId="1">
        <row r="5">
          <cell r="B5" t="str">
            <v>Chris Romeril</v>
          </cell>
          <cell r="F5" t="str">
            <v>Alice Ibitson</v>
          </cell>
        </row>
        <row r="7">
          <cell r="B7" t="str">
            <v>Paul Le Moine</v>
          </cell>
          <cell r="F7" t="str">
            <v>Richard Potrzeba</v>
          </cell>
        </row>
        <row r="9">
          <cell r="B9" t="str">
            <v>Steffan Riccio</v>
          </cell>
          <cell r="F9" t="str">
            <v>John McGaw</v>
          </cell>
        </row>
        <row r="11">
          <cell r="B11" t="str">
            <v>Ian Foster</v>
          </cell>
          <cell r="F11" t="str">
            <v>BYE</v>
          </cell>
        </row>
        <row r="13">
          <cell r="B13" t="str">
            <v>Brigitte Ibitson</v>
          </cell>
          <cell r="F13" t="str">
            <v>Brian Harris</v>
          </cell>
        </row>
      </sheetData>
      <sheetData sheetId="2" refreshError="1"/>
      <sheetData sheetId="3" refreshError="1"/>
      <sheetData sheetId="4">
        <row r="40">
          <cell r="D40">
            <v>180</v>
          </cell>
          <cell r="E40">
            <v>164</v>
          </cell>
        </row>
        <row r="41">
          <cell r="D41">
            <v>10</v>
          </cell>
        </row>
        <row r="42">
          <cell r="D42">
            <v>8</v>
          </cell>
        </row>
        <row r="43">
          <cell r="D43">
            <v>2</v>
          </cell>
        </row>
        <row r="44">
          <cell r="D44">
            <v>4</v>
          </cell>
        </row>
        <row r="45">
          <cell r="D45">
            <v>2</v>
          </cell>
        </row>
      </sheetData>
      <sheetData sheetId="5">
        <row r="40">
          <cell r="D40">
            <v>171</v>
          </cell>
          <cell r="E40">
            <v>161</v>
          </cell>
        </row>
        <row r="41">
          <cell r="D41">
            <v>12</v>
          </cell>
        </row>
        <row r="42">
          <cell r="D42">
            <v>8</v>
          </cell>
        </row>
        <row r="43">
          <cell r="D43">
            <v>3</v>
          </cell>
        </row>
        <row r="44">
          <cell r="D44">
            <v>3</v>
          </cell>
        </row>
        <row r="45">
          <cell r="D45">
            <v>2</v>
          </cell>
        </row>
      </sheetData>
      <sheetData sheetId="6">
        <row r="40">
          <cell r="D40">
            <v>143</v>
          </cell>
          <cell r="E40">
            <v>175</v>
          </cell>
        </row>
        <row r="41">
          <cell r="D41">
            <v>7</v>
          </cell>
        </row>
        <row r="42">
          <cell r="D42">
            <v>8</v>
          </cell>
        </row>
        <row r="43">
          <cell r="D43">
            <v>1</v>
          </cell>
        </row>
        <row r="44">
          <cell r="D44">
            <v>4</v>
          </cell>
        </row>
        <row r="45">
          <cell r="D45">
            <v>3</v>
          </cell>
        </row>
      </sheetData>
      <sheetData sheetId="7">
        <row r="40">
          <cell r="D40">
            <v>171</v>
          </cell>
          <cell r="E40">
            <v>169</v>
          </cell>
        </row>
        <row r="41">
          <cell r="D41">
            <v>9</v>
          </cell>
        </row>
        <row r="42">
          <cell r="D42">
            <v>8</v>
          </cell>
        </row>
        <row r="43">
          <cell r="D43">
            <v>2</v>
          </cell>
        </row>
        <row r="44">
          <cell r="D44">
            <v>3</v>
          </cell>
        </row>
        <row r="45">
          <cell r="D45">
            <v>3</v>
          </cell>
        </row>
      </sheetData>
      <sheetData sheetId="8">
        <row r="40">
          <cell r="D40">
            <v>154</v>
          </cell>
          <cell r="E40">
            <v>181</v>
          </cell>
        </row>
        <row r="41">
          <cell r="D41">
            <v>9</v>
          </cell>
        </row>
        <row r="42">
          <cell r="D42">
            <v>8</v>
          </cell>
        </row>
        <row r="43">
          <cell r="D43">
            <v>2</v>
          </cell>
        </row>
        <row r="44">
          <cell r="D44">
            <v>3</v>
          </cell>
        </row>
        <row r="45">
          <cell r="D45">
            <v>3</v>
          </cell>
        </row>
      </sheetData>
      <sheetData sheetId="9">
        <row r="40">
          <cell r="D40">
            <v>0</v>
          </cell>
          <cell r="E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</sheetData>
      <sheetData sheetId="10">
        <row r="40">
          <cell r="D40">
            <v>156</v>
          </cell>
          <cell r="E40">
            <v>184</v>
          </cell>
        </row>
        <row r="41">
          <cell r="D41">
            <v>5</v>
          </cell>
        </row>
        <row r="42">
          <cell r="D42">
            <v>8</v>
          </cell>
        </row>
        <row r="43">
          <cell r="D43">
            <v>0</v>
          </cell>
        </row>
        <row r="44">
          <cell r="D44">
            <v>5</v>
          </cell>
        </row>
        <row r="45">
          <cell r="D45">
            <v>3</v>
          </cell>
        </row>
      </sheetData>
      <sheetData sheetId="11">
        <row r="40">
          <cell r="D40">
            <v>184</v>
          </cell>
          <cell r="E40">
            <v>158</v>
          </cell>
        </row>
        <row r="41">
          <cell r="D41">
            <v>16</v>
          </cell>
        </row>
        <row r="42">
          <cell r="D42">
            <v>8</v>
          </cell>
        </row>
        <row r="43">
          <cell r="D43">
            <v>5</v>
          </cell>
        </row>
        <row r="44">
          <cell r="D44">
            <v>1</v>
          </cell>
        </row>
        <row r="45">
          <cell r="D45">
            <v>2</v>
          </cell>
        </row>
      </sheetData>
      <sheetData sheetId="12">
        <row r="40">
          <cell r="D40">
            <v>162</v>
          </cell>
          <cell r="E40">
            <v>167</v>
          </cell>
        </row>
        <row r="41">
          <cell r="D41">
            <v>12</v>
          </cell>
        </row>
        <row r="42">
          <cell r="D42">
            <v>8</v>
          </cell>
        </row>
        <row r="43">
          <cell r="D43">
            <v>3</v>
          </cell>
        </row>
        <row r="44">
          <cell r="D44">
            <v>3</v>
          </cell>
        </row>
        <row r="45">
          <cell r="D45">
            <v>2</v>
          </cell>
        </row>
      </sheetData>
      <sheetData sheetId="13">
        <row r="40">
          <cell r="D40">
            <v>180</v>
          </cell>
          <cell r="E40">
            <v>142</v>
          </cell>
        </row>
        <row r="41">
          <cell r="D41">
            <v>13</v>
          </cell>
        </row>
        <row r="42">
          <cell r="D42">
            <v>8</v>
          </cell>
        </row>
        <row r="43">
          <cell r="D43">
            <v>3</v>
          </cell>
        </row>
        <row r="44">
          <cell r="D44">
            <v>4</v>
          </cell>
        </row>
        <row r="45">
          <cell r="D45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er"/>
      <sheetName val="Printable Fixtures"/>
      <sheetName val="Fixtures"/>
      <sheetName val="League Table"/>
      <sheetName val="Brendan Jones"/>
      <sheetName val="Nathan Wheller"/>
      <sheetName val="Cassie Stewart"/>
      <sheetName val="Jake Day"/>
      <sheetName val="Carol Kerr"/>
      <sheetName val="Tracey Beverley"/>
      <sheetName val="Celine Gimenez"/>
      <sheetName val="Matt Buesnel"/>
      <sheetName val="Alex Stewart"/>
      <sheetName val="BY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0">
          <cell r="D40">
            <v>186</v>
          </cell>
          <cell r="E40">
            <v>150</v>
          </cell>
        </row>
        <row r="41">
          <cell r="D41">
            <v>15</v>
          </cell>
        </row>
        <row r="42">
          <cell r="D42">
            <v>8</v>
          </cell>
        </row>
        <row r="43">
          <cell r="D43">
            <v>4</v>
          </cell>
        </row>
        <row r="44">
          <cell r="D44">
            <v>3</v>
          </cell>
        </row>
        <row r="45">
          <cell r="D45">
            <v>1</v>
          </cell>
        </row>
      </sheetData>
      <sheetData sheetId="5">
        <row r="40">
          <cell r="D40">
            <v>162</v>
          </cell>
          <cell r="E40">
            <v>161</v>
          </cell>
        </row>
        <row r="41">
          <cell r="D41">
            <v>9</v>
          </cell>
        </row>
        <row r="42">
          <cell r="D42">
            <v>8</v>
          </cell>
        </row>
        <row r="43">
          <cell r="D43">
            <v>1</v>
          </cell>
        </row>
        <row r="44">
          <cell r="D44">
            <v>6</v>
          </cell>
        </row>
        <row r="45">
          <cell r="D45">
            <v>1</v>
          </cell>
        </row>
      </sheetData>
      <sheetData sheetId="6">
        <row r="40">
          <cell r="D40">
            <v>118</v>
          </cell>
        </row>
        <row r="45">
          <cell r="D45">
            <v>5</v>
          </cell>
        </row>
      </sheetData>
      <sheetData sheetId="7">
        <row r="40">
          <cell r="D40">
            <v>148</v>
          </cell>
          <cell r="E40">
            <v>192</v>
          </cell>
        </row>
        <row r="41">
          <cell r="D41">
            <v>6</v>
          </cell>
        </row>
        <row r="42">
          <cell r="D42">
            <v>8</v>
          </cell>
        </row>
        <row r="43">
          <cell r="D43">
            <v>2</v>
          </cell>
        </row>
        <row r="44">
          <cell r="D44">
            <v>0</v>
          </cell>
        </row>
        <row r="45">
          <cell r="D45">
            <v>6</v>
          </cell>
        </row>
      </sheetData>
      <sheetData sheetId="8">
        <row r="40">
          <cell r="D40">
            <v>181</v>
          </cell>
          <cell r="E40">
            <v>146</v>
          </cell>
        </row>
        <row r="41">
          <cell r="D41">
            <v>15</v>
          </cell>
        </row>
        <row r="42">
          <cell r="D42">
            <v>8</v>
          </cell>
        </row>
        <row r="43">
          <cell r="D43">
            <v>4</v>
          </cell>
        </row>
        <row r="44">
          <cell r="D44">
            <v>3</v>
          </cell>
        </row>
        <row r="45">
          <cell r="D45">
            <v>1</v>
          </cell>
        </row>
      </sheetData>
      <sheetData sheetId="9">
        <row r="40">
          <cell r="D40">
            <v>162</v>
          </cell>
          <cell r="E40">
            <v>168</v>
          </cell>
        </row>
        <row r="41">
          <cell r="D41">
            <v>11</v>
          </cell>
        </row>
        <row r="42">
          <cell r="D42">
            <v>8</v>
          </cell>
        </row>
        <row r="43">
          <cell r="D43">
            <v>3</v>
          </cell>
        </row>
        <row r="44">
          <cell r="D44">
            <v>2</v>
          </cell>
        </row>
        <row r="45">
          <cell r="D45">
            <v>3</v>
          </cell>
        </row>
      </sheetData>
      <sheetData sheetId="10">
        <row r="40">
          <cell r="D40">
            <v>175</v>
          </cell>
          <cell r="E40">
            <v>174</v>
          </cell>
        </row>
        <row r="41">
          <cell r="D41">
            <v>9</v>
          </cell>
        </row>
        <row r="42">
          <cell r="D42">
            <v>8</v>
          </cell>
        </row>
        <row r="43">
          <cell r="D43">
            <v>2</v>
          </cell>
        </row>
        <row r="44">
          <cell r="D44">
            <v>3</v>
          </cell>
        </row>
        <row r="45">
          <cell r="D45">
            <v>3</v>
          </cell>
        </row>
      </sheetData>
      <sheetData sheetId="11">
        <row r="40">
          <cell r="D40">
            <v>191</v>
          </cell>
          <cell r="E40">
            <v>146</v>
          </cell>
        </row>
        <row r="41">
          <cell r="D41">
            <v>16</v>
          </cell>
        </row>
        <row r="42">
          <cell r="D42">
            <v>8</v>
          </cell>
        </row>
        <row r="43">
          <cell r="D43">
            <v>4</v>
          </cell>
        </row>
        <row r="44">
          <cell r="D44">
            <v>4</v>
          </cell>
        </row>
        <row r="45">
          <cell r="D45">
            <v>0</v>
          </cell>
        </row>
      </sheetData>
      <sheetData sheetId="12">
        <row r="40">
          <cell r="D40">
            <v>138</v>
          </cell>
        </row>
        <row r="43">
          <cell r="D43">
            <v>1</v>
          </cell>
        </row>
        <row r="45">
          <cell r="D45">
            <v>1</v>
          </cell>
        </row>
      </sheetData>
      <sheetData sheetId="13">
        <row r="40">
          <cell r="D40">
            <v>0</v>
          </cell>
          <cell r="E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selection activeCell="J20" sqref="J20"/>
    </sheetView>
  </sheetViews>
  <sheetFormatPr defaultRowHeight="14.25" x14ac:dyDescent="0.45"/>
  <cols>
    <col min="1" max="1" width="4.1328125" customWidth="1"/>
    <col min="3" max="3" width="24.265625" customWidth="1"/>
    <col min="10" max="10" width="10.265625" customWidth="1"/>
    <col min="12" max="12" width="3.3984375" customWidth="1"/>
    <col min="14" max="14" width="10.1328125" customWidth="1"/>
    <col min="15" max="19" width="9.1328125" style="1"/>
    <col min="257" max="257" width="4.1328125" customWidth="1"/>
    <col min="259" max="259" width="24.265625" customWidth="1"/>
    <col min="266" max="266" width="10.265625" customWidth="1"/>
    <col min="268" max="268" width="3.3984375" customWidth="1"/>
    <col min="270" max="270" width="10.1328125" customWidth="1"/>
    <col min="513" max="513" width="4.1328125" customWidth="1"/>
    <col min="515" max="515" width="24.265625" customWidth="1"/>
    <col min="522" max="522" width="10.265625" customWidth="1"/>
    <col min="524" max="524" width="3.3984375" customWidth="1"/>
    <col min="526" max="526" width="10.1328125" customWidth="1"/>
    <col min="769" max="769" width="4.1328125" customWidth="1"/>
    <col min="771" max="771" width="24.265625" customWidth="1"/>
    <col min="778" max="778" width="10.265625" customWidth="1"/>
    <col min="780" max="780" width="3.3984375" customWidth="1"/>
    <col min="782" max="782" width="10.1328125" customWidth="1"/>
    <col min="1025" max="1025" width="4.1328125" customWidth="1"/>
    <col min="1027" max="1027" width="24.265625" customWidth="1"/>
    <col min="1034" max="1034" width="10.265625" customWidth="1"/>
    <col min="1036" max="1036" width="3.3984375" customWidth="1"/>
    <col min="1038" max="1038" width="10.1328125" customWidth="1"/>
    <col min="1281" max="1281" width="4.1328125" customWidth="1"/>
    <col min="1283" max="1283" width="24.265625" customWidth="1"/>
    <col min="1290" max="1290" width="10.265625" customWidth="1"/>
    <col min="1292" max="1292" width="3.3984375" customWidth="1"/>
    <col min="1294" max="1294" width="10.1328125" customWidth="1"/>
    <col min="1537" max="1537" width="4.1328125" customWidth="1"/>
    <col min="1539" max="1539" width="24.265625" customWidth="1"/>
    <col min="1546" max="1546" width="10.265625" customWidth="1"/>
    <col min="1548" max="1548" width="3.3984375" customWidth="1"/>
    <col min="1550" max="1550" width="10.1328125" customWidth="1"/>
    <col min="1793" max="1793" width="4.1328125" customWidth="1"/>
    <col min="1795" max="1795" width="24.265625" customWidth="1"/>
    <col min="1802" max="1802" width="10.265625" customWidth="1"/>
    <col min="1804" max="1804" width="3.3984375" customWidth="1"/>
    <col min="1806" max="1806" width="10.1328125" customWidth="1"/>
    <col min="2049" max="2049" width="4.1328125" customWidth="1"/>
    <col min="2051" max="2051" width="24.265625" customWidth="1"/>
    <col min="2058" max="2058" width="10.265625" customWidth="1"/>
    <col min="2060" max="2060" width="3.3984375" customWidth="1"/>
    <col min="2062" max="2062" width="10.1328125" customWidth="1"/>
    <col min="2305" max="2305" width="4.1328125" customWidth="1"/>
    <col min="2307" max="2307" width="24.265625" customWidth="1"/>
    <col min="2314" max="2314" width="10.265625" customWidth="1"/>
    <col min="2316" max="2316" width="3.3984375" customWidth="1"/>
    <col min="2318" max="2318" width="10.1328125" customWidth="1"/>
    <col min="2561" max="2561" width="4.1328125" customWidth="1"/>
    <col min="2563" max="2563" width="24.265625" customWidth="1"/>
    <col min="2570" max="2570" width="10.265625" customWidth="1"/>
    <col min="2572" max="2572" width="3.3984375" customWidth="1"/>
    <col min="2574" max="2574" width="10.1328125" customWidth="1"/>
    <col min="2817" max="2817" width="4.1328125" customWidth="1"/>
    <col min="2819" max="2819" width="24.265625" customWidth="1"/>
    <col min="2826" max="2826" width="10.265625" customWidth="1"/>
    <col min="2828" max="2828" width="3.3984375" customWidth="1"/>
    <col min="2830" max="2830" width="10.1328125" customWidth="1"/>
    <col min="3073" max="3073" width="4.1328125" customWidth="1"/>
    <col min="3075" max="3075" width="24.265625" customWidth="1"/>
    <col min="3082" max="3082" width="10.265625" customWidth="1"/>
    <col min="3084" max="3084" width="3.3984375" customWidth="1"/>
    <col min="3086" max="3086" width="10.1328125" customWidth="1"/>
    <col min="3329" max="3329" width="4.1328125" customWidth="1"/>
    <col min="3331" max="3331" width="24.265625" customWidth="1"/>
    <col min="3338" max="3338" width="10.265625" customWidth="1"/>
    <col min="3340" max="3340" width="3.3984375" customWidth="1"/>
    <col min="3342" max="3342" width="10.1328125" customWidth="1"/>
    <col min="3585" max="3585" width="4.1328125" customWidth="1"/>
    <col min="3587" max="3587" width="24.265625" customWidth="1"/>
    <col min="3594" max="3594" width="10.265625" customWidth="1"/>
    <col min="3596" max="3596" width="3.3984375" customWidth="1"/>
    <col min="3598" max="3598" width="10.1328125" customWidth="1"/>
    <col min="3841" max="3841" width="4.1328125" customWidth="1"/>
    <col min="3843" max="3843" width="24.265625" customWidth="1"/>
    <col min="3850" max="3850" width="10.265625" customWidth="1"/>
    <col min="3852" max="3852" width="3.3984375" customWidth="1"/>
    <col min="3854" max="3854" width="10.1328125" customWidth="1"/>
    <col min="4097" max="4097" width="4.1328125" customWidth="1"/>
    <col min="4099" max="4099" width="24.265625" customWidth="1"/>
    <col min="4106" max="4106" width="10.265625" customWidth="1"/>
    <col min="4108" max="4108" width="3.3984375" customWidth="1"/>
    <col min="4110" max="4110" width="10.1328125" customWidth="1"/>
    <col min="4353" max="4353" width="4.1328125" customWidth="1"/>
    <col min="4355" max="4355" width="24.265625" customWidth="1"/>
    <col min="4362" max="4362" width="10.265625" customWidth="1"/>
    <col min="4364" max="4364" width="3.3984375" customWidth="1"/>
    <col min="4366" max="4366" width="10.1328125" customWidth="1"/>
    <col min="4609" max="4609" width="4.1328125" customWidth="1"/>
    <col min="4611" max="4611" width="24.265625" customWidth="1"/>
    <col min="4618" max="4618" width="10.265625" customWidth="1"/>
    <col min="4620" max="4620" width="3.3984375" customWidth="1"/>
    <col min="4622" max="4622" width="10.1328125" customWidth="1"/>
    <col min="4865" max="4865" width="4.1328125" customWidth="1"/>
    <col min="4867" max="4867" width="24.265625" customWidth="1"/>
    <col min="4874" max="4874" width="10.265625" customWidth="1"/>
    <col min="4876" max="4876" width="3.3984375" customWidth="1"/>
    <col min="4878" max="4878" width="10.1328125" customWidth="1"/>
    <col min="5121" max="5121" width="4.1328125" customWidth="1"/>
    <col min="5123" max="5123" width="24.265625" customWidth="1"/>
    <col min="5130" max="5130" width="10.265625" customWidth="1"/>
    <col min="5132" max="5132" width="3.3984375" customWidth="1"/>
    <col min="5134" max="5134" width="10.1328125" customWidth="1"/>
    <col min="5377" max="5377" width="4.1328125" customWidth="1"/>
    <col min="5379" max="5379" width="24.265625" customWidth="1"/>
    <col min="5386" max="5386" width="10.265625" customWidth="1"/>
    <col min="5388" max="5388" width="3.3984375" customWidth="1"/>
    <col min="5390" max="5390" width="10.1328125" customWidth="1"/>
    <col min="5633" max="5633" width="4.1328125" customWidth="1"/>
    <col min="5635" max="5635" width="24.265625" customWidth="1"/>
    <col min="5642" max="5642" width="10.265625" customWidth="1"/>
    <col min="5644" max="5644" width="3.3984375" customWidth="1"/>
    <col min="5646" max="5646" width="10.1328125" customWidth="1"/>
    <col min="5889" max="5889" width="4.1328125" customWidth="1"/>
    <col min="5891" max="5891" width="24.265625" customWidth="1"/>
    <col min="5898" max="5898" width="10.265625" customWidth="1"/>
    <col min="5900" max="5900" width="3.3984375" customWidth="1"/>
    <col min="5902" max="5902" width="10.1328125" customWidth="1"/>
    <col min="6145" max="6145" width="4.1328125" customWidth="1"/>
    <col min="6147" max="6147" width="24.265625" customWidth="1"/>
    <col min="6154" max="6154" width="10.265625" customWidth="1"/>
    <col min="6156" max="6156" width="3.3984375" customWidth="1"/>
    <col min="6158" max="6158" width="10.1328125" customWidth="1"/>
    <col min="6401" max="6401" width="4.1328125" customWidth="1"/>
    <col min="6403" max="6403" width="24.265625" customWidth="1"/>
    <col min="6410" max="6410" width="10.265625" customWidth="1"/>
    <col min="6412" max="6412" width="3.3984375" customWidth="1"/>
    <col min="6414" max="6414" width="10.1328125" customWidth="1"/>
    <col min="6657" max="6657" width="4.1328125" customWidth="1"/>
    <col min="6659" max="6659" width="24.265625" customWidth="1"/>
    <col min="6666" max="6666" width="10.265625" customWidth="1"/>
    <col min="6668" max="6668" width="3.3984375" customWidth="1"/>
    <col min="6670" max="6670" width="10.1328125" customWidth="1"/>
    <col min="6913" max="6913" width="4.1328125" customWidth="1"/>
    <col min="6915" max="6915" width="24.265625" customWidth="1"/>
    <col min="6922" max="6922" width="10.265625" customWidth="1"/>
    <col min="6924" max="6924" width="3.3984375" customWidth="1"/>
    <col min="6926" max="6926" width="10.1328125" customWidth="1"/>
    <col min="7169" max="7169" width="4.1328125" customWidth="1"/>
    <col min="7171" max="7171" width="24.265625" customWidth="1"/>
    <col min="7178" max="7178" width="10.265625" customWidth="1"/>
    <col min="7180" max="7180" width="3.3984375" customWidth="1"/>
    <col min="7182" max="7182" width="10.1328125" customWidth="1"/>
    <col min="7425" max="7425" width="4.1328125" customWidth="1"/>
    <col min="7427" max="7427" width="24.265625" customWidth="1"/>
    <col min="7434" max="7434" width="10.265625" customWidth="1"/>
    <col min="7436" max="7436" width="3.3984375" customWidth="1"/>
    <col min="7438" max="7438" width="10.1328125" customWidth="1"/>
    <col min="7681" max="7681" width="4.1328125" customWidth="1"/>
    <col min="7683" max="7683" width="24.265625" customWidth="1"/>
    <col min="7690" max="7690" width="10.265625" customWidth="1"/>
    <col min="7692" max="7692" width="3.3984375" customWidth="1"/>
    <col min="7694" max="7694" width="10.1328125" customWidth="1"/>
    <col min="7937" max="7937" width="4.1328125" customWidth="1"/>
    <col min="7939" max="7939" width="24.265625" customWidth="1"/>
    <col min="7946" max="7946" width="10.265625" customWidth="1"/>
    <col min="7948" max="7948" width="3.3984375" customWidth="1"/>
    <col min="7950" max="7950" width="10.1328125" customWidth="1"/>
    <col min="8193" max="8193" width="4.1328125" customWidth="1"/>
    <col min="8195" max="8195" width="24.265625" customWidth="1"/>
    <col min="8202" max="8202" width="10.265625" customWidth="1"/>
    <col min="8204" max="8204" width="3.3984375" customWidth="1"/>
    <col min="8206" max="8206" width="10.1328125" customWidth="1"/>
    <col min="8449" max="8449" width="4.1328125" customWidth="1"/>
    <col min="8451" max="8451" width="24.265625" customWidth="1"/>
    <col min="8458" max="8458" width="10.265625" customWidth="1"/>
    <col min="8460" max="8460" width="3.3984375" customWidth="1"/>
    <col min="8462" max="8462" width="10.1328125" customWidth="1"/>
    <col min="8705" max="8705" width="4.1328125" customWidth="1"/>
    <col min="8707" max="8707" width="24.265625" customWidth="1"/>
    <col min="8714" max="8714" width="10.265625" customWidth="1"/>
    <col min="8716" max="8716" width="3.3984375" customWidth="1"/>
    <col min="8718" max="8718" width="10.1328125" customWidth="1"/>
    <col min="8961" max="8961" width="4.1328125" customWidth="1"/>
    <col min="8963" max="8963" width="24.265625" customWidth="1"/>
    <col min="8970" max="8970" width="10.265625" customWidth="1"/>
    <col min="8972" max="8972" width="3.3984375" customWidth="1"/>
    <col min="8974" max="8974" width="10.1328125" customWidth="1"/>
    <col min="9217" max="9217" width="4.1328125" customWidth="1"/>
    <col min="9219" max="9219" width="24.265625" customWidth="1"/>
    <col min="9226" max="9226" width="10.265625" customWidth="1"/>
    <col min="9228" max="9228" width="3.3984375" customWidth="1"/>
    <col min="9230" max="9230" width="10.1328125" customWidth="1"/>
    <col min="9473" max="9473" width="4.1328125" customWidth="1"/>
    <col min="9475" max="9475" width="24.265625" customWidth="1"/>
    <col min="9482" max="9482" width="10.265625" customWidth="1"/>
    <col min="9484" max="9484" width="3.3984375" customWidth="1"/>
    <col min="9486" max="9486" width="10.1328125" customWidth="1"/>
    <col min="9729" max="9729" width="4.1328125" customWidth="1"/>
    <col min="9731" max="9731" width="24.265625" customWidth="1"/>
    <col min="9738" max="9738" width="10.265625" customWidth="1"/>
    <col min="9740" max="9740" width="3.3984375" customWidth="1"/>
    <col min="9742" max="9742" width="10.1328125" customWidth="1"/>
    <col min="9985" max="9985" width="4.1328125" customWidth="1"/>
    <col min="9987" max="9987" width="24.265625" customWidth="1"/>
    <col min="9994" max="9994" width="10.265625" customWidth="1"/>
    <col min="9996" max="9996" width="3.3984375" customWidth="1"/>
    <col min="9998" max="9998" width="10.1328125" customWidth="1"/>
    <col min="10241" max="10241" width="4.1328125" customWidth="1"/>
    <col min="10243" max="10243" width="24.265625" customWidth="1"/>
    <col min="10250" max="10250" width="10.265625" customWidth="1"/>
    <col min="10252" max="10252" width="3.3984375" customWidth="1"/>
    <col min="10254" max="10254" width="10.1328125" customWidth="1"/>
    <col min="10497" max="10497" width="4.1328125" customWidth="1"/>
    <col min="10499" max="10499" width="24.265625" customWidth="1"/>
    <col min="10506" max="10506" width="10.265625" customWidth="1"/>
    <col min="10508" max="10508" width="3.3984375" customWidth="1"/>
    <col min="10510" max="10510" width="10.1328125" customWidth="1"/>
    <col min="10753" max="10753" width="4.1328125" customWidth="1"/>
    <col min="10755" max="10755" width="24.265625" customWidth="1"/>
    <col min="10762" max="10762" width="10.265625" customWidth="1"/>
    <col min="10764" max="10764" width="3.3984375" customWidth="1"/>
    <col min="10766" max="10766" width="10.1328125" customWidth="1"/>
    <col min="11009" max="11009" width="4.1328125" customWidth="1"/>
    <col min="11011" max="11011" width="24.265625" customWidth="1"/>
    <col min="11018" max="11018" width="10.265625" customWidth="1"/>
    <col min="11020" max="11020" width="3.3984375" customWidth="1"/>
    <col min="11022" max="11022" width="10.1328125" customWidth="1"/>
    <col min="11265" max="11265" width="4.1328125" customWidth="1"/>
    <col min="11267" max="11267" width="24.265625" customWidth="1"/>
    <col min="11274" max="11274" width="10.265625" customWidth="1"/>
    <col min="11276" max="11276" width="3.3984375" customWidth="1"/>
    <col min="11278" max="11278" width="10.1328125" customWidth="1"/>
    <col min="11521" max="11521" width="4.1328125" customWidth="1"/>
    <col min="11523" max="11523" width="24.265625" customWidth="1"/>
    <col min="11530" max="11530" width="10.265625" customWidth="1"/>
    <col min="11532" max="11532" width="3.3984375" customWidth="1"/>
    <col min="11534" max="11534" width="10.1328125" customWidth="1"/>
    <col min="11777" max="11777" width="4.1328125" customWidth="1"/>
    <col min="11779" max="11779" width="24.265625" customWidth="1"/>
    <col min="11786" max="11786" width="10.265625" customWidth="1"/>
    <col min="11788" max="11788" width="3.3984375" customWidth="1"/>
    <col min="11790" max="11790" width="10.1328125" customWidth="1"/>
    <col min="12033" max="12033" width="4.1328125" customWidth="1"/>
    <col min="12035" max="12035" width="24.265625" customWidth="1"/>
    <col min="12042" max="12042" width="10.265625" customWidth="1"/>
    <col min="12044" max="12044" width="3.3984375" customWidth="1"/>
    <col min="12046" max="12046" width="10.1328125" customWidth="1"/>
    <col min="12289" max="12289" width="4.1328125" customWidth="1"/>
    <col min="12291" max="12291" width="24.265625" customWidth="1"/>
    <col min="12298" max="12298" width="10.265625" customWidth="1"/>
    <col min="12300" max="12300" width="3.3984375" customWidth="1"/>
    <col min="12302" max="12302" width="10.1328125" customWidth="1"/>
    <col min="12545" max="12545" width="4.1328125" customWidth="1"/>
    <col min="12547" max="12547" width="24.265625" customWidth="1"/>
    <col min="12554" max="12554" width="10.265625" customWidth="1"/>
    <col min="12556" max="12556" width="3.3984375" customWidth="1"/>
    <col min="12558" max="12558" width="10.1328125" customWidth="1"/>
    <col min="12801" max="12801" width="4.1328125" customWidth="1"/>
    <col min="12803" max="12803" width="24.265625" customWidth="1"/>
    <col min="12810" max="12810" width="10.265625" customWidth="1"/>
    <col min="12812" max="12812" width="3.3984375" customWidth="1"/>
    <col min="12814" max="12814" width="10.1328125" customWidth="1"/>
    <col min="13057" max="13057" width="4.1328125" customWidth="1"/>
    <col min="13059" max="13059" width="24.265625" customWidth="1"/>
    <col min="13066" max="13066" width="10.265625" customWidth="1"/>
    <col min="13068" max="13068" width="3.3984375" customWidth="1"/>
    <col min="13070" max="13070" width="10.1328125" customWidth="1"/>
    <col min="13313" max="13313" width="4.1328125" customWidth="1"/>
    <col min="13315" max="13315" width="24.265625" customWidth="1"/>
    <col min="13322" max="13322" width="10.265625" customWidth="1"/>
    <col min="13324" max="13324" width="3.3984375" customWidth="1"/>
    <col min="13326" max="13326" width="10.1328125" customWidth="1"/>
    <col min="13569" max="13569" width="4.1328125" customWidth="1"/>
    <col min="13571" max="13571" width="24.265625" customWidth="1"/>
    <col min="13578" max="13578" width="10.265625" customWidth="1"/>
    <col min="13580" max="13580" width="3.3984375" customWidth="1"/>
    <col min="13582" max="13582" width="10.1328125" customWidth="1"/>
    <col min="13825" max="13825" width="4.1328125" customWidth="1"/>
    <col min="13827" max="13827" width="24.265625" customWidth="1"/>
    <col min="13834" max="13834" width="10.265625" customWidth="1"/>
    <col min="13836" max="13836" width="3.3984375" customWidth="1"/>
    <col min="13838" max="13838" width="10.1328125" customWidth="1"/>
    <col min="14081" max="14081" width="4.1328125" customWidth="1"/>
    <col min="14083" max="14083" width="24.265625" customWidth="1"/>
    <col min="14090" max="14090" width="10.265625" customWidth="1"/>
    <col min="14092" max="14092" width="3.3984375" customWidth="1"/>
    <col min="14094" max="14094" width="10.1328125" customWidth="1"/>
    <col min="14337" max="14337" width="4.1328125" customWidth="1"/>
    <col min="14339" max="14339" width="24.265625" customWidth="1"/>
    <col min="14346" max="14346" width="10.265625" customWidth="1"/>
    <col min="14348" max="14348" width="3.3984375" customWidth="1"/>
    <col min="14350" max="14350" width="10.1328125" customWidth="1"/>
    <col min="14593" max="14593" width="4.1328125" customWidth="1"/>
    <col min="14595" max="14595" width="24.265625" customWidth="1"/>
    <col min="14602" max="14602" width="10.265625" customWidth="1"/>
    <col min="14604" max="14604" width="3.3984375" customWidth="1"/>
    <col min="14606" max="14606" width="10.1328125" customWidth="1"/>
    <col min="14849" max="14849" width="4.1328125" customWidth="1"/>
    <col min="14851" max="14851" width="24.265625" customWidth="1"/>
    <col min="14858" max="14858" width="10.265625" customWidth="1"/>
    <col min="14860" max="14860" width="3.3984375" customWidth="1"/>
    <col min="14862" max="14862" width="10.1328125" customWidth="1"/>
    <col min="15105" max="15105" width="4.1328125" customWidth="1"/>
    <col min="15107" max="15107" width="24.265625" customWidth="1"/>
    <col min="15114" max="15114" width="10.265625" customWidth="1"/>
    <col min="15116" max="15116" width="3.3984375" customWidth="1"/>
    <col min="15118" max="15118" width="10.1328125" customWidth="1"/>
    <col min="15361" max="15361" width="4.1328125" customWidth="1"/>
    <col min="15363" max="15363" width="24.265625" customWidth="1"/>
    <col min="15370" max="15370" width="10.265625" customWidth="1"/>
    <col min="15372" max="15372" width="3.3984375" customWidth="1"/>
    <col min="15374" max="15374" width="10.1328125" customWidth="1"/>
    <col min="15617" max="15617" width="4.1328125" customWidth="1"/>
    <col min="15619" max="15619" width="24.265625" customWidth="1"/>
    <col min="15626" max="15626" width="10.265625" customWidth="1"/>
    <col min="15628" max="15628" width="3.3984375" customWidth="1"/>
    <col min="15630" max="15630" width="10.1328125" customWidth="1"/>
    <col min="15873" max="15873" width="4.1328125" customWidth="1"/>
    <col min="15875" max="15875" width="24.265625" customWidth="1"/>
    <col min="15882" max="15882" width="10.265625" customWidth="1"/>
    <col min="15884" max="15884" width="3.3984375" customWidth="1"/>
    <col min="15886" max="15886" width="10.1328125" customWidth="1"/>
    <col min="16129" max="16129" width="4.1328125" customWidth="1"/>
    <col min="16131" max="16131" width="24.265625" customWidth="1"/>
    <col min="16138" max="16138" width="10.265625" customWidth="1"/>
    <col min="16140" max="16140" width="3.3984375" customWidth="1"/>
    <col min="16142" max="16142" width="10.1328125" customWidth="1"/>
  </cols>
  <sheetData>
    <row r="1" spans="1:16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3.25" x14ac:dyDescent="0.7">
      <c r="A2" s="1"/>
      <c r="B2" s="56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2"/>
      <c r="P2" s="3"/>
    </row>
    <row r="3" spans="1:16" ht="23.25" x14ac:dyDescent="0.7">
      <c r="A3" s="1"/>
      <c r="B3" s="56" t="s">
        <v>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4"/>
      <c r="P3" s="3"/>
    </row>
    <row r="4" spans="1:16" ht="14.65" thickBo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3"/>
    </row>
    <row r="5" spans="1:16" ht="31.5" customHeight="1" thickBot="1" x14ac:dyDescent="1.05">
      <c r="A5" s="1"/>
      <c r="B5" s="58" t="s">
        <v>2</v>
      </c>
      <c r="C5" s="59"/>
      <c r="D5" s="59"/>
      <c r="E5" s="59"/>
      <c r="F5" s="59"/>
      <c r="G5" s="59"/>
      <c r="H5" s="59"/>
      <c r="I5" s="60"/>
      <c r="J5" s="60"/>
      <c r="K5" s="60"/>
      <c r="L5" s="61"/>
      <c r="M5" s="60"/>
      <c r="N5" s="62"/>
      <c r="P5" s="3"/>
    </row>
    <row r="6" spans="1:16" ht="39.75" thickBot="1" x14ac:dyDescent="0.5">
      <c r="A6" s="1"/>
      <c r="B6" s="5" t="s">
        <v>3</v>
      </c>
      <c r="C6" s="5" t="s">
        <v>4</v>
      </c>
      <c r="D6" s="6" t="s">
        <v>5</v>
      </c>
      <c r="E6" s="7" t="s">
        <v>6</v>
      </c>
      <c r="F6" s="6" t="s">
        <v>7</v>
      </c>
      <c r="G6" s="7" t="s">
        <v>8</v>
      </c>
      <c r="H6" s="8" t="s">
        <v>9</v>
      </c>
      <c r="I6" s="9" t="s">
        <v>10</v>
      </c>
      <c r="J6" s="8" t="s">
        <v>11</v>
      </c>
      <c r="K6" s="10" t="s">
        <v>12</v>
      </c>
      <c r="L6" s="11"/>
      <c r="M6" s="12" t="s">
        <v>13</v>
      </c>
      <c r="N6" s="13" t="s">
        <v>14</v>
      </c>
      <c r="P6" s="3"/>
    </row>
    <row r="7" spans="1:16" ht="19.5" customHeight="1" thickBot="1" x14ac:dyDescent="0.5">
      <c r="A7" s="1"/>
      <c r="B7" s="14">
        <v>1</v>
      </c>
      <c r="C7" s="15" t="s">
        <v>15</v>
      </c>
      <c r="D7" s="16">
        <f>SUM('[1]Keith Pinel'!D42:E42)</f>
        <v>8</v>
      </c>
      <c r="E7" s="16">
        <f>SUM('[1]Keith Pinel'!D43:E43)</f>
        <v>3</v>
      </c>
      <c r="F7" s="16">
        <f>SUM('[1]Keith Pinel'!D44:E44)</f>
        <v>5</v>
      </c>
      <c r="G7" s="16">
        <f>SUM('[1]Keith Pinel'!D45:E45)</f>
        <v>0</v>
      </c>
      <c r="H7" s="16">
        <f>SUM('[1]Keith Pinel'!D40)</f>
        <v>182</v>
      </c>
      <c r="I7" s="16">
        <f>SUM('[1]Keith Pinel'!E40)</f>
        <v>145</v>
      </c>
      <c r="J7" s="17">
        <f t="shared" ref="J7:J16" si="0">SUM(H7-I7)</f>
        <v>37</v>
      </c>
      <c r="K7" s="18">
        <f>SUM('[1]Keith Pinel'!D41:E41)</f>
        <v>14</v>
      </c>
      <c r="L7" s="19"/>
      <c r="M7" s="20">
        <f t="shared" ref="M7:M15" si="1">SUM(H7/D7)/2</f>
        <v>11.375</v>
      </c>
      <c r="N7" s="20">
        <f t="shared" ref="N7:N15" si="2">SUM(I7/D7)/2</f>
        <v>9.0625</v>
      </c>
      <c r="O7" s="21"/>
      <c r="P7" s="3"/>
    </row>
    <row r="8" spans="1:16" ht="19.5" customHeight="1" thickBot="1" x14ac:dyDescent="0.5">
      <c r="A8" s="1"/>
      <c r="B8" s="22">
        <v>2</v>
      </c>
      <c r="C8" s="23" t="s">
        <v>16</v>
      </c>
      <c r="D8" s="24">
        <f>SUM('[1]Matt Ryan'!D42:E42)</f>
        <v>8</v>
      </c>
      <c r="E8" s="24">
        <f>SUM('[1]Matt Ryan'!D43:E43)</f>
        <v>3</v>
      </c>
      <c r="F8" s="24">
        <f>SUM('[1]Matt Ryan'!D44:E44)</f>
        <v>4</v>
      </c>
      <c r="G8" s="24">
        <f>SUM('[1]Matt Ryan'!D45:E45)</f>
        <v>1</v>
      </c>
      <c r="H8" s="24">
        <f>SUM('[1]Matt Ryan'!D40)</f>
        <v>172</v>
      </c>
      <c r="I8" s="24">
        <f>SUM('[1]Matt Ryan'!E40)</f>
        <v>152</v>
      </c>
      <c r="J8" s="25">
        <f t="shared" si="0"/>
        <v>20</v>
      </c>
      <c r="K8" s="26">
        <f>SUM('[1]Matt Ryan'!D41)</f>
        <v>13</v>
      </c>
      <c r="L8" s="19"/>
      <c r="M8" s="27">
        <f t="shared" si="1"/>
        <v>10.75</v>
      </c>
      <c r="N8" s="27">
        <f t="shared" si="2"/>
        <v>9.5</v>
      </c>
      <c r="O8" s="21"/>
      <c r="P8" s="3"/>
    </row>
    <row r="9" spans="1:16" ht="19.5" customHeight="1" thickBot="1" x14ac:dyDescent="0.5">
      <c r="A9" s="1"/>
      <c r="B9" s="28">
        <v>3</v>
      </c>
      <c r="C9" s="23" t="s">
        <v>17</v>
      </c>
      <c r="D9" s="24">
        <f>SUM('[1]Ross Payne'!D42:E42)</f>
        <v>8</v>
      </c>
      <c r="E9" s="24">
        <f>SUM('[1]Ross Payne'!D43:E43)</f>
        <v>3</v>
      </c>
      <c r="F9" s="24">
        <f>SUM('[1]Ross Payne'!D44:E44)</f>
        <v>4</v>
      </c>
      <c r="G9" s="24">
        <f>SUM('[1]Ross Payne'!D45:E45)</f>
        <v>1</v>
      </c>
      <c r="H9" s="24">
        <f>SUM('[1]Ross Payne'!D40)</f>
        <v>173</v>
      </c>
      <c r="I9" s="24">
        <f>SUM('[1]Ross Payne'!E40)</f>
        <v>156</v>
      </c>
      <c r="J9" s="25">
        <f t="shared" si="0"/>
        <v>17</v>
      </c>
      <c r="K9" s="26">
        <f>SUM('[1]Ross Payne'!D41:E41)</f>
        <v>13</v>
      </c>
      <c r="L9" s="19"/>
      <c r="M9" s="27">
        <f t="shared" si="1"/>
        <v>10.8125</v>
      </c>
      <c r="N9" s="27">
        <f t="shared" si="2"/>
        <v>9.75</v>
      </c>
      <c r="O9" s="21"/>
      <c r="P9" s="3"/>
    </row>
    <row r="10" spans="1:16" ht="19.5" customHeight="1" thickBot="1" x14ac:dyDescent="0.5">
      <c r="A10" s="1"/>
      <c r="B10" s="22">
        <v>4</v>
      </c>
      <c r="C10" s="29" t="s">
        <v>18</v>
      </c>
      <c r="D10" s="24">
        <v>8</v>
      </c>
      <c r="E10" s="24">
        <f>SUM('[1]Andrew Bellamy'!D43:E43)</f>
        <v>3</v>
      </c>
      <c r="F10" s="24">
        <v>2</v>
      </c>
      <c r="G10" s="24">
        <f>SUM('[1]Andrew Bellamy'!D45:E45)</f>
        <v>3</v>
      </c>
      <c r="H10" s="24">
        <v>161</v>
      </c>
      <c r="I10" s="24">
        <v>157</v>
      </c>
      <c r="J10" s="25">
        <f t="shared" si="0"/>
        <v>4</v>
      </c>
      <c r="K10" s="26">
        <v>11</v>
      </c>
      <c r="L10" s="19"/>
      <c r="M10" s="27">
        <f t="shared" si="1"/>
        <v>10.0625</v>
      </c>
      <c r="N10" s="27">
        <f t="shared" si="2"/>
        <v>9.8125</v>
      </c>
      <c r="O10"/>
      <c r="P10" s="3"/>
    </row>
    <row r="11" spans="1:16" ht="19.5" customHeight="1" thickBot="1" x14ac:dyDescent="0.5">
      <c r="A11" s="1"/>
      <c r="B11" s="28">
        <v>5</v>
      </c>
      <c r="C11" s="23" t="s">
        <v>21</v>
      </c>
      <c r="D11" s="24">
        <v>8</v>
      </c>
      <c r="E11" s="24">
        <f>SUM('[1]Alan Oliveira'!D43:E43)</f>
        <v>1</v>
      </c>
      <c r="F11" s="24">
        <v>6</v>
      </c>
      <c r="G11" s="24">
        <f>SUM('[1]Alan Oliveira'!D45:E45)</f>
        <v>1</v>
      </c>
      <c r="H11" s="24">
        <v>161</v>
      </c>
      <c r="I11" s="24">
        <v>154</v>
      </c>
      <c r="J11" s="25">
        <f>SUM(H11-I11)</f>
        <v>7</v>
      </c>
      <c r="K11" s="26">
        <v>9</v>
      </c>
      <c r="L11" s="19"/>
      <c r="M11" s="30">
        <f>SUM(H11/D11)/2</f>
        <v>10.0625</v>
      </c>
      <c r="N11" s="30">
        <f>SUM(I11/D11)/2</f>
        <v>9.625</v>
      </c>
      <c r="O11"/>
      <c r="P11" s="3"/>
    </row>
    <row r="12" spans="1:16" ht="19.5" customHeight="1" thickBot="1" x14ac:dyDescent="0.5">
      <c r="A12" s="1"/>
      <c r="B12" s="22">
        <v>6</v>
      </c>
      <c r="C12" s="23" t="s">
        <v>19</v>
      </c>
      <c r="D12" s="24">
        <f>SUM('[1]Callum Stewart'!D42:E42)</f>
        <v>8</v>
      </c>
      <c r="E12" s="24">
        <f>SUM('[1]Callum Stewart'!D43:E43)</f>
        <v>1</v>
      </c>
      <c r="F12" s="24">
        <f>SUM('[1]Callum Stewart'!D44:E44)</f>
        <v>6</v>
      </c>
      <c r="G12" s="24">
        <f>SUM('[1]Callum Stewart'!D45:E45)</f>
        <v>1</v>
      </c>
      <c r="H12" s="24">
        <f>SUM('[1]Callum Stewart'!D40)</f>
        <v>163</v>
      </c>
      <c r="I12" s="24">
        <f>SUM('[1]Callum Stewart'!E40)</f>
        <v>162</v>
      </c>
      <c r="J12" s="25">
        <f t="shared" si="0"/>
        <v>1</v>
      </c>
      <c r="K12" s="26">
        <f>SUM('[1]Callum Stewart'!D41:E41)</f>
        <v>9</v>
      </c>
      <c r="L12" s="19"/>
      <c r="M12" s="27">
        <f t="shared" si="1"/>
        <v>10.1875</v>
      </c>
      <c r="N12" s="27">
        <f t="shared" si="2"/>
        <v>10.125</v>
      </c>
      <c r="O12"/>
      <c r="P12" s="3"/>
    </row>
    <row r="13" spans="1:16" ht="19.5" customHeight="1" thickBot="1" x14ac:dyDescent="0.5">
      <c r="A13" s="1"/>
      <c r="B13" s="28">
        <v>7</v>
      </c>
      <c r="C13" s="23" t="s">
        <v>20</v>
      </c>
      <c r="D13" s="24">
        <f>SUM('[1]Toby Northern'!D42:E42)</f>
        <v>8</v>
      </c>
      <c r="E13" s="24">
        <f>SUM('[1]Toby Northern'!D43:E43)</f>
        <v>2</v>
      </c>
      <c r="F13" s="24">
        <f>SUM('[1]Toby Northern'!D44:E44)</f>
        <v>3</v>
      </c>
      <c r="G13" s="24">
        <f>SUM('[1]Toby Northern'!D45:E45)</f>
        <v>3</v>
      </c>
      <c r="H13" s="24">
        <f>SUM('[1]Toby Northern'!D40)</f>
        <v>155</v>
      </c>
      <c r="I13" s="24">
        <f>SUM('[1]Toby Northern'!E40)</f>
        <v>175</v>
      </c>
      <c r="J13" s="25">
        <f t="shared" si="0"/>
        <v>-20</v>
      </c>
      <c r="K13" s="26">
        <f>SUM('[1]Toby Northern'!D41:E41)</f>
        <v>9</v>
      </c>
      <c r="L13" s="19"/>
      <c r="M13" s="30">
        <f t="shared" si="1"/>
        <v>9.6875</v>
      </c>
      <c r="N13" s="30">
        <f t="shared" si="2"/>
        <v>10.9375</v>
      </c>
      <c r="O13"/>
      <c r="P13" s="3"/>
    </row>
    <row r="14" spans="1:16" ht="19.5" customHeight="1" thickBot="1" x14ac:dyDescent="0.5">
      <c r="A14" s="1"/>
      <c r="B14" s="31">
        <v>8</v>
      </c>
      <c r="C14" s="32" t="s">
        <v>22</v>
      </c>
      <c r="D14" s="33">
        <f>SUM('[1]David Ibitson'!D42:E42)</f>
        <v>8</v>
      </c>
      <c r="E14" s="33">
        <f>SUM('[1]David Ibitson'!D43:E43)</f>
        <v>1</v>
      </c>
      <c r="F14" s="33">
        <f>SUM('[1]David Ibitson'!D44:E44)</f>
        <v>4</v>
      </c>
      <c r="G14" s="33">
        <f>SUM('[1]David Ibitson'!D45:E45)</f>
        <v>3</v>
      </c>
      <c r="H14" s="33">
        <f>SUM('[1]David Ibitson'!D40)</f>
        <v>159</v>
      </c>
      <c r="I14" s="33">
        <f>SUM('[1]David Ibitson'!E40)</f>
        <v>168</v>
      </c>
      <c r="J14" s="34">
        <f t="shared" si="0"/>
        <v>-9</v>
      </c>
      <c r="K14" s="35">
        <f>SUM('[1]David Ibitson'!D41:E41)</f>
        <v>7</v>
      </c>
      <c r="L14" s="19"/>
      <c r="M14" s="36">
        <f t="shared" si="1"/>
        <v>9.9375</v>
      </c>
      <c r="N14" s="36">
        <f t="shared" si="2"/>
        <v>10.5</v>
      </c>
      <c r="O14"/>
      <c r="P14" s="3"/>
    </row>
    <row r="15" spans="1:16" ht="19.5" customHeight="1" thickBot="1" x14ac:dyDescent="0.5">
      <c r="A15" s="1"/>
      <c r="B15" s="37">
        <v>9</v>
      </c>
      <c r="C15" s="32" t="s">
        <v>23</v>
      </c>
      <c r="D15" s="33">
        <f>SUM('[1]Jake Romeril'!D42:E42)</f>
        <v>8</v>
      </c>
      <c r="E15" s="33">
        <f>SUM('[1]Jake Romeril'!D43:E43)</f>
        <v>0</v>
      </c>
      <c r="F15" s="33">
        <f>SUM('[1]Jake Romeril'!D44:E44)</f>
        <v>4</v>
      </c>
      <c r="G15" s="33">
        <f>SUM('[1]Jake Romeril'!D45:E45)</f>
        <v>4</v>
      </c>
      <c r="H15" s="33">
        <f>SUM('[1]Jake Romeril'!D40)</f>
        <v>122</v>
      </c>
      <c r="I15" s="33">
        <f>SUM('[1]Jake Romeril'!E40)</f>
        <v>179</v>
      </c>
      <c r="J15" s="34">
        <f t="shared" si="0"/>
        <v>-57</v>
      </c>
      <c r="K15" s="35">
        <f>SUM('[1]Jake Romeril'!D41:E41)</f>
        <v>4</v>
      </c>
      <c r="L15" s="19"/>
      <c r="M15" s="36">
        <f t="shared" si="1"/>
        <v>7.625</v>
      </c>
      <c r="N15" s="36">
        <f t="shared" si="2"/>
        <v>11.1875</v>
      </c>
      <c r="O15"/>
      <c r="P15" s="3"/>
    </row>
    <row r="16" spans="1:16" ht="19.5" customHeight="1" thickBot="1" x14ac:dyDescent="0.5">
      <c r="A16" s="1"/>
      <c r="B16" s="38">
        <v>10</v>
      </c>
      <c r="C16" s="39" t="s">
        <v>24</v>
      </c>
      <c r="D16" s="40">
        <f>SUM([1]BYE!D42:E42)</f>
        <v>0</v>
      </c>
      <c r="E16" s="40">
        <f>SUM([1]BYE!D43:E43)</f>
        <v>0</v>
      </c>
      <c r="F16" s="40">
        <f>SUM([1]BYE!D44:E44)</f>
        <v>0</v>
      </c>
      <c r="G16" s="40">
        <f>SUM([1]BYE!D45:E45)</f>
        <v>0</v>
      </c>
      <c r="H16" s="40">
        <f>SUM([1]BYE!D40)</f>
        <v>0</v>
      </c>
      <c r="I16" s="40">
        <f>SUM([1]BYE!E40)</f>
        <v>0</v>
      </c>
      <c r="J16" s="41">
        <f t="shared" si="0"/>
        <v>0</v>
      </c>
      <c r="K16" s="42">
        <f>SUM([1]BYE!D41:E41)</f>
        <v>0</v>
      </c>
      <c r="L16" s="43"/>
      <c r="M16" s="44">
        <v>0</v>
      </c>
      <c r="N16" s="44">
        <v>0</v>
      </c>
      <c r="O16"/>
      <c r="P16" s="3"/>
    </row>
    <row r="17" spans="1:14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45">
      <c r="A19" s="1"/>
      <c r="B19" s="1"/>
      <c r="C19" s="45"/>
      <c r="D19" s="46" t="s">
        <v>25</v>
      </c>
      <c r="E19" s="1" t="s">
        <v>26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selection sqref="A1:XFD1048576"/>
    </sheetView>
  </sheetViews>
  <sheetFormatPr defaultRowHeight="14.25" x14ac:dyDescent="0.45"/>
  <cols>
    <col min="1" max="1" width="4.1328125" customWidth="1"/>
    <col min="3" max="3" width="24.265625" customWidth="1"/>
    <col min="10" max="10" width="10.265625" customWidth="1"/>
    <col min="12" max="12" width="3.3984375" customWidth="1"/>
    <col min="14" max="14" width="10.1328125" customWidth="1"/>
    <col min="15" max="19" width="9.1328125" style="1"/>
    <col min="257" max="257" width="4.1328125" customWidth="1"/>
    <col min="259" max="259" width="24.265625" customWidth="1"/>
    <col min="266" max="266" width="10.265625" customWidth="1"/>
    <col min="268" max="268" width="3.3984375" customWidth="1"/>
    <col min="270" max="270" width="10.1328125" customWidth="1"/>
    <col min="513" max="513" width="4.1328125" customWidth="1"/>
    <col min="515" max="515" width="24.265625" customWidth="1"/>
    <col min="522" max="522" width="10.265625" customWidth="1"/>
    <col min="524" max="524" width="3.3984375" customWidth="1"/>
    <col min="526" max="526" width="10.1328125" customWidth="1"/>
    <col min="769" max="769" width="4.1328125" customWidth="1"/>
    <col min="771" max="771" width="24.265625" customWidth="1"/>
    <col min="778" max="778" width="10.265625" customWidth="1"/>
    <col min="780" max="780" width="3.3984375" customWidth="1"/>
    <col min="782" max="782" width="10.1328125" customWidth="1"/>
    <col min="1025" max="1025" width="4.1328125" customWidth="1"/>
    <col min="1027" max="1027" width="24.265625" customWidth="1"/>
    <col min="1034" max="1034" width="10.265625" customWidth="1"/>
    <col min="1036" max="1036" width="3.3984375" customWidth="1"/>
    <col min="1038" max="1038" width="10.1328125" customWidth="1"/>
    <col min="1281" max="1281" width="4.1328125" customWidth="1"/>
    <col min="1283" max="1283" width="24.265625" customWidth="1"/>
    <col min="1290" max="1290" width="10.265625" customWidth="1"/>
    <col min="1292" max="1292" width="3.3984375" customWidth="1"/>
    <col min="1294" max="1294" width="10.1328125" customWidth="1"/>
    <col min="1537" max="1537" width="4.1328125" customWidth="1"/>
    <col min="1539" max="1539" width="24.265625" customWidth="1"/>
    <col min="1546" max="1546" width="10.265625" customWidth="1"/>
    <col min="1548" max="1548" width="3.3984375" customWidth="1"/>
    <col min="1550" max="1550" width="10.1328125" customWidth="1"/>
    <col min="1793" max="1793" width="4.1328125" customWidth="1"/>
    <col min="1795" max="1795" width="24.265625" customWidth="1"/>
    <col min="1802" max="1802" width="10.265625" customWidth="1"/>
    <col min="1804" max="1804" width="3.3984375" customWidth="1"/>
    <col min="1806" max="1806" width="10.1328125" customWidth="1"/>
    <col min="2049" max="2049" width="4.1328125" customWidth="1"/>
    <col min="2051" max="2051" width="24.265625" customWidth="1"/>
    <col min="2058" max="2058" width="10.265625" customWidth="1"/>
    <col min="2060" max="2060" width="3.3984375" customWidth="1"/>
    <col min="2062" max="2062" width="10.1328125" customWidth="1"/>
    <col min="2305" max="2305" width="4.1328125" customWidth="1"/>
    <col min="2307" max="2307" width="24.265625" customWidth="1"/>
    <col min="2314" max="2314" width="10.265625" customWidth="1"/>
    <col min="2316" max="2316" width="3.3984375" customWidth="1"/>
    <col min="2318" max="2318" width="10.1328125" customWidth="1"/>
    <col min="2561" max="2561" width="4.1328125" customWidth="1"/>
    <col min="2563" max="2563" width="24.265625" customWidth="1"/>
    <col min="2570" max="2570" width="10.265625" customWidth="1"/>
    <col min="2572" max="2572" width="3.3984375" customWidth="1"/>
    <col min="2574" max="2574" width="10.1328125" customWidth="1"/>
    <col min="2817" max="2817" width="4.1328125" customWidth="1"/>
    <col min="2819" max="2819" width="24.265625" customWidth="1"/>
    <col min="2826" max="2826" width="10.265625" customWidth="1"/>
    <col min="2828" max="2828" width="3.3984375" customWidth="1"/>
    <col min="2830" max="2830" width="10.1328125" customWidth="1"/>
    <col min="3073" max="3073" width="4.1328125" customWidth="1"/>
    <col min="3075" max="3075" width="24.265625" customWidth="1"/>
    <col min="3082" max="3082" width="10.265625" customWidth="1"/>
    <col min="3084" max="3084" width="3.3984375" customWidth="1"/>
    <col min="3086" max="3086" width="10.1328125" customWidth="1"/>
    <col min="3329" max="3329" width="4.1328125" customWidth="1"/>
    <col min="3331" max="3331" width="24.265625" customWidth="1"/>
    <col min="3338" max="3338" width="10.265625" customWidth="1"/>
    <col min="3340" max="3340" width="3.3984375" customWidth="1"/>
    <col min="3342" max="3342" width="10.1328125" customWidth="1"/>
    <col min="3585" max="3585" width="4.1328125" customWidth="1"/>
    <col min="3587" max="3587" width="24.265625" customWidth="1"/>
    <col min="3594" max="3594" width="10.265625" customWidth="1"/>
    <col min="3596" max="3596" width="3.3984375" customWidth="1"/>
    <col min="3598" max="3598" width="10.1328125" customWidth="1"/>
    <col min="3841" max="3841" width="4.1328125" customWidth="1"/>
    <col min="3843" max="3843" width="24.265625" customWidth="1"/>
    <col min="3850" max="3850" width="10.265625" customWidth="1"/>
    <col min="3852" max="3852" width="3.3984375" customWidth="1"/>
    <col min="3854" max="3854" width="10.1328125" customWidth="1"/>
    <col min="4097" max="4097" width="4.1328125" customWidth="1"/>
    <col min="4099" max="4099" width="24.265625" customWidth="1"/>
    <col min="4106" max="4106" width="10.265625" customWidth="1"/>
    <col min="4108" max="4108" width="3.3984375" customWidth="1"/>
    <col min="4110" max="4110" width="10.1328125" customWidth="1"/>
    <col min="4353" max="4353" width="4.1328125" customWidth="1"/>
    <col min="4355" max="4355" width="24.265625" customWidth="1"/>
    <col min="4362" max="4362" width="10.265625" customWidth="1"/>
    <col min="4364" max="4364" width="3.3984375" customWidth="1"/>
    <col min="4366" max="4366" width="10.1328125" customWidth="1"/>
    <col min="4609" max="4609" width="4.1328125" customWidth="1"/>
    <col min="4611" max="4611" width="24.265625" customWidth="1"/>
    <col min="4618" max="4618" width="10.265625" customWidth="1"/>
    <col min="4620" max="4620" width="3.3984375" customWidth="1"/>
    <col min="4622" max="4622" width="10.1328125" customWidth="1"/>
    <col min="4865" max="4865" width="4.1328125" customWidth="1"/>
    <col min="4867" max="4867" width="24.265625" customWidth="1"/>
    <col min="4874" max="4874" width="10.265625" customWidth="1"/>
    <col min="4876" max="4876" width="3.3984375" customWidth="1"/>
    <col min="4878" max="4878" width="10.1328125" customWidth="1"/>
    <col min="5121" max="5121" width="4.1328125" customWidth="1"/>
    <col min="5123" max="5123" width="24.265625" customWidth="1"/>
    <col min="5130" max="5130" width="10.265625" customWidth="1"/>
    <col min="5132" max="5132" width="3.3984375" customWidth="1"/>
    <col min="5134" max="5134" width="10.1328125" customWidth="1"/>
    <col min="5377" max="5377" width="4.1328125" customWidth="1"/>
    <col min="5379" max="5379" width="24.265625" customWidth="1"/>
    <col min="5386" max="5386" width="10.265625" customWidth="1"/>
    <col min="5388" max="5388" width="3.3984375" customWidth="1"/>
    <col min="5390" max="5390" width="10.1328125" customWidth="1"/>
    <col min="5633" max="5633" width="4.1328125" customWidth="1"/>
    <col min="5635" max="5635" width="24.265625" customWidth="1"/>
    <col min="5642" max="5642" width="10.265625" customWidth="1"/>
    <col min="5644" max="5644" width="3.3984375" customWidth="1"/>
    <col min="5646" max="5646" width="10.1328125" customWidth="1"/>
    <col min="5889" max="5889" width="4.1328125" customWidth="1"/>
    <col min="5891" max="5891" width="24.265625" customWidth="1"/>
    <col min="5898" max="5898" width="10.265625" customWidth="1"/>
    <col min="5900" max="5900" width="3.3984375" customWidth="1"/>
    <col min="5902" max="5902" width="10.1328125" customWidth="1"/>
    <col min="6145" max="6145" width="4.1328125" customWidth="1"/>
    <col min="6147" max="6147" width="24.265625" customWidth="1"/>
    <col min="6154" max="6154" width="10.265625" customWidth="1"/>
    <col min="6156" max="6156" width="3.3984375" customWidth="1"/>
    <col min="6158" max="6158" width="10.1328125" customWidth="1"/>
    <col min="6401" max="6401" width="4.1328125" customWidth="1"/>
    <col min="6403" max="6403" width="24.265625" customWidth="1"/>
    <col min="6410" max="6410" width="10.265625" customWidth="1"/>
    <col min="6412" max="6412" width="3.3984375" customWidth="1"/>
    <col min="6414" max="6414" width="10.1328125" customWidth="1"/>
    <col min="6657" max="6657" width="4.1328125" customWidth="1"/>
    <col min="6659" max="6659" width="24.265625" customWidth="1"/>
    <col min="6666" max="6666" width="10.265625" customWidth="1"/>
    <col min="6668" max="6668" width="3.3984375" customWidth="1"/>
    <col min="6670" max="6670" width="10.1328125" customWidth="1"/>
    <col min="6913" max="6913" width="4.1328125" customWidth="1"/>
    <col min="6915" max="6915" width="24.265625" customWidth="1"/>
    <col min="6922" max="6922" width="10.265625" customWidth="1"/>
    <col min="6924" max="6924" width="3.3984375" customWidth="1"/>
    <col min="6926" max="6926" width="10.1328125" customWidth="1"/>
    <col min="7169" max="7169" width="4.1328125" customWidth="1"/>
    <col min="7171" max="7171" width="24.265625" customWidth="1"/>
    <col min="7178" max="7178" width="10.265625" customWidth="1"/>
    <col min="7180" max="7180" width="3.3984375" customWidth="1"/>
    <col min="7182" max="7182" width="10.1328125" customWidth="1"/>
    <col min="7425" max="7425" width="4.1328125" customWidth="1"/>
    <col min="7427" max="7427" width="24.265625" customWidth="1"/>
    <col min="7434" max="7434" width="10.265625" customWidth="1"/>
    <col min="7436" max="7436" width="3.3984375" customWidth="1"/>
    <col min="7438" max="7438" width="10.1328125" customWidth="1"/>
    <col min="7681" max="7681" width="4.1328125" customWidth="1"/>
    <col min="7683" max="7683" width="24.265625" customWidth="1"/>
    <col min="7690" max="7690" width="10.265625" customWidth="1"/>
    <col min="7692" max="7692" width="3.3984375" customWidth="1"/>
    <col min="7694" max="7694" width="10.1328125" customWidth="1"/>
    <col min="7937" max="7937" width="4.1328125" customWidth="1"/>
    <col min="7939" max="7939" width="24.265625" customWidth="1"/>
    <col min="7946" max="7946" width="10.265625" customWidth="1"/>
    <col min="7948" max="7948" width="3.3984375" customWidth="1"/>
    <col min="7950" max="7950" width="10.1328125" customWidth="1"/>
    <col min="8193" max="8193" width="4.1328125" customWidth="1"/>
    <col min="8195" max="8195" width="24.265625" customWidth="1"/>
    <col min="8202" max="8202" width="10.265625" customWidth="1"/>
    <col min="8204" max="8204" width="3.3984375" customWidth="1"/>
    <col min="8206" max="8206" width="10.1328125" customWidth="1"/>
    <col min="8449" max="8449" width="4.1328125" customWidth="1"/>
    <col min="8451" max="8451" width="24.265625" customWidth="1"/>
    <col min="8458" max="8458" width="10.265625" customWidth="1"/>
    <col min="8460" max="8460" width="3.3984375" customWidth="1"/>
    <col min="8462" max="8462" width="10.1328125" customWidth="1"/>
    <col min="8705" max="8705" width="4.1328125" customWidth="1"/>
    <col min="8707" max="8707" width="24.265625" customWidth="1"/>
    <col min="8714" max="8714" width="10.265625" customWidth="1"/>
    <col min="8716" max="8716" width="3.3984375" customWidth="1"/>
    <col min="8718" max="8718" width="10.1328125" customWidth="1"/>
    <col min="8961" max="8961" width="4.1328125" customWidth="1"/>
    <col min="8963" max="8963" width="24.265625" customWidth="1"/>
    <col min="8970" max="8970" width="10.265625" customWidth="1"/>
    <col min="8972" max="8972" width="3.3984375" customWidth="1"/>
    <col min="8974" max="8974" width="10.1328125" customWidth="1"/>
    <col min="9217" max="9217" width="4.1328125" customWidth="1"/>
    <col min="9219" max="9219" width="24.265625" customWidth="1"/>
    <col min="9226" max="9226" width="10.265625" customWidth="1"/>
    <col min="9228" max="9228" width="3.3984375" customWidth="1"/>
    <col min="9230" max="9230" width="10.1328125" customWidth="1"/>
    <col min="9473" max="9473" width="4.1328125" customWidth="1"/>
    <col min="9475" max="9475" width="24.265625" customWidth="1"/>
    <col min="9482" max="9482" width="10.265625" customWidth="1"/>
    <col min="9484" max="9484" width="3.3984375" customWidth="1"/>
    <col min="9486" max="9486" width="10.1328125" customWidth="1"/>
    <col min="9729" max="9729" width="4.1328125" customWidth="1"/>
    <col min="9731" max="9731" width="24.265625" customWidth="1"/>
    <col min="9738" max="9738" width="10.265625" customWidth="1"/>
    <col min="9740" max="9740" width="3.3984375" customWidth="1"/>
    <col min="9742" max="9742" width="10.1328125" customWidth="1"/>
    <col min="9985" max="9985" width="4.1328125" customWidth="1"/>
    <col min="9987" max="9987" width="24.265625" customWidth="1"/>
    <col min="9994" max="9994" width="10.265625" customWidth="1"/>
    <col min="9996" max="9996" width="3.3984375" customWidth="1"/>
    <col min="9998" max="9998" width="10.1328125" customWidth="1"/>
    <col min="10241" max="10241" width="4.1328125" customWidth="1"/>
    <col min="10243" max="10243" width="24.265625" customWidth="1"/>
    <col min="10250" max="10250" width="10.265625" customWidth="1"/>
    <col min="10252" max="10252" width="3.3984375" customWidth="1"/>
    <col min="10254" max="10254" width="10.1328125" customWidth="1"/>
    <col min="10497" max="10497" width="4.1328125" customWidth="1"/>
    <col min="10499" max="10499" width="24.265625" customWidth="1"/>
    <col min="10506" max="10506" width="10.265625" customWidth="1"/>
    <col min="10508" max="10508" width="3.3984375" customWidth="1"/>
    <col min="10510" max="10510" width="10.1328125" customWidth="1"/>
    <col min="10753" max="10753" width="4.1328125" customWidth="1"/>
    <col min="10755" max="10755" width="24.265625" customWidth="1"/>
    <col min="10762" max="10762" width="10.265625" customWidth="1"/>
    <col min="10764" max="10764" width="3.3984375" customWidth="1"/>
    <col min="10766" max="10766" width="10.1328125" customWidth="1"/>
    <col min="11009" max="11009" width="4.1328125" customWidth="1"/>
    <col min="11011" max="11011" width="24.265625" customWidth="1"/>
    <col min="11018" max="11018" width="10.265625" customWidth="1"/>
    <col min="11020" max="11020" width="3.3984375" customWidth="1"/>
    <col min="11022" max="11022" width="10.1328125" customWidth="1"/>
    <col min="11265" max="11265" width="4.1328125" customWidth="1"/>
    <col min="11267" max="11267" width="24.265625" customWidth="1"/>
    <col min="11274" max="11274" width="10.265625" customWidth="1"/>
    <col min="11276" max="11276" width="3.3984375" customWidth="1"/>
    <col min="11278" max="11278" width="10.1328125" customWidth="1"/>
    <col min="11521" max="11521" width="4.1328125" customWidth="1"/>
    <col min="11523" max="11523" width="24.265625" customWidth="1"/>
    <col min="11530" max="11530" width="10.265625" customWidth="1"/>
    <col min="11532" max="11532" width="3.3984375" customWidth="1"/>
    <col min="11534" max="11534" width="10.1328125" customWidth="1"/>
    <col min="11777" max="11777" width="4.1328125" customWidth="1"/>
    <col min="11779" max="11779" width="24.265625" customWidth="1"/>
    <col min="11786" max="11786" width="10.265625" customWidth="1"/>
    <col min="11788" max="11788" width="3.3984375" customWidth="1"/>
    <col min="11790" max="11790" width="10.1328125" customWidth="1"/>
    <col min="12033" max="12033" width="4.1328125" customWidth="1"/>
    <col min="12035" max="12035" width="24.265625" customWidth="1"/>
    <col min="12042" max="12042" width="10.265625" customWidth="1"/>
    <col min="12044" max="12044" width="3.3984375" customWidth="1"/>
    <col min="12046" max="12046" width="10.1328125" customWidth="1"/>
    <col min="12289" max="12289" width="4.1328125" customWidth="1"/>
    <col min="12291" max="12291" width="24.265625" customWidth="1"/>
    <col min="12298" max="12298" width="10.265625" customWidth="1"/>
    <col min="12300" max="12300" width="3.3984375" customWidth="1"/>
    <col min="12302" max="12302" width="10.1328125" customWidth="1"/>
    <col min="12545" max="12545" width="4.1328125" customWidth="1"/>
    <col min="12547" max="12547" width="24.265625" customWidth="1"/>
    <col min="12554" max="12554" width="10.265625" customWidth="1"/>
    <col min="12556" max="12556" width="3.3984375" customWidth="1"/>
    <col min="12558" max="12558" width="10.1328125" customWidth="1"/>
    <col min="12801" max="12801" width="4.1328125" customWidth="1"/>
    <col min="12803" max="12803" width="24.265625" customWidth="1"/>
    <col min="12810" max="12810" width="10.265625" customWidth="1"/>
    <col min="12812" max="12812" width="3.3984375" customWidth="1"/>
    <col min="12814" max="12814" width="10.1328125" customWidth="1"/>
    <col min="13057" max="13057" width="4.1328125" customWidth="1"/>
    <col min="13059" max="13059" width="24.265625" customWidth="1"/>
    <col min="13066" max="13066" width="10.265625" customWidth="1"/>
    <col min="13068" max="13068" width="3.3984375" customWidth="1"/>
    <col min="13070" max="13070" width="10.1328125" customWidth="1"/>
    <col min="13313" max="13313" width="4.1328125" customWidth="1"/>
    <col min="13315" max="13315" width="24.265625" customWidth="1"/>
    <col min="13322" max="13322" width="10.265625" customWidth="1"/>
    <col min="13324" max="13324" width="3.3984375" customWidth="1"/>
    <col min="13326" max="13326" width="10.1328125" customWidth="1"/>
    <col min="13569" max="13569" width="4.1328125" customWidth="1"/>
    <col min="13571" max="13571" width="24.265625" customWidth="1"/>
    <col min="13578" max="13578" width="10.265625" customWidth="1"/>
    <col min="13580" max="13580" width="3.3984375" customWidth="1"/>
    <col min="13582" max="13582" width="10.1328125" customWidth="1"/>
    <col min="13825" max="13825" width="4.1328125" customWidth="1"/>
    <col min="13827" max="13827" width="24.265625" customWidth="1"/>
    <col min="13834" max="13834" width="10.265625" customWidth="1"/>
    <col min="13836" max="13836" width="3.3984375" customWidth="1"/>
    <col min="13838" max="13838" width="10.1328125" customWidth="1"/>
    <col min="14081" max="14081" width="4.1328125" customWidth="1"/>
    <col min="14083" max="14083" width="24.265625" customWidth="1"/>
    <col min="14090" max="14090" width="10.265625" customWidth="1"/>
    <col min="14092" max="14092" width="3.3984375" customWidth="1"/>
    <col min="14094" max="14094" width="10.1328125" customWidth="1"/>
    <col min="14337" max="14337" width="4.1328125" customWidth="1"/>
    <col min="14339" max="14339" width="24.265625" customWidth="1"/>
    <col min="14346" max="14346" width="10.265625" customWidth="1"/>
    <col min="14348" max="14348" width="3.3984375" customWidth="1"/>
    <col min="14350" max="14350" width="10.1328125" customWidth="1"/>
    <col min="14593" max="14593" width="4.1328125" customWidth="1"/>
    <col min="14595" max="14595" width="24.265625" customWidth="1"/>
    <col min="14602" max="14602" width="10.265625" customWidth="1"/>
    <col min="14604" max="14604" width="3.3984375" customWidth="1"/>
    <col min="14606" max="14606" width="10.1328125" customWidth="1"/>
    <col min="14849" max="14849" width="4.1328125" customWidth="1"/>
    <col min="14851" max="14851" width="24.265625" customWidth="1"/>
    <col min="14858" max="14858" width="10.265625" customWidth="1"/>
    <col min="14860" max="14860" width="3.3984375" customWidth="1"/>
    <col min="14862" max="14862" width="10.1328125" customWidth="1"/>
    <col min="15105" max="15105" width="4.1328125" customWidth="1"/>
    <col min="15107" max="15107" width="24.265625" customWidth="1"/>
    <col min="15114" max="15114" width="10.265625" customWidth="1"/>
    <col min="15116" max="15116" width="3.3984375" customWidth="1"/>
    <col min="15118" max="15118" width="10.1328125" customWidth="1"/>
    <col min="15361" max="15361" width="4.1328125" customWidth="1"/>
    <col min="15363" max="15363" width="24.265625" customWidth="1"/>
    <col min="15370" max="15370" width="10.265625" customWidth="1"/>
    <col min="15372" max="15372" width="3.3984375" customWidth="1"/>
    <col min="15374" max="15374" width="10.1328125" customWidth="1"/>
    <col min="15617" max="15617" width="4.1328125" customWidth="1"/>
    <col min="15619" max="15619" width="24.265625" customWidth="1"/>
    <col min="15626" max="15626" width="10.265625" customWidth="1"/>
    <col min="15628" max="15628" width="3.3984375" customWidth="1"/>
    <col min="15630" max="15630" width="10.1328125" customWidth="1"/>
    <col min="15873" max="15873" width="4.1328125" customWidth="1"/>
    <col min="15875" max="15875" width="24.265625" customWidth="1"/>
    <col min="15882" max="15882" width="10.265625" customWidth="1"/>
    <col min="15884" max="15884" width="3.3984375" customWidth="1"/>
    <col min="15886" max="15886" width="10.1328125" customWidth="1"/>
    <col min="16129" max="16129" width="4.1328125" customWidth="1"/>
    <col min="16131" max="16131" width="24.265625" customWidth="1"/>
    <col min="16138" max="16138" width="10.265625" customWidth="1"/>
    <col min="16140" max="16140" width="3.3984375" customWidth="1"/>
    <col min="16142" max="16142" width="10.1328125" customWidth="1"/>
  </cols>
  <sheetData>
    <row r="1" spans="1:16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3.25" x14ac:dyDescent="0.7">
      <c r="A2" s="1"/>
      <c r="B2" s="56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2"/>
      <c r="P2" s="3"/>
    </row>
    <row r="3" spans="1:16" ht="23.25" x14ac:dyDescent="0.7">
      <c r="A3" s="1"/>
      <c r="B3" s="56" t="s">
        <v>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4"/>
      <c r="P3" s="3"/>
    </row>
    <row r="4" spans="1:16" ht="14.65" thickBo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3"/>
    </row>
    <row r="5" spans="1:16" ht="31.5" customHeight="1" thickBot="1" x14ac:dyDescent="1.05">
      <c r="A5" s="1"/>
      <c r="B5" s="58" t="s">
        <v>27</v>
      </c>
      <c r="C5" s="59"/>
      <c r="D5" s="59"/>
      <c r="E5" s="59"/>
      <c r="F5" s="59"/>
      <c r="G5" s="59"/>
      <c r="H5" s="59"/>
      <c r="I5" s="60"/>
      <c r="J5" s="60"/>
      <c r="K5" s="60"/>
      <c r="L5" s="61"/>
      <c r="M5" s="60"/>
      <c r="N5" s="62"/>
      <c r="P5" s="3"/>
    </row>
    <row r="6" spans="1:16" ht="39.75" thickBot="1" x14ac:dyDescent="0.5">
      <c r="A6" s="1"/>
      <c r="B6" s="5" t="s">
        <v>3</v>
      </c>
      <c r="C6" s="5" t="s">
        <v>4</v>
      </c>
      <c r="D6" s="6" t="s">
        <v>5</v>
      </c>
      <c r="E6" s="7" t="s">
        <v>6</v>
      </c>
      <c r="F6" s="6" t="s">
        <v>7</v>
      </c>
      <c r="G6" s="7" t="s">
        <v>8</v>
      </c>
      <c r="H6" s="8" t="s">
        <v>9</v>
      </c>
      <c r="I6" s="9" t="s">
        <v>10</v>
      </c>
      <c r="J6" s="8" t="s">
        <v>11</v>
      </c>
      <c r="K6" s="10" t="s">
        <v>12</v>
      </c>
      <c r="L6" s="47"/>
      <c r="M6" s="12" t="s">
        <v>13</v>
      </c>
      <c r="N6" s="13" t="s">
        <v>14</v>
      </c>
      <c r="P6" s="3"/>
    </row>
    <row r="7" spans="1:16" ht="19.5" customHeight="1" thickBot="1" x14ac:dyDescent="0.5">
      <c r="A7" s="1"/>
      <c r="B7" s="14">
        <v>1</v>
      </c>
      <c r="C7" s="15" t="str">
        <f>[2]Fixtures!B11</f>
        <v>Ian Foster</v>
      </c>
      <c r="D7" s="16">
        <f>SUM('[2]Ian Foster'!D42:E42)</f>
        <v>8</v>
      </c>
      <c r="E7" s="16">
        <f>SUM('[2]Ian Foster'!D43:E43)</f>
        <v>5</v>
      </c>
      <c r="F7" s="16">
        <f>SUM('[2]Ian Foster'!D44:E44)</f>
        <v>1</v>
      </c>
      <c r="G7" s="16">
        <f>SUM('[2]Ian Foster'!D45:E45)</f>
        <v>2</v>
      </c>
      <c r="H7" s="16">
        <f>SUM('[2]Ian Foster'!D40)</f>
        <v>184</v>
      </c>
      <c r="I7" s="16">
        <f>SUM('[2]Ian Foster'!E40)</f>
        <v>158</v>
      </c>
      <c r="J7" s="17">
        <f>SUM(H7-I7)</f>
        <v>26</v>
      </c>
      <c r="K7" s="18">
        <f>SUM('[2]Ian Foster'!D41:E41)</f>
        <v>16</v>
      </c>
      <c r="L7" s="48"/>
      <c r="M7" s="20">
        <f>SUM(H7/D7)/2</f>
        <v>11.5</v>
      </c>
      <c r="N7" s="20">
        <f>SUM(I7/D7)/2</f>
        <v>9.875</v>
      </c>
      <c r="O7" s="21"/>
      <c r="P7" s="3"/>
    </row>
    <row r="8" spans="1:16" ht="19.5" customHeight="1" thickBot="1" x14ac:dyDescent="0.5">
      <c r="A8" s="1"/>
      <c r="B8" s="49">
        <v>2</v>
      </c>
      <c r="C8" s="50" t="str">
        <f>[2]Fixtures!F13</f>
        <v>Brian Harris</v>
      </c>
      <c r="D8" s="16">
        <f>SUM('[2]Brian Harris'!D42:E42)</f>
        <v>8</v>
      </c>
      <c r="E8" s="16">
        <f>SUM('[2]Brian Harris'!D43:E43)</f>
        <v>3</v>
      </c>
      <c r="F8" s="16">
        <f>SUM('[2]Brian Harris'!D44:E44)</f>
        <v>4</v>
      </c>
      <c r="G8" s="16">
        <f>SUM('[2]Brian Harris'!D45:E45)</f>
        <v>1</v>
      </c>
      <c r="H8" s="16">
        <f>SUM('[2]Brian Harris'!D40)</f>
        <v>180</v>
      </c>
      <c r="I8" s="16">
        <f>SUM('[2]Brian Harris'!E40)</f>
        <v>142</v>
      </c>
      <c r="J8" s="17">
        <f>SUM(H8-I8)</f>
        <v>38</v>
      </c>
      <c r="K8" s="18">
        <f>SUM('[2]Brian Harris'!D41:E41)</f>
        <v>13</v>
      </c>
      <c r="L8" s="48"/>
      <c r="M8" s="51">
        <f>SUM(H8/D8)/2</f>
        <v>11.25</v>
      </c>
      <c r="N8" s="51">
        <f>SUM(I8/D8)/2</f>
        <v>8.875</v>
      </c>
      <c r="O8" s="21"/>
      <c r="P8" s="3"/>
    </row>
    <row r="9" spans="1:16" ht="19.5" customHeight="1" thickBot="1" x14ac:dyDescent="0.5">
      <c r="A9" s="1"/>
      <c r="B9" s="28">
        <v>3</v>
      </c>
      <c r="C9" s="23" t="str">
        <f>[2]Fixtures!F5</f>
        <v>Alice Ibitson</v>
      </c>
      <c r="D9" s="24">
        <f>SUM('[2]Alice Ibitson'!D42:E42)</f>
        <v>8</v>
      </c>
      <c r="E9" s="24">
        <f>SUM('[2]Alice Ibitson'!D43:E43)</f>
        <v>3</v>
      </c>
      <c r="F9" s="24">
        <f>SUM('[2]Alice Ibitson'!D44:E44)</f>
        <v>3</v>
      </c>
      <c r="G9" s="24">
        <f>SUM('[2]Alice Ibitson'!D45:E45)</f>
        <v>2</v>
      </c>
      <c r="H9" s="24">
        <f>SUM('[2]Alice Ibitson'!D40)</f>
        <v>171</v>
      </c>
      <c r="I9" s="24">
        <f>SUM('[2]Alice Ibitson'!E40)</f>
        <v>161</v>
      </c>
      <c r="J9" s="25">
        <f t="shared" ref="J9:J16" si="0">SUM(H9-I9)</f>
        <v>10</v>
      </c>
      <c r="K9" s="26">
        <f>SUM('[2]Alice Ibitson'!D41:E41)</f>
        <v>12</v>
      </c>
      <c r="L9" s="48"/>
      <c r="M9" s="30">
        <f t="shared" ref="M9:M15" si="1">SUM(H9/D9)/2</f>
        <v>10.6875</v>
      </c>
      <c r="N9" s="30">
        <f t="shared" ref="N9:N15" si="2">SUM(I9/D9)/2</f>
        <v>10.0625</v>
      </c>
      <c r="O9" s="21"/>
      <c r="P9" s="3"/>
    </row>
    <row r="10" spans="1:16" ht="19.5" customHeight="1" thickBot="1" x14ac:dyDescent="0.5">
      <c r="A10" s="1"/>
      <c r="B10" s="22">
        <v>4</v>
      </c>
      <c r="C10" s="29" t="str">
        <f>[2]Fixtures!B13</f>
        <v>Brigitte Ibitson</v>
      </c>
      <c r="D10" s="24">
        <f>SUM('[2]Brigitte Ibitson'!D42:E42)</f>
        <v>8</v>
      </c>
      <c r="E10" s="24">
        <f>SUM('[2]Brigitte Ibitson'!D43:E43)</f>
        <v>3</v>
      </c>
      <c r="F10" s="24">
        <f>SUM('[2]Brigitte Ibitson'!D44:E44)</f>
        <v>3</v>
      </c>
      <c r="G10" s="24">
        <f>SUM('[2]Brigitte Ibitson'!D45:E45)</f>
        <v>2</v>
      </c>
      <c r="H10" s="24">
        <f>SUM('[2]Brigitte Ibitson'!D40)</f>
        <v>162</v>
      </c>
      <c r="I10" s="24">
        <f>SUM('[2]Brigitte Ibitson'!E40)</f>
        <v>167</v>
      </c>
      <c r="J10" s="25">
        <f t="shared" si="0"/>
        <v>-5</v>
      </c>
      <c r="K10" s="26">
        <f>SUM('[2]Brigitte Ibitson'!D41:E41)</f>
        <v>12</v>
      </c>
      <c r="L10" s="48"/>
      <c r="M10" s="30">
        <f t="shared" si="1"/>
        <v>10.125</v>
      </c>
      <c r="N10" s="30">
        <f t="shared" si="2"/>
        <v>10.4375</v>
      </c>
      <c r="O10" s="21"/>
      <c r="P10" s="3"/>
    </row>
    <row r="11" spans="1:16" ht="19.5" customHeight="1" thickBot="1" x14ac:dyDescent="0.5">
      <c r="A11" s="1"/>
      <c r="B11" s="28">
        <v>5</v>
      </c>
      <c r="C11" s="23" t="str">
        <f>[2]Fixtures!B5</f>
        <v>Chris Romeril</v>
      </c>
      <c r="D11" s="24">
        <f>SUM('[2]Chris Romeril'!D42:E42)</f>
        <v>8</v>
      </c>
      <c r="E11" s="24">
        <f>SUM('[2]Chris Romeril'!D43:E43)</f>
        <v>2</v>
      </c>
      <c r="F11" s="24">
        <f>SUM('[2]Chris Romeril'!D44:E44)</f>
        <v>4</v>
      </c>
      <c r="G11" s="24">
        <f>SUM('[2]Chris Romeril'!D45:E45)</f>
        <v>2</v>
      </c>
      <c r="H11" s="24">
        <f>SUM('[2]Chris Romeril'!D40)</f>
        <v>180</v>
      </c>
      <c r="I11" s="24">
        <f>SUM('[2]Chris Romeril'!E40)</f>
        <v>164</v>
      </c>
      <c r="J11" s="25">
        <f t="shared" si="0"/>
        <v>16</v>
      </c>
      <c r="K11" s="26">
        <f>SUM('[2]Chris Romeril'!D41:E41)</f>
        <v>10</v>
      </c>
      <c r="L11" s="48"/>
      <c r="M11" s="30">
        <f t="shared" si="1"/>
        <v>11.25</v>
      </c>
      <c r="N11" s="30">
        <f t="shared" si="2"/>
        <v>10.25</v>
      </c>
      <c r="O11" s="21"/>
      <c r="P11" s="3"/>
    </row>
    <row r="12" spans="1:16" ht="19.5" customHeight="1" thickBot="1" x14ac:dyDescent="0.5">
      <c r="A12" s="1"/>
      <c r="B12" s="22">
        <v>6</v>
      </c>
      <c r="C12" s="23" t="str">
        <f>[2]Fixtures!F7</f>
        <v>Richard Potrzeba</v>
      </c>
      <c r="D12" s="24">
        <f>SUM('[2]Richard Potrzeba'!D42:E42)</f>
        <v>8</v>
      </c>
      <c r="E12" s="24">
        <f>SUM('[2]Richard Potrzeba'!D43:E43)</f>
        <v>2</v>
      </c>
      <c r="F12" s="24">
        <f>SUM('[2]Richard Potrzeba'!D44:E44)</f>
        <v>3</v>
      </c>
      <c r="G12" s="24">
        <f>SUM('[2]Richard Potrzeba'!D45:E45)</f>
        <v>3</v>
      </c>
      <c r="H12" s="24">
        <f>SUM('[2]Richard Potrzeba'!D40)</f>
        <v>171</v>
      </c>
      <c r="I12" s="24">
        <f>SUM('[2]Richard Potrzeba'!E40)</f>
        <v>169</v>
      </c>
      <c r="J12" s="25">
        <f t="shared" si="0"/>
        <v>2</v>
      </c>
      <c r="K12" s="26">
        <f>SUM('[2]Richard Potrzeba'!D41:E41)</f>
        <v>9</v>
      </c>
      <c r="L12" s="48"/>
      <c r="M12" s="30">
        <f t="shared" si="1"/>
        <v>10.6875</v>
      </c>
      <c r="N12" s="30">
        <f t="shared" si="2"/>
        <v>10.5625</v>
      </c>
      <c r="O12" s="21"/>
      <c r="P12" s="3"/>
    </row>
    <row r="13" spans="1:16" ht="19.5" customHeight="1" thickBot="1" x14ac:dyDescent="0.5">
      <c r="A13" s="1"/>
      <c r="B13" s="28">
        <v>7</v>
      </c>
      <c r="C13" s="23" t="str">
        <f>[2]Fixtures!B9</f>
        <v>Steffan Riccio</v>
      </c>
      <c r="D13" s="24">
        <f>SUM('[2]Steffan Riccio'!D42:E42)</f>
        <v>8</v>
      </c>
      <c r="E13" s="24">
        <f>SUM('[2]Steffan Riccio'!D43:E43)</f>
        <v>2</v>
      </c>
      <c r="F13" s="24">
        <f>SUM('[2]Steffan Riccio'!D44:E44)</f>
        <v>3</v>
      </c>
      <c r="G13" s="24">
        <f>SUM('[2]Steffan Riccio'!D45:E45)</f>
        <v>3</v>
      </c>
      <c r="H13" s="24">
        <f>SUM('[2]Steffan Riccio'!D40)</f>
        <v>154</v>
      </c>
      <c r="I13" s="24">
        <f>SUM('[2]Steffan Riccio'!E40)</f>
        <v>181</v>
      </c>
      <c r="J13" s="25">
        <f t="shared" si="0"/>
        <v>-27</v>
      </c>
      <c r="K13" s="26">
        <f>SUM('[2]Steffan Riccio'!D41:E41)</f>
        <v>9</v>
      </c>
      <c r="L13" s="48"/>
      <c r="M13" s="30">
        <f t="shared" si="1"/>
        <v>9.625</v>
      </c>
      <c r="N13" s="30">
        <f t="shared" si="2"/>
        <v>11.3125</v>
      </c>
      <c r="O13" s="21"/>
      <c r="P13" s="3"/>
    </row>
    <row r="14" spans="1:16" ht="19.5" customHeight="1" thickBot="1" x14ac:dyDescent="0.5">
      <c r="A14" s="1"/>
      <c r="B14" s="31">
        <v>8</v>
      </c>
      <c r="C14" s="32" t="str">
        <f>[2]Fixtures!B7</f>
        <v>Paul Le Moine</v>
      </c>
      <c r="D14" s="33">
        <f>SUM('[2]Paul Le Moine'!D42:E42)</f>
        <v>8</v>
      </c>
      <c r="E14" s="33">
        <f>SUM('[2]Paul Le Moine'!D43:E43)</f>
        <v>1</v>
      </c>
      <c r="F14" s="33">
        <f>SUM('[2]Paul Le Moine'!D44:E44)</f>
        <v>4</v>
      </c>
      <c r="G14" s="33">
        <f>SUM('[2]Paul Le Moine'!D45:E45)</f>
        <v>3</v>
      </c>
      <c r="H14" s="33">
        <f>SUM('[2]Paul Le Moine'!D40)</f>
        <v>143</v>
      </c>
      <c r="I14" s="33">
        <f>SUM('[2]Paul Le Moine'!E40)</f>
        <v>175</v>
      </c>
      <c r="J14" s="34">
        <f t="shared" si="0"/>
        <v>-32</v>
      </c>
      <c r="K14" s="35">
        <f>SUM('[2]Paul Le Moine'!D41)</f>
        <v>7</v>
      </c>
      <c r="L14" s="48"/>
      <c r="M14" s="36">
        <f t="shared" si="1"/>
        <v>8.9375</v>
      </c>
      <c r="N14" s="36">
        <f t="shared" si="2"/>
        <v>10.9375</v>
      </c>
      <c r="O14" s="21"/>
      <c r="P14" s="3"/>
    </row>
    <row r="15" spans="1:16" ht="19.5" customHeight="1" thickBot="1" x14ac:dyDescent="0.5">
      <c r="A15" s="1"/>
      <c r="B15" s="37">
        <v>9</v>
      </c>
      <c r="C15" s="32" t="str">
        <f>[2]Fixtures!F9</f>
        <v>John McGaw</v>
      </c>
      <c r="D15" s="33">
        <f>SUM('[2]John McGaw'!D42:E42)</f>
        <v>8</v>
      </c>
      <c r="E15" s="33">
        <f>SUM('[2]John McGaw'!D43:E43)</f>
        <v>0</v>
      </c>
      <c r="F15" s="33">
        <f>SUM('[2]John McGaw'!D44:E44)</f>
        <v>5</v>
      </c>
      <c r="G15" s="33">
        <f>SUM('[2]John McGaw'!D45:E45)</f>
        <v>3</v>
      </c>
      <c r="H15" s="33">
        <f>SUM('[2]John McGaw'!D40)</f>
        <v>156</v>
      </c>
      <c r="I15" s="33">
        <f>SUM('[2]John McGaw'!E40)</f>
        <v>184</v>
      </c>
      <c r="J15" s="34">
        <f t="shared" si="0"/>
        <v>-28</v>
      </c>
      <c r="K15" s="35">
        <f>SUM('[2]John McGaw'!D41:E41)</f>
        <v>5</v>
      </c>
      <c r="L15" s="48"/>
      <c r="M15" s="36">
        <f t="shared" si="1"/>
        <v>9.75</v>
      </c>
      <c r="N15" s="36">
        <f t="shared" si="2"/>
        <v>11.5</v>
      </c>
      <c r="O15" s="21"/>
      <c r="P15" s="3"/>
    </row>
    <row r="16" spans="1:16" ht="19.5" customHeight="1" thickBot="1" x14ac:dyDescent="0.5">
      <c r="A16" s="1"/>
      <c r="B16" s="38">
        <v>10</v>
      </c>
      <c r="C16" s="39" t="str">
        <f>[2]Fixtures!F11</f>
        <v>BYE</v>
      </c>
      <c r="D16" s="40">
        <f>SUM([2]BYE!D42:E42)</f>
        <v>0</v>
      </c>
      <c r="E16" s="40">
        <f>SUM([2]BYE!D43:E43)</f>
        <v>0</v>
      </c>
      <c r="F16" s="40">
        <f>SUM([2]BYE!D44:E44)</f>
        <v>0</v>
      </c>
      <c r="G16" s="40">
        <f>SUM([2]BYE!D45:E45)</f>
        <v>0</v>
      </c>
      <c r="H16" s="40">
        <f>SUM([2]BYE!D40)</f>
        <v>0</v>
      </c>
      <c r="I16" s="40">
        <f>SUM([2]BYE!E40)</f>
        <v>0</v>
      </c>
      <c r="J16" s="41">
        <f t="shared" si="0"/>
        <v>0</v>
      </c>
      <c r="K16" s="42">
        <f>SUM([2]BYE!D41:E41)</f>
        <v>0</v>
      </c>
      <c r="L16" s="52"/>
      <c r="M16" s="44">
        <v>0</v>
      </c>
      <c r="N16" s="44">
        <v>0</v>
      </c>
      <c r="O16" s="21"/>
      <c r="P16" s="3"/>
    </row>
    <row r="17" spans="1:14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45">
      <c r="A19" s="1"/>
      <c r="B19" s="1"/>
      <c r="C19" s="45"/>
      <c r="D19" s="46" t="s">
        <v>25</v>
      </c>
      <c r="E19" s="1" t="s">
        <v>26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45">
      <c r="A20" s="1"/>
      <c r="B20" s="1"/>
      <c r="C20" s="53"/>
      <c r="D20" s="46" t="s">
        <v>25</v>
      </c>
      <c r="E20" s="1" t="s">
        <v>28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zoomScale="85" zoomScaleNormal="85" workbookViewId="0">
      <selection activeCell="E24" sqref="E24"/>
    </sheetView>
  </sheetViews>
  <sheetFormatPr defaultRowHeight="14.25" x14ac:dyDescent="0.45"/>
  <cols>
    <col min="1" max="1" width="4.1328125" customWidth="1"/>
    <col min="3" max="3" width="24.265625" customWidth="1"/>
    <col min="10" max="10" width="10.265625" customWidth="1"/>
    <col min="12" max="12" width="3.3984375" customWidth="1"/>
    <col min="14" max="14" width="10.1328125" customWidth="1"/>
    <col min="15" max="19" width="9.1328125" style="1"/>
    <col min="257" max="257" width="4.1328125" customWidth="1"/>
    <col min="259" max="259" width="24.265625" customWidth="1"/>
    <col min="266" max="266" width="10.265625" customWidth="1"/>
    <col min="268" max="268" width="3.3984375" customWidth="1"/>
    <col min="270" max="270" width="10.1328125" customWidth="1"/>
    <col min="513" max="513" width="4.1328125" customWidth="1"/>
    <col min="515" max="515" width="24.265625" customWidth="1"/>
    <col min="522" max="522" width="10.265625" customWidth="1"/>
    <col min="524" max="524" width="3.3984375" customWidth="1"/>
    <col min="526" max="526" width="10.1328125" customWidth="1"/>
    <col min="769" max="769" width="4.1328125" customWidth="1"/>
    <col min="771" max="771" width="24.265625" customWidth="1"/>
    <col min="778" max="778" width="10.265625" customWidth="1"/>
    <col min="780" max="780" width="3.3984375" customWidth="1"/>
    <col min="782" max="782" width="10.1328125" customWidth="1"/>
    <col min="1025" max="1025" width="4.1328125" customWidth="1"/>
    <col min="1027" max="1027" width="24.265625" customWidth="1"/>
    <col min="1034" max="1034" width="10.265625" customWidth="1"/>
    <col min="1036" max="1036" width="3.3984375" customWidth="1"/>
    <col min="1038" max="1038" width="10.1328125" customWidth="1"/>
    <col min="1281" max="1281" width="4.1328125" customWidth="1"/>
    <col min="1283" max="1283" width="24.265625" customWidth="1"/>
    <col min="1290" max="1290" width="10.265625" customWidth="1"/>
    <col min="1292" max="1292" width="3.3984375" customWidth="1"/>
    <col min="1294" max="1294" width="10.1328125" customWidth="1"/>
    <col min="1537" max="1537" width="4.1328125" customWidth="1"/>
    <col min="1539" max="1539" width="24.265625" customWidth="1"/>
    <col min="1546" max="1546" width="10.265625" customWidth="1"/>
    <col min="1548" max="1548" width="3.3984375" customWidth="1"/>
    <col min="1550" max="1550" width="10.1328125" customWidth="1"/>
    <col min="1793" max="1793" width="4.1328125" customWidth="1"/>
    <col min="1795" max="1795" width="24.265625" customWidth="1"/>
    <col min="1802" max="1802" width="10.265625" customWidth="1"/>
    <col min="1804" max="1804" width="3.3984375" customWidth="1"/>
    <col min="1806" max="1806" width="10.1328125" customWidth="1"/>
    <col min="2049" max="2049" width="4.1328125" customWidth="1"/>
    <col min="2051" max="2051" width="24.265625" customWidth="1"/>
    <col min="2058" max="2058" width="10.265625" customWidth="1"/>
    <col min="2060" max="2060" width="3.3984375" customWidth="1"/>
    <col min="2062" max="2062" width="10.1328125" customWidth="1"/>
    <col min="2305" max="2305" width="4.1328125" customWidth="1"/>
    <col min="2307" max="2307" width="24.265625" customWidth="1"/>
    <col min="2314" max="2314" width="10.265625" customWidth="1"/>
    <col min="2316" max="2316" width="3.3984375" customWidth="1"/>
    <col min="2318" max="2318" width="10.1328125" customWidth="1"/>
    <col min="2561" max="2561" width="4.1328125" customWidth="1"/>
    <col min="2563" max="2563" width="24.265625" customWidth="1"/>
    <col min="2570" max="2570" width="10.265625" customWidth="1"/>
    <col min="2572" max="2572" width="3.3984375" customWidth="1"/>
    <col min="2574" max="2574" width="10.1328125" customWidth="1"/>
    <col min="2817" max="2817" width="4.1328125" customWidth="1"/>
    <col min="2819" max="2819" width="24.265625" customWidth="1"/>
    <col min="2826" max="2826" width="10.265625" customWidth="1"/>
    <col min="2828" max="2828" width="3.3984375" customWidth="1"/>
    <col min="2830" max="2830" width="10.1328125" customWidth="1"/>
    <col min="3073" max="3073" width="4.1328125" customWidth="1"/>
    <col min="3075" max="3075" width="24.265625" customWidth="1"/>
    <col min="3082" max="3082" width="10.265625" customWidth="1"/>
    <col min="3084" max="3084" width="3.3984375" customWidth="1"/>
    <col min="3086" max="3086" width="10.1328125" customWidth="1"/>
    <col min="3329" max="3329" width="4.1328125" customWidth="1"/>
    <col min="3331" max="3331" width="24.265625" customWidth="1"/>
    <col min="3338" max="3338" width="10.265625" customWidth="1"/>
    <col min="3340" max="3340" width="3.3984375" customWidth="1"/>
    <col min="3342" max="3342" width="10.1328125" customWidth="1"/>
    <col min="3585" max="3585" width="4.1328125" customWidth="1"/>
    <col min="3587" max="3587" width="24.265625" customWidth="1"/>
    <col min="3594" max="3594" width="10.265625" customWidth="1"/>
    <col min="3596" max="3596" width="3.3984375" customWidth="1"/>
    <col min="3598" max="3598" width="10.1328125" customWidth="1"/>
    <col min="3841" max="3841" width="4.1328125" customWidth="1"/>
    <col min="3843" max="3843" width="24.265625" customWidth="1"/>
    <col min="3850" max="3850" width="10.265625" customWidth="1"/>
    <col min="3852" max="3852" width="3.3984375" customWidth="1"/>
    <col min="3854" max="3854" width="10.1328125" customWidth="1"/>
    <col min="4097" max="4097" width="4.1328125" customWidth="1"/>
    <col min="4099" max="4099" width="24.265625" customWidth="1"/>
    <col min="4106" max="4106" width="10.265625" customWidth="1"/>
    <col min="4108" max="4108" width="3.3984375" customWidth="1"/>
    <col min="4110" max="4110" width="10.1328125" customWidth="1"/>
    <col min="4353" max="4353" width="4.1328125" customWidth="1"/>
    <col min="4355" max="4355" width="24.265625" customWidth="1"/>
    <col min="4362" max="4362" width="10.265625" customWidth="1"/>
    <col min="4364" max="4364" width="3.3984375" customWidth="1"/>
    <col min="4366" max="4366" width="10.1328125" customWidth="1"/>
    <col min="4609" max="4609" width="4.1328125" customWidth="1"/>
    <col min="4611" max="4611" width="24.265625" customWidth="1"/>
    <col min="4618" max="4618" width="10.265625" customWidth="1"/>
    <col min="4620" max="4620" width="3.3984375" customWidth="1"/>
    <col min="4622" max="4622" width="10.1328125" customWidth="1"/>
    <col min="4865" max="4865" width="4.1328125" customWidth="1"/>
    <col min="4867" max="4867" width="24.265625" customWidth="1"/>
    <col min="4874" max="4874" width="10.265625" customWidth="1"/>
    <col min="4876" max="4876" width="3.3984375" customWidth="1"/>
    <col min="4878" max="4878" width="10.1328125" customWidth="1"/>
    <col min="5121" max="5121" width="4.1328125" customWidth="1"/>
    <col min="5123" max="5123" width="24.265625" customWidth="1"/>
    <col min="5130" max="5130" width="10.265625" customWidth="1"/>
    <col min="5132" max="5132" width="3.3984375" customWidth="1"/>
    <col min="5134" max="5134" width="10.1328125" customWidth="1"/>
    <col min="5377" max="5377" width="4.1328125" customWidth="1"/>
    <col min="5379" max="5379" width="24.265625" customWidth="1"/>
    <col min="5386" max="5386" width="10.265625" customWidth="1"/>
    <col min="5388" max="5388" width="3.3984375" customWidth="1"/>
    <col min="5390" max="5390" width="10.1328125" customWidth="1"/>
    <col min="5633" max="5633" width="4.1328125" customWidth="1"/>
    <col min="5635" max="5635" width="24.265625" customWidth="1"/>
    <col min="5642" max="5642" width="10.265625" customWidth="1"/>
    <col min="5644" max="5644" width="3.3984375" customWidth="1"/>
    <col min="5646" max="5646" width="10.1328125" customWidth="1"/>
    <col min="5889" max="5889" width="4.1328125" customWidth="1"/>
    <col min="5891" max="5891" width="24.265625" customWidth="1"/>
    <col min="5898" max="5898" width="10.265625" customWidth="1"/>
    <col min="5900" max="5900" width="3.3984375" customWidth="1"/>
    <col min="5902" max="5902" width="10.1328125" customWidth="1"/>
    <col min="6145" max="6145" width="4.1328125" customWidth="1"/>
    <col min="6147" max="6147" width="24.265625" customWidth="1"/>
    <col min="6154" max="6154" width="10.265625" customWidth="1"/>
    <col min="6156" max="6156" width="3.3984375" customWidth="1"/>
    <col min="6158" max="6158" width="10.1328125" customWidth="1"/>
    <col min="6401" max="6401" width="4.1328125" customWidth="1"/>
    <col min="6403" max="6403" width="24.265625" customWidth="1"/>
    <col min="6410" max="6410" width="10.265625" customWidth="1"/>
    <col min="6412" max="6412" width="3.3984375" customWidth="1"/>
    <col min="6414" max="6414" width="10.1328125" customWidth="1"/>
    <col min="6657" max="6657" width="4.1328125" customWidth="1"/>
    <col min="6659" max="6659" width="24.265625" customWidth="1"/>
    <col min="6666" max="6666" width="10.265625" customWidth="1"/>
    <col min="6668" max="6668" width="3.3984375" customWidth="1"/>
    <col min="6670" max="6670" width="10.1328125" customWidth="1"/>
    <col min="6913" max="6913" width="4.1328125" customWidth="1"/>
    <col min="6915" max="6915" width="24.265625" customWidth="1"/>
    <col min="6922" max="6922" width="10.265625" customWidth="1"/>
    <col min="6924" max="6924" width="3.3984375" customWidth="1"/>
    <col min="6926" max="6926" width="10.1328125" customWidth="1"/>
    <col min="7169" max="7169" width="4.1328125" customWidth="1"/>
    <col min="7171" max="7171" width="24.265625" customWidth="1"/>
    <col min="7178" max="7178" width="10.265625" customWidth="1"/>
    <col min="7180" max="7180" width="3.3984375" customWidth="1"/>
    <col min="7182" max="7182" width="10.1328125" customWidth="1"/>
    <col min="7425" max="7425" width="4.1328125" customWidth="1"/>
    <col min="7427" max="7427" width="24.265625" customWidth="1"/>
    <col min="7434" max="7434" width="10.265625" customWidth="1"/>
    <col min="7436" max="7436" width="3.3984375" customWidth="1"/>
    <col min="7438" max="7438" width="10.1328125" customWidth="1"/>
    <col min="7681" max="7681" width="4.1328125" customWidth="1"/>
    <col min="7683" max="7683" width="24.265625" customWidth="1"/>
    <col min="7690" max="7690" width="10.265625" customWidth="1"/>
    <col min="7692" max="7692" width="3.3984375" customWidth="1"/>
    <col min="7694" max="7694" width="10.1328125" customWidth="1"/>
    <col min="7937" max="7937" width="4.1328125" customWidth="1"/>
    <col min="7939" max="7939" width="24.265625" customWidth="1"/>
    <col min="7946" max="7946" width="10.265625" customWidth="1"/>
    <col min="7948" max="7948" width="3.3984375" customWidth="1"/>
    <col min="7950" max="7950" width="10.1328125" customWidth="1"/>
    <col min="8193" max="8193" width="4.1328125" customWidth="1"/>
    <col min="8195" max="8195" width="24.265625" customWidth="1"/>
    <col min="8202" max="8202" width="10.265625" customWidth="1"/>
    <col min="8204" max="8204" width="3.3984375" customWidth="1"/>
    <col min="8206" max="8206" width="10.1328125" customWidth="1"/>
    <col min="8449" max="8449" width="4.1328125" customWidth="1"/>
    <col min="8451" max="8451" width="24.265625" customWidth="1"/>
    <col min="8458" max="8458" width="10.265625" customWidth="1"/>
    <col min="8460" max="8460" width="3.3984375" customWidth="1"/>
    <col min="8462" max="8462" width="10.1328125" customWidth="1"/>
    <col min="8705" max="8705" width="4.1328125" customWidth="1"/>
    <col min="8707" max="8707" width="24.265625" customWidth="1"/>
    <col min="8714" max="8714" width="10.265625" customWidth="1"/>
    <col min="8716" max="8716" width="3.3984375" customWidth="1"/>
    <col min="8718" max="8718" width="10.1328125" customWidth="1"/>
    <col min="8961" max="8961" width="4.1328125" customWidth="1"/>
    <col min="8963" max="8963" width="24.265625" customWidth="1"/>
    <col min="8970" max="8970" width="10.265625" customWidth="1"/>
    <col min="8972" max="8972" width="3.3984375" customWidth="1"/>
    <col min="8974" max="8974" width="10.1328125" customWidth="1"/>
    <col min="9217" max="9217" width="4.1328125" customWidth="1"/>
    <col min="9219" max="9219" width="24.265625" customWidth="1"/>
    <col min="9226" max="9226" width="10.265625" customWidth="1"/>
    <col min="9228" max="9228" width="3.3984375" customWidth="1"/>
    <col min="9230" max="9230" width="10.1328125" customWidth="1"/>
    <col min="9473" max="9473" width="4.1328125" customWidth="1"/>
    <col min="9475" max="9475" width="24.265625" customWidth="1"/>
    <col min="9482" max="9482" width="10.265625" customWidth="1"/>
    <col min="9484" max="9484" width="3.3984375" customWidth="1"/>
    <col min="9486" max="9486" width="10.1328125" customWidth="1"/>
    <col min="9729" max="9729" width="4.1328125" customWidth="1"/>
    <col min="9731" max="9731" width="24.265625" customWidth="1"/>
    <col min="9738" max="9738" width="10.265625" customWidth="1"/>
    <col min="9740" max="9740" width="3.3984375" customWidth="1"/>
    <col min="9742" max="9742" width="10.1328125" customWidth="1"/>
    <col min="9985" max="9985" width="4.1328125" customWidth="1"/>
    <col min="9987" max="9987" width="24.265625" customWidth="1"/>
    <col min="9994" max="9994" width="10.265625" customWidth="1"/>
    <col min="9996" max="9996" width="3.3984375" customWidth="1"/>
    <col min="9998" max="9998" width="10.1328125" customWidth="1"/>
    <col min="10241" max="10241" width="4.1328125" customWidth="1"/>
    <col min="10243" max="10243" width="24.265625" customWidth="1"/>
    <col min="10250" max="10250" width="10.265625" customWidth="1"/>
    <col min="10252" max="10252" width="3.3984375" customWidth="1"/>
    <col min="10254" max="10254" width="10.1328125" customWidth="1"/>
    <col min="10497" max="10497" width="4.1328125" customWidth="1"/>
    <col min="10499" max="10499" width="24.265625" customWidth="1"/>
    <col min="10506" max="10506" width="10.265625" customWidth="1"/>
    <col min="10508" max="10508" width="3.3984375" customWidth="1"/>
    <col min="10510" max="10510" width="10.1328125" customWidth="1"/>
    <col min="10753" max="10753" width="4.1328125" customWidth="1"/>
    <col min="10755" max="10755" width="24.265625" customWidth="1"/>
    <col min="10762" max="10762" width="10.265625" customWidth="1"/>
    <col min="10764" max="10764" width="3.3984375" customWidth="1"/>
    <col min="10766" max="10766" width="10.1328125" customWidth="1"/>
    <col min="11009" max="11009" width="4.1328125" customWidth="1"/>
    <col min="11011" max="11011" width="24.265625" customWidth="1"/>
    <col min="11018" max="11018" width="10.265625" customWidth="1"/>
    <col min="11020" max="11020" width="3.3984375" customWidth="1"/>
    <col min="11022" max="11022" width="10.1328125" customWidth="1"/>
    <col min="11265" max="11265" width="4.1328125" customWidth="1"/>
    <col min="11267" max="11267" width="24.265625" customWidth="1"/>
    <col min="11274" max="11274" width="10.265625" customWidth="1"/>
    <col min="11276" max="11276" width="3.3984375" customWidth="1"/>
    <col min="11278" max="11278" width="10.1328125" customWidth="1"/>
    <col min="11521" max="11521" width="4.1328125" customWidth="1"/>
    <col min="11523" max="11523" width="24.265625" customWidth="1"/>
    <col min="11530" max="11530" width="10.265625" customWidth="1"/>
    <col min="11532" max="11532" width="3.3984375" customWidth="1"/>
    <col min="11534" max="11534" width="10.1328125" customWidth="1"/>
    <col min="11777" max="11777" width="4.1328125" customWidth="1"/>
    <col min="11779" max="11779" width="24.265625" customWidth="1"/>
    <col min="11786" max="11786" width="10.265625" customWidth="1"/>
    <col min="11788" max="11788" width="3.3984375" customWidth="1"/>
    <col min="11790" max="11790" width="10.1328125" customWidth="1"/>
    <col min="12033" max="12033" width="4.1328125" customWidth="1"/>
    <col min="12035" max="12035" width="24.265625" customWidth="1"/>
    <col min="12042" max="12042" width="10.265625" customWidth="1"/>
    <col min="12044" max="12044" width="3.3984375" customWidth="1"/>
    <col min="12046" max="12046" width="10.1328125" customWidth="1"/>
    <col min="12289" max="12289" width="4.1328125" customWidth="1"/>
    <col min="12291" max="12291" width="24.265625" customWidth="1"/>
    <col min="12298" max="12298" width="10.265625" customWidth="1"/>
    <col min="12300" max="12300" width="3.3984375" customWidth="1"/>
    <col min="12302" max="12302" width="10.1328125" customWidth="1"/>
    <col min="12545" max="12545" width="4.1328125" customWidth="1"/>
    <col min="12547" max="12547" width="24.265625" customWidth="1"/>
    <col min="12554" max="12554" width="10.265625" customWidth="1"/>
    <col min="12556" max="12556" width="3.3984375" customWidth="1"/>
    <col min="12558" max="12558" width="10.1328125" customWidth="1"/>
    <col min="12801" max="12801" width="4.1328125" customWidth="1"/>
    <col min="12803" max="12803" width="24.265625" customWidth="1"/>
    <col min="12810" max="12810" width="10.265625" customWidth="1"/>
    <col min="12812" max="12812" width="3.3984375" customWidth="1"/>
    <col min="12814" max="12814" width="10.1328125" customWidth="1"/>
    <col min="13057" max="13057" width="4.1328125" customWidth="1"/>
    <col min="13059" max="13059" width="24.265625" customWidth="1"/>
    <col min="13066" max="13066" width="10.265625" customWidth="1"/>
    <col min="13068" max="13068" width="3.3984375" customWidth="1"/>
    <col min="13070" max="13070" width="10.1328125" customWidth="1"/>
    <col min="13313" max="13313" width="4.1328125" customWidth="1"/>
    <col min="13315" max="13315" width="24.265625" customWidth="1"/>
    <col min="13322" max="13322" width="10.265625" customWidth="1"/>
    <col min="13324" max="13324" width="3.3984375" customWidth="1"/>
    <col min="13326" max="13326" width="10.1328125" customWidth="1"/>
    <col min="13569" max="13569" width="4.1328125" customWidth="1"/>
    <col min="13571" max="13571" width="24.265625" customWidth="1"/>
    <col min="13578" max="13578" width="10.265625" customWidth="1"/>
    <col min="13580" max="13580" width="3.3984375" customWidth="1"/>
    <col min="13582" max="13582" width="10.1328125" customWidth="1"/>
    <col min="13825" max="13825" width="4.1328125" customWidth="1"/>
    <col min="13827" max="13827" width="24.265625" customWidth="1"/>
    <col min="13834" max="13834" width="10.265625" customWidth="1"/>
    <col min="13836" max="13836" width="3.3984375" customWidth="1"/>
    <col min="13838" max="13838" width="10.1328125" customWidth="1"/>
    <col min="14081" max="14081" width="4.1328125" customWidth="1"/>
    <col min="14083" max="14083" width="24.265625" customWidth="1"/>
    <col min="14090" max="14090" width="10.265625" customWidth="1"/>
    <col min="14092" max="14092" width="3.3984375" customWidth="1"/>
    <col min="14094" max="14094" width="10.1328125" customWidth="1"/>
    <col min="14337" max="14337" width="4.1328125" customWidth="1"/>
    <col min="14339" max="14339" width="24.265625" customWidth="1"/>
    <col min="14346" max="14346" width="10.265625" customWidth="1"/>
    <col min="14348" max="14348" width="3.3984375" customWidth="1"/>
    <col min="14350" max="14350" width="10.1328125" customWidth="1"/>
    <col min="14593" max="14593" width="4.1328125" customWidth="1"/>
    <col min="14595" max="14595" width="24.265625" customWidth="1"/>
    <col min="14602" max="14602" width="10.265625" customWidth="1"/>
    <col min="14604" max="14604" width="3.3984375" customWidth="1"/>
    <col min="14606" max="14606" width="10.1328125" customWidth="1"/>
    <col min="14849" max="14849" width="4.1328125" customWidth="1"/>
    <col min="14851" max="14851" width="24.265625" customWidth="1"/>
    <col min="14858" max="14858" width="10.265625" customWidth="1"/>
    <col min="14860" max="14860" width="3.3984375" customWidth="1"/>
    <col min="14862" max="14862" width="10.1328125" customWidth="1"/>
    <col min="15105" max="15105" width="4.1328125" customWidth="1"/>
    <col min="15107" max="15107" width="24.265625" customWidth="1"/>
    <col min="15114" max="15114" width="10.265625" customWidth="1"/>
    <col min="15116" max="15116" width="3.3984375" customWidth="1"/>
    <col min="15118" max="15118" width="10.1328125" customWidth="1"/>
    <col min="15361" max="15361" width="4.1328125" customWidth="1"/>
    <col min="15363" max="15363" width="24.265625" customWidth="1"/>
    <col min="15370" max="15370" width="10.265625" customWidth="1"/>
    <col min="15372" max="15372" width="3.3984375" customWidth="1"/>
    <col min="15374" max="15374" width="10.1328125" customWidth="1"/>
    <col min="15617" max="15617" width="4.1328125" customWidth="1"/>
    <col min="15619" max="15619" width="24.265625" customWidth="1"/>
    <col min="15626" max="15626" width="10.265625" customWidth="1"/>
    <col min="15628" max="15628" width="3.3984375" customWidth="1"/>
    <col min="15630" max="15630" width="10.1328125" customWidth="1"/>
    <col min="15873" max="15873" width="4.1328125" customWidth="1"/>
    <col min="15875" max="15875" width="24.265625" customWidth="1"/>
    <col min="15882" max="15882" width="10.265625" customWidth="1"/>
    <col min="15884" max="15884" width="3.3984375" customWidth="1"/>
    <col min="15886" max="15886" width="10.1328125" customWidth="1"/>
    <col min="16129" max="16129" width="4.1328125" customWidth="1"/>
    <col min="16131" max="16131" width="24.265625" customWidth="1"/>
    <col min="16138" max="16138" width="10.265625" customWidth="1"/>
    <col min="16140" max="16140" width="3.3984375" customWidth="1"/>
    <col min="16142" max="16142" width="10.1328125" customWidth="1"/>
  </cols>
  <sheetData>
    <row r="1" spans="1:16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3.25" x14ac:dyDescent="0.7">
      <c r="A2" s="1"/>
      <c r="B2" s="56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4"/>
      <c r="P2" s="3"/>
    </row>
    <row r="3" spans="1:16" ht="23.25" x14ac:dyDescent="0.7">
      <c r="A3" s="1"/>
      <c r="B3" s="56" t="s">
        <v>29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4"/>
      <c r="P3" s="3"/>
    </row>
    <row r="4" spans="1:16" ht="14.65" thickBo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3"/>
    </row>
    <row r="5" spans="1:16" ht="31.5" customHeight="1" thickBot="1" x14ac:dyDescent="1.05">
      <c r="A5" s="1"/>
      <c r="B5" s="58" t="s">
        <v>30</v>
      </c>
      <c r="C5" s="59"/>
      <c r="D5" s="59"/>
      <c r="E5" s="59"/>
      <c r="F5" s="59"/>
      <c r="G5" s="59"/>
      <c r="H5" s="59"/>
      <c r="I5" s="60"/>
      <c r="J5" s="60"/>
      <c r="K5" s="60"/>
      <c r="L5" s="61"/>
      <c r="M5" s="60"/>
      <c r="N5" s="62"/>
      <c r="P5" s="3"/>
    </row>
    <row r="6" spans="1:16" ht="39.75" thickBot="1" x14ac:dyDescent="0.5">
      <c r="A6" s="1"/>
      <c r="B6" s="5" t="s">
        <v>3</v>
      </c>
      <c r="C6" s="5" t="s">
        <v>4</v>
      </c>
      <c r="D6" s="6" t="s">
        <v>5</v>
      </c>
      <c r="E6" s="7" t="s">
        <v>6</v>
      </c>
      <c r="F6" s="6" t="s">
        <v>7</v>
      </c>
      <c r="G6" s="7" t="s">
        <v>8</v>
      </c>
      <c r="H6" s="8" t="s">
        <v>9</v>
      </c>
      <c r="I6" s="9" t="s">
        <v>10</v>
      </c>
      <c r="J6" s="8" t="s">
        <v>11</v>
      </c>
      <c r="K6" s="10" t="s">
        <v>12</v>
      </c>
      <c r="L6" s="47"/>
      <c r="M6" s="12" t="s">
        <v>13</v>
      </c>
      <c r="N6" s="13" t="s">
        <v>14</v>
      </c>
      <c r="P6" s="3"/>
    </row>
    <row r="7" spans="1:16" ht="19.5" customHeight="1" thickBot="1" x14ac:dyDescent="0.5">
      <c r="A7" s="1"/>
      <c r="B7" s="14">
        <v>1</v>
      </c>
      <c r="C7" s="15" t="s">
        <v>31</v>
      </c>
      <c r="D7" s="16">
        <f>SUM('[3]Matt Buesnel'!D42:E42)</f>
        <v>8</v>
      </c>
      <c r="E7" s="16">
        <f>SUM('[3]Matt Buesnel'!D43:E43)</f>
        <v>4</v>
      </c>
      <c r="F7" s="16">
        <f>SUM('[3]Matt Buesnel'!D44:E44)</f>
        <v>4</v>
      </c>
      <c r="G7" s="16">
        <f>SUM('[3]Matt Buesnel'!D45:E45)</f>
        <v>0</v>
      </c>
      <c r="H7" s="16">
        <f>SUM('[3]Matt Buesnel'!D40)</f>
        <v>191</v>
      </c>
      <c r="I7" s="16">
        <f>SUM('[3]Matt Buesnel'!E40)</f>
        <v>146</v>
      </c>
      <c r="J7" s="17">
        <f t="shared" ref="J7:J12" si="0">SUM(H7-I7)</f>
        <v>45</v>
      </c>
      <c r="K7" s="18">
        <f>SUM('[3]Matt Buesnel'!D41:E41)</f>
        <v>16</v>
      </c>
      <c r="L7" s="48"/>
      <c r="M7" s="20">
        <f t="shared" ref="M7:M15" si="1">SUM(H7/D7)/2</f>
        <v>11.9375</v>
      </c>
      <c r="N7" s="20">
        <f t="shared" ref="N7:N15" si="2">SUM(I7/D7)/2</f>
        <v>9.125</v>
      </c>
      <c r="O7" s="21"/>
      <c r="P7" s="3"/>
    </row>
    <row r="8" spans="1:16" ht="19.5" customHeight="1" thickBot="1" x14ac:dyDescent="0.5">
      <c r="A8" s="1"/>
      <c r="B8" s="49">
        <v>2</v>
      </c>
      <c r="C8" s="50" t="s">
        <v>32</v>
      </c>
      <c r="D8" s="16">
        <f>SUM('[3]Brendan Jones'!D42:E42)</f>
        <v>8</v>
      </c>
      <c r="E8" s="16">
        <f>SUM('[3]Brendan Jones'!D43:E43)</f>
        <v>4</v>
      </c>
      <c r="F8" s="16">
        <f>SUM('[3]Brendan Jones'!D44:E44)</f>
        <v>3</v>
      </c>
      <c r="G8" s="16">
        <f>SUM('[3]Brendan Jones'!D45:E45)</f>
        <v>1</v>
      </c>
      <c r="H8" s="16">
        <f>SUM('[3]Brendan Jones'!D40)</f>
        <v>186</v>
      </c>
      <c r="I8" s="16">
        <f>SUM('[3]Brendan Jones'!E40)</f>
        <v>150</v>
      </c>
      <c r="J8" s="17">
        <f t="shared" si="0"/>
        <v>36</v>
      </c>
      <c r="K8" s="18">
        <f>SUM('[3]Brendan Jones'!D41:E41)</f>
        <v>15</v>
      </c>
      <c r="L8" s="48"/>
      <c r="M8" s="51">
        <f>SUM(H8/D8)/2</f>
        <v>11.625</v>
      </c>
      <c r="N8" s="51">
        <f>SUM(I8/D8)/2</f>
        <v>9.375</v>
      </c>
      <c r="O8" s="21"/>
      <c r="P8" s="3"/>
    </row>
    <row r="9" spans="1:16" ht="19.5" customHeight="1" thickBot="1" x14ac:dyDescent="0.5">
      <c r="A9" s="1"/>
      <c r="B9" s="28">
        <v>3</v>
      </c>
      <c r="C9" s="23" t="s">
        <v>33</v>
      </c>
      <c r="D9" s="24">
        <f>SUM('[3]Carol Kerr'!D42:E42)</f>
        <v>8</v>
      </c>
      <c r="E9" s="24">
        <f>SUM('[3]Carol Kerr'!D43:E43)</f>
        <v>4</v>
      </c>
      <c r="F9" s="24">
        <f>SUM('[3]Carol Kerr'!D44:E44)</f>
        <v>3</v>
      </c>
      <c r="G9" s="24">
        <f>SUM('[3]Carol Kerr'!D45:E45)</f>
        <v>1</v>
      </c>
      <c r="H9" s="24">
        <f>SUM('[3]Carol Kerr'!D40)</f>
        <v>181</v>
      </c>
      <c r="I9" s="24">
        <f>SUM('[3]Carol Kerr'!E40)</f>
        <v>146</v>
      </c>
      <c r="J9" s="25">
        <f t="shared" si="0"/>
        <v>35</v>
      </c>
      <c r="K9" s="26">
        <f>SUM('[3]Carol Kerr'!D41:E41)</f>
        <v>15</v>
      </c>
      <c r="L9" s="48"/>
      <c r="M9" s="30">
        <f>SUM(H9/D9)/2</f>
        <v>11.3125</v>
      </c>
      <c r="N9" s="30">
        <f>SUM(I9/D9)/2</f>
        <v>9.125</v>
      </c>
      <c r="O9" s="21"/>
      <c r="P9" s="3"/>
    </row>
    <row r="10" spans="1:16" ht="19.5" customHeight="1" thickBot="1" x14ac:dyDescent="0.5">
      <c r="A10" s="1"/>
      <c r="B10" s="22">
        <v>4</v>
      </c>
      <c r="C10" s="29" t="s">
        <v>34</v>
      </c>
      <c r="D10" s="24">
        <f>SUM('[3]Tracey Beverley'!D42:E42)</f>
        <v>8</v>
      </c>
      <c r="E10" s="24">
        <f>SUM('[3]Tracey Beverley'!D43:E43)</f>
        <v>3</v>
      </c>
      <c r="F10" s="24">
        <f>SUM('[3]Tracey Beverley'!D44:E44)</f>
        <v>2</v>
      </c>
      <c r="G10" s="24">
        <f>SUM('[3]Tracey Beverley'!D45:E45)</f>
        <v>3</v>
      </c>
      <c r="H10" s="24">
        <f>SUM('[3]Tracey Beverley'!D40)</f>
        <v>162</v>
      </c>
      <c r="I10" s="24">
        <f>SUM('[3]Tracey Beverley'!E40)</f>
        <v>168</v>
      </c>
      <c r="J10" s="25">
        <f t="shared" si="0"/>
        <v>-6</v>
      </c>
      <c r="K10" s="26">
        <f>SUM('[3]Tracey Beverley'!D41:E41)</f>
        <v>11</v>
      </c>
      <c r="L10" s="48"/>
      <c r="M10" s="30">
        <f t="shared" si="1"/>
        <v>10.125</v>
      </c>
      <c r="N10" s="30">
        <f t="shared" si="2"/>
        <v>10.5</v>
      </c>
      <c r="O10" s="21"/>
      <c r="P10" s="3"/>
    </row>
    <row r="11" spans="1:16" ht="19.5" customHeight="1" thickBot="1" x14ac:dyDescent="0.5">
      <c r="A11" s="1"/>
      <c r="B11" s="28">
        <v>5</v>
      </c>
      <c r="C11" s="23" t="s">
        <v>35</v>
      </c>
      <c r="D11" s="24">
        <f>SUM('[3]Celine Gimenez'!D42:E42)</f>
        <v>8</v>
      </c>
      <c r="E11" s="24">
        <f>SUM('[3]Celine Gimenez'!D43:E43)</f>
        <v>2</v>
      </c>
      <c r="F11" s="24">
        <f>SUM('[3]Celine Gimenez'!D44:E44)</f>
        <v>3</v>
      </c>
      <c r="G11" s="24">
        <f>SUM('[3]Celine Gimenez'!D45:E45)</f>
        <v>3</v>
      </c>
      <c r="H11" s="24">
        <f>SUM('[3]Celine Gimenez'!D40)</f>
        <v>175</v>
      </c>
      <c r="I11" s="24">
        <f>SUM('[3]Celine Gimenez'!E40)</f>
        <v>174</v>
      </c>
      <c r="J11" s="25">
        <f t="shared" si="0"/>
        <v>1</v>
      </c>
      <c r="K11" s="26">
        <f>SUM('[3]Celine Gimenez'!D41:E41)</f>
        <v>9</v>
      </c>
      <c r="L11" s="48"/>
      <c r="M11" s="30">
        <f>SUM(H11/D11)/2</f>
        <v>10.9375</v>
      </c>
      <c r="N11" s="30">
        <f>SUM(I11/D11)/2</f>
        <v>10.875</v>
      </c>
      <c r="O11" s="21"/>
      <c r="P11" s="3"/>
    </row>
    <row r="12" spans="1:16" ht="19.5" customHeight="1" thickBot="1" x14ac:dyDescent="0.5">
      <c r="A12" s="1"/>
      <c r="B12" s="22">
        <v>6</v>
      </c>
      <c r="C12" s="23" t="s">
        <v>36</v>
      </c>
      <c r="D12" s="24">
        <f>SUM('[3]Nathan Wheller'!D42:E42)</f>
        <v>8</v>
      </c>
      <c r="E12" s="24">
        <f>SUM('[3]Nathan Wheller'!D43:E43)</f>
        <v>1</v>
      </c>
      <c r="F12" s="24">
        <f>SUM('[3]Nathan Wheller'!D44:E44)</f>
        <v>6</v>
      </c>
      <c r="G12" s="24">
        <f>SUM('[3]Nathan Wheller'!D45:E45)</f>
        <v>1</v>
      </c>
      <c r="H12" s="24">
        <f>SUM('[3]Nathan Wheller'!D40)</f>
        <v>162</v>
      </c>
      <c r="I12" s="24">
        <f>SUM('[3]Nathan Wheller'!E40)</f>
        <v>161</v>
      </c>
      <c r="J12" s="25">
        <f t="shared" si="0"/>
        <v>1</v>
      </c>
      <c r="K12" s="26">
        <f>SUM('[3]Nathan Wheller'!D41:E41)</f>
        <v>9</v>
      </c>
      <c r="L12" s="48"/>
      <c r="M12" s="30">
        <f>SUM(H12/D12)/2</f>
        <v>10.125</v>
      </c>
      <c r="N12" s="30">
        <f>SUM(I12/D12)/2</f>
        <v>10.0625</v>
      </c>
      <c r="O12" s="21"/>
      <c r="P12" s="3"/>
    </row>
    <row r="13" spans="1:16" ht="19.5" customHeight="1" thickBot="1" x14ac:dyDescent="0.5">
      <c r="A13" s="1"/>
      <c r="B13" s="28">
        <v>7</v>
      </c>
      <c r="C13" s="23" t="s">
        <v>37</v>
      </c>
      <c r="D13" s="24">
        <v>8</v>
      </c>
      <c r="E13" s="24">
        <f>SUM('[3]Alex Stewart'!D43:E43)</f>
        <v>1</v>
      </c>
      <c r="F13" s="24">
        <v>6</v>
      </c>
      <c r="G13" s="24">
        <f>SUM('[3]Alex Stewart'!D45:E45)</f>
        <v>1</v>
      </c>
      <c r="H13" s="24">
        <v>158</v>
      </c>
      <c r="I13" s="24">
        <v>178</v>
      </c>
      <c r="J13" s="25">
        <f t="shared" ref="J13:J16" si="3">SUM(H13-I13)</f>
        <v>-20</v>
      </c>
      <c r="K13" s="26">
        <v>9</v>
      </c>
      <c r="L13" s="48"/>
      <c r="M13" s="30">
        <f t="shared" si="1"/>
        <v>9.875</v>
      </c>
      <c r="N13" s="30">
        <f t="shared" si="2"/>
        <v>11.125</v>
      </c>
      <c r="O13" s="21"/>
      <c r="P13" s="3"/>
    </row>
    <row r="14" spans="1:16" ht="19.5" customHeight="1" thickBot="1" x14ac:dyDescent="0.5">
      <c r="A14" s="1"/>
      <c r="B14" s="31">
        <v>8</v>
      </c>
      <c r="C14" s="32" t="s">
        <v>38</v>
      </c>
      <c r="D14" s="33">
        <f>SUM('[3]Jake Day'!D42:E42)</f>
        <v>8</v>
      </c>
      <c r="E14" s="33">
        <f>SUM('[3]Jake Day'!D43:E43)</f>
        <v>2</v>
      </c>
      <c r="F14" s="33">
        <f>SUM('[3]Jake Day'!D44:E44)</f>
        <v>0</v>
      </c>
      <c r="G14" s="33">
        <f>SUM('[3]Jake Day'!D45:E45)</f>
        <v>6</v>
      </c>
      <c r="H14" s="33">
        <f>SUM('[3]Jake Day'!D40)</f>
        <v>148</v>
      </c>
      <c r="I14" s="33">
        <f>SUM('[3]Jake Day'!E40)</f>
        <v>192</v>
      </c>
      <c r="J14" s="34">
        <f t="shared" si="3"/>
        <v>-44</v>
      </c>
      <c r="K14" s="35">
        <f>SUM('[3]Jake Day'!D41:E41)</f>
        <v>6</v>
      </c>
      <c r="L14" s="48"/>
      <c r="M14" s="36">
        <f t="shared" si="1"/>
        <v>9.25</v>
      </c>
      <c r="N14" s="36">
        <f t="shared" si="2"/>
        <v>12</v>
      </c>
      <c r="O14" s="21"/>
      <c r="P14" s="3"/>
    </row>
    <row r="15" spans="1:16" ht="19.5" customHeight="1" thickBot="1" x14ac:dyDescent="0.5">
      <c r="A15" s="1"/>
      <c r="B15" s="37">
        <v>9</v>
      </c>
      <c r="C15" s="32" t="s">
        <v>39</v>
      </c>
      <c r="D15" s="33">
        <v>8</v>
      </c>
      <c r="E15" s="33">
        <v>0</v>
      </c>
      <c r="F15" s="33">
        <v>3</v>
      </c>
      <c r="G15" s="33">
        <f>SUM('[3]Cassie Stewart'!D45:E45)</f>
        <v>5</v>
      </c>
      <c r="H15" s="33">
        <v>138</v>
      </c>
      <c r="I15" s="33">
        <v>186</v>
      </c>
      <c r="J15" s="34">
        <f t="shared" si="3"/>
        <v>-48</v>
      </c>
      <c r="K15" s="35">
        <v>3</v>
      </c>
      <c r="L15" s="48"/>
      <c r="M15" s="36">
        <f t="shared" si="1"/>
        <v>8.625</v>
      </c>
      <c r="N15" s="36">
        <f t="shared" si="2"/>
        <v>11.625</v>
      </c>
      <c r="O15" s="21"/>
      <c r="P15" s="3"/>
    </row>
    <row r="16" spans="1:16" ht="19.5" customHeight="1" thickBot="1" x14ac:dyDescent="0.5">
      <c r="A16" s="1"/>
      <c r="B16" s="38">
        <v>10</v>
      </c>
      <c r="C16" s="39" t="s">
        <v>24</v>
      </c>
      <c r="D16" s="40">
        <f>SUM([3]BYE!D42:E42)</f>
        <v>0</v>
      </c>
      <c r="E16" s="40">
        <f>SUM([3]BYE!D43:E43)</f>
        <v>0</v>
      </c>
      <c r="F16" s="40">
        <f>SUM([3]BYE!D44:E44)</f>
        <v>0</v>
      </c>
      <c r="G16" s="40">
        <f>SUM([3]BYE!D45:E45)</f>
        <v>0</v>
      </c>
      <c r="H16" s="40">
        <f>SUM([3]BYE!D40)</f>
        <v>0</v>
      </c>
      <c r="I16" s="40">
        <f>SUM([3]BYE!E40)</f>
        <v>0</v>
      </c>
      <c r="J16" s="41">
        <f t="shared" si="3"/>
        <v>0</v>
      </c>
      <c r="K16" s="42">
        <f>SUM([3]BYE!D41:E41)</f>
        <v>0</v>
      </c>
      <c r="L16" s="52"/>
      <c r="M16" s="44">
        <v>0</v>
      </c>
      <c r="N16" s="44">
        <v>0</v>
      </c>
      <c r="O16" s="21"/>
      <c r="P16" s="3"/>
    </row>
    <row r="17" spans="1:14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45">
      <c r="A19" s="1"/>
      <c r="B19" s="1"/>
      <c r="C19" s="45" t="s">
        <v>40</v>
      </c>
      <c r="D19" s="46" t="s">
        <v>25</v>
      </c>
      <c r="E19" s="1" t="s">
        <v>26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45">
      <c r="A20" s="1"/>
      <c r="B20" s="1"/>
      <c r="C20" s="55"/>
      <c r="D20" s="46" t="s">
        <v>25</v>
      </c>
      <c r="E20" s="1" t="s">
        <v>41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Singles Premier League</vt:lpstr>
      <vt:lpstr>Singles Division 1</vt:lpstr>
      <vt:lpstr>Singles Division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2014-03-13T07:36:21Z</dcterms:created>
  <dcterms:modified xsi:type="dcterms:W3CDTF">2016-03-06T12:00:10Z</dcterms:modified>
</cp:coreProperties>
</file>