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2"/>
  </bookViews>
  <sheets>
    <sheet name="10.15" sheetId="1" r:id="rId1"/>
    <sheet name="01.15" sheetId="2" r:id="rId2"/>
    <sheet name="04.15" sheetId="3" r:id="rId3"/>
    <sheet name="Freeze Date" sheetId="4" r:id="rId4"/>
  </sheets>
  <definedNames>
    <definedName name="_xlnm.Print_Area" localSheetId="1">'01.15'!$A$1:$I$28</definedName>
    <definedName name="_xlnm.Print_Area" localSheetId="2">'04.15'!$A$1:$I$28</definedName>
    <definedName name="_xlnm.Print_Area" localSheetId="0">'10.15'!$A$1:$I$28</definedName>
    <definedName name="_xlnm.Print_Area" localSheetId="3">'Freeze Date'!$A$1:$I$28</definedName>
  </definedNames>
  <calcPr fullCalcOnLoad="1"/>
</workbook>
</file>

<file path=xl/comments1.xml><?xml version="1.0" encoding="utf-8"?>
<comments xmlns="http://schemas.openxmlformats.org/spreadsheetml/2006/main">
  <authors>
    <author>test</author>
  </authors>
  <commentList>
    <comment ref="B22" authorId="0">
      <text>
        <r>
          <rPr>
            <b/>
            <sz val="9"/>
            <rFont val="Tahoma"/>
            <family val="2"/>
          </rPr>
          <t>When calculating the total for this cell, remember to only calculate the ABE/ASE number from Table 4B Column B, minus the High Adult Secondary number.  The number that goes in this cell should be the total of 5 out of 6 EFLs on the ABE/ASE side of the Table 4B.</t>
        </r>
        <r>
          <rPr>
            <sz val="9"/>
            <rFont val="Tahoma"/>
            <family val="2"/>
          </rPr>
          <t xml:space="preserve">
</t>
        </r>
      </text>
    </comment>
    <comment ref="C22" authorId="0">
      <text>
        <r>
          <rPr>
            <b/>
            <sz val="9"/>
            <rFont val="Tahoma"/>
            <family val="2"/>
          </rPr>
          <t>When calculating the total for this cell, remember to only calculate the ESL number from Table 4B Column B.  The number that goes in this cell should be the total of 6 EFLs on the ESL side of the Table 4B.</t>
        </r>
        <r>
          <rPr>
            <sz val="9"/>
            <rFont val="Tahoma"/>
            <family val="2"/>
          </rPr>
          <t xml:space="preserve">
</t>
        </r>
      </text>
    </comment>
  </commentList>
</comments>
</file>

<file path=xl/comments2.xml><?xml version="1.0" encoding="utf-8"?>
<comments xmlns="http://schemas.openxmlformats.org/spreadsheetml/2006/main">
  <authors>
    <author>test</author>
  </authors>
  <commentList>
    <comment ref="B22" authorId="0">
      <text>
        <r>
          <rPr>
            <b/>
            <sz val="9"/>
            <rFont val="Tahoma"/>
            <family val="2"/>
          </rPr>
          <t>When calculating the total for this cell, remember to only calculate the ABE/ASE number from Table 4B Column B, minus the High Adult Secondary number.  The number that goes in this cell should be the total of 5 out of 6 EFLs on the ABE/ASE side of the Table 4B.</t>
        </r>
        <r>
          <rPr>
            <sz val="9"/>
            <rFont val="Tahoma"/>
            <family val="2"/>
          </rPr>
          <t xml:space="preserve">
</t>
        </r>
      </text>
    </comment>
    <comment ref="C22" authorId="0">
      <text>
        <r>
          <rPr>
            <b/>
            <sz val="9"/>
            <rFont val="Tahoma"/>
            <family val="2"/>
          </rPr>
          <t>When calculating the total for this cell, remember to only calculate the ESL number from Table 4B Column B.  The number that goes in this cell should be the total of 6 EFLs on the ESL side of the Table 4B.</t>
        </r>
        <r>
          <rPr>
            <sz val="9"/>
            <rFont val="Tahoma"/>
            <family val="2"/>
          </rPr>
          <t xml:space="preserve">
</t>
        </r>
      </text>
    </comment>
  </commentList>
</comments>
</file>

<file path=xl/comments3.xml><?xml version="1.0" encoding="utf-8"?>
<comments xmlns="http://schemas.openxmlformats.org/spreadsheetml/2006/main">
  <authors>
    <author>test</author>
  </authors>
  <commentList>
    <comment ref="B22" authorId="0">
      <text>
        <r>
          <rPr>
            <b/>
            <sz val="9"/>
            <rFont val="Tahoma"/>
            <family val="2"/>
          </rPr>
          <t>When calculating the total for this cell, remember to only calculate the ABE/ASE number from Table 4B Column B, minus the High Adult Secondary number.  The number that goes in this cell should be the total of 5 out of 6 EFLs on the ABE/ASE side of the Table 4B.</t>
        </r>
        <r>
          <rPr>
            <sz val="9"/>
            <rFont val="Tahoma"/>
            <family val="2"/>
          </rPr>
          <t xml:space="preserve">
</t>
        </r>
      </text>
    </comment>
    <comment ref="C22" authorId="0">
      <text>
        <r>
          <rPr>
            <b/>
            <sz val="9"/>
            <rFont val="Tahoma"/>
            <family val="2"/>
          </rPr>
          <t>When calculating the total for this cell, remember to only calculate the ESL number from Table 4B Column B.  The number that goes in this cell should be the total of 6 EFLs on the ESL side of the Table 4B.</t>
        </r>
        <r>
          <rPr>
            <sz val="9"/>
            <rFont val="Tahoma"/>
            <family val="2"/>
          </rPr>
          <t xml:space="preserve">
</t>
        </r>
      </text>
    </comment>
  </commentList>
</comments>
</file>

<file path=xl/comments4.xml><?xml version="1.0" encoding="utf-8"?>
<comments xmlns="http://schemas.openxmlformats.org/spreadsheetml/2006/main">
  <authors>
    <author>test</author>
  </authors>
  <commentList>
    <comment ref="B22" authorId="0">
      <text>
        <r>
          <rPr>
            <b/>
            <sz val="9"/>
            <rFont val="Tahoma"/>
            <family val="2"/>
          </rPr>
          <t>When calculating the total for this cell, remember to only calculate the ABE/ASE number from Table 4B Column B, minus the High Adult Secondary number.  The number that goes in this cell should be the total of 5 out of 6 EFLs on the ABE/ASE side of the Table 4B.</t>
        </r>
        <r>
          <rPr>
            <sz val="9"/>
            <rFont val="Tahoma"/>
            <family val="2"/>
          </rPr>
          <t xml:space="preserve">
</t>
        </r>
      </text>
    </comment>
    <comment ref="C22" authorId="0">
      <text>
        <r>
          <rPr>
            <b/>
            <sz val="9"/>
            <rFont val="Tahoma"/>
            <family val="2"/>
          </rPr>
          <t>When calculating the total for this cell, remember to only calculate the ESL number from Table 4B Column B.  The number that goes in this cell should be the total of 6 EFLs on the ESL side of the Table 4B.</t>
        </r>
        <r>
          <rPr>
            <sz val="9"/>
            <rFont val="Tahoma"/>
            <family val="2"/>
          </rPr>
          <t xml:space="preserve">
</t>
        </r>
      </text>
    </comment>
  </commentList>
</comments>
</file>

<file path=xl/sharedStrings.xml><?xml version="1.0" encoding="utf-8"?>
<sst xmlns="http://schemas.openxmlformats.org/spreadsheetml/2006/main" count="294" uniqueCount="71">
  <si>
    <t>Program Name</t>
  </si>
  <si>
    <t>Date Range</t>
  </si>
  <si>
    <t>Due Date</t>
  </si>
  <si>
    <t>Educational Functioning Level</t>
  </si>
  <si>
    <t>Percent Completing a Level (Column H)</t>
  </si>
  <si>
    <t>Table 4 for High ASE - Total Number Entered (Column B)</t>
  </si>
  <si>
    <t>Table 4 for High ASE - Total Number Completed Level (Column D)</t>
  </si>
  <si>
    <t>Table 4B - Number Completed Level (Column D)</t>
  </si>
  <si>
    <t>Table 4 for High ASE - Total Attendance Hours (Column C)</t>
  </si>
  <si>
    <t>Average Attendance Hours Per Student</t>
  </si>
  <si>
    <t>State Standards</t>
  </si>
  <si>
    <t>Education Level</t>
  </si>
  <si>
    <t>%</t>
  </si>
  <si>
    <t>#</t>
  </si>
  <si>
    <t xml:space="preserve">Beginning ABE Literacy </t>
  </si>
  <si>
    <t xml:space="preserve">Beginning Basic </t>
  </si>
  <si>
    <t>Low Intermediate Basic</t>
  </si>
  <si>
    <t>High Intermediate Basic</t>
  </si>
  <si>
    <t>Low Adult Secondary</t>
  </si>
  <si>
    <t>High Adult Secondary</t>
  </si>
  <si>
    <t>ABE/ASE Total</t>
  </si>
  <si>
    <t>ESL Literacy</t>
  </si>
  <si>
    <t>Low Beginning ESL</t>
  </si>
  <si>
    <t>High Beginning ESL</t>
  </si>
  <si>
    <t>Low Intermediate ESL</t>
  </si>
  <si>
    <t>High Intermediate ESL</t>
  </si>
  <si>
    <t>Advanced ESL Literacy</t>
  </si>
  <si>
    <t>ESL Total</t>
  </si>
  <si>
    <t>AE &amp; ESL Total</t>
  </si>
  <si>
    <t>Pre/Post Testing</t>
  </si>
  <si>
    <t>ABE</t>
  </si>
  <si>
    <t>ESL</t>
  </si>
  <si>
    <t>Career Readiness Certificates (CRC)</t>
  </si>
  <si>
    <t>Table 4B - (ABE &amp; ESL SUB Totals) Number Enrolled Pre &amp; Post Tested (Column B)</t>
  </si>
  <si>
    <t>Current Number of High School Diplomas Earned</t>
  </si>
  <si>
    <t>State Standard</t>
  </si>
  <si>
    <t>Bronze</t>
  </si>
  <si>
    <t>Silver</t>
  </si>
  <si>
    <t>Gold</t>
  </si>
  <si>
    <t>Platinum</t>
  </si>
  <si>
    <t>Percentage of Post Tested Students Who Completed a Level</t>
  </si>
  <si>
    <t>Number of ABE Students</t>
  </si>
  <si>
    <t>Number of ASE Students</t>
  </si>
  <si>
    <t>Number of ESL Students</t>
  </si>
  <si>
    <t>Overall % Completing Level</t>
  </si>
  <si>
    <t>Total # PT</t>
  </si>
  <si>
    <t># in Count</t>
  </si>
  <si>
    <t>Total Completing</t>
  </si>
  <si>
    <t>Total Secondary Diplomas</t>
  </si>
  <si>
    <t>ABE Students</t>
  </si>
  <si>
    <t>ASE Students</t>
  </si>
  <si>
    <t>ESL Students</t>
  </si>
  <si>
    <t>% of Students are ABE</t>
  </si>
  <si>
    <t>% of Students are ASE</t>
  </si>
  <si>
    <t>% of Students are ESL</t>
  </si>
  <si>
    <t>overall % PT</t>
  </si>
  <si>
    <t>Aggregate Average</t>
  </si>
  <si>
    <t>HSED &amp; High School Diplomas</t>
  </si>
  <si>
    <t>Freeze Date</t>
  </si>
  <si>
    <t>Post Test Rate</t>
  </si>
  <si>
    <t>Overall Post-Test Rate</t>
  </si>
  <si>
    <t xml:space="preserve">ESL  </t>
  </si>
  <si>
    <t>TOTAL</t>
  </si>
  <si>
    <t>Current Number of HSED Earned - FUNDABLES ONLY</t>
  </si>
  <si>
    <t>Current Number of Career Readiness Certificates (CRC) - Highest CRC Score per Student - FUNDABLES ONLY</t>
  </si>
  <si>
    <t>South Carolina Desktop Monitoring Tool 2017-2018 School Year</t>
  </si>
  <si>
    <t>7/01/2017 - 9/30/2017</t>
  </si>
  <si>
    <t>7/01/2017 - 12/31/2017</t>
  </si>
  <si>
    <t>7/01/2017 - 3/31/2018</t>
  </si>
  <si>
    <t>7/01/2017 - 6/30/2018</t>
  </si>
  <si>
    <t>Laurens County Adult Education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</si>
</sst>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000000000%"/>
    <numFmt numFmtId="170" formatCode="0.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s>
  <fonts count="46">
    <font>
      <sz val="11"/>
      <color theme="1"/>
      <name val="Calibri"/>
      <family val="2"/>
    </font>
    <font>
      <sz val="11"/>
      <color indexed="8"/>
      <name val="Calibri"/>
      <family val="2"/>
    </font>
    <font>
      <b/>
      <sz val="16"/>
      <name val="Arial"/>
      <family val="2"/>
    </font>
    <font>
      <b/>
      <sz val="14"/>
      <name val="Arial"/>
      <family val="2"/>
    </font>
    <font>
      <b/>
      <sz val="12"/>
      <name val="Arial"/>
      <family val="2"/>
    </font>
    <font>
      <b/>
      <sz val="10"/>
      <name val="Arial"/>
      <family val="2"/>
    </font>
    <font>
      <b/>
      <sz val="10"/>
      <color indexed="9"/>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2"/>
      <color indexed="63"/>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2"/>
      <color rgb="FF555555"/>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AC8BDD"/>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medium"/>
      <top style="thin"/>
      <bottom style="thin"/>
    </border>
    <border>
      <left style="medium"/>
      <right style="medium"/>
      <top style="thin"/>
      <bottom style="thin"/>
    </border>
    <border>
      <left style="thin"/>
      <right style="thin"/>
      <top style="thin"/>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medium"/>
      <top/>
      <bottom style="thin"/>
    </border>
    <border>
      <left style="thin"/>
      <right/>
      <top style="thin"/>
      <bottom style="medium"/>
    </border>
    <border>
      <left/>
      <right style="medium"/>
      <top/>
      <bottom/>
    </border>
    <border>
      <left/>
      <right style="medium"/>
      <top/>
      <bottom style="medium"/>
    </border>
    <border>
      <left style="medium"/>
      <right/>
      <top style="medium"/>
      <bottom style="medium"/>
    </border>
    <border>
      <left/>
      <right/>
      <top style="medium"/>
      <bottom style="medium"/>
    </border>
    <border>
      <left style="medium"/>
      <right/>
      <top style="thin"/>
      <bottom style="medium"/>
    </border>
    <border>
      <left style="medium"/>
      <right style="medium"/>
      <top/>
      <bottom style="thin"/>
    </border>
    <border>
      <left style="thin"/>
      <right style="medium"/>
      <top style="medium"/>
      <bottom style="thin"/>
    </border>
    <border>
      <left style="medium"/>
      <right style="thin"/>
      <top style="thin"/>
      <bottom style="medium"/>
    </border>
    <border>
      <left style="thin"/>
      <right/>
      <top style="thin"/>
      <bottom style="thin"/>
    </border>
    <border>
      <left style="medium"/>
      <right style="thin"/>
      <top/>
      <bottom style="thin"/>
    </border>
    <border>
      <left style="thin"/>
      <right style="thin"/>
      <top style="medium"/>
      <bottom style="thin"/>
    </border>
    <border>
      <left/>
      <right style="medium"/>
      <top style="medium"/>
      <bottom/>
    </border>
    <border>
      <left style="medium"/>
      <right/>
      <top style="thin"/>
      <bottom style="thin"/>
    </border>
    <border>
      <left style="medium"/>
      <right style="medium"/>
      <top style="thin"/>
      <bottom style="medium"/>
    </border>
    <border>
      <left style="medium"/>
      <right style="thin"/>
      <top style="medium"/>
      <bottom style="thin"/>
    </border>
    <border>
      <left style="medium"/>
      <right/>
      <top style="medium"/>
      <bottom style="thin"/>
    </border>
    <border>
      <left/>
      <right style="medium"/>
      <top style="thin"/>
      <bottom style="thin"/>
    </border>
    <border>
      <left style="thin"/>
      <right style="thin"/>
      <top style="medium"/>
      <bottom>
        <color indexed="63"/>
      </bottom>
    </border>
    <border>
      <left/>
      <right style="medium"/>
      <top style="medium"/>
      <bottom style="medium"/>
    </border>
    <border>
      <left/>
      <right/>
      <top/>
      <bottom style="medium"/>
    </border>
    <border>
      <left style="medium"/>
      <right style="medium"/>
      <top style="medium"/>
      <bottom/>
    </border>
    <border>
      <left style="medium"/>
      <right style="medium"/>
      <top/>
      <bottom style="medium"/>
    </border>
    <border>
      <left style="medium"/>
      <right/>
      <top style="medium"/>
      <bottom/>
    </border>
    <border>
      <left/>
      <right/>
      <top style="medium"/>
      <bottom/>
    </border>
    <border>
      <left style="medium"/>
      <right/>
      <top/>
      <bottom style="medium"/>
    </border>
    <border>
      <left/>
      <right style="medium"/>
      <top style="medium"/>
      <bottom style="thin"/>
    </border>
    <border>
      <left/>
      <right/>
      <top style="medium"/>
      <bottom style="thin"/>
    </border>
    <border>
      <left style="medium"/>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7">
    <xf numFmtId="0" fontId="0" fillId="0" borderId="0" xfId="0" applyFont="1" applyAlignment="1">
      <alignment/>
    </xf>
    <xf numFmtId="3" fontId="5" fillId="33" borderId="10" xfId="0" applyNumberFormat="1" applyFont="1" applyFill="1" applyBorder="1" applyAlignment="1" applyProtection="1">
      <alignment horizontal="center"/>
      <protection/>
    </xf>
    <xf numFmtId="4" fontId="5" fillId="33" borderId="10" xfId="0" applyNumberFormat="1" applyFont="1" applyFill="1" applyBorder="1" applyAlignment="1" applyProtection="1">
      <alignment horizontal="center"/>
      <protection/>
    </xf>
    <xf numFmtId="3" fontId="5" fillId="33" borderId="10" xfId="0" applyNumberFormat="1" applyFont="1" applyFill="1" applyBorder="1" applyAlignment="1" applyProtection="1">
      <alignment horizontal="center" vertical="center"/>
      <protection/>
    </xf>
    <xf numFmtId="164" fontId="5" fillId="33" borderId="11" xfId="57" applyNumberFormat="1" applyFont="1" applyFill="1" applyBorder="1" applyAlignment="1" applyProtection="1">
      <alignment horizontal="center" vertical="center"/>
      <protection/>
    </xf>
    <xf numFmtId="10" fontId="5" fillId="33" borderId="10" xfId="0" applyNumberFormat="1" applyFont="1" applyFill="1" applyBorder="1" applyAlignment="1" applyProtection="1">
      <alignment horizontal="center"/>
      <protection/>
    </xf>
    <xf numFmtId="0" fontId="0" fillId="0" borderId="0" xfId="0" applyAlignment="1" applyProtection="1">
      <alignment/>
      <protection/>
    </xf>
    <xf numFmtId="2" fontId="5" fillId="33" borderId="10" xfId="57" applyNumberFormat="1" applyFont="1" applyFill="1" applyBorder="1" applyAlignment="1" applyProtection="1">
      <alignment horizontal="center" vertical="center"/>
      <protection/>
    </xf>
    <xf numFmtId="164" fontId="5" fillId="33" borderId="12" xfId="57" applyNumberFormat="1" applyFont="1" applyFill="1" applyBorder="1" applyAlignment="1" applyProtection="1">
      <alignment horizontal="center" vertical="center"/>
      <protection/>
    </xf>
    <xf numFmtId="164" fontId="5" fillId="33" borderId="10" xfId="57" applyNumberFormat="1" applyFont="1" applyFill="1" applyBorder="1" applyAlignment="1" applyProtection="1">
      <alignment horizontal="center" vertical="center"/>
      <protection/>
    </xf>
    <xf numFmtId="0" fontId="5" fillId="33" borderId="13" xfId="0" applyFont="1" applyFill="1" applyBorder="1" applyAlignment="1" applyProtection="1">
      <alignment vertical="center" wrapText="1"/>
      <protection/>
    </xf>
    <xf numFmtId="164" fontId="5" fillId="33" borderId="14" xfId="57" applyNumberFormat="1" applyFont="1" applyFill="1" applyBorder="1" applyAlignment="1" applyProtection="1">
      <alignment horizontal="center" vertical="center"/>
      <protection/>
    </xf>
    <xf numFmtId="3" fontId="5" fillId="33" borderId="15" xfId="0" applyNumberFormat="1" applyFont="1" applyFill="1" applyBorder="1" applyAlignment="1" applyProtection="1">
      <alignment horizontal="center" vertical="center"/>
      <protection/>
    </xf>
    <xf numFmtId="3" fontId="0" fillId="0" borderId="0" xfId="0" applyNumberFormat="1" applyAlignment="1" applyProtection="1">
      <alignment/>
      <protection/>
    </xf>
    <xf numFmtId="4" fontId="0" fillId="0" borderId="0" xfId="0" applyNumberFormat="1" applyAlignment="1" applyProtection="1">
      <alignment/>
      <protection/>
    </xf>
    <xf numFmtId="0" fontId="5" fillId="33" borderId="16"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wrapText="1"/>
      <protection/>
    </xf>
    <xf numFmtId="3" fontId="5" fillId="33" borderId="18" xfId="0" applyNumberFormat="1" applyFont="1" applyFill="1" applyBorder="1" applyAlignment="1" applyProtection="1">
      <alignment horizontal="center" vertical="center"/>
      <protection/>
    </xf>
    <xf numFmtId="3" fontId="5" fillId="33" borderId="19" xfId="0" applyNumberFormat="1" applyFont="1" applyFill="1" applyBorder="1" applyAlignment="1" applyProtection="1">
      <alignment horizontal="center"/>
      <protection/>
    </xf>
    <xf numFmtId="10" fontId="5" fillId="33" borderId="14" xfId="0" applyNumberFormat="1" applyFont="1" applyFill="1" applyBorder="1" applyAlignment="1" applyProtection="1">
      <alignment horizontal="center"/>
      <protection/>
    </xf>
    <xf numFmtId="3" fontId="5" fillId="33" borderId="14" xfId="0" applyNumberFormat="1" applyFont="1" applyFill="1" applyBorder="1" applyAlignment="1" applyProtection="1">
      <alignment horizontal="center"/>
      <protection/>
    </xf>
    <xf numFmtId="4" fontId="5" fillId="33" borderId="14" xfId="0" applyNumberFormat="1" applyFont="1" applyFill="1" applyBorder="1" applyAlignment="1" applyProtection="1">
      <alignment horizontal="center"/>
      <protection/>
    </xf>
    <xf numFmtId="2" fontId="5" fillId="33" borderId="14" xfId="57" applyNumberFormat="1" applyFont="1" applyFill="1" applyBorder="1" applyAlignment="1" applyProtection="1">
      <alignment horizontal="center" vertical="center"/>
      <protection/>
    </xf>
    <xf numFmtId="3" fontId="0" fillId="0" borderId="0" xfId="0" applyNumberFormat="1" applyFill="1" applyBorder="1" applyAlignment="1" applyProtection="1">
      <alignment horizontal="center" vertical="center"/>
      <protection/>
    </xf>
    <xf numFmtId="0" fontId="0" fillId="0" borderId="0" xfId="0" applyFill="1" applyBorder="1" applyAlignment="1" applyProtection="1">
      <alignment vertical="center"/>
      <protection/>
    </xf>
    <xf numFmtId="10" fontId="41" fillId="34" borderId="12" xfId="57" applyNumberFormat="1" applyFont="1" applyFill="1" applyBorder="1" applyAlignment="1" applyProtection="1">
      <alignment horizontal="center"/>
      <protection/>
    </xf>
    <xf numFmtId="10" fontId="5" fillId="0" borderId="20" xfId="0" applyNumberFormat="1" applyFont="1" applyFill="1" applyBorder="1" applyAlignment="1" applyProtection="1">
      <alignment horizontal="center"/>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24" xfId="0" applyFill="1" applyBorder="1" applyAlignment="1" applyProtection="1">
      <alignment/>
      <protection/>
    </xf>
    <xf numFmtId="164" fontId="41" fillId="34" borderId="12" xfId="57" applyNumberFormat="1" applyFont="1" applyFill="1" applyBorder="1" applyAlignment="1" applyProtection="1">
      <alignment horizontal="center" vertical="center"/>
      <protection/>
    </xf>
    <xf numFmtId="0" fontId="41" fillId="34" borderId="25" xfId="0" applyFont="1" applyFill="1" applyBorder="1" applyAlignment="1" applyProtection="1">
      <alignment/>
      <protection/>
    </xf>
    <xf numFmtId="3" fontId="41" fillId="34" borderId="11" xfId="0" applyNumberFormat="1" applyFont="1" applyFill="1" applyBorder="1" applyAlignment="1" applyProtection="1">
      <alignment horizontal="center"/>
      <protection/>
    </xf>
    <xf numFmtId="0" fontId="0" fillId="0" borderId="0" xfId="0"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5" fillId="33" borderId="26" xfId="0" applyFont="1" applyFill="1" applyBorder="1" applyAlignment="1" applyProtection="1">
      <alignment vertical="center" wrapText="1"/>
      <protection/>
    </xf>
    <xf numFmtId="9" fontId="41" fillId="34" borderId="11" xfId="57" applyFont="1" applyFill="1" applyBorder="1" applyAlignment="1" applyProtection="1">
      <alignment horizontal="center"/>
      <protection/>
    </xf>
    <xf numFmtId="164" fontId="41" fillId="34" borderId="27" xfId="57" applyNumberFormat="1" applyFont="1" applyFill="1" applyBorder="1" applyAlignment="1" applyProtection="1">
      <alignment horizontal="center" vertical="center"/>
      <protection/>
    </xf>
    <xf numFmtId="0" fontId="41" fillId="34" borderId="28" xfId="0" applyFont="1" applyFill="1" applyBorder="1" applyAlignment="1" applyProtection="1">
      <alignment/>
      <protection/>
    </xf>
    <xf numFmtId="0" fontId="41" fillId="34" borderId="14" xfId="0" applyFont="1" applyFill="1" applyBorder="1" applyAlignment="1" applyProtection="1">
      <alignment/>
      <protection/>
    </xf>
    <xf numFmtId="3" fontId="5" fillId="33" borderId="29" xfId="0" applyNumberFormat="1" applyFont="1" applyFill="1" applyBorder="1" applyAlignment="1" applyProtection="1">
      <alignment horizontal="center" vertical="center"/>
      <protection/>
    </xf>
    <xf numFmtId="3" fontId="5" fillId="34" borderId="30" xfId="0" applyNumberFormat="1" applyFont="1" applyFill="1" applyBorder="1" applyAlignment="1" applyProtection="1">
      <alignment vertical="center"/>
      <protection/>
    </xf>
    <xf numFmtId="0" fontId="0" fillId="34" borderId="19" xfId="0" applyFill="1" applyBorder="1" applyAlignment="1" applyProtection="1">
      <alignment/>
      <protection/>
    </xf>
    <xf numFmtId="49" fontId="6" fillId="35" borderId="31" xfId="0" applyNumberFormat="1" applyFont="1" applyFill="1" applyBorder="1" applyAlignment="1" applyProtection="1">
      <alignment horizontal="center"/>
      <protection/>
    </xf>
    <xf numFmtId="49" fontId="6" fillId="35" borderId="32" xfId="0" applyNumberFormat="1" applyFont="1" applyFill="1" applyBorder="1" applyAlignment="1" applyProtection="1">
      <alignment horizontal="center"/>
      <protection/>
    </xf>
    <xf numFmtId="0" fontId="41" fillId="34" borderId="33" xfId="0" applyFont="1" applyFill="1" applyBorder="1" applyAlignment="1" applyProtection="1">
      <alignment wrapText="1"/>
      <protection/>
    </xf>
    <xf numFmtId="3" fontId="41" fillId="34" borderId="12" xfId="0" applyNumberFormat="1" applyFont="1" applyFill="1" applyBorder="1" applyAlignment="1" applyProtection="1">
      <alignment horizontal="center" vertical="center"/>
      <protection/>
    </xf>
    <xf numFmtId="0" fontId="41" fillId="34" borderId="15" xfId="0" applyFont="1" applyFill="1" applyBorder="1" applyAlignment="1" applyProtection="1">
      <alignment vertical="center"/>
      <protection/>
    </xf>
    <xf numFmtId="0" fontId="41" fillId="34" borderId="10" xfId="0" applyFont="1" applyFill="1" applyBorder="1" applyAlignment="1" applyProtection="1">
      <alignment vertical="center" wrapText="1"/>
      <protection/>
    </xf>
    <xf numFmtId="3" fontId="41" fillId="34" borderId="12" xfId="0" applyNumberFormat="1" applyFont="1" applyFill="1" applyBorder="1" applyAlignment="1" applyProtection="1">
      <alignment horizontal="center" vertical="center" wrapText="1"/>
      <protection/>
    </xf>
    <xf numFmtId="0" fontId="41" fillId="34" borderId="33" xfId="0" applyFont="1" applyFill="1" applyBorder="1" applyAlignment="1" applyProtection="1">
      <alignment vertical="center" wrapText="1"/>
      <protection/>
    </xf>
    <xf numFmtId="10" fontId="5" fillId="33" borderId="10" xfId="0" applyNumberFormat="1" applyFont="1" applyFill="1" applyBorder="1" applyAlignment="1" applyProtection="1">
      <alignment horizontal="center" vertical="center"/>
      <protection/>
    </xf>
    <xf numFmtId="4" fontId="5" fillId="33" borderId="10" xfId="0" applyNumberFormat="1" applyFont="1" applyFill="1" applyBorder="1" applyAlignment="1" applyProtection="1">
      <alignment horizontal="center" vertical="center"/>
      <protection/>
    </xf>
    <xf numFmtId="0" fontId="0" fillId="0" borderId="0" xfId="0" applyFill="1" applyBorder="1" applyAlignment="1" applyProtection="1" quotePrefix="1">
      <alignment vertical="center"/>
      <protection/>
    </xf>
    <xf numFmtId="3" fontId="5" fillId="34" borderId="10" xfId="0" applyNumberFormat="1" applyFont="1" applyFill="1" applyBorder="1" applyAlignment="1" applyProtection="1">
      <alignment horizontal="center"/>
      <protection/>
    </xf>
    <xf numFmtId="3" fontId="5" fillId="36" borderId="10" xfId="0" applyNumberFormat="1" applyFont="1" applyFill="1" applyBorder="1" applyAlignment="1" applyProtection="1">
      <alignment horizontal="center"/>
      <protection locked="0"/>
    </xf>
    <xf numFmtId="4" fontId="5" fillId="36" borderId="10" xfId="0" applyNumberFormat="1" applyFont="1" applyFill="1" applyBorder="1" applyAlignment="1" applyProtection="1">
      <alignment horizontal="center"/>
      <protection locked="0"/>
    </xf>
    <xf numFmtId="3" fontId="5" fillId="36" borderId="10" xfId="0" applyNumberFormat="1" applyFont="1" applyFill="1" applyBorder="1" applyAlignment="1" applyProtection="1">
      <alignment horizontal="center" vertical="center"/>
      <protection locked="0"/>
    </xf>
    <xf numFmtId="3" fontId="5" fillId="36" borderId="12" xfId="0" applyNumberFormat="1" applyFont="1" applyFill="1" applyBorder="1" applyAlignment="1" applyProtection="1">
      <alignment horizontal="center" vertical="center"/>
      <protection locked="0"/>
    </xf>
    <xf numFmtId="3" fontId="5" fillId="36" borderId="28" xfId="0" applyNumberFormat="1" applyFont="1" applyFill="1" applyBorder="1" applyAlignment="1" applyProtection="1">
      <alignment horizontal="center" vertical="center"/>
      <protection locked="0"/>
    </xf>
    <xf numFmtId="3" fontId="5" fillId="36" borderId="14" xfId="0" applyNumberFormat="1" applyFont="1" applyFill="1" applyBorder="1" applyAlignment="1" applyProtection="1">
      <alignment horizontal="center" vertical="center"/>
      <protection locked="0"/>
    </xf>
    <xf numFmtId="3" fontId="5" fillId="36" borderId="20" xfId="0" applyNumberFormat="1" applyFont="1" applyFill="1" applyBorder="1" applyAlignment="1" applyProtection="1">
      <alignment horizontal="center" vertical="center"/>
      <protection locked="0"/>
    </xf>
    <xf numFmtId="3" fontId="5" fillId="36" borderId="13" xfId="0" applyNumberFormat="1" applyFont="1" applyFill="1" applyBorder="1" applyAlignment="1" applyProtection="1">
      <alignment horizontal="center" vertical="center"/>
      <protection locked="0"/>
    </xf>
    <xf numFmtId="3" fontId="5" fillId="36" borderId="34" xfId="0" applyNumberFormat="1" applyFont="1" applyFill="1" applyBorder="1" applyAlignment="1" applyProtection="1">
      <alignment horizontal="center" vertical="center"/>
      <protection locked="0"/>
    </xf>
    <xf numFmtId="0" fontId="43" fillId="0" borderId="0" xfId="0" applyFont="1" applyAlignment="1" applyProtection="1">
      <alignment/>
      <protection/>
    </xf>
    <xf numFmtId="0" fontId="6" fillId="35" borderId="35" xfId="0" applyFont="1" applyFill="1" applyBorder="1" applyAlignment="1" applyProtection="1">
      <alignment horizontal="center"/>
      <protection/>
    </xf>
    <xf numFmtId="0" fontId="5" fillId="33" borderId="15" xfId="0" applyFont="1" applyFill="1" applyBorder="1" applyAlignment="1" applyProtection="1">
      <alignment horizontal="center"/>
      <protection/>
    </xf>
    <xf numFmtId="0" fontId="5" fillId="33" borderId="15" xfId="0" applyFont="1" applyFill="1" applyBorder="1" applyAlignment="1" applyProtection="1">
      <alignment horizontal="center" vertical="center"/>
      <protection/>
    </xf>
    <xf numFmtId="0" fontId="5" fillId="33" borderId="28" xfId="0" applyFont="1" applyFill="1" applyBorder="1" applyAlignment="1" applyProtection="1">
      <alignment horizontal="center"/>
      <protection/>
    </xf>
    <xf numFmtId="3" fontId="5" fillId="33" borderId="30" xfId="0" applyNumberFormat="1" applyFont="1" applyFill="1" applyBorder="1" applyAlignment="1" applyProtection="1">
      <alignment horizontal="center" vertical="center"/>
      <protection/>
    </xf>
    <xf numFmtId="3" fontId="5" fillId="33" borderId="15" xfId="0" applyNumberFormat="1"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3" fontId="5" fillId="33" borderId="28" xfId="0" applyNumberFormat="1" applyFont="1" applyFill="1" applyBorder="1" applyAlignment="1" applyProtection="1">
      <alignment horizontal="center" vertical="center" wrapText="1"/>
      <protection/>
    </xf>
    <xf numFmtId="0" fontId="41" fillId="34" borderId="36" xfId="0" applyFont="1" applyFill="1" applyBorder="1" applyAlignment="1" applyProtection="1">
      <alignment horizontal="center" vertical="center"/>
      <protection/>
    </xf>
    <xf numFmtId="0" fontId="41" fillId="34" borderId="33" xfId="0" applyFont="1" applyFill="1" applyBorder="1" applyAlignment="1" applyProtection="1">
      <alignment horizontal="center" vertical="center"/>
      <protection/>
    </xf>
    <xf numFmtId="0" fontId="41" fillId="34" borderId="25" xfId="0" applyFont="1" applyFill="1" applyBorder="1" applyAlignment="1" applyProtection="1">
      <alignment horizontal="center"/>
      <protection/>
    </xf>
    <xf numFmtId="10" fontId="5" fillId="35" borderId="12" xfId="57" applyNumberFormat="1" applyFont="1" applyFill="1" applyBorder="1" applyAlignment="1" applyProtection="1">
      <alignment horizontal="center"/>
      <protection/>
    </xf>
    <xf numFmtId="10" fontId="5" fillId="35" borderId="10" xfId="57" applyNumberFormat="1" applyFont="1" applyFill="1" applyBorder="1" applyAlignment="1" applyProtection="1">
      <alignment horizontal="center"/>
      <protection/>
    </xf>
    <xf numFmtId="2" fontId="5" fillId="33" borderId="29" xfId="57" applyNumberFormat="1" applyFont="1" applyFill="1" applyBorder="1" applyAlignment="1" applyProtection="1">
      <alignment horizontal="center" vertical="center"/>
      <protection/>
    </xf>
    <xf numFmtId="10" fontId="41" fillId="34" borderId="37" xfId="57" applyNumberFormat="1" applyFont="1" applyFill="1" applyBorder="1" applyAlignment="1" applyProtection="1">
      <alignment horizontal="center"/>
      <protection/>
    </xf>
    <xf numFmtId="10" fontId="5" fillId="35" borderId="37" xfId="57" applyNumberFormat="1" applyFont="1" applyFill="1" applyBorder="1" applyAlignment="1" applyProtection="1">
      <alignment horizontal="center"/>
      <protection/>
    </xf>
    <xf numFmtId="49" fontId="6" fillId="35" borderId="38" xfId="0" applyNumberFormat="1" applyFont="1" applyFill="1" applyBorder="1" applyAlignment="1" applyProtection="1">
      <alignment horizontal="center"/>
      <protection/>
    </xf>
    <xf numFmtId="9" fontId="5" fillId="33" borderId="10" xfId="57" applyFont="1" applyFill="1" applyBorder="1" applyAlignment="1" applyProtection="1">
      <alignment horizontal="center"/>
      <protection/>
    </xf>
    <xf numFmtId="0" fontId="44" fillId="34" borderId="39" xfId="0" applyFont="1" applyFill="1" applyBorder="1" applyAlignment="1" applyProtection="1">
      <alignment horizontal="center" vertical="center" wrapText="1"/>
      <protection/>
    </xf>
    <xf numFmtId="9" fontId="44" fillId="34" borderId="10" xfId="0" applyNumberFormat="1" applyFont="1" applyFill="1" applyBorder="1" applyAlignment="1" applyProtection="1">
      <alignment horizontal="center" vertical="center"/>
      <protection/>
    </xf>
    <xf numFmtId="0" fontId="4" fillId="33" borderId="40" xfId="0" applyFont="1" applyFill="1" applyBorder="1" applyAlignment="1" applyProtection="1">
      <alignment horizontal="center"/>
      <protection/>
    </xf>
    <xf numFmtId="14" fontId="4" fillId="34" borderId="40" xfId="0" applyNumberFormat="1" applyFont="1" applyFill="1" applyBorder="1" applyAlignment="1" applyProtection="1">
      <alignment horizontal="center"/>
      <protection/>
    </xf>
    <xf numFmtId="14" fontId="4" fillId="34" borderId="22" xfId="0" applyNumberFormat="1" applyFont="1" applyFill="1" applyBorder="1" applyAlignment="1" applyProtection="1">
      <alignment horizontal="center"/>
      <protection/>
    </xf>
    <xf numFmtId="0" fontId="3" fillId="33" borderId="41" xfId="0" applyFont="1" applyFill="1" applyBorder="1" applyAlignment="1" applyProtection="1">
      <alignment horizontal="center" vertical="center"/>
      <protection/>
    </xf>
    <xf numFmtId="0" fontId="3" fillId="33" borderId="42" xfId="0" applyFont="1" applyFill="1" applyBorder="1" applyAlignment="1" applyProtection="1">
      <alignment horizontal="center" vertical="center"/>
      <protection/>
    </xf>
    <xf numFmtId="0" fontId="3" fillId="36" borderId="43" xfId="0" applyFont="1" applyFill="1" applyBorder="1" applyAlignment="1" applyProtection="1">
      <alignment horizontal="center" vertical="center" wrapText="1"/>
      <protection locked="0"/>
    </xf>
    <xf numFmtId="0" fontId="3" fillId="36" borderId="44" xfId="0" applyFont="1" applyFill="1" applyBorder="1" applyAlignment="1" applyProtection="1">
      <alignment horizontal="center" vertical="center" wrapText="1"/>
      <protection locked="0"/>
    </xf>
    <xf numFmtId="0" fontId="3" fillId="36" borderId="32" xfId="0" applyFont="1" applyFill="1" applyBorder="1" applyAlignment="1" applyProtection="1">
      <alignment horizontal="center" vertical="center" wrapText="1"/>
      <protection locked="0"/>
    </xf>
    <xf numFmtId="0" fontId="3" fillId="36" borderId="45" xfId="0" applyFont="1" applyFill="1" applyBorder="1" applyAlignment="1" applyProtection="1">
      <alignment horizontal="center" vertical="center" wrapText="1"/>
      <protection locked="0"/>
    </xf>
    <xf numFmtId="0" fontId="3" fillId="36" borderId="40" xfId="0" applyFont="1" applyFill="1" applyBorder="1" applyAlignment="1" applyProtection="1">
      <alignment horizontal="center" vertical="center" wrapText="1"/>
      <protection locked="0"/>
    </xf>
    <xf numFmtId="0" fontId="3" fillId="36" borderId="22" xfId="0" applyFont="1" applyFill="1" applyBorder="1" applyAlignment="1" applyProtection="1">
      <alignment horizontal="center" vertical="center" wrapText="1"/>
      <protection locked="0"/>
    </xf>
    <xf numFmtId="0" fontId="2" fillId="0" borderId="40" xfId="0" applyFont="1" applyBorder="1" applyAlignment="1" applyProtection="1">
      <alignment horizontal="center"/>
      <protection/>
    </xf>
    <xf numFmtId="0" fontId="3" fillId="33" borderId="44" xfId="0" applyFont="1" applyFill="1" applyBorder="1" applyAlignment="1" applyProtection="1">
      <alignment horizontal="center" vertical="center"/>
      <protection/>
    </xf>
    <xf numFmtId="0" fontId="3" fillId="34" borderId="44"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49" fontId="5" fillId="34" borderId="36" xfId="0" applyNumberFormat="1" applyFont="1" applyFill="1" applyBorder="1" applyAlignment="1" applyProtection="1">
      <alignment horizontal="center"/>
      <protection/>
    </xf>
    <xf numFmtId="49" fontId="5" fillId="34" borderId="46" xfId="0" applyNumberFormat="1" applyFont="1" applyFill="1" applyBorder="1" applyAlignment="1" applyProtection="1">
      <alignment horizontal="center"/>
      <protection/>
    </xf>
    <xf numFmtId="49" fontId="5" fillId="34" borderId="47" xfId="0" applyNumberFormat="1" applyFont="1" applyFill="1" applyBorder="1" applyAlignment="1" applyProtection="1">
      <alignment horizontal="center"/>
      <protection/>
    </xf>
    <xf numFmtId="9" fontId="5" fillId="33" borderId="29" xfId="0" applyNumberFormat="1" applyFont="1" applyFill="1" applyBorder="1" applyAlignment="1" applyProtection="1">
      <alignment horizontal="center" vertical="center"/>
      <protection/>
    </xf>
    <xf numFmtId="9" fontId="5" fillId="33" borderId="37" xfId="0" applyNumberFormat="1" applyFont="1" applyFill="1" applyBorder="1" applyAlignment="1" applyProtection="1">
      <alignment horizontal="center" vertical="center"/>
      <protection/>
    </xf>
    <xf numFmtId="3" fontId="5" fillId="33" borderId="48" xfId="0" applyNumberFormat="1" applyFont="1" applyFill="1" applyBorder="1" applyAlignment="1" applyProtection="1">
      <alignment horizontal="center" vertical="center"/>
      <protection/>
    </xf>
    <xf numFmtId="3" fontId="5" fillId="33" borderId="49" xfId="0" applyNumberFormat="1" applyFont="1" applyFill="1" applyBorder="1" applyAlignment="1" applyProtection="1">
      <alignment horizontal="center" vertical="center"/>
      <protection/>
    </xf>
    <xf numFmtId="0" fontId="5" fillId="33" borderId="15"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3" fillId="34" borderId="43" xfId="0" applyFont="1" applyFill="1" applyBorder="1" applyAlignment="1" applyProtection="1">
      <alignment horizontal="center" vertical="center" wrapText="1"/>
      <protection/>
    </xf>
    <xf numFmtId="0" fontId="3" fillId="34" borderId="44"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0" fontId="3" fillId="34" borderId="45" xfId="0" applyFont="1" applyFill="1" applyBorder="1" applyAlignment="1" applyProtection="1">
      <alignment horizontal="center" vertical="center" wrapText="1"/>
      <protection/>
    </xf>
    <xf numFmtId="0" fontId="3" fillId="34" borderId="40"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5">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ont>
        <b/>
        <i val="0"/>
      </font>
      <fill>
        <patternFill>
          <bgColor indexed="10"/>
        </patternFill>
      </fill>
    </dxf>
    <dxf>
      <font>
        <b/>
        <i val="0"/>
      </font>
      <fill>
        <patternFill>
          <bgColor rgb="FF00FF00"/>
        </patternFill>
      </fill>
    </dxf>
    <dxf>
      <fill>
        <patternFill>
          <bgColor rgb="FFFF0000"/>
        </patternFill>
      </fill>
    </dxf>
    <dxf>
      <fill>
        <patternFill>
          <bgColor rgb="FFFF0000"/>
        </patternFill>
      </fill>
    </dxf>
    <dxf>
      <font>
        <b/>
        <i val="0"/>
      </font>
      <fill>
        <patternFill>
          <bgColor rgb="FF00FF00"/>
        </patternFill>
      </fill>
    </dxf>
    <dxf>
      <font>
        <b/>
        <i val="0"/>
      </font>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ont>
        <b/>
        <i val="0"/>
      </font>
      <fill>
        <patternFill>
          <bgColor indexed="10"/>
        </patternFill>
      </fill>
    </dxf>
    <dxf>
      <font>
        <b/>
        <i val="0"/>
      </font>
      <fill>
        <patternFill>
          <bgColor rgb="FF00FF00"/>
        </patternFill>
      </fill>
    </dxf>
    <dxf>
      <fill>
        <patternFill>
          <bgColor rgb="FFFF0000"/>
        </patternFill>
      </fill>
    </dxf>
    <dxf>
      <fill>
        <patternFill>
          <bgColor rgb="FFFF0000"/>
        </patternFill>
      </fill>
    </dxf>
    <dxf>
      <font>
        <b/>
        <i val="0"/>
      </font>
      <fill>
        <patternFill>
          <bgColor rgb="FF00FF00"/>
        </patternFill>
      </fill>
    </dxf>
    <dxf>
      <font>
        <b/>
        <i val="0"/>
      </font>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ont>
        <b/>
        <i val="0"/>
      </font>
      <fill>
        <patternFill>
          <bgColor indexed="10"/>
        </patternFill>
      </fill>
    </dxf>
    <dxf>
      <font>
        <b/>
        <i val="0"/>
      </font>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
      <font>
        <b/>
        <i val="0"/>
      </font>
      <fill>
        <patternFill>
          <bgColor rgb="FF00FF00"/>
        </patternFill>
      </fill>
    </dxf>
    <dxf>
      <font>
        <b/>
        <i val="0"/>
      </font>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
      <font>
        <b/>
        <i val="0"/>
      </font>
      <fill>
        <patternFill>
          <bgColor indexed="10"/>
        </patternFill>
      </fill>
    </dxf>
    <dxf>
      <font>
        <b/>
        <i val="0"/>
      </font>
      <fill>
        <patternFill>
          <bgColor rgb="FF00FF00"/>
        </patternFill>
      </fill>
    </dxf>
    <dxf>
      <font>
        <b/>
        <i val="0"/>
      </font>
      <fill>
        <patternFill>
          <bgColor rgb="FF00FF00"/>
        </patternFill>
      </fill>
    </dxf>
    <dxf>
      <font>
        <b/>
        <i val="0"/>
      </font>
      <fill>
        <patternFill>
          <bgColor rgb="FFFF0000"/>
        </patternFill>
      </fill>
    </dxf>
    <dxf>
      <font>
        <b/>
        <i val="0"/>
      </font>
      <fill>
        <patternFill>
          <bgColor rgb="FFFF0000"/>
        </patternFill>
      </fill>
      <border/>
    </dxf>
    <dxf>
      <font>
        <b/>
        <i val="0"/>
      </font>
      <fill>
        <patternFill>
          <bgColor rgb="FF00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G24" sqref="G24"/>
    </sheetView>
  </sheetViews>
  <sheetFormatPr defaultColWidth="9.00390625" defaultRowHeight="15"/>
  <cols>
    <col min="1" max="1" width="31.00390625" style="6" customWidth="1"/>
    <col min="2" max="2" width="18.7109375" style="6" customWidth="1"/>
    <col min="3" max="3" width="20.421875" style="6" customWidth="1"/>
    <col min="4" max="6" width="14.00390625" style="6" customWidth="1"/>
    <col min="7" max="7" width="12.7109375" style="6" customWidth="1"/>
    <col min="8" max="8" width="21.7109375" style="6" customWidth="1"/>
    <col min="9" max="9" width="13.00390625" style="6" customWidth="1"/>
    <col min="10" max="11" width="9.00390625" style="6" hidden="1" customWidth="1"/>
    <col min="12" max="12" width="14.8515625" style="6" hidden="1" customWidth="1"/>
    <col min="13" max="14" width="9.00390625" style="6" hidden="1" customWidth="1"/>
    <col min="15" max="15" width="16.28125" style="6" hidden="1" customWidth="1"/>
    <col min="16" max="18" width="9.00390625" style="6" hidden="1" customWidth="1"/>
    <col min="19" max="19" width="22.7109375" style="6" customWidth="1"/>
    <col min="20" max="20" width="9.00390625" style="6" customWidth="1"/>
    <col min="21" max="21" width="12.57421875" style="6" bestFit="1" customWidth="1"/>
    <col min="22" max="16384" width="9.00390625" style="6" customWidth="1"/>
  </cols>
  <sheetData>
    <row r="1" spans="1:9" ht="21" thickBot="1">
      <c r="A1" s="98" t="s">
        <v>65</v>
      </c>
      <c r="B1" s="98"/>
      <c r="C1" s="98"/>
      <c r="D1" s="98"/>
      <c r="E1" s="98"/>
      <c r="F1" s="98"/>
      <c r="G1" s="98"/>
      <c r="H1" s="98"/>
      <c r="I1" s="98"/>
    </row>
    <row r="2" spans="1:9" ht="36.75" customHeight="1">
      <c r="A2" s="90" t="s">
        <v>0</v>
      </c>
      <c r="B2" s="92" t="s">
        <v>70</v>
      </c>
      <c r="C2" s="93"/>
      <c r="D2" s="93"/>
      <c r="E2" s="94"/>
      <c r="F2" s="99" t="s">
        <v>1</v>
      </c>
      <c r="G2" s="99"/>
      <c r="H2" s="100" t="s">
        <v>2</v>
      </c>
      <c r="I2" s="101"/>
    </row>
    <row r="3" spans="1:9" ht="15.75" customHeight="1" thickBot="1">
      <c r="A3" s="91"/>
      <c r="B3" s="95"/>
      <c r="C3" s="96"/>
      <c r="D3" s="96"/>
      <c r="E3" s="97"/>
      <c r="F3" s="87" t="s">
        <v>66</v>
      </c>
      <c r="G3" s="87"/>
      <c r="H3" s="88">
        <v>43023</v>
      </c>
      <c r="I3" s="89"/>
    </row>
    <row r="4" spans="1:9" ht="90" thickBot="1">
      <c r="A4" s="15" t="s">
        <v>3</v>
      </c>
      <c r="B4" s="16" t="s">
        <v>4</v>
      </c>
      <c r="C4" s="16" t="s">
        <v>5</v>
      </c>
      <c r="D4" s="16" t="s">
        <v>6</v>
      </c>
      <c r="E4" s="16" t="s">
        <v>7</v>
      </c>
      <c r="F4" s="16" t="s">
        <v>8</v>
      </c>
      <c r="G4" s="16" t="s">
        <v>9</v>
      </c>
      <c r="H4" s="16" t="s">
        <v>10</v>
      </c>
      <c r="I4" s="85" t="s">
        <v>56</v>
      </c>
    </row>
    <row r="5" spans="1:16" ht="15">
      <c r="A5" s="67" t="s">
        <v>11</v>
      </c>
      <c r="B5" s="45" t="s">
        <v>12</v>
      </c>
      <c r="C5" s="45" t="s">
        <v>13</v>
      </c>
      <c r="D5" s="45" t="s">
        <v>13</v>
      </c>
      <c r="E5" s="45" t="s">
        <v>13</v>
      </c>
      <c r="F5" s="45" t="s">
        <v>13</v>
      </c>
      <c r="G5" s="45" t="s">
        <v>13</v>
      </c>
      <c r="H5" s="83" t="s">
        <v>12</v>
      </c>
      <c r="I5" s="46" t="s">
        <v>12</v>
      </c>
      <c r="O5" s="6" t="s">
        <v>46</v>
      </c>
      <c r="P5" s="13">
        <f>SUM(C6:C10,C13:C18)</f>
        <v>119</v>
      </c>
    </row>
    <row r="6" spans="1:16" ht="15">
      <c r="A6" s="68" t="s">
        <v>14</v>
      </c>
      <c r="B6" s="5">
        <f aca="true" t="shared" si="0" ref="B6:B20">D6/C6</f>
        <v>0.4</v>
      </c>
      <c r="C6" s="57">
        <v>5</v>
      </c>
      <c r="D6" s="57">
        <v>2</v>
      </c>
      <c r="E6" s="57">
        <v>2</v>
      </c>
      <c r="F6" s="58">
        <v>243.75</v>
      </c>
      <c r="G6" s="80">
        <f aca="true" t="shared" si="1" ref="G6:G20">F6/C6</f>
        <v>48.75</v>
      </c>
      <c r="H6" s="86">
        <v>0.48</v>
      </c>
      <c r="I6" s="81">
        <f aca="true" t="shared" si="2" ref="I6:I11">B6/H6</f>
        <v>0.8333333333333334</v>
      </c>
      <c r="J6" s="24"/>
      <c r="K6" s="24"/>
      <c r="L6" s="24"/>
      <c r="M6" s="23"/>
      <c r="P6" s="13"/>
    </row>
    <row r="7" spans="1:16" ht="15">
      <c r="A7" s="68" t="s">
        <v>15</v>
      </c>
      <c r="B7" s="5">
        <f t="shared" si="0"/>
        <v>0.25</v>
      </c>
      <c r="C7" s="57">
        <v>20</v>
      </c>
      <c r="D7" s="57">
        <v>5</v>
      </c>
      <c r="E7" s="57">
        <v>5</v>
      </c>
      <c r="F7" s="58">
        <v>900.75</v>
      </c>
      <c r="G7" s="80">
        <f t="shared" si="1"/>
        <v>45.0375</v>
      </c>
      <c r="H7" s="86">
        <v>0.48</v>
      </c>
      <c r="I7" s="81">
        <f t="shared" si="2"/>
        <v>0.5208333333333334</v>
      </c>
      <c r="O7" s="6" t="s">
        <v>45</v>
      </c>
      <c r="P7" s="13">
        <f>SUM(B22:C22)</f>
        <v>53</v>
      </c>
    </row>
    <row r="8" spans="1:16" ht="15">
      <c r="A8" s="68" t="s">
        <v>16</v>
      </c>
      <c r="B8" s="5">
        <f t="shared" si="0"/>
        <v>0.32608695652173914</v>
      </c>
      <c r="C8" s="57">
        <v>46</v>
      </c>
      <c r="D8" s="57">
        <v>15</v>
      </c>
      <c r="E8" s="57">
        <v>15</v>
      </c>
      <c r="F8" s="58">
        <v>2222</v>
      </c>
      <c r="G8" s="80">
        <f t="shared" si="1"/>
        <v>48.30434782608695</v>
      </c>
      <c r="H8" s="86">
        <v>0.44</v>
      </c>
      <c r="I8" s="81">
        <f t="shared" si="2"/>
        <v>0.741106719367589</v>
      </c>
      <c r="O8" s="6" t="s">
        <v>47</v>
      </c>
      <c r="P8" s="13">
        <f>SUM(E6:E10,E13:E18)</f>
        <v>40</v>
      </c>
    </row>
    <row r="9" spans="1:9" ht="15">
      <c r="A9" s="68" t="s">
        <v>17</v>
      </c>
      <c r="B9" s="5">
        <f t="shared" si="0"/>
        <v>0.4444444444444444</v>
      </c>
      <c r="C9" s="57">
        <v>36</v>
      </c>
      <c r="D9" s="57">
        <v>16</v>
      </c>
      <c r="E9" s="57">
        <v>16</v>
      </c>
      <c r="F9" s="58">
        <v>1430.25</v>
      </c>
      <c r="G9" s="80">
        <f t="shared" si="1"/>
        <v>39.729166666666664</v>
      </c>
      <c r="H9" s="86">
        <v>0.4</v>
      </c>
      <c r="I9" s="81">
        <f t="shared" si="2"/>
        <v>1.111111111111111</v>
      </c>
    </row>
    <row r="10" spans="1:16" ht="15" customHeight="1" thickBot="1">
      <c r="A10" s="68" t="s">
        <v>18</v>
      </c>
      <c r="B10" s="5">
        <f t="shared" si="0"/>
        <v>0.2</v>
      </c>
      <c r="C10" s="57">
        <v>10</v>
      </c>
      <c r="D10" s="57">
        <v>2</v>
      </c>
      <c r="E10" s="57">
        <v>2</v>
      </c>
      <c r="F10" s="58">
        <v>366.5</v>
      </c>
      <c r="G10" s="80">
        <f t="shared" si="1"/>
        <v>36.65</v>
      </c>
      <c r="H10" s="86">
        <v>0.42</v>
      </c>
      <c r="I10" s="81">
        <f t="shared" si="2"/>
        <v>0.4761904761904762</v>
      </c>
      <c r="O10" s="6" t="s">
        <v>55</v>
      </c>
      <c r="P10" s="26">
        <f>(B22+C22)/(C6+C7+C8+C9+C10+C13+C14+C15+C16+C17+C18)</f>
        <v>0.44537815126050423</v>
      </c>
    </row>
    <row r="11" spans="1:16" ht="15">
      <c r="A11" s="68" t="s">
        <v>19</v>
      </c>
      <c r="B11" s="5">
        <f t="shared" si="0"/>
        <v>0.16666666666666666</v>
      </c>
      <c r="C11" s="57">
        <v>6</v>
      </c>
      <c r="D11" s="57">
        <v>1</v>
      </c>
      <c r="E11" s="57">
        <v>0</v>
      </c>
      <c r="F11" s="58">
        <v>175.5</v>
      </c>
      <c r="G11" s="80">
        <f t="shared" si="1"/>
        <v>29.25</v>
      </c>
      <c r="H11" s="84">
        <v>0.42</v>
      </c>
      <c r="I11" s="81">
        <f t="shared" si="2"/>
        <v>0.3968253968253968</v>
      </c>
      <c r="P11" s="14"/>
    </row>
    <row r="12" spans="1:9" ht="15">
      <c r="A12" s="68" t="s">
        <v>20</v>
      </c>
      <c r="B12" s="5">
        <f t="shared" si="0"/>
        <v>0.3333333333333333</v>
      </c>
      <c r="C12" s="1">
        <f>SUM(C6:C11)</f>
        <v>123</v>
      </c>
      <c r="D12" s="1">
        <f>SUM(D6:D11)</f>
        <v>41</v>
      </c>
      <c r="E12" s="1">
        <f>SUM(E6:E11)</f>
        <v>40</v>
      </c>
      <c r="F12" s="2">
        <f>SUM(F6:F11)</f>
        <v>5338.75</v>
      </c>
      <c r="G12" s="80">
        <f t="shared" si="1"/>
        <v>43.40447154471545</v>
      </c>
      <c r="H12" s="79" t="s">
        <v>30</v>
      </c>
      <c r="I12" s="82"/>
    </row>
    <row r="13" spans="1:9" ht="15">
      <c r="A13" s="68" t="s">
        <v>21</v>
      </c>
      <c r="B13" s="5" t="e">
        <f t="shared" si="0"/>
        <v>#DIV/0!</v>
      </c>
      <c r="C13" s="57">
        <v>0</v>
      </c>
      <c r="D13" s="57">
        <v>0</v>
      </c>
      <c r="E13" s="56">
        <f aca="true" t="shared" si="3" ref="E13:E18">D13</f>
        <v>0</v>
      </c>
      <c r="F13" s="58">
        <v>0</v>
      </c>
      <c r="G13" s="80" t="e">
        <f t="shared" si="1"/>
        <v>#DIV/0!</v>
      </c>
      <c r="H13" s="86">
        <v>0.4</v>
      </c>
      <c r="I13" s="81" t="e">
        <f aca="true" t="shared" si="4" ref="I13:I18">B13/H13</f>
        <v>#DIV/0!</v>
      </c>
    </row>
    <row r="14" spans="1:9" ht="15">
      <c r="A14" s="68" t="s">
        <v>22</v>
      </c>
      <c r="B14" s="5" t="e">
        <f t="shared" si="0"/>
        <v>#DIV/0!</v>
      </c>
      <c r="C14" s="57">
        <v>0</v>
      </c>
      <c r="D14" s="57">
        <v>0</v>
      </c>
      <c r="E14" s="56">
        <f t="shared" si="3"/>
        <v>0</v>
      </c>
      <c r="F14" s="58">
        <v>0</v>
      </c>
      <c r="G14" s="80" t="e">
        <f t="shared" si="1"/>
        <v>#DIV/0!</v>
      </c>
      <c r="H14" s="86">
        <v>0.52</v>
      </c>
      <c r="I14" s="81" t="e">
        <f t="shared" si="4"/>
        <v>#DIV/0!</v>
      </c>
    </row>
    <row r="15" spans="1:16" ht="15">
      <c r="A15" s="68" t="s">
        <v>23</v>
      </c>
      <c r="B15" s="5">
        <f t="shared" si="0"/>
        <v>0</v>
      </c>
      <c r="C15" s="57">
        <v>1</v>
      </c>
      <c r="D15" s="57">
        <v>0</v>
      </c>
      <c r="E15" s="56">
        <f t="shared" si="3"/>
        <v>0</v>
      </c>
      <c r="F15" s="58">
        <v>26.25</v>
      </c>
      <c r="G15" s="80">
        <f t="shared" si="1"/>
        <v>26.25</v>
      </c>
      <c r="H15" s="86">
        <v>0.53</v>
      </c>
      <c r="I15" s="81">
        <f t="shared" si="4"/>
        <v>0</v>
      </c>
      <c r="P15" s="14"/>
    </row>
    <row r="16" spans="1:9" ht="15">
      <c r="A16" s="68" t="s">
        <v>24</v>
      </c>
      <c r="B16" s="5">
        <f t="shared" si="0"/>
        <v>0</v>
      </c>
      <c r="C16" s="57">
        <v>1</v>
      </c>
      <c r="D16" s="57">
        <v>0</v>
      </c>
      <c r="E16" s="56">
        <f t="shared" si="3"/>
        <v>0</v>
      </c>
      <c r="F16" s="58">
        <v>25.5</v>
      </c>
      <c r="G16" s="80">
        <f t="shared" si="1"/>
        <v>25.5</v>
      </c>
      <c r="H16" s="86">
        <v>0.46</v>
      </c>
      <c r="I16" s="81">
        <f t="shared" si="4"/>
        <v>0</v>
      </c>
    </row>
    <row r="17" spans="1:9" ht="15">
      <c r="A17" s="68" t="s">
        <v>25</v>
      </c>
      <c r="B17" s="5" t="e">
        <f t="shared" si="0"/>
        <v>#DIV/0!</v>
      </c>
      <c r="C17" s="57">
        <v>0</v>
      </c>
      <c r="D17" s="57">
        <v>0</v>
      </c>
      <c r="E17" s="56">
        <f t="shared" si="3"/>
        <v>0</v>
      </c>
      <c r="F17" s="58">
        <v>0</v>
      </c>
      <c r="G17" s="80" t="e">
        <f t="shared" si="1"/>
        <v>#DIV/0!</v>
      </c>
      <c r="H17" s="86">
        <v>0.41</v>
      </c>
      <c r="I17" s="81" t="e">
        <f t="shared" si="4"/>
        <v>#DIV/0!</v>
      </c>
    </row>
    <row r="18" spans="1:9" ht="15">
      <c r="A18" s="68" t="s">
        <v>26</v>
      </c>
      <c r="B18" s="5" t="e">
        <f t="shared" si="0"/>
        <v>#DIV/0!</v>
      </c>
      <c r="C18" s="57">
        <v>0</v>
      </c>
      <c r="D18" s="57">
        <v>0</v>
      </c>
      <c r="E18" s="56">
        <f t="shared" si="3"/>
        <v>0</v>
      </c>
      <c r="F18" s="58">
        <v>0</v>
      </c>
      <c r="G18" s="80" t="e">
        <f t="shared" si="1"/>
        <v>#DIV/0!</v>
      </c>
      <c r="H18" s="86">
        <v>0.41</v>
      </c>
      <c r="I18" s="81" t="e">
        <f t="shared" si="4"/>
        <v>#DIV/0!</v>
      </c>
    </row>
    <row r="19" spans="1:16" ht="15">
      <c r="A19" s="69" t="s">
        <v>27</v>
      </c>
      <c r="B19" s="53">
        <f t="shared" si="0"/>
        <v>0</v>
      </c>
      <c r="C19" s="3">
        <f>SUM(C13:C18)</f>
        <v>2</v>
      </c>
      <c r="D19" s="3">
        <f>SUM(D13:D18)</f>
        <v>0</v>
      </c>
      <c r="E19" s="3">
        <f>SUM(E13:E18)</f>
        <v>0</v>
      </c>
      <c r="F19" s="54">
        <f>SUM(F13:F18)</f>
        <v>51.75</v>
      </c>
      <c r="G19" s="7">
        <f t="shared" si="1"/>
        <v>25.875</v>
      </c>
      <c r="H19" s="79" t="s">
        <v>61</v>
      </c>
      <c r="I19" s="79"/>
      <c r="P19" s="14"/>
    </row>
    <row r="20" spans="1:9" ht="15" customHeight="1" thickBot="1">
      <c r="A20" s="70" t="s">
        <v>28</v>
      </c>
      <c r="B20" s="19">
        <f t="shared" si="0"/>
        <v>0.328</v>
      </c>
      <c r="C20" s="20">
        <f>C12+C19</f>
        <v>125</v>
      </c>
      <c r="D20" s="20">
        <f>D12+D19</f>
        <v>41</v>
      </c>
      <c r="E20" s="20">
        <f>E12+E19</f>
        <v>40</v>
      </c>
      <c r="F20" s="21">
        <f>F12+F19</f>
        <v>5390.5</v>
      </c>
      <c r="G20" s="22">
        <f t="shared" si="1"/>
        <v>43.124</v>
      </c>
      <c r="H20" s="79" t="s">
        <v>62</v>
      </c>
      <c r="I20" s="79"/>
    </row>
    <row r="21" spans="1:9" ht="15">
      <c r="A21" s="71" t="s">
        <v>29</v>
      </c>
      <c r="B21" s="17" t="s">
        <v>30</v>
      </c>
      <c r="C21" s="18" t="s">
        <v>31</v>
      </c>
      <c r="D21" s="107" t="s">
        <v>32</v>
      </c>
      <c r="E21" s="108"/>
      <c r="F21" s="108"/>
      <c r="G21" s="108"/>
      <c r="H21" s="43" t="s">
        <v>57</v>
      </c>
      <c r="I21" s="44"/>
    </row>
    <row r="22" spans="1:9" ht="38.25" customHeight="1">
      <c r="A22" s="72" t="s">
        <v>33</v>
      </c>
      <c r="B22" s="59">
        <v>53</v>
      </c>
      <c r="C22" s="60">
        <v>0</v>
      </c>
      <c r="D22" s="109" t="s">
        <v>64</v>
      </c>
      <c r="E22" s="110"/>
      <c r="F22" s="110"/>
      <c r="G22" s="42">
        <f>SUM(D24:G24)</f>
        <v>9</v>
      </c>
      <c r="H22" s="37" t="s">
        <v>63</v>
      </c>
      <c r="I22" s="27"/>
    </row>
    <row r="23" spans="1:9" ht="15">
      <c r="A23" s="73" t="s">
        <v>59</v>
      </c>
      <c r="B23" s="9">
        <f>B22/(C6+C7+C8+C9+C10)</f>
        <v>0.452991452991453</v>
      </c>
      <c r="C23" s="8">
        <f>C22/(C13+C14+C15+C16+C17+C18)</f>
        <v>0</v>
      </c>
      <c r="D23" s="12" t="s">
        <v>36</v>
      </c>
      <c r="E23" s="3" t="s">
        <v>37</v>
      </c>
      <c r="F23" s="3" t="s">
        <v>38</v>
      </c>
      <c r="G23" s="42" t="s">
        <v>39</v>
      </c>
      <c r="H23" s="64">
        <v>2</v>
      </c>
      <c r="I23" s="27"/>
    </row>
    <row r="24" spans="1:9" ht="39" thickBot="1">
      <c r="A24" s="73" t="s">
        <v>35</v>
      </c>
      <c r="B24" s="105">
        <v>0.6</v>
      </c>
      <c r="C24" s="106"/>
      <c r="D24" s="61">
        <v>1</v>
      </c>
      <c r="E24" s="62">
        <v>7</v>
      </c>
      <c r="F24" s="62">
        <v>1</v>
      </c>
      <c r="G24" s="63">
        <v>0</v>
      </c>
      <c r="H24" s="10" t="s">
        <v>34</v>
      </c>
      <c r="I24" s="27"/>
    </row>
    <row r="25" spans="1:9" ht="28.5" customHeight="1" thickBot="1">
      <c r="A25" s="74" t="s">
        <v>40</v>
      </c>
      <c r="B25" s="11">
        <f>(E6+E7+E8+E9+E10)/B22</f>
        <v>0.7547169811320755</v>
      </c>
      <c r="C25" s="4" t="e">
        <f>(E13+E14+E15+E16+E17+E18)/C22</f>
        <v>#DIV/0!</v>
      </c>
      <c r="D25" s="29"/>
      <c r="E25" s="30"/>
      <c r="F25" s="30"/>
      <c r="G25" s="30"/>
      <c r="H25" s="65">
        <v>0</v>
      </c>
      <c r="I25" s="28"/>
    </row>
    <row r="26" spans="1:9" ht="15">
      <c r="A26" s="75" t="s">
        <v>60</v>
      </c>
      <c r="B26" s="39">
        <f>P7/P5</f>
        <v>0.44537815126050423</v>
      </c>
      <c r="C26" s="102" t="s">
        <v>49</v>
      </c>
      <c r="D26" s="103"/>
      <c r="E26" s="102" t="s">
        <v>50</v>
      </c>
      <c r="F26" s="104"/>
      <c r="G26" s="103"/>
      <c r="H26" s="102" t="s">
        <v>51</v>
      </c>
      <c r="I26" s="103"/>
    </row>
    <row r="27" spans="1:9" ht="30">
      <c r="A27" s="76" t="s">
        <v>44</v>
      </c>
      <c r="B27" s="31">
        <f>P8/P7</f>
        <v>0.7547169811320755</v>
      </c>
      <c r="C27" s="47" t="s">
        <v>41</v>
      </c>
      <c r="D27" s="48">
        <f>SUM(C6:C9)</f>
        <v>107</v>
      </c>
      <c r="E27" s="49" t="s">
        <v>42</v>
      </c>
      <c r="F27" s="50"/>
      <c r="G27" s="51">
        <f>SUM(C10:C11)</f>
        <v>16</v>
      </c>
      <c r="H27" s="52" t="s">
        <v>43</v>
      </c>
      <c r="I27" s="51">
        <f>SUM(C13:C18)</f>
        <v>2</v>
      </c>
    </row>
    <row r="28" spans="1:9" ht="15" customHeight="1" thickBot="1">
      <c r="A28" s="77" t="s">
        <v>48</v>
      </c>
      <c r="B28" s="33">
        <f>SUM(H23,H25)</f>
        <v>2</v>
      </c>
      <c r="C28" s="40" t="s">
        <v>52</v>
      </c>
      <c r="D28" s="38">
        <f>D27/C20</f>
        <v>0.856</v>
      </c>
      <c r="E28" s="40" t="s">
        <v>53</v>
      </c>
      <c r="F28" s="41"/>
      <c r="G28" s="38">
        <f>G27/C20</f>
        <v>0.128</v>
      </c>
      <c r="H28" s="32" t="s">
        <v>54</v>
      </c>
      <c r="I28" s="38">
        <f>I27/C20</f>
        <v>0.016</v>
      </c>
    </row>
    <row r="29" spans="3:7" ht="15">
      <c r="C29" s="34"/>
      <c r="D29" s="35"/>
      <c r="E29" s="34"/>
      <c r="F29" s="34"/>
      <c r="G29" s="34"/>
    </row>
    <row r="30" spans="3:7" ht="15">
      <c r="C30" s="34"/>
      <c r="D30" s="36"/>
      <c r="E30" s="34"/>
      <c r="F30" s="34"/>
      <c r="G30" s="34"/>
    </row>
    <row r="31" spans="3:7" ht="15">
      <c r="C31" s="34"/>
      <c r="D31" s="36"/>
      <c r="E31" s="34"/>
      <c r="F31" s="34"/>
      <c r="G31" s="34"/>
    </row>
    <row r="32" spans="3:7" ht="15">
      <c r="C32" s="34"/>
      <c r="D32" s="34"/>
      <c r="E32" s="34"/>
      <c r="F32" s="34"/>
      <c r="G32" s="34"/>
    </row>
  </sheetData>
  <sheetProtection password="DEC1" sheet="1" selectLockedCells="1"/>
  <mergeCells count="13">
    <mergeCell ref="C26:D26"/>
    <mergeCell ref="E26:G26"/>
    <mergeCell ref="H26:I26"/>
    <mergeCell ref="B24:C24"/>
    <mergeCell ref="D21:G21"/>
    <mergeCell ref="D22:F22"/>
    <mergeCell ref="F3:G3"/>
    <mergeCell ref="H3:I3"/>
    <mergeCell ref="A2:A3"/>
    <mergeCell ref="B2:E3"/>
    <mergeCell ref="A1:I1"/>
    <mergeCell ref="F2:G2"/>
    <mergeCell ref="H2:I2"/>
  </mergeCells>
  <conditionalFormatting sqref="B24">
    <cfRule type="cellIs" priority="35" dxfId="112" operator="greaterThan" stopIfTrue="1">
      <formula>$P$10</formula>
    </cfRule>
    <cfRule type="cellIs" priority="36" dxfId="113" operator="lessThanOrEqual" stopIfTrue="1">
      <formula>$P$10</formula>
    </cfRule>
  </conditionalFormatting>
  <conditionalFormatting sqref="H11">
    <cfRule type="cellIs" priority="25" dxfId="113" operator="lessThanOrEqual" stopIfTrue="1">
      <formula>B11</formula>
    </cfRule>
    <cfRule type="cellIs" priority="26" dxfId="114" operator="greaterThan" stopIfTrue="1">
      <formula>B11</formula>
    </cfRule>
  </conditionalFormatting>
  <conditionalFormatting sqref="I6:I11">
    <cfRule type="cellIs" priority="24" dxfId="0" operator="lessThan">
      <formula>0</formula>
    </cfRule>
  </conditionalFormatting>
  <conditionalFormatting sqref="I13:I18">
    <cfRule type="cellIs" priority="23" dxfId="0" operator="lessThan">
      <formula>0</formula>
    </cfRule>
  </conditionalFormatting>
  <conditionalFormatting sqref="H10">
    <cfRule type="cellIs" priority="21" dxfId="1" operator="lessThanOrEqual" stopIfTrue="1">
      <formula>$B$10</formula>
    </cfRule>
    <cfRule type="cellIs" priority="22" dxfId="0" operator="greaterThan" stopIfTrue="1">
      <formula>$B$10</formula>
    </cfRule>
  </conditionalFormatting>
  <conditionalFormatting sqref="H9">
    <cfRule type="cellIs" priority="19" dxfId="1" operator="lessThanOrEqual" stopIfTrue="1">
      <formula>$B$9</formula>
    </cfRule>
    <cfRule type="cellIs" priority="20" dxfId="0" operator="greaterThan" stopIfTrue="1">
      <formula>$B$9</formula>
    </cfRule>
  </conditionalFormatting>
  <conditionalFormatting sqref="H8">
    <cfRule type="cellIs" priority="17" dxfId="1" operator="lessThanOrEqual" stopIfTrue="1">
      <formula>$B$8</formula>
    </cfRule>
    <cfRule type="cellIs" priority="18" dxfId="0" operator="greaterThan" stopIfTrue="1">
      <formula>$B$8</formula>
    </cfRule>
  </conditionalFormatting>
  <conditionalFormatting sqref="H7">
    <cfRule type="cellIs" priority="15" dxfId="1" operator="lessThanOrEqual" stopIfTrue="1">
      <formula>$B$7</formula>
    </cfRule>
    <cfRule type="cellIs" priority="16" dxfId="0" operator="greaterThan" stopIfTrue="1">
      <formula>$B$7</formula>
    </cfRule>
  </conditionalFormatting>
  <conditionalFormatting sqref="H6">
    <cfRule type="cellIs" priority="13" dxfId="1" operator="lessThanOrEqual" stopIfTrue="1">
      <formula>$B$6</formula>
    </cfRule>
    <cfRule type="cellIs" priority="14" dxfId="0" operator="greaterThan" stopIfTrue="1">
      <formula>$B$6</formula>
    </cfRule>
  </conditionalFormatting>
  <conditionalFormatting sqref="H13">
    <cfRule type="cellIs" priority="11" dxfId="1" operator="lessThanOrEqual" stopIfTrue="1">
      <formula>$B$13</formula>
    </cfRule>
    <cfRule type="cellIs" priority="12" dxfId="0" operator="greaterThan" stopIfTrue="1">
      <formula>$B$13</formula>
    </cfRule>
  </conditionalFormatting>
  <conditionalFormatting sqref="H14">
    <cfRule type="cellIs" priority="9" dxfId="1" operator="lessThanOrEqual" stopIfTrue="1">
      <formula>$B$14</formula>
    </cfRule>
    <cfRule type="cellIs" priority="10" dxfId="0" operator="greaterThan" stopIfTrue="1">
      <formula>$B$14</formula>
    </cfRule>
  </conditionalFormatting>
  <conditionalFormatting sqref="H15">
    <cfRule type="cellIs" priority="7" dxfId="1" operator="lessThanOrEqual" stopIfTrue="1">
      <formula>$B$15</formula>
    </cfRule>
    <cfRule type="cellIs" priority="8" dxfId="0" operator="greaterThan" stopIfTrue="1">
      <formula>$B$15</formula>
    </cfRule>
  </conditionalFormatting>
  <conditionalFormatting sqref="H16">
    <cfRule type="cellIs" priority="5" dxfId="1" operator="lessThanOrEqual" stopIfTrue="1">
      <formula>$B$16</formula>
    </cfRule>
    <cfRule type="cellIs" priority="6" dxfId="0" operator="greaterThan" stopIfTrue="1">
      <formula>$B$16</formula>
    </cfRule>
  </conditionalFormatting>
  <conditionalFormatting sqref="H17">
    <cfRule type="cellIs" priority="3" dxfId="1" operator="lessThanOrEqual" stopIfTrue="1">
      <formula>$B$17</formula>
    </cfRule>
    <cfRule type="cellIs" priority="4" dxfId="0" operator="greaterThan" stopIfTrue="1">
      <formula>$B$17</formula>
    </cfRule>
  </conditionalFormatting>
  <conditionalFormatting sqref="H18">
    <cfRule type="cellIs" priority="1" dxfId="1" operator="lessThanOrEqual" stopIfTrue="1">
      <formula>$B$18</formula>
    </cfRule>
    <cfRule type="cellIs" priority="2" dxfId="0" operator="greaterThan" stopIfTrue="1">
      <formula>$B$18</formula>
    </cfRule>
  </conditionalFormatting>
  <printOptions horizontalCentered="1" verticalCentered="1"/>
  <pageMargins left="0.7" right="0.7" top="0.75" bottom="0.75" header="0.3" footer="0.3"/>
  <pageSetup fitToHeight="1" fitToWidth="1" horizontalDpi="600" verticalDpi="600" orientation="landscape" scale="77" r:id="rId3"/>
  <headerFooter>
    <oddHeader>&amp;CSOUTH CAROLINA DEPARTMENT OF EDUCATION - OFFICE OF ADULT EDUCATION</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G24" sqref="G24"/>
    </sheetView>
  </sheetViews>
  <sheetFormatPr defaultColWidth="9.00390625" defaultRowHeight="15"/>
  <cols>
    <col min="1" max="1" width="31.00390625" style="6" customWidth="1"/>
    <col min="2" max="2" width="18.7109375" style="6" customWidth="1"/>
    <col min="3" max="3" width="20.421875" style="6" customWidth="1"/>
    <col min="4" max="6" width="14.00390625" style="6" customWidth="1"/>
    <col min="7" max="7" width="12.7109375" style="6" customWidth="1"/>
    <col min="8" max="8" width="21.7109375" style="6" customWidth="1"/>
    <col min="9" max="9" width="13.00390625" style="6" customWidth="1"/>
    <col min="10" max="17" width="22.7109375" style="6" hidden="1" customWidth="1"/>
    <col min="18" max="18" width="9.00390625" style="6" hidden="1" customWidth="1"/>
    <col min="19" max="27" width="9.00390625" style="6" customWidth="1"/>
    <col min="28" max="28" width="12.57421875" style="6" bestFit="1" customWidth="1"/>
    <col min="29" max="16384" width="9.00390625" style="6" customWidth="1"/>
  </cols>
  <sheetData>
    <row r="1" spans="1:9" ht="21" thickBot="1">
      <c r="A1" s="98" t="s">
        <v>65</v>
      </c>
      <c r="B1" s="98"/>
      <c r="C1" s="98"/>
      <c r="D1" s="98"/>
      <c r="E1" s="98"/>
      <c r="F1" s="98"/>
      <c r="G1" s="98"/>
      <c r="H1" s="98"/>
      <c r="I1" s="98"/>
    </row>
    <row r="2" spans="1:9" ht="36.75" customHeight="1">
      <c r="A2" s="90" t="s">
        <v>0</v>
      </c>
      <c r="B2" s="111" t="str">
        <f>'10.15'!B2</f>
        <v>Laurens County Adult Education</v>
      </c>
      <c r="C2" s="112"/>
      <c r="D2" s="112"/>
      <c r="E2" s="113"/>
      <c r="F2" s="99" t="s">
        <v>1</v>
      </c>
      <c r="G2" s="99"/>
      <c r="H2" s="100" t="s">
        <v>2</v>
      </c>
      <c r="I2" s="101"/>
    </row>
    <row r="3" spans="1:9" ht="15.75" customHeight="1" thickBot="1">
      <c r="A3" s="91"/>
      <c r="B3" s="114"/>
      <c r="C3" s="115"/>
      <c r="D3" s="115"/>
      <c r="E3" s="116"/>
      <c r="F3" s="87" t="s">
        <v>67</v>
      </c>
      <c r="G3" s="87"/>
      <c r="H3" s="88">
        <v>43115</v>
      </c>
      <c r="I3" s="89"/>
    </row>
    <row r="4" spans="1:9" ht="90" thickBot="1">
      <c r="A4" s="15" t="s">
        <v>3</v>
      </c>
      <c r="B4" s="16" t="s">
        <v>4</v>
      </c>
      <c r="C4" s="16" t="s">
        <v>5</v>
      </c>
      <c r="D4" s="16" t="s">
        <v>6</v>
      </c>
      <c r="E4" s="16" t="s">
        <v>7</v>
      </c>
      <c r="F4" s="16" t="s">
        <v>8</v>
      </c>
      <c r="G4" s="16" t="s">
        <v>9</v>
      </c>
      <c r="H4" s="16" t="s">
        <v>10</v>
      </c>
      <c r="I4" s="85" t="s">
        <v>56</v>
      </c>
    </row>
    <row r="5" spans="1:16" ht="15">
      <c r="A5" s="67" t="s">
        <v>11</v>
      </c>
      <c r="B5" s="45" t="s">
        <v>12</v>
      </c>
      <c r="C5" s="45" t="s">
        <v>13</v>
      </c>
      <c r="D5" s="45" t="s">
        <v>13</v>
      </c>
      <c r="E5" s="45" t="s">
        <v>13</v>
      </c>
      <c r="F5" s="45" t="s">
        <v>13</v>
      </c>
      <c r="G5" s="45" t="s">
        <v>13</v>
      </c>
      <c r="H5" s="45" t="s">
        <v>12</v>
      </c>
      <c r="I5" s="46" t="s">
        <v>12</v>
      </c>
      <c r="O5" s="6" t="s">
        <v>46</v>
      </c>
      <c r="P5" s="13">
        <f>SUM(C6:C10,C13:C18)</f>
        <v>169</v>
      </c>
    </row>
    <row r="6" spans="1:16" ht="15">
      <c r="A6" s="68" t="s">
        <v>14</v>
      </c>
      <c r="B6" s="5">
        <f aca="true" t="shared" si="0" ref="B6:B20">D6/C6</f>
        <v>0.14285714285714285</v>
      </c>
      <c r="C6" s="57">
        <v>7</v>
      </c>
      <c r="D6" s="57">
        <v>1</v>
      </c>
      <c r="E6" s="57">
        <v>1</v>
      </c>
      <c r="F6" s="58">
        <v>374</v>
      </c>
      <c r="G6" s="7">
        <f aca="true" t="shared" si="1" ref="G6:G20">F6/C6</f>
        <v>53.42857142857143</v>
      </c>
      <c r="H6" s="86">
        <v>0.48</v>
      </c>
      <c r="I6" s="25">
        <f aca="true" t="shared" si="2" ref="I6:I11">B6/H6</f>
        <v>0.2976190476190476</v>
      </c>
      <c r="J6" s="24"/>
      <c r="K6" s="55"/>
      <c r="L6" s="24"/>
      <c r="M6" s="23"/>
      <c r="P6" s="13"/>
    </row>
    <row r="7" spans="1:16" ht="15" customHeight="1">
      <c r="A7" s="68" t="s">
        <v>15</v>
      </c>
      <c r="B7" s="5">
        <f t="shared" si="0"/>
        <v>0.42424242424242425</v>
      </c>
      <c r="C7" s="57">
        <v>33</v>
      </c>
      <c r="D7" s="57">
        <v>14</v>
      </c>
      <c r="E7" s="57">
        <v>14</v>
      </c>
      <c r="F7" s="58">
        <v>2215</v>
      </c>
      <c r="G7" s="7">
        <f t="shared" si="1"/>
        <v>67.12121212121212</v>
      </c>
      <c r="H7" s="86">
        <v>0.48</v>
      </c>
      <c r="I7" s="25">
        <f t="shared" si="2"/>
        <v>0.8838383838383839</v>
      </c>
      <c r="K7" s="66"/>
      <c r="O7" s="6" t="s">
        <v>45</v>
      </c>
      <c r="P7" s="13">
        <f>SUM(B22:C22)</f>
        <v>93</v>
      </c>
    </row>
    <row r="8" spans="1:16" ht="15">
      <c r="A8" s="68" t="s">
        <v>16</v>
      </c>
      <c r="B8" s="5">
        <f t="shared" si="0"/>
        <v>0.5245901639344263</v>
      </c>
      <c r="C8" s="57">
        <v>61</v>
      </c>
      <c r="D8" s="57">
        <v>32</v>
      </c>
      <c r="E8" s="57">
        <v>32</v>
      </c>
      <c r="F8" s="58">
        <v>4544.75</v>
      </c>
      <c r="G8" s="7">
        <f t="shared" si="1"/>
        <v>74.50409836065573</v>
      </c>
      <c r="H8" s="86">
        <v>0.44</v>
      </c>
      <c r="I8" s="25">
        <f t="shared" si="2"/>
        <v>1.1922503725782414</v>
      </c>
      <c r="O8" s="6" t="s">
        <v>47</v>
      </c>
      <c r="P8" s="13">
        <f>SUM(E6:E10,E13:E18)</f>
        <v>81</v>
      </c>
    </row>
    <row r="9" spans="1:9" ht="15">
      <c r="A9" s="68" t="s">
        <v>17</v>
      </c>
      <c r="B9" s="5">
        <f t="shared" si="0"/>
        <v>0.5384615384615384</v>
      </c>
      <c r="C9" s="57">
        <v>52</v>
      </c>
      <c r="D9" s="57">
        <v>28</v>
      </c>
      <c r="E9" s="57">
        <v>28</v>
      </c>
      <c r="F9" s="58">
        <v>3272.5</v>
      </c>
      <c r="G9" s="7">
        <f t="shared" si="1"/>
        <v>62.93269230769231</v>
      </c>
      <c r="H9" s="86">
        <v>0.4</v>
      </c>
      <c r="I9" s="25">
        <f t="shared" si="2"/>
        <v>1.346153846153846</v>
      </c>
    </row>
    <row r="10" spans="1:16" ht="15" customHeight="1" thickBot="1">
      <c r="A10" s="68" t="s">
        <v>18</v>
      </c>
      <c r="B10" s="5">
        <f t="shared" si="0"/>
        <v>0.5</v>
      </c>
      <c r="C10" s="57">
        <v>12</v>
      </c>
      <c r="D10" s="57">
        <v>6</v>
      </c>
      <c r="E10" s="57">
        <v>6</v>
      </c>
      <c r="F10" s="58">
        <v>634.25</v>
      </c>
      <c r="G10" s="7">
        <f t="shared" si="1"/>
        <v>52.854166666666664</v>
      </c>
      <c r="H10" s="86">
        <v>0.42</v>
      </c>
      <c r="I10" s="25">
        <f t="shared" si="2"/>
        <v>1.1904761904761905</v>
      </c>
      <c r="O10" s="6" t="s">
        <v>55</v>
      </c>
      <c r="P10" s="26">
        <f>(B22+C22)/(C6+C7+C8+C9+C10+C13+C14+C15+C16+C17+C18)</f>
        <v>0.5502958579881657</v>
      </c>
    </row>
    <row r="11" spans="1:16" ht="15">
      <c r="A11" s="68" t="s">
        <v>19</v>
      </c>
      <c r="B11" s="5">
        <f t="shared" si="0"/>
        <v>0.375</v>
      </c>
      <c r="C11" s="57">
        <v>8</v>
      </c>
      <c r="D11" s="57">
        <v>3</v>
      </c>
      <c r="E11" s="57">
        <v>3</v>
      </c>
      <c r="F11" s="58">
        <v>252</v>
      </c>
      <c r="G11" s="7">
        <f t="shared" si="1"/>
        <v>31.5</v>
      </c>
      <c r="H11" s="84">
        <v>0.42</v>
      </c>
      <c r="I11" s="25">
        <f t="shared" si="2"/>
        <v>0.8928571428571429</v>
      </c>
      <c r="P11" s="14"/>
    </row>
    <row r="12" spans="1:9" ht="15">
      <c r="A12" s="68" t="s">
        <v>20</v>
      </c>
      <c r="B12" s="5">
        <f t="shared" si="0"/>
        <v>0.48554913294797686</v>
      </c>
      <c r="C12" s="1">
        <f>SUM(C6:C11)</f>
        <v>173</v>
      </c>
      <c r="D12" s="1">
        <f>SUM(D6:D11)</f>
        <v>84</v>
      </c>
      <c r="E12" s="1">
        <f>SUM(E6:E11)</f>
        <v>84</v>
      </c>
      <c r="F12" s="2">
        <f>SUM(F6:F11)</f>
        <v>11292.5</v>
      </c>
      <c r="G12" s="7">
        <f t="shared" si="1"/>
        <v>65.27456647398844</v>
      </c>
      <c r="H12" s="79" t="s">
        <v>30</v>
      </c>
      <c r="I12" s="78"/>
    </row>
    <row r="13" spans="1:9" ht="15">
      <c r="A13" s="68" t="s">
        <v>21</v>
      </c>
      <c r="B13" s="5">
        <f t="shared" si="0"/>
        <v>0</v>
      </c>
      <c r="C13" s="57">
        <v>1</v>
      </c>
      <c r="D13" s="57">
        <v>0</v>
      </c>
      <c r="E13" s="56">
        <f aca="true" t="shared" si="3" ref="E13:E18">D13</f>
        <v>0</v>
      </c>
      <c r="F13" s="58">
        <v>28</v>
      </c>
      <c r="G13" s="7">
        <f t="shared" si="1"/>
        <v>28</v>
      </c>
      <c r="H13" s="86">
        <v>0.4</v>
      </c>
      <c r="I13" s="25">
        <f aca="true" t="shared" si="4" ref="I13:I18">B13/H13</f>
        <v>0</v>
      </c>
    </row>
    <row r="14" spans="1:9" ht="15">
      <c r="A14" s="68" t="s">
        <v>22</v>
      </c>
      <c r="B14" s="5" t="e">
        <f t="shared" si="0"/>
        <v>#DIV/0!</v>
      </c>
      <c r="C14" s="57">
        <v>0</v>
      </c>
      <c r="D14" s="57">
        <v>0</v>
      </c>
      <c r="E14" s="56">
        <f t="shared" si="3"/>
        <v>0</v>
      </c>
      <c r="F14" s="58">
        <v>0</v>
      </c>
      <c r="G14" s="7" t="e">
        <f t="shared" si="1"/>
        <v>#DIV/0!</v>
      </c>
      <c r="H14" s="86">
        <v>0.52</v>
      </c>
      <c r="I14" s="25" t="e">
        <f t="shared" si="4"/>
        <v>#DIV/0!</v>
      </c>
    </row>
    <row r="15" spans="1:16" ht="15">
      <c r="A15" s="68" t="s">
        <v>23</v>
      </c>
      <c r="B15" s="5">
        <f t="shared" si="0"/>
        <v>0</v>
      </c>
      <c r="C15" s="57">
        <v>2</v>
      </c>
      <c r="D15" s="57">
        <v>0</v>
      </c>
      <c r="E15" s="56">
        <f t="shared" si="3"/>
        <v>0</v>
      </c>
      <c r="F15" s="58">
        <v>73.5</v>
      </c>
      <c r="G15" s="7">
        <f t="shared" si="1"/>
        <v>36.75</v>
      </c>
      <c r="H15" s="86">
        <v>0.53</v>
      </c>
      <c r="I15" s="25">
        <f t="shared" si="4"/>
        <v>0</v>
      </c>
      <c r="P15" s="14"/>
    </row>
    <row r="16" spans="1:9" ht="15">
      <c r="A16" s="68" t="s">
        <v>24</v>
      </c>
      <c r="B16" s="5">
        <f t="shared" si="0"/>
        <v>0</v>
      </c>
      <c r="C16" s="57">
        <v>1</v>
      </c>
      <c r="D16" s="57">
        <v>0</v>
      </c>
      <c r="E16" s="56">
        <f t="shared" si="3"/>
        <v>0</v>
      </c>
      <c r="F16" s="58">
        <v>56.5</v>
      </c>
      <c r="G16" s="7">
        <f t="shared" si="1"/>
        <v>56.5</v>
      </c>
      <c r="H16" s="86">
        <v>0.46</v>
      </c>
      <c r="I16" s="25">
        <f t="shared" si="4"/>
        <v>0</v>
      </c>
    </row>
    <row r="17" spans="1:9" ht="15">
      <c r="A17" s="68" t="s">
        <v>25</v>
      </c>
      <c r="B17" s="5" t="e">
        <f t="shared" si="0"/>
        <v>#DIV/0!</v>
      </c>
      <c r="C17" s="57">
        <v>0</v>
      </c>
      <c r="D17" s="57">
        <v>0</v>
      </c>
      <c r="E17" s="56">
        <f t="shared" si="3"/>
        <v>0</v>
      </c>
      <c r="F17" s="58">
        <v>0</v>
      </c>
      <c r="G17" s="7" t="e">
        <f t="shared" si="1"/>
        <v>#DIV/0!</v>
      </c>
      <c r="H17" s="86">
        <v>0.41</v>
      </c>
      <c r="I17" s="25" t="e">
        <f t="shared" si="4"/>
        <v>#DIV/0!</v>
      </c>
    </row>
    <row r="18" spans="1:9" ht="15">
      <c r="A18" s="68" t="s">
        <v>26</v>
      </c>
      <c r="B18" s="5" t="e">
        <f t="shared" si="0"/>
        <v>#DIV/0!</v>
      </c>
      <c r="C18" s="57">
        <v>0</v>
      </c>
      <c r="D18" s="57">
        <v>0</v>
      </c>
      <c r="E18" s="56">
        <f t="shared" si="3"/>
        <v>0</v>
      </c>
      <c r="F18" s="58">
        <v>0</v>
      </c>
      <c r="G18" s="7" t="e">
        <f t="shared" si="1"/>
        <v>#DIV/0!</v>
      </c>
      <c r="H18" s="86">
        <v>0.41</v>
      </c>
      <c r="I18" s="25" t="e">
        <f t="shared" si="4"/>
        <v>#DIV/0!</v>
      </c>
    </row>
    <row r="19" spans="1:16" ht="15">
      <c r="A19" s="69" t="s">
        <v>27</v>
      </c>
      <c r="B19" s="53">
        <f t="shared" si="0"/>
        <v>0</v>
      </c>
      <c r="C19" s="3">
        <f>SUM(C13:C18)</f>
        <v>4</v>
      </c>
      <c r="D19" s="3">
        <f>SUM(D13:D18)</f>
        <v>0</v>
      </c>
      <c r="E19" s="3">
        <f>SUM(E13:E18)</f>
        <v>0</v>
      </c>
      <c r="F19" s="54">
        <f>SUM(F13:F18)</f>
        <v>158</v>
      </c>
      <c r="G19" s="7">
        <f t="shared" si="1"/>
        <v>39.5</v>
      </c>
      <c r="H19" s="79" t="s">
        <v>61</v>
      </c>
      <c r="I19" s="79"/>
      <c r="P19" s="14"/>
    </row>
    <row r="20" spans="1:9" ht="15" customHeight="1" thickBot="1">
      <c r="A20" s="70" t="s">
        <v>28</v>
      </c>
      <c r="B20" s="19">
        <f t="shared" si="0"/>
        <v>0.4745762711864407</v>
      </c>
      <c r="C20" s="20">
        <f>C12+C19</f>
        <v>177</v>
      </c>
      <c r="D20" s="20">
        <f>D12+D19</f>
        <v>84</v>
      </c>
      <c r="E20" s="20">
        <f>E12+E19</f>
        <v>84</v>
      </c>
      <c r="F20" s="21">
        <f>F12+F19</f>
        <v>11450.5</v>
      </c>
      <c r="G20" s="22">
        <f t="shared" si="1"/>
        <v>64.69209039548022</v>
      </c>
      <c r="H20" s="79" t="s">
        <v>62</v>
      </c>
      <c r="I20" s="79"/>
    </row>
    <row r="21" spans="1:9" ht="15">
      <c r="A21" s="71" t="s">
        <v>29</v>
      </c>
      <c r="B21" s="17" t="s">
        <v>30</v>
      </c>
      <c r="C21" s="18" t="s">
        <v>31</v>
      </c>
      <c r="D21" s="107" t="s">
        <v>32</v>
      </c>
      <c r="E21" s="108"/>
      <c r="F21" s="108"/>
      <c r="G21" s="108"/>
      <c r="H21" s="43" t="s">
        <v>57</v>
      </c>
      <c r="I21" s="44"/>
    </row>
    <row r="22" spans="1:9" ht="38.25" customHeight="1">
      <c r="A22" s="72" t="s">
        <v>33</v>
      </c>
      <c r="B22" s="59">
        <v>93</v>
      </c>
      <c r="C22" s="60">
        <v>0</v>
      </c>
      <c r="D22" s="109" t="s">
        <v>64</v>
      </c>
      <c r="E22" s="110"/>
      <c r="F22" s="110"/>
      <c r="G22" s="42">
        <f>SUM(D24:G24)</f>
        <v>27</v>
      </c>
      <c r="H22" s="37" t="s">
        <v>63</v>
      </c>
      <c r="I22" s="27"/>
    </row>
    <row r="23" spans="1:9" ht="15">
      <c r="A23" s="73" t="s">
        <v>59</v>
      </c>
      <c r="B23" s="9">
        <f>B22/(C6+C7+C8+C9+C10)</f>
        <v>0.5636363636363636</v>
      </c>
      <c r="C23" s="8">
        <f>C22/(C13+C14+C15+C16+C17+C18)</f>
        <v>0</v>
      </c>
      <c r="D23" s="12" t="s">
        <v>36</v>
      </c>
      <c r="E23" s="3" t="s">
        <v>37</v>
      </c>
      <c r="F23" s="3" t="s">
        <v>38</v>
      </c>
      <c r="G23" s="42" t="s">
        <v>39</v>
      </c>
      <c r="H23" s="64">
        <v>15</v>
      </c>
      <c r="I23" s="27"/>
    </row>
    <row r="24" spans="1:9" ht="39" thickBot="1">
      <c r="A24" s="73" t="s">
        <v>35</v>
      </c>
      <c r="B24" s="105">
        <v>0.6</v>
      </c>
      <c r="C24" s="106"/>
      <c r="D24" s="61">
        <v>8</v>
      </c>
      <c r="E24" s="62">
        <v>14</v>
      </c>
      <c r="F24" s="62">
        <v>5</v>
      </c>
      <c r="G24" s="63">
        <v>0</v>
      </c>
      <c r="H24" s="10" t="s">
        <v>34</v>
      </c>
      <c r="I24" s="27"/>
    </row>
    <row r="25" spans="1:9" ht="28.5" customHeight="1" thickBot="1">
      <c r="A25" s="74" t="s">
        <v>40</v>
      </c>
      <c r="B25" s="11">
        <f>(E6+E7+E8+E9+E10)/B22</f>
        <v>0.8709677419354839</v>
      </c>
      <c r="C25" s="4" t="e">
        <f>(E13+E14+E15+E16+E17+E18)/C22</f>
        <v>#DIV/0!</v>
      </c>
      <c r="D25" s="29"/>
      <c r="E25" s="30"/>
      <c r="F25" s="30"/>
      <c r="G25" s="30"/>
      <c r="H25" s="65">
        <v>0</v>
      </c>
      <c r="I25" s="28"/>
    </row>
    <row r="26" spans="1:9" ht="15">
      <c r="A26" s="75" t="s">
        <v>60</v>
      </c>
      <c r="B26" s="39">
        <f>P7/P5</f>
        <v>0.5502958579881657</v>
      </c>
      <c r="C26" s="102" t="s">
        <v>49</v>
      </c>
      <c r="D26" s="103"/>
      <c r="E26" s="102" t="s">
        <v>50</v>
      </c>
      <c r="F26" s="104"/>
      <c r="G26" s="103"/>
      <c r="H26" s="102" t="s">
        <v>51</v>
      </c>
      <c r="I26" s="103"/>
    </row>
    <row r="27" spans="1:9" ht="30">
      <c r="A27" s="76" t="s">
        <v>44</v>
      </c>
      <c r="B27" s="31">
        <f>P8/P7</f>
        <v>0.8709677419354839</v>
      </c>
      <c r="C27" s="47" t="s">
        <v>41</v>
      </c>
      <c r="D27" s="48">
        <f>SUM(C6:C9)</f>
        <v>153</v>
      </c>
      <c r="E27" s="49" t="s">
        <v>42</v>
      </c>
      <c r="F27" s="50"/>
      <c r="G27" s="51">
        <f>SUM(C10:C11)</f>
        <v>20</v>
      </c>
      <c r="H27" s="52" t="s">
        <v>43</v>
      </c>
      <c r="I27" s="51">
        <f>SUM(C13:C18)</f>
        <v>4</v>
      </c>
    </row>
    <row r="28" spans="1:9" ht="15" customHeight="1" thickBot="1">
      <c r="A28" s="77" t="s">
        <v>48</v>
      </c>
      <c r="B28" s="33">
        <f>SUM(H23,H25)</f>
        <v>15</v>
      </c>
      <c r="C28" s="40" t="s">
        <v>52</v>
      </c>
      <c r="D28" s="38">
        <f>D27/C20</f>
        <v>0.864406779661017</v>
      </c>
      <c r="E28" s="40" t="s">
        <v>53</v>
      </c>
      <c r="F28" s="41"/>
      <c r="G28" s="38">
        <f>G27/C20</f>
        <v>0.11299435028248588</v>
      </c>
      <c r="H28" s="32" t="s">
        <v>54</v>
      </c>
      <c r="I28" s="38">
        <f>I27/C20</f>
        <v>0.022598870056497175</v>
      </c>
    </row>
    <row r="29" spans="3:7" ht="15">
      <c r="C29" s="34"/>
      <c r="D29" s="35"/>
      <c r="E29" s="34"/>
      <c r="F29" s="34"/>
      <c r="G29" s="34"/>
    </row>
    <row r="30" spans="3:7" ht="15">
      <c r="C30" s="34"/>
      <c r="D30" s="36"/>
      <c r="E30" s="34"/>
      <c r="F30" s="34"/>
      <c r="G30" s="34"/>
    </row>
    <row r="31" spans="3:7" ht="15">
      <c r="C31" s="34"/>
      <c r="D31" s="36"/>
      <c r="E31" s="34"/>
      <c r="F31" s="34"/>
      <c r="G31" s="34"/>
    </row>
    <row r="32" spans="3:7" ht="15">
      <c r="C32" s="34"/>
      <c r="D32" s="34"/>
      <c r="E32" s="34"/>
      <c r="F32" s="34"/>
      <c r="G32" s="34"/>
    </row>
  </sheetData>
  <sheetProtection password="DEC1" sheet="1" selectLockedCells="1"/>
  <mergeCells count="13">
    <mergeCell ref="A1:I1"/>
    <mergeCell ref="A2:A3"/>
    <mergeCell ref="B2:E3"/>
    <mergeCell ref="F2:G2"/>
    <mergeCell ref="H2:I2"/>
    <mergeCell ref="H3:I3"/>
    <mergeCell ref="D22:F22"/>
    <mergeCell ref="F3:G3"/>
    <mergeCell ref="E26:G26"/>
    <mergeCell ref="B24:C24"/>
    <mergeCell ref="C26:D26"/>
    <mergeCell ref="H26:I26"/>
    <mergeCell ref="D21:G21"/>
  </mergeCells>
  <conditionalFormatting sqref="B24">
    <cfRule type="cellIs" priority="59" dxfId="112" operator="greaterThan" stopIfTrue="1">
      <formula>$P$10</formula>
    </cfRule>
    <cfRule type="cellIs" priority="60" dxfId="113" operator="lessThanOrEqual" stopIfTrue="1">
      <formula>$P$10</formula>
    </cfRule>
  </conditionalFormatting>
  <conditionalFormatting sqref="I6:I11">
    <cfRule type="cellIs" priority="54" dxfId="0" operator="lessThan">
      <formula>0</formula>
    </cfRule>
  </conditionalFormatting>
  <conditionalFormatting sqref="I13:I18">
    <cfRule type="cellIs" priority="53" dxfId="0" operator="lessThan">
      <formula>0</formula>
    </cfRule>
  </conditionalFormatting>
  <conditionalFormatting sqref="H8">
    <cfRule type="cellIs" priority="17" dxfId="1" operator="lessThanOrEqual" stopIfTrue="1">
      <formula>$B$8</formula>
    </cfRule>
    <cfRule type="cellIs" priority="18" dxfId="0" operator="greaterThan" stopIfTrue="1">
      <formula>$B$8</formula>
    </cfRule>
  </conditionalFormatting>
  <conditionalFormatting sqref="H13">
    <cfRule type="cellIs" priority="11" dxfId="1" operator="lessThanOrEqual" stopIfTrue="1">
      <formula>$B$13</formula>
    </cfRule>
    <cfRule type="cellIs" priority="12" dxfId="0" operator="greaterThan" stopIfTrue="1">
      <formula>$B$13</formula>
    </cfRule>
  </conditionalFormatting>
  <conditionalFormatting sqref="H14">
    <cfRule type="cellIs" priority="9" dxfId="1" operator="lessThanOrEqual" stopIfTrue="1">
      <formula>$B$14</formula>
    </cfRule>
    <cfRule type="cellIs" priority="10" dxfId="0" operator="greaterThan" stopIfTrue="1">
      <formula>$B$14</formula>
    </cfRule>
  </conditionalFormatting>
  <conditionalFormatting sqref="H15">
    <cfRule type="cellIs" priority="7" dxfId="1" operator="lessThanOrEqual" stopIfTrue="1">
      <formula>$B$15</formula>
    </cfRule>
    <cfRule type="cellIs" priority="8" dxfId="0" operator="greaterThan" stopIfTrue="1">
      <formula>$B$15</formula>
    </cfRule>
  </conditionalFormatting>
  <conditionalFormatting sqref="H16">
    <cfRule type="cellIs" priority="5" dxfId="1" operator="lessThanOrEqual" stopIfTrue="1">
      <formula>$B$16</formula>
    </cfRule>
    <cfRule type="cellIs" priority="6" dxfId="0" operator="greaterThan" stopIfTrue="1">
      <formula>$B$16</formula>
    </cfRule>
  </conditionalFormatting>
  <conditionalFormatting sqref="H17">
    <cfRule type="cellIs" priority="3" dxfId="1" operator="lessThanOrEqual" stopIfTrue="1">
      <formula>$B$17</formula>
    </cfRule>
    <cfRule type="cellIs" priority="4" dxfId="0" operator="greaterThan" stopIfTrue="1">
      <formula>$B$17</formula>
    </cfRule>
  </conditionalFormatting>
  <conditionalFormatting sqref="H18">
    <cfRule type="cellIs" priority="1" dxfId="1" operator="lessThanOrEqual" stopIfTrue="1">
      <formula>$B$18</formula>
    </cfRule>
    <cfRule type="cellIs" priority="2" dxfId="0" operator="greaterThan" stopIfTrue="1">
      <formula>$B$18</formula>
    </cfRule>
  </conditionalFormatting>
  <conditionalFormatting sqref="H11">
    <cfRule type="cellIs" priority="23" dxfId="113" operator="lessThanOrEqual" stopIfTrue="1">
      <formula>B11</formula>
    </cfRule>
    <cfRule type="cellIs" priority="24" dxfId="114" operator="greaterThan" stopIfTrue="1">
      <formula>B11</formula>
    </cfRule>
  </conditionalFormatting>
  <conditionalFormatting sqref="H10">
    <cfRule type="cellIs" priority="21" dxfId="1" operator="lessThanOrEqual" stopIfTrue="1">
      <formula>$B$10</formula>
    </cfRule>
    <cfRule type="cellIs" priority="22" dxfId="0" operator="greaterThan" stopIfTrue="1">
      <formula>$B$10</formula>
    </cfRule>
  </conditionalFormatting>
  <conditionalFormatting sqref="H9">
    <cfRule type="cellIs" priority="19" dxfId="1" operator="lessThanOrEqual" stopIfTrue="1">
      <formula>$B$9</formula>
    </cfRule>
    <cfRule type="cellIs" priority="20" dxfId="0" operator="greaterThan" stopIfTrue="1">
      <formula>$B$9</formula>
    </cfRule>
  </conditionalFormatting>
  <conditionalFormatting sqref="H7">
    <cfRule type="cellIs" priority="15" dxfId="1" operator="lessThanOrEqual" stopIfTrue="1">
      <formula>$B$7</formula>
    </cfRule>
    <cfRule type="cellIs" priority="16" dxfId="0" operator="greaterThan" stopIfTrue="1">
      <formula>$B$7</formula>
    </cfRule>
  </conditionalFormatting>
  <conditionalFormatting sqref="H6">
    <cfRule type="cellIs" priority="13" dxfId="1" operator="lessThanOrEqual" stopIfTrue="1">
      <formula>$B$6</formula>
    </cfRule>
    <cfRule type="cellIs" priority="14" dxfId="0" operator="greaterThan" stopIfTrue="1">
      <formula>$B$6</formula>
    </cfRule>
  </conditionalFormatting>
  <printOptions horizontalCentered="1" verticalCentered="1"/>
  <pageMargins left="0.7" right="0.7" top="0.75" bottom="0.75" header="0.3" footer="0.3"/>
  <pageSetup fitToHeight="1" fitToWidth="1" horizontalDpi="600" verticalDpi="600" orientation="landscape" scale="77" r:id="rId3"/>
  <headerFooter>
    <oddHeader>&amp;CSOUTH CAROLINA DEPARTMENT OF EDUCATION - OFFICE OF ADULT EDUCATION</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32"/>
  <sheetViews>
    <sheetView tabSelected="1" zoomScalePageLayoutView="0" workbookViewId="0" topLeftCell="A1">
      <selection activeCell="G24" sqref="G24"/>
    </sheetView>
  </sheetViews>
  <sheetFormatPr defaultColWidth="9.00390625" defaultRowHeight="15"/>
  <cols>
    <col min="1" max="1" width="31.00390625" style="6" customWidth="1"/>
    <col min="2" max="2" width="18.7109375" style="6" customWidth="1"/>
    <col min="3" max="3" width="20.421875" style="6" customWidth="1"/>
    <col min="4" max="6" width="14.00390625" style="6" customWidth="1"/>
    <col min="7" max="7" width="12.7109375" style="6" customWidth="1"/>
    <col min="8" max="8" width="21.7109375" style="6" customWidth="1"/>
    <col min="9" max="9" width="13.00390625" style="6" customWidth="1"/>
    <col min="10" max="18" width="22.7109375" style="6" hidden="1" customWidth="1"/>
    <col min="19" max="27" width="9.00390625" style="6" customWidth="1"/>
    <col min="28" max="28" width="12.57421875" style="6" bestFit="1" customWidth="1"/>
    <col min="29" max="16384" width="9.00390625" style="6" customWidth="1"/>
  </cols>
  <sheetData>
    <row r="1" spans="1:9" ht="21" thickBot="1">
      <c r="A1" s="98" t="s">
        <v>65</v>
      </c>
      <c r="B1" s="98"/>
      <c r="C1" s="98"/>
      <c r="D1" s="98"/>
      <c r="E1" s="98"/>
      <c r="F1" s="98"/>
      <c r="G1" s="98"/>
      <c r="H1" s="98"/>
      <c r="I1" s="98"/>
    </row>
    <row r="2" spans="1:9" ht="36.75" customHeight="1">
      <c r="A2" s="90" t="s">
        <v>0</v>
      </c>
      <c r="B2" s="111" t="str">
        <f>'10.15'!B2</f>
        <v>Laurens County Adult Education</v>
      </c>
      <c r="C2" s="112"/>
      <c r="D2" s="112"/>
      <c r="E2" s="113"/>
      <c r="F2" s="99" t="s">
        <v>1</v>
      </c>
      <c r="G2" s="99"/>
      <c r="H2" s="100" t="s">
        <v>2</v>
      </c>
      <c r="I2" s="101"/>
    </row>
    <row r="3" spans="1:9" ht="15.75" customHeight="1" thickBot="1">
      <c r="A3" s="91"/>
      <c r="B3" s="114"/>
      <c r="C3" s="115"/>
      <c r="D3" s="115"/>
      <c r="E3" s="116"/>
      <c r="F3" s="87" t="s">
        <v>68</v>
      </c>
      <c r="G3" s="87"/>
      <c r="H3" s="88">
        <v>43205</v>
      </c>
      <c r="I3" s="89"/>
    </row>
    <row r="4" spans="1:9" ht="90" thickBot="1">
      <c r="A4" s="15" t="s">
        <v>3</v>
      </c>
      <c r="B4" s="16" t="s">
        <v>4</v>
      </c>
      <c r="C4" s="16" t="s">
        <v>5</v>
      </c>
      <c r="D4" s="16" t="s">
        <v>6</v>
      </c>
      <c r="E4" s="16" t="s">
        <v>7</v>
      </c>
      <c r="F4" s="16" t="s">
        <v>8</v>
      </c>
      <c r="G4" s="16" t="s">
        <v>9</v>
      </c>
      <c r="H4" s="16" t="s">
        <v>10</v>
      </c>
      <c r="I4" s="85" t="s">
        <v>56</v>
      </c>
    </row>
    <row r="5" spans="1:16" ht="15">
      <c r="A5" s="67" t="s">
        <v>11</v>
      </c>
      <c r="B5" s="45" t="s">
        <v>12</v>
      </c>
      <c r="C5" s="45" t="s">
        <v>13</v>
      </c>
      <c r="D5" s="45" t="s">
        <v>13</v>
      </c>
      <c r="E5" s="45" t="s">
        <v>13</v>
      </c>
      <c r="F5" s="45" t="s">
        <v>13</v>
      </c>
      <c r="G5" s="45" t="s">
        <v>13</v>
      </c>
      <c r="H5" s="45" t="s">
        <v>12</v>
      </c>
      <c r="I5" s="46" t="s">
        <v>12</v>
      </c>
      <c r="O5" s="6" t="s">
        <v>46</v>
      </c>
      <c r="P5" s="13">
        <f>SUM(C6:C10,C13:C18)</f>
        <v>262</v>
      </c>
    </row>
    <row r="6" spans="1:16" ht="15">
      <c r="A6" s="68" t="s">
        <v>14</v>
      </c>
      <c r="B6" s="5">
        <f aca="true" t="shared" si="0" ref="B6:B20">D6/C6</f>
        <v>0.2857142857142857</v>
      </c>
      <c r="C6" s="57">
        <v>7</v>
      </c>
      <c r="D6" s="57">
        <v>2</v>
      </c>
      <c r="E6" s="57">
        <v>2</v>
      </c>
      <c r="F6" s="58">
        <v>478.75</v>
      </c>
      <c r="G6" s="7">
        <f aca="true" t="shared" si="1" ref="G6:G20">F6/C6</f>
        <v>68.39285714285714</v>
      </c>
      <c r="H6" s="86">
        <v>0.48</v>
      </c>
      <c r="I6" s="25">
        <f aca="true" t="shared" si="2" ref="I6:I11">B6/H6</f>
        <v>0.5952380952380952</v>
      </c>
      <c r="J6" s="24"/>
      <c r="K6" s="24"/>
      <c r="L6" s="24"/>
      <c r="M6" s="23"/>
      <c r="P6" s="13"/>
    </row>
    <row r="7" spans="1:16" ht="15">
      <c r="A7" s="68" t="s">
        <v>15</v>
      </c>
      <c r="B7" s="5">
        <f t="shared" si="0"/>
        <v>0.4</v>
      </c>
      <c r="C7" s="57">
        <v>40</v>
      </c>
      <c r="D7" s="57">
        <v>16</v>
      </c>
      <c r="E7" s="57">
        <v>16</v>
      </c>
      <c r="F7" s="58">
        <v>3167.75</v>
      </c>
      <c r="G7" s="7">
        <f t="shared" si="1"/>
        <v>79.19375</v>
      </c>
      <c r="H7" s="86">
        <v>0.48</v>
      </c>
      <c r="I7" s="25">
        <f t="shared" si="2"/>
        <v>0.8333333333333334</v>
      </c>
      <c r="O7" s="6" t="s">
        <v>45</v>
      </c>
      <c r="P7" s="13">
        <f>SUM(B22:C22)</f>
        <v>130</v>
      </c>
    </row>
    <row r="8" spans="1:16" ht="15">
      <c r="A8" s="68" t="s">
        <v>16</v>
      </c>
      <c r="B8" s="5">
        <f t="shared" si="0"/>
        <v>0.4215686274509804</v>
      </c>
      <c r="C8" s="57">
        <v>102</v>
      </c>
      <c r="D8" s="57">
        <v>43</v>
      </c>
      <c r="E8" s="57">
        <v>43</v>
      </c>
      <c r="F8" s="58">
        <v>7435.75</v>
      </c>
      <c r="G8" s="7">
        <f t="shared" si="1"/>
        <v>72.89950980392157</v>
      </c>
      <c r="H8" s="86">
        <v>0.44</v>
      </c>
      <c r="I8" s="25">
        <f t="shared" si="2"/>
        <v>0.9581105169340464</v>
      </c>
      <c r="O8" s="6" t="s">
        <v>47</v>
      </c>
      <c r="P8" s="13">
        <f>SUM(E6:E10,E13:E18)</f>
        <v>103</v>
      </c>
    </row>
    <row r="9" spans="1:9" ht="15">
      <c r="A9" s="68" t="s">
        <v>17</v>
      </c>
      <c r="B9" s="5">
        <f t="shared" si="0"/>
        <v>0.3978494623655914</v>
      </c>
      <c r="C9" s="57">
        <v>93</v>
      </c>
      <c r="D9" s="57">
        <v>37</v>
      </c>
      <c r="E9" s="57">
        <v>37</v>
      </c>
      <c r="F9" s="58">
        <v>5312.5</v>
      </c>
      <c r="G9" s="7">
        <f t="shared" si="1"/>
        <v>57.123655913978496</v>
      </c>
      <c r="H9" s="86">
        <v>0.4</v>
      </c>
      <c r="I9" s="25">
        <f t="shared" si="2"/>
        <v>0.9946236559139784</v>
      </c>
    </row>
    <row r="10" spans="1:16" ht="15" customHeight="1" thickBot="1">
      <c r="A10" s="68" t="s">
        <v>18</v>
      </c>
      <c r="B10" s="5">
        <f t="shared" si="0"/>
        <v>0.3333333333333333</v>
      </c>
      <c r="C10" s="57">
        <v>15</v>
      </c>
      <c r="D10" s="57">
        <v>5</v>
      </c>
      <c r="E10" s="57">
        <v>5</v>
      </c>
      <c r="F10" s="58">
        <v>780.5</v>
      </c>
      <c r="G10" s="7">
        <f t="shared" si="1"/>
        <v>52.03333333333333</v>
      </c>
      <c r="H10" s="86">
        <v>0.42</v>
      </c>
      <c r="I10" s="25">
        <f t="shared" si="2"/>
        <v>0.7936507936507936</v>
      </c>
      <c r="O10" s="6" t="s">
        <v>55</v>
      </c>
      <c r="P10" s="26">
        <f>(B22+C22)/(C6+C7+C8+C9+C10+C13+C14+C15+C16+C17+C18)</f>
        <v>0.4961832061068702</v>
      </c>
    </row>
    <row r="11" spans="1:16" ht="15">
      <c r="A11" s="68" t="s">
        <v>19</v>
      </c>
      <c r="B11" s="5">
        <f t="shared" si="0"/>
        <v>0.375</v>
      </c>
      <c r="C11" s="57">
        <v>16</v>
      </c>
      <c r="D11" s="57">
        <v>6</v>
      </c>
      <c r="E11" s="57">
        <v>5</v>
      </c>
      <c r="F11" s="58">
        <v>448.25</v>
      </c>
      <c r="G11" s="7">
        <f t="shared" si="1"/>
        <v>28.015625</v>
      </c>
      <c r="H11" s="84">
        <v>0.42</v>
      </c>
      <c r="I11" s="25">
        <f t="shared" si="2"/>
        <v>0.8928571428571429</v>
      </c>
      <c r="P11" s="14"/>
    </row>
    <row r="12" spans="1:9" ht="15">
      <c r="A12" s="68" t="s">
        <v>20</v>
      </c>
      <c r="B12" s="5">
        <f t="shared" si="0"/>
        <v>0.3992673992673993</v>
      </c>
      <c r="C12" s="1">
        <f>SUM(C6:C11)</f>
        <v>273</v>
      </c>
      <c r="D12" s="1">
        <f>SUM(D6:D11)</f>
        <v>109</v>
      </c>
      <c r="E12" s="1">
        <f>SUM(E6:E11)</f>
        <v>108</v>
      </c>
      <c r="F12" s="2">
        <f>SUM(F6:F11)</f>
        <v>17623.5</v>
      </c>
      <c r="G12" s="7">
        <f t="shared" si="1"/>
        <v>64.55494505494505</v>
      </c>
      <c r="H12" s="79" t="s">
        <v>30</v>
      </c>
      <c r="I12" s="78"/>
    </row>
    <row r="13" spans="1:9" ht="15">
      <c r="A13" s="68" t="s">
        <v>21</v>
      </c>
      <c r="B13" s="5">
        <f t="shared" si="0"/>
        <v>0</v>
      </c>
      <c r="C13" s="57">
        <v>2</v>
      </c>
      <c r="D13" s="57">
        <v>0</v>
      </c>
      <c r="E13" s="56">
        <f aca="true" t="shared" si="3" ref="E13:E18">D13</f>
        <v>0</v>
      </c>
      <c r="F13" s="58">
        <v>40</v>
      </c>
      <c r="G13" s="7">
        <f t="shared" si="1"/>
        <v>20</v>
      </c>
      <c r="H13" s="86">
        <v>0.4</v>
      </c>
      <c r="I13" s="25">
        <f aca="true" t="shared" si="4" ref="I13:I18">B13/H13</f>
        <v>0</v>
      </c>
    </row>
    <row r="14" spans="1:9" ht="15">
      <c r="A14" s="68" t="s">
        <v>22</v>
      </c>
      <c r="B14" s="5" t="e">
        <f t="shared" si="0"/>
        <v>#DIV/0!</v>
      </c>
      <c r="C14" s="57">
        <v>0</v>
      </c>
      <c r="D14" s="57">
        <v>0</v>
      </c>
      <c r="E14" s="56">
        <f t="shared" si="3"/>
        <v>0</v>
      </c>
      <c r="F14" s="58">
        <v>0</v>
      </c>
      <c r="G14" s="7" t="e">
        <f t="shared" si="1"/>
        <v>#DIV/0!</v>
      </c>
      <c r="H14" s="86">
        <v>0.52</v>
      </c>
      <c r="I14" s="25" t="e">
        <f t="shared" si="4"/>
        <v>#DIV/0!</v>
      </c>
    </row>
    <row r="15" spans="1:16" ht="15">
      <c r="A15" s="68" t="s">
        <v>23</v>
      </c>
      <c r="B15" s="5">
        <f t="shared" si="0"/>
        <v>0</v>
      </c>
      <c r="C15" s="57">
        <v>2</v>
      </c>
      <c r="D15" s="57">
        <v>0</v>
      </c>
      <c r="E15" s="56">
        <f t="shared" si="3"/>
        <v>0</v>
      </c>
      <c r="F15" s="58">
        <v>73.5</v>
      </c>
      <c r="G15" s="7">
        <f t="shared" si="1"/>
        <v>36.75</v>
      </c>
      <c r="H15" s="86">
        <v>0.53</v>
      </c>
      <c r="I15" s="25">
        <f t="shared" si="4"/>
        <v>0</v>
      </c>
      <c r="P15" s="14"/>
    </row>
    <row r="16" spans="1:9" ht="15">
      <c r="A16" s="68" t="s">
        <v>24</v>
      </c>
      <c r="B16" s="5">
        <f t="shared" si="0"/>
        <v>0</v>
      </c>
      <c r="C16" s="57">
        <v>1</v>
      </c>
      <c r="D16" s="57">
        <v>0</v>
      </c>
      <c r="E16" s="56">
        <f t="shared" si="3"/>
        <v>0</v>
      </c>
      <c r="F16" s="58">
        <v>70.5</v>
      </c>
      <c r="G16" s="7">
        <f t="shared" si="1"/>
        <v>70.5</v>
      </c>
      <c r="H16" s="86">
        <v>0.46</v>
      </c>
      <c r="I16" s="25">
        <f t="shared" si="4"/>
        <v>0</v>
      </c>
    </row>
    <row r="17" spans="1:9" ht="15">
      <c r="A17" s="68" t="s">
        <v>25</v>
      </c>
      <c r="B17" s="5" t="e">
        <f t="shared" si="0"/>
        <v>#DIV/0!</v>
      </c>
      <c r="C17" s="57">
        <v>0</v>
      </c>
      <c r="D17" s="57">
        <v>0</v>
      </c>
      <c r="E17" s="56">
        <f t="shared" si="3"/>
        <v>0</v>
      </c>
      <c r="F17" s="58">
        <v>0</v>
      </c>
      <c r="G17" s="7" t="e">
        <f t="shared" si="1"/>
        <v>#DIV/0!</v>
      </c>
      <c r="H17" s="86">
        <v>0.41</v>
      </c>
      <c r="I17" s="25" t="e">
        <f t="shared" si="4"/>
        <v>#DIV/0!</v>
      </c>
    </row>
    <row r="18" spans="1:9" ht="15">
      <c r="A18" s="68" t="s">
        <v>26</v>
      </c>
      <c r="B18" s="5" t="e">
        <f t="shared" si="0"/>
        <v>#DIV/0!</v>
      </c>
      <c r="C18" s="57">
        <v>0</v>
      </c>
      <c r="D18" s="57">
        <v>0</v>
      </c>
      <c r="E18" s="56">
        <f t="shared" si="3"/>
        <v>0</v>
      </c>
      <c r="F18" s="58">
        <v>0</v>
      </c>
      <c r="G18" s="7" t="e">
        <f t="shared" si="1"/>
        <v>#DIV/0!</v>
      </c>
      <c r="H18" s="86">
        <v>0.41</v>
      </c>
      <c r="I18" s="25" t="e">
        <f t="shared" si="4"/>
        <v>#DIV/0!</v>
      </c>
    </row>
    <row r="19" spans="1:16" ht="15">
      <c r="A19" s="69" t="s">
        <v>27</v>
      </c>
      <c r="B19" s="53">
        <f t="shared" si="0"/>
        <v>0</v>
      </c>
      <c r="C19" s="3">
        <f>SUM(C13:C18)</f>
        <v>5</v>
      </c>
      <c r="D19" s="3">
        <f>SUM(D13:D18)</f>
        <v>0</v>
      </c>
      <c r="E19" s="3">
        <f>SUM(E13:E18)</f>
        <v>0</v>
      </c>
      <c r="F19" s="54">
        <f>SUM(F13:F18)</f>
        <v>184</v>
      </c>
      <c r="G19" s="7">
        <f t="shared" si="1"/>
        <v>36.8</v>
      </c>
      <c r="H19" s="79" t="s">
        <v>61</v>
      </c>
      <c r="I19" s="79"/>
      <c r="P19" s="14"/>
    </row>
    <row r="20" spans="1:9" ht="15" customHeight="1" thickBot="1">
      <c r="A20" s="70" t="s">
        <v>28</v>
      </c>
      <c r="B20" s="19">
        <f t="shared" si="0"/>
        <v>0.3920863309352518</v>
      </c>
      <c r="C20" s="20">
        <f>C12+C19</f>
        <v>278</v>
      </c>
      <c r="D20" s="20">
        <f>D12+D19</f>
        <v>109</v>
      </c>
      <c r="E20" s="20">
        <f>E12+E19</f>
        <v>108</v>
      </c>
      <c r="F20" s="21">
        <f>F12+F19</f>
        <v>17807.5</v>
      </c>
      <c r="G20" s="22">
        <f t="shared" si="1"/>
        <v>64.05575539568345</v>
      </c>
      <c r="H20" s="79" t="s">
        <v>62</v>
      </c>
      <c r="I20" s="79"/>
    </row>
    <row r="21" spans="1:9" ht="15">
      <c r="A21" s="71" t="s">
        <v>29</v>
      </c>
      <c r="B21" s="17" t="s">
        <v>30</v>
      </c>
      <c r="C21" s="18" t="s">
        <v>31</v>
      </c>
      <c r="D21" s="107" t="s">
        <v>32</v>
      </c>
      <c r="E21" s="108"/>
      <c r="F21" s="108"/>
      <c r="G21" s="108"/>
      <c r="H21" s="43" t="s">
        <v>57</v>
      </c>
      <c r="I21" s="44"/>
    </row>
    <row r="22" spans="1:9" ht="38.25" customHeight="1">
      <c r="A22" s="72" t="s">
        <v>33</v>
      </c>
      <c r="B22" s="59">
        <v>130</v>
      </c>
      <c r="C22" s="60">
        <v>0</v>
      </c>
      <c r="D22" s="109" t="s">
        <v>64</v>
      </c>
      <c r="E22" s="110"/>
      <c r="F22" s="110"/>
      <c r="G22" s="42">
        <f>SUM(D24:G24)</f>
        <v>74</v>
      </c>
      <c r="H22" s="37" t="s">
        <v>63</v>
      </c>
      <c r="I22" s="27"/>
    </row>
    <row r="23" spans="1:9" ht="15">
      <c r="A23" s="73" t="s">
        <v>59</v>
      </c>
      <c r="B23" s="9">
        <f>B22/(C6+C7+C8+C9+C10)</f>
        <v>0.5058365758754864</v>
      </c>
      <c r="C23" s="8">
        <f>C22/(C13+C14+C15+C16+C17+C18)</f>
        <v>0</v>
      </c>
      <c r="D23" s="12" t="s">
        <v>36</v>
      </c>
      <c r="E23" s="3" t="s">
        <v>37</v>
      </c>
      <c r="F23" s="3" t="s">
        <v>38</v>
      </c>
      <c r="G23" s="42" t="s">
        <v>39</v>
      </c>
      <c r="H23" s="64">
        <v>24</v>
      </c>
      <c r="I23" s="27"/>
    </row>
    <row r="24" spans="1:9" ht="39" thickBot="1">
      <c r="A24" s="73" t="s">
        <v>35</v>
      </c>
      <c r="B24" s="105">
        <v>0.6</v>
      </c>
      <c r="C24" s="106"/>
      <c r="D24" s="61">
        <v>19</v>
      </c>
      <c r="E24" s="62">
        <v>26</v>
      </c>
      <c r="F24" s="62">
        <v>26</v>
      </c>
      <c r="G24" s="63">
        <v>3</v>
      </c>
      <c r="H24" s="10" t="s">
        <v>34</v>
      </c>
      <c r="I24" s="27"/>
    </row>
    <row r="25" spans="1:9" ht="28.5" customHeight="1" thickBot="1">
      <c r="A25" s="74" t="s">
        <v>40</v>
      </c>
      <c r="B25" s="11">
        <f>(E6+E7+E8+E9+E10)/B22</f>
        <v>0.7923076923076923</v>
      </c>
      <c r="C25" s="4" t="e">
        <f>(E13+E14+E15+E16+E17+E18)/C22</f>
        <v>#DIV/0!</v>
      </c>
      <c r="D25" s="29"/>
      <c r="E25" s="30"/>
      <c r="F25" s="30"/>
      <c r="G25" s="30"/>
      <c r="H25" s="65">
        <v>0</v>
      </c>
      <c r="I25" s="28"/>
    </row>
    <row r="26" spans="1:9" ht="15">
      <c r="A26" s="75" t="s">
        <v>60</v>
      </c>
      <c r="B26" s="39">
        <f>P7/P5</f>
        <v>0.4961832061068702</v>
      </c>
      <c r="C26" s="102" t="s">
        <v>49</v>
      </c>
      <c r="D26" s="103"/>
      <c r="E26" s="102" t="s">
        <v>50</v>
      </c>
      <c r="F26" s="104"/>
      <c r="G26" s="103"/>
      <c r="H26" s="102" t="s">
        <v>51</v>
      </c>
      <c r="I26" s="103"/>
    </row>
    <row r="27" spans="1:9" ht="30">
      <c r="A27" s="76" t="s">
        <v>44</v>
      </c>
      <c r="B27" s="31">
        <f>P8/P7</f>
        <v>0.7923076923076923</v>
      </c>
      <c r="C27" s="47" t="s">
        <v>41</v>
      </c>
      <c r="D27" s="48">
        <f>SUM(C6:C9)</f>
        <v>242</v>
      </c>
      <c r="E27" s="49" t="s">
        <v>42</v>
      </c>
      <c r="F27" s="50"/>
      <c r="G27" s="51">
        <f>SUM(C10:C11)</f>
        <v>31</v>
      </c>
      <c r="H27" s="52" t="s">
        <v>43</v>
      </c>
      <c r="I27" s="51">
        <f>SUM(C13:C18)</f>
        <v>5</v>
      </c>
    </row>
    <row r="28" spans="1:9" ht="15" customHeight="1" thickBot="1">
      <c r="A28" s="77" t="s">
        <v>48</v>
      </c>
      <c r="B28" s="33">
        <f>SUM(H23,H25)</f>
        <v>24</v>
      </c>
      <c r="C28" s="40" t="s">
        <v>52</v>
      </c>
      <c r="D28" s="38">
        <f>D27/C20</f>
        <v>0.8705035971223022</v>
      </c>
      <c r="E28" s="40" t="s">
        <v>53</v>
      </c>
      <c r="F28" s="41"/>
      <c r="G28" s="38">
        <f>G27/C20</f>
        <v>0.11151079136690648</v>
      </c>
      <c r="H28" s="32" t="s">
        <v>54</v>
      </c>
      <c r="I28" s="38">
        <f>I27/C20</f>
        <v>0.017985611510791366</v>
      </c>
    </row>
    <row r="29" spans="3:7" ht="15">
      <c r="C29" s="34"/>
      <c r="D29" s="35"/>
      <c r="E29" s="34"/>
      <c r="F29" s="34"/>
      <c r="G29" s="34"/>
    </row>
    <row r="30" spans="3:7" ht="15">
      <c r="C30" s="34"/>
      <c r="D30" s="36"/>
      <c r="E30" s="34"/>
      <c r="F30" s="34"/>
      <c r="G30" s="34"/>
    </row>
    <row r="31" spans="3:7" ht="15">
      <c r="C31" s="34"/>
      <c r="D31" s="36"/>
      <c r="E31" s="34"/>
      <c r="F31" s="34"/>
      <c r="G31" s="34"/>
    </row>
    <row r="32" spans="3:7" ht="15">
      <c r="C32" s="34"/>
      <c r="D32" s="34"/>
      <c r="E32" s="34"/>
      <c r="F32" s="34"/>
      <c r="G32" s="34"/>
    </row>
  </sheetData>
  <sheetProtection password="DEC1" sheet="1" selectLockedCells="1"/>
  <mergeCells count="13">
    <mergeCell ref="A1:I1"/>
    <mergeCell ref="A2:A3"/>
    <mergeCell ref="B2:E3"/>
    <mergeCell ref="F2:G2"/>
    <mergeCell ref="H2:I2"/>
    <mergeCell ref="H3:I3"/>
    <mergeCell ref="D22:F22"/>
    <mergeCell ref="F3:G3"/>
    <mergeCell ref="E26:G26"/>
    <mergeCell ref="B24:C24"/>
    <mergeCell ref="C26:D26"/>
    <mergeCell ref="H26:I26"/>
    <mergeCell ref="D21:G21"/>
  </mergeCells>
  <conditionalFormatting sqref="B24">
    <cfRule type="cellIs" priority="62" dxfId="112" operator="greaterThan" stopIfTrue="1">
      <formula>$P$10</formula>
    </cfRule>
    <cfRule type="cellIs" priority="63" dxfId="113" operator="lessThanOrEqual" stopIfTrue="1">
      <formula>$P$10</formula>
    </cfRule>
  </conditionalFormatting>
  <conditionalFormatting sqref="I6:I11">
    <cfRule type="cellIs" priority="55" dxfId="0" operator="lessThan">
      <formula>0</formula>
    </cfRule>
  </conditionalFormatting>
  <conditionalFormatting sqref="I13:I18">
    <cfRule type="cellIs" priority="53" dxfId="0" operator="lessThan">
      <formula>0</formula>
    </cfRule>
  </conditionalFormatting>
  <conditionalFormatting sqref="H11">
    <cfRule type="cellIs" priority="23" dxfId="113" operator="lessThanOrEqual" stopIfTrue="1">
      <formula>B11</formula>
    </cfRule>
    <cfRule type="cellIs" priority="24" dxfId="114" operator="greaterThan" stopIfTrue="1">
      <formula>B11</formula>
    </cfRule>
  </conditionalFormatting>
  <conditionalFormatting sqref="H10">
    <cfRule type="cellIs" priority="21" dxfId="1" operator="lessThanOrEqual" stopIfTrue="1">
      <formula>$B$10</formula>
    </cfRule>
    <cfRule type="cellIs" priority="22" dxfId="0" operator="greaterThan" stopIfTrue="1">
      <formula>$B$10</formula>
    </cfRule>
  </conditionalFormatting>
  <conditionalFormatting sqref="H9">
    <cfRule type="cellIs" priority="19" dxfId="1" operator="lessThanOrEqual" stopIfTrue="1">
      <formula>$B$9</formula>
    </cfRule>
    <cfRule type="cellIs" priority="20" dxfId="0" operator="greaterThan" stopIfTrue="1">
      <formula>$B$9</formula>
    </cfRule>
  </conditionalFormatting>
  <conditionalFormatting sqref="H8">
    <cfRule type="cellIs" priority="17" dxfId="1" operator="lessThanOrEqual" stopIfTrue="1">
      <formula>$B$8</formula>
    </cfRule>
    <cfRule type="cellIs" priority="18" dxfId="0" operator="greaterThan" stopIfTrue="1">
      <formula>$B$8</formula>
    </cfRule>
  </conditionalFormatting>
  <conditionalFormatting sqref="H7">
    <cfRule type="cellIs" priority="15" dxfId="1" operator="lessThanOrEqual" stopIfTrue="1">
      <formula>$B$7</formula>
    </cfRule>
    <cfRule type="cellIs" priority="16" dxfId="0" operator="greaterThan" stopIfTrue="1">
      <formula>$B$7</formula>
    </cfRule>
  </conditionalFormatting>
  <conditionalFormatting sqref="H6">
    <cfRule type="cellIs" priority="13" dxfId="1" operator="lessThanOrEqual" stopIfTrue="1">
      <formula>$B$6</formula>
    </cfRule>
    <cfRule type="cellIs" priority="14" dxfId="0" operator="greaterThan" stopIfTrue="1">
      <formula>$B$6</formula>
    </cfRule>
  </conditionalFormatting>
  <conditionalFormatting sqref="H13">
    <cfRule type="cellIs" priority="11" dxfId="1" operator="lessThanOrEqual" stopIfTrue="1">
      <formula>$B$13</formula>
    </cfRule>
    <cfRule type="cellIs" priority="12" dxfId="0" operator="greaterThan" stopIfTrue="1">
      <formula>$B$13</formula>
    </cfRule>
  </conditionalFormatting>
  <conditionalFormatting sqref="H14">
    <cfRule type="cellIs" priority="9" dxfId="1" operator="lessThanOrEqual" stopIfTrue="1">
      <formula>$B$14</formula>
    </cfRule>
    <cfRule type="cellIs" priority="10" dxfId="0" operator="greaterThan" stopIfTrue="1">
      <formula>$B$14</formula>
    </cfRule>
  </conditionalFormatting>
  <conditionalFormatting sqref="H15">
    <cfRule type="cellIs" priority="7" dxfId="1" operator="lessThanOrEqual" stopIfTrue="1">
      <formula>$B$15</formula>
    </cfRule>
    <cfRule type="cellIs" priority="8" dxfId="0" operator="greaterThan" stopIfTrue="1">
      <formula>$B$15</formula>
    </cfRule>
  </conditionalFormatting>
  <conditionalFormatting sqref="H16">
    <cfRule type="cellIs" priority="5" dxfId="1" operator="lessThanOrEqual" stopIfTrue="1">
      <formula>$B$16</formula>
    </cfRule>
    <cfRule type="cellIs" priority="6" dxfId="0" operator="greaterThan" stopIfTrue="1">
      <formula>$B$16</formula>
    </cfRule>
  </conditionalFormatting>
  <conditionalFormatting sqref="H17">
    <cfRule type="cellIs" priority="3" dxfId="1" operator="lessThanOrEqual" stopIfTrue="1">
      <formula>$B$17</formula>
    </cfRule>
    <cfRule type="cellIs" priority="4" dxfId="0" operator="greaterThan" stopIfTrue="1">
      <formula>$B$17</formula>
    </cfRule>
  </conditionalFormatting>
  <conditionalFormatting sqref="H18">
    <cfRule type="cellIs" priority="1" dxfId="1" operator="lessThanOrEqual" stopIfTrue="1">
      <formula>$B$18</formula>
    </cfRule>
    <cfRule type="cellIs" priority="2" dxfId="0" operator="greaterThan" stopIfTrue="1">
      <formula>$B$18</formula>
    </cfRule>
  </conditionalFormatting>
  <printOptions horizontalCentered="1" verticalCentered="1"/>
  <pageMargins left="0.7" right="0.7" top="0.75" bottom="0.75" header="0.3" footer="0.3"/>
  <pageSetup fitToHeight="1" fitToWidth="1" horizontalDpi="600" verticalDpi="600" orientation="landscape" scale="77" r:id="rId3"/>
  <headerFooter>
    <oddHeader>&amp;CSOUTH CAROLINA DEPARTMENT OF EDUCATION - OFFICE OF ADULT EDUCATION</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C6" sqref="C6"/>
    </sheetView>
  </sheetViews>
  <sheetFormatPr defaultColWidth="9.00390625" defaultRowHeight="15"/>
  <cols>
    <col min="1" max="1" width="31.00390625" style="6" customWidth="1"/>
    <col min="2" max="2" width="18.7109375" style="6" customWidth="1"/>
    <col min="3" max="3" width="20.421875" style="6" customWidth="1"/>
    <col min="4" max="6" width="14.00390625" style="6" customWidth="1"/>
    <col min="7" max="7" width="12.7109375" style="6" customWidth="1"/>
    <col min="8" max="8" width="21.7109375" style="6" customWidth="1"/>
    <col min="9" max="9" width="13.00390625" style="6" customWidth="1"/>
    <col min="10" max="18" width="22.7109375" style="6" hidden="1" customWidth="1"/>
    <col min="19" max="27" width="9.00390625" style="6" customWidth="1"/>
    <col min="28" max="28" width="12.57421875" style="6" bestFit="1" customWidth="1"/>
    <col min="29" max="16384" width="9.00390625" style="6" customWidth="1"/>
  </cols>
  <sheetData>
    <row r="1" spans="1:9" ht="21" thickBot="1">
      <c r="A1" s="98" t="s">
        <v>65</v>
      </c>
      <c r="B1" s="98"/>
      <c r="C1" s="98"/>
      <c r="D1" s="98"/>
      <c r="E1" s="98"/>
      <c r="F1" s="98"/>
      <c r="G1" s="98"/>
      <c r="H1" s="98"/>
      <c r="I1" s="98"/>
    </row>
    <row r="2" spans="1:9" ht="36.75" customHeight="1">
      <c r="A2" s="90" t="s">
        <v>0</v>
      </c>
      <c r="B2" s="111" t="str">
        <f>'10.15'!B2</f>
        <v>Laurens County Adult Education</v>
      </c>
      <c r="C2" s="112"/>
      <c r="D2" s="112"/>
      <c r="E2" s="113"/>
      <c r="F2" s="99" t="s">
        <v>1</v>
      </c>
      <c r="G2" s="99"/>
      <c r="H2" s="100" t="s">
        <v>2</v>
      </c>
      <c r="I2" s="101"/>
    </row>
    <row r="3" spans="1:9" ht="15.75" customHeight="1" thickBot="1">
      <c r="A3" s="91"/>
      <c r="B3" s="114"/>
      <c r="C3" s="115"/>
      <c r="D3" s="115"/>
      <c r="E3" s="116"/>
      <c r="F3" s="87" t="s">
        <v>69</v>
      </c>
      <c r="G3" s="87"/>
      <c r="H3" s="88" t="s">
        <v>58</v>
      </c>
      <c r="I3" s="89"/>
    </row>
    <row r="4" spans="1:9" ht="90" thickBot="1">
      <c r="A4" s="15" t="s">
        <v>3</v>
      </c>
      <c r="B4" s="16" t="s">
        <v>4</v>
      </c>
      <c r="C4" s="16" t="s">
        <v>5</v>
      </c>
      <c r="D4" s="16" t="s">
        <v>6</v>
      </c>
      <c r="E4" s="16" t="s">
        <v>7</v>
      </c>
      <c r="F4" s="16" t="s">
        <v>8</v>
      </c>
      <c r="G4" s="16" t="s">
        <v>9</v>
      </c>
      <c r="H4" s="16" t="s">
        <v>10</v>
      </c>
      <c r="I4" s="85" t="s">
        <v>56</v>
      </c>
    </row>
    <row r="5" spans="1:16" ht="15">
      <c r="A5" s="67" t="s">
        <v>11</v>
      </c>
      <c r="B5" s="45" t="s">
        <v>12</v>
      </c>
      <c r="C5" s="45" t="s">
        <v>13</v>
      </c>
      <c r="D5" s="45" t="s">
        <v>13</v>
      </c>
      <c r="E5" s="45" t="s">
        <v>13</v>
      </c>
      <c r="F5" s="45" t="s">
        <v>13</v>
      </c>
      <c r="G5" s="45" t="s">
        <v>13</v>
      </c>
      <c r="H5" s="45" t="s">
        <v>12</v>
      </c>
      <c r="I5" s="46" t="s">
        <v>12</v>
      </c>
      <c r="O5" s="6" t="s">
        <v>46</v>
      </c>
      <c r="P5" s="13">
        <f>SUM(C6:C10,C13:C18)</f>
        <v>0</v>
      </c>
    </row>
    <row r="6" spans="1:16" ht="15">
      <c r="A6" s="68" t="s">
        <v>14</v>
      </c>
      <c r="B6" s="5" t="e">
        <f aca="true" t="shared" si="0" ref="B6:B20">D6/C6</f>
        <v>#DIV/0!</v>
      </c>
      <c r="C6" s="57"/>
      <c r="D6" s="57"/>
      <c r="E6" s="57"/>
      <c r="F6" s="58"/>
      <c r="G6" s="7" t="e">
        <f aca="true" t="shared" si="1" ref="G6:G20">F6/C6</f>
        <v>#DIV/0!</v>
      </c>
      <c r="H6" s="86">
        <v>0.48</v>
      </c>
      <c r="I6" s="25" t="e">
        <f aca="true" t="shared" si="2" ref="I6:I11">B6/H6</f>
        <v>#DIV/0!</v>
      </c>
      <c r="J6" s="24"/>
      <c r="K6" s="24"/>
      <c r="L6" s="24"/>
      <c r="M6" s="23"/>
      <c r="P6" s="13"/>
    </row>
    <row r="7" spans="1:16" ht="15">
      <c r="A7" s="68" t="s">
        <v>15</v>
      </c>
      <c r="B7" s="5" t="e">
        <f t="shared" si="0"/>
        <v>#DIV/0!</v>
      </c>
      <c r="C7" s="57"/>
      <c r="D7" s="57"/>
      <c r="E7" s="57"/>
      <c r="F7" s="58"/>
      <c r="G7" s="7" t="e">
        <f t="shared" si="1"/>
        <v>#DIV/0!</v>
      </c>
      <c r="H7" s="86">
        <v>0.48</v>
      </c>
      <c r="I7" s="25" t="e">
        <f t="shared" si="2"/>
        <v>#DIV/0!</v>
      </c>
      <c r="O7" s="6" t="s">
        <v>45</v>
      </c>
      <c r="P7" s="13">
        <f>SUM(B22:C22)</f>
        <v>0</v>
      </c>
    </row>
    <row r="8" spans="1:16" ht="15">
      <c r="A8" s="68" t="s">
        <v>16</v>
      </c>
      <c r="B8" s="5" t="e">
        <f t="shared" si="0"/>
        <v>#DIV/0!</v>
      </c>
      <c r="C8" s="57"/>
      <c r="D8" s="57"/>
      <c r="E8" s="57"/>
      <c r="F8" s="58"/>
      <c r="G8" s="7" t="e">
        <f t="shared" si="1"/>
        <v>#DIV/0!</v>
      </c>
      <c r="H8" s="86">
        <v>0.44</v>
      </c>
      <c r="I8" s="25" t="e">
        <f t="shared" si="2"/>
        <v>#DIV/0!</v>
      </c>
      <c r="O8" s="6" t="s">
        <v>47</v>
      </c>
      <c r="P8" s="13">
        <f>SUM(E6:E10,E13:E18)</f>
        <v>0</v>
      </c>
    </row>
    <row r="9" spans="1:9" ht="15">
      <c r="A9" s="68" t="s">
        <v>17</v>
      </c>
      <c r="B9" s="5" t="e">
        <f t="shared" si="0"/>
        <v>#DIV/0!</v>
      </c>
      <c r="C9" s="57"/>
      <c r="D9" s="57"/>
      <c r="E9" s="57"/>
      <c r="F9" s="58"/>
      <c r="G9" s="7" t="e">
        <f t="shared" si="1"/>
        <v>#DIV/0!</v>
      </c>
      <c r="H9" s="86">
        <v>0.4</v>
      </c>
      <c r="I9" s="25" t="e">
        <f t="shared" si="2"/>
        <v>#DIV/0!</v>
      </c>
    </row>
    <row r="10" spans="1:16" ht="15" customHeight="1" thickBot="1">
      <c r="A10" s="68" t="s">
        <v>18</v>
      </c>
      <c r="B10" s="5" t="e">
        <f t="shared" si="0"/>
        <v>#DIV/0!</v>
      </c>
      <c r="C10" s="57"/>
      <c r="D10" s="57"/>
      <c r="E10" s="57"/>
      <c r="F10" s="58"/>
      <c r="G10" s="7" t="e">
        <f t="shared" si="1"/>
        <v>#DIV/0!</v>
      </c>
      <c r="H10" s="86">
        <v>0.42</v>
      </c>
      <c r="I10" s="25" t="e">
        <f t="shared" si="2"/>
        <v>#DIV/0!</v>
      </c>
      <c r="O10" s="6" t="s">
        <v>55</v>
      </c>
      <c r="P10" s="26" t="e">
        <f>(B22+C22)/(C6+C7+C8+C9+C10+C13+C14+C15+C16+C17+C18)</f>
        <v>#DIV/0!</v>
      </c>
    </row>
    <row r="11" spans="1:16" ht="15">
      <c r="A11" s="68" t="s">
        <v>19</v>
      </c>
      <c r="B11" s="5" t="e">
        <f t="shared" si="0"/>
        <v>#DIV/0!</v>
      </c>
      <c r="C11" s="57"/>
      <c r="D11" s="57"/>
      <c r="E11" s="57"/>
      <c r="F11" s="58"/>
      <c r="G11" s="7" t="e">
        <f t="shared" si="1"/>
        <v>#DIV/0!</v>
      </c>
      <c r="H11" s="84">
        <v>0.42</v>
      </c>
      <c r="I11" s="25" t="e">
        <f t="shared" si="2"/>
        <v>#DIV/0!</v>
      </c>
      <c r="P11" s="14"/>
    </row>
    <row r="12" spans="1:9" ht="15">
      <c r="A12" s="68" t="s">
        <v>20</v>
      </c>
      <c r="B12" s="5" t="e">
        <f t="shared" si="0"/>
        <v>#DIV/0!</v>
      </c>
      <c r="C12" s="1">
        <f>SUM(C6:C11)</f>
        <v>0</v>
      </c>
      <c r="D12" s="1">
        <f>SUM(D6:D11)</f>
        <v>0</v>
      </c>
      <c r="E12" s="1">
        <f>SUM(E6:E11)</f>
        <v>0</v>
      </c>
      <c r="F12" s="2">
        <f>SUM(F6:F11)</f>
        <v>0</v>
      </c>
      <c r="G12" s="7" t="e">
        <f t="shared" si="1"/>
        <v>#DIV/0!</v>
      </c>
      <c r="H12" s="79" t="s">
        <v>30</v>
      </c>
      <c r="I12" s="78"/>
    </row>
    <row r="13" spans="1:9" ht="15">
      <c r="A13" s="68" t="s">
        <v>21</v>
      </c>
      <c r="B13" s="5" t="e">
        <f t="shared" si="0"/>
        <v>#DIV/0!</v>
      </c>
      <c r="C13" s="57"/>
      <c r="D13" s="57"/>
      <c r="E13" s="56">
        <f aca="true" t="shared" si="3" ref="E13:E18">D13</f>
        <v>0</v>
      </c>
      <c r="F13" s="58"/>
      <c r="G13" s="7" t="e">
        <f t="shared" si="1"/>
        <v>#DIV/0!</v>
      </c>
      <c r="H13" s="86">
        <v>0.4</v>
      </c>
      <c r="I13" s="25" t="e">
        <f aca="true" t="shared" si="4" ref="I13:I18">B13/H13</f>
        <v>#DIV/0!</v>
      </c>
    </row>
    <row r="14" spans="1:9" ht="15">
      <c r="A14" s="68" t="s">
        <v>22</v>
      </c>
      <c r="B14" s="5" t="e">
        <f t="shared" si="0"/>
        <v>#DIV/0!</v>
      </c>
      <c r="C14" s="57"/>
      <c r="D14" s="57"/>
      <c r="E14" s="56">
        <f t="shared" si="3"/>
        <v>0</v>
      </c>
      <c r="F14" s="58"/>
      <c r="G14" s="7" t="e">
        <f t="shared" si="1"/>
        <v>#DIV/0!</v>
      </c>
      <c r="H14" s="86">
        <v>0.52</v>
      </c>
      <c r="I14" s="25" t="e">
        <f t="shared" si="4"/>
        <v>#DIV/0!</v>
      </c>
    </row>
    <row r="15" spans="1:16" ht="15">
      <c r="A15" s="68" t="s">
        <v>23</v>
      </c>
      <c r="B15" s="5" t="e">
        <f t="shared" si="0"/>
        <v>#DIV/0!</v>
      </c>
      <c r="C15" s="57"/>
      <c r="D15" s="57"/>
      <c r="E15" s="56">
        <f t="shared" si="3"/>
        <v>0</v>
      </c>
      <c r="F15" s="58"/>
      <c r="G15" s="7" t="e">
        <f t="shared" si="1"/>
        <v>#DIV/0!</v>
      </c>
      <c r="H15" s="86">
        <v>0.53</v>
      </c>
      <c r="I15" s="25" t="e">
        <f t="shared" si="4"/>
        <v>#DIV/0!</v>
      </c>
      <c r="P15" s="14"/>
    </row>
    <row r="16" spans="1:9" ht="15">
      <c r="A16" s="68" t="s">
        <v>24</v>
      </c>
      <c r="B16" s="5" t="e">
        <f t="shared" si="0"/>
        <v>#DIV/0!</v>
      </c>
      <c r="C16" s="57"/>
      <c r="D16" s="57"/>
      <c r="E16" s="56">
        <f t="shared" si="3"/>
        <v>0</v>
      </c>
      <c r="F16" s="58"/>
      <c r="G16" s="7" t="e">
        <f t="shared" si="1"/>
        <v>#DIV/0!</v>
      </c>
      <c r="H16" s="86">
        <v>0.46</v>
      </c>
      <c r="I16" s="25" t="e">
        <f t="shared" si="4"/>
        <v>#DIV/0!</v>
      </c>
    </row>
    <row r="17" spans="1:9" ht="15">
      <c r="A17" s="68" t="s">
        <v>25</v>
      </c>
      <c r="B17" s="5" t="e">
        <f t="shared" si="0"/>
        <v>#DIV/0!</v>
      </c>
      <c r="C17" s="57"/>
      <c r="D17" s="57"/>
      <c r="E17" s="56">
        <f t="shared" si="3"/>
        <v>0</v>
      </c>
      <c r="F17" s="58"/>
      <c r="G17" s="7" t="e">
        <f t="shared" si="1"/>
        <v>#DIV/0!</v>
      </c>
      <c r="H17" s="86">
        <v>0.41</v>
      </c>
      <c r="I17" s="25" t="e">
        <f t="shared" si="4"/>
        <v>#DIV/0!</v>
      </c>
    </row>
    <row r="18" spans="1:9" ht="15">
      <c r="A18" s="68" t="s">
        <v>26</v>
      </c>
      <c r="B18" s="5" t="e">
        <f t="shared" si="0"/>
        <v>#DIV/0!</v>
      </c>
      <c r="C18" s="57"/>
      <c r="D18" s="57"/>
      <c r="E18" s="56">
        <f t="shared" si="3"/>
        <v>0</v>
      </c>
      <c r="F18" s="58"/>
      <c r="G18" s="7" t="e">
        <f t="shared" si="1"/>
        <v>#DIV/0!</v>
      </c>
      <c r="H18" s="86">
        <v>0.41</v>
      </c>
      <c r="I18" s="25" t="e">
        <f t="shared" si="4"/>
        <v>#DIV/0!</v>
      </c>
    </row>
    <row r="19" spans="1:16" ht="15">
      <c r="A19" s="69" t="s">
        <v>27</v>
      </c>
      <c r="B19" s="53" t="e">
        <f t="shared" si="0"/>
        <v>#DIV/0!</v>
      </c>
      <c r="C19" s="3">
        <f>SUM(C13:C18)</f>
        <v>0</v>
      </c>
      <c r="D19" s="3">
        <f>SUM(D13:D18)</f>
        <v>0</v>
      </c>
      <c r="E19" s="3">
        <f>SUM(E13:E18)</f>
        <v>0</v>
      </c>
      <c r="F19" s="54">
        <f>SUM(F13:F18)</f>
        <v>0</v>
      </c>
      <c r="G19" s="7" t="e">
        <f t="shared" si="1"/>
        <v>#DIV/0!</v>
      </c>
      <c r="H19" s="79" t="s">
        <v>61</v>
      </c>
      <c r="I19" s="79"/>
      <c r="P19" s="14"/>
    </row>
    <row r="20" spans="1:9" ht="15" customHeight="1" thickBot="1">
      <c r="A20" s="70" t="s">
        <v>28</v>
      </c>
      <c r="B20" s="19" t="e">
        <f t="shared" si="0"/>
        <v>#DIV/0!</v>
      </c>
      <c r="C20" s="20">
        <f>C12+C19</f>
        <v>0</v>
      </c>
      <c r="D20" s="20">
        <f>D12+D19</f>
        <v>0</v>
      </c>
      <c r="E20" s="20">
        <f>E12+E19</f>
        <v>0</v>
      </c>
      <c r="F20" s="21">
        <f>F12+F19</f>
        <v>0</v>
      </c>
      <c r="G20" s="22" t="e">
        <f t="shared" si="1"/>
        <v>#DIV/0!</v>
      </c>
      <c r="H20" s="79" t="s">
        <v>62</v>
      </c>
      <c r="I20" s="79"/>
    </row>
    <row r="21" spans="1:9" ht="15">
      <c r="A21" s="71" t="s">
        <v>29</v>
      </c>
      <c r="B21" s="17" t="s">
        <v>30</v>
      </c>
      <c r="C21" s="18" t="s">
        <v>31</v>
      </c>
      <c r="D21" s="107" t="s">
        <v>32</v>
      </c>
      <c r="E21" s="108"/>
      <c r="F21" s="108"/>
      <c r="G21" s="108"/>
      <c r="H21" s="43" t="s">
        <v>57</v>
      </c>
      <c r="I21" s="44"/>
    </row>
    <row r="22" spans="1:9" ht="38.25" customHeight="1">
      <c r="A22" s="72" t="s">
        <v>33</v>
      </c>
      <c r="B22" s="59"/>
      <c r="C22" s="60"/>
      <c r="D22" s="109" t="s">
        <v>64</v>
      </c>
      <c r="E22" s="110"/>
      <c r="F22" s="110"/>
      <c r="G22" s="42">
        <f>SUM(D24:G24)</f>
        <v>0</v>
      </c>
      <c r="H22" s="37" t="s">
        <v>63</v>
      </c>
      <c r="I22" s="27"/>
    </row>
    <row r="23" spans="1:9" ht="15">
      <c r="A23" s="73" t="s">
        <v>59</v>
      </c>
      <c r="B23" s="9" t="e">
        <f>B22/(C6+C7+C8+C9+C10)</f>
        <v>#DIV/0!</v>
      </c>
      <c r="C23" s="8" t="e">
        <f>C22/(C13+C14+C15+C16+C17+C18)</f>
        <v>#DIV/0!</v>
      </c>
      <c r="D23" s="12" t="s">
        <v>36</v>
      </c>
      <c r="E23" s="3" t="s">
        <v>37</v>
      </c>
      <c r="F23" s="3" t="s">
        <v>38</v>
      </c>
      <c r="G23" s="42" t="s">
        <v>39</v>
      </c>
      <c r="H23" s="64"/>
      <c r="I23" s="27"/>
    </row>
    <row r="24" spans="1:9" ht="39" thickBot="1">
      <c r="A24" s="73" t="s">
        <v>35</v>
      </c>
      <c r="B24" s="105">
        <v>0.6</v>
      </c>
      <c r="C24" s="106"/>
      <c r="D24" s="61"/>
      <c r="E24" s="62"/>
      <c r="F24" s="62"/>
      <c r="G24" s="63"/>
      <c r="H24" s="10" t="s">
        <v>34</v>
      </c>
      <c r="I24" s="27"/>
    </row>
    <row r="25" spans="1:9" ht="28.5" customHeight="1" thickBot="1">
      <c r="A25" s="74" t="s">
        <v>40</v>
      </c>
      <c r="B25" s="11" t="e">
        <f>(E6+E7+E8+E9+E10)/B22</f>
        <v>#DIV/0!</v>
      </c>
      <c r="C25" s="4" t="e">
        <f>(E13+E14+E15+E16+E17+E18)/C22</f>
        <v>#DIV/0!</v>
      </c>
      <c r="D25" s="29"/>
      <c r="E25" s="30"/>
      <c r="F25" s="30"/>
      <c r="G25" s="30"/>
      <c r="H25" s="65"/>
      <c r="I25" s="28"/>
    </row>
    <row r="26" spans="1:9" ht="15">
      <c r="A26" s="75" t="s">
        <v>60</v>
      </c>
      <c r="B26" s="39" t="e">
        <f>P7/P5</f>
        <v>#DIV/0!</v>
      </c>
      <c r="C26" s="102" t="s">
        <v>49</v>
      </c>
      <c r="D26" s="103"/>
      <c r="E26" s="102" t="s">
        <v>50</v>
      </c>
      <c r="F26" s="104"/>
      <c r="G26" s="103"/>
      <c r="H26" s="102" t="s">
        <v>51</v>
      </c>
      <c r="I26" s="103"/>
    </row>
    <row r="27" spans="1:9" ht="30">
      <c r="A27" s="76" t="s">
        <v>44</v>
      </c>
      <c r="B27" s="31" t="e">
        <f>P8/P7</f>
        <v>#DIV/0!</v>
      </c>
      <c r="C27" s="47" t="s">
        <v>41</v>
      </c>
      <c r="D27" s="48">
        <f>SUM(C6:C9)</f>
        <v>0</v>
      </c>
      <c r="E27" s="49" t="s">
        <v>42</v>
      </c>
      <c r="F27" s="50"/>
      <c r="G27" s="51">
        <f>SUM(C10:C11)</f>
        <v>0</v>
      </c>
      <c r="H27" s="52" t="s">
        <v>43</v>
      </c>
      <c r="I27" s="51">
        <f>SUM(C13:C18)</f>
        <v>0</v>
      </c>
    </row>
    <row r="28" spans="1:9" ht="15" customHeight="1" thickBot="1">
      <c r="A28" s="77" t="s">
        <v>48</v>
      </c>
      <c r="B28" s="33">
        <f>SUM(H23,H25)</f>
        <v>0</v>
      </c>
      <c r="C28" s="40" t="s">
        <v>52</v>
      </c>
      <c r="D28" s="38" t="e">
        <f>D27/C20</f>
        <v>#DIV/0!</v>
      </c>
      <c r="E28" s="40" t="s">
        <v>53</v>
      </c>
      <c r="F28" s="41"/>
      <c r="G28" s="38" t="e">
        <f>G27/C20</f>
        <v>#DIV/0!</v>
      </c>
      <c r="H28" s="32" t="s">
        <v>54</v>
      </c>
      <c r="I28" s="38" t="e">
        <f>I27/C20</f>
        <v>#DIV/0!</v>
      </c>
    </row>
    <row r="29" spans="3:7" ht="15">
      <c r="C29" s="34"/>
      <c r="D29" s="35"/>
      <c r="E29" s="34"/>
      <c r="F29" s="34"/>
      <c r="G29" s="34"/>
    </row>
    <row r="30" spans="3:7" ht="15">
      <c r="C30" s="34"/>
      <c r="D30" s="36"/>
      <c r="E30" s="34"/>
      <c r="F30" s="34"/>
      <c r="G30" s="34"/>
    </row>
    <row r="31" spans="3:7" ht="15">
      <c r="C31" s="34"/>
      <c r="D31" s="36"/>
      <c r="E31" s="34"/>
      <c r="F31" s="34"/>
      <c r="G31" s="34"/>
    </row>
    <row r="32" spans="3:7" ht="15">
      <c r="C32" s="34"/>
      <c r="D32" s="34"/>
      <c r="E32" s="34"/>
      <c r="F32" s="34"/>
      <c r="G32" s="34"/>
    </row>
  </sheetData>
  <sheetProtection password="DEC1" sheet="1" selectLockedCells="1"/>
  <mergeCells count="13">
    <mergeCell ref="A1:I1"/>
    <mergeCell ref="A2:A3"/>
    <mergeCell ref="B2:E3"/>
    <mergeCell ref="F2:G2"/>
    <mergeCell ref="H2:I2"/>
    <mergeCell ref="H3:I3"/>
    <mergeCell ref="B24:C24"/>
    <mergeCell ref="C26:D26"/>
    <mergeCell ref="H26:I26"/>
    <mergeCell ref="F3:G3"/>
    <mergeCell ref="E26:G26"/>
    <mergeCell ref="D21:G21"/>
    <mergeCell ref="D22:F22"/>
  </mergeCells>
  <conditionalFormatting sqref="B24">
    <cfRule type="cellIs" priority="45" dxfId="112" operator="greaterThan" stopIfTrue="1">
      <formula>$P$10</formula>
    </cfRule>
    <cfRule type="cellIs" priority="46" dxfId="113" operator="lessThanOrEqual" stopIfTrue="1">
      <formula>$P$10</formula>
    </cfRule>
  </conditionalFormatting>
  <conditionalFormatting sqref="I6:I11">
    <cfRule type="cellIs" priority="42" dxfId="0" operator="lessThan">
      <formula>0</formula>
    </cfRule>
  </conditionalFormatting>
  <conditionalFormatting sqref="I13:I18">
    <cfRule type="cellIs" priority="41" dxfId="0" operator="lessThan">
      <formula>0</formula>
    </cfRule>
  </conditionalFormatting>
  <conditionalFormatting sqref="H11">
    <cfRule type="cellIs" priority="23" dxfId="113" operator="lessThanOrEqual" stopIfTrue="1">
      <formula>B11</formula>
    </cfRule>
    <cfRule type="cellIs" priority="24" dxfId="114" operator="greaterThan" stopIfTrue="1">
      <formula>B11</formula>
    </cfRule>
  </conditionalFormatting>
  <conditionalFormatting sqref="H10">
    <cfRule type="cellIs" priority="21" dxfId="1" operator="lessThanOrEqual" stopIfTrue="1">
      <formula>$B$10</formula>
    </cfRule>
    <cfRule type="cellIs" priority="22" dxfId="0" operator="greaterThan" stopIfTrue="1">
      <formula>$B$10</formula>
    </cfRule>
  </conditionalFormatting>
  <conditionalFormatting sqref="H9">
    <cfRule type="cellIs" priority="19" dxfId="1" operator="lessThanOrEqual" stopIfTrue="1">
      <formula>$B$9</formula>
    </cfRule>
    <cfRule type="cellIs" priority="20" dxfId="0" operator="greaterThan" stopIfTrue="1">
      <formula>$B$9</formula>
    </cfRule>
  </conditionalFormatting>
  <conditionalFormatting sqref="H8">
    <cfRule type="cellIs" priority="17" dxfId="1" operator="lessThanOrEqual" stopIfTrue="1">
      <formula>$B$8</formula>
    </cfRule>
    <cfRule type="cellIs" priority="18" dxfId="0" operator="greaterThan" stopIfTrue="1">
      <formula>$B$8</formula>
    </cfRule>
  </conditionalFormatting>
  <conditionalFormatting sqref="H7">
    <cfRule type="cellIs" priority="15" dxfId="1" operator="lessThanOrEqual" stopIfTrue="1">
      <formula>$B$7</formula>
    </cfRule>
    <cfRule type="cellIs" priority="16" dxfId="0" operator="greaterThan" stopIfTrue="1">
      <formula>$B$7</formula>
    </cfRule>
  </conditionalFormatting>
  <conditionalFormatting sqref="H6">
    <cfRule type="cellIs" priority="13" dxfId="1" operator="lessThanOrEqual" stopIfTrue="1">
      <formula>$B$6</formula>
    </cfRule>
    <cfRule type="cellIs" priority="14" dxfId="0" operator="greaterThan" stopIfTrue="1">
      <formula>$B$6</formula>
    </cfRule>
  </conditionalFormatting>
  <conditionalFormatting sqref="H13">
    <cfRule type="cellIs" priority="11" dxfId="1" operator="lessThanOrEqual" stopIfTrue="1">
      <formula>$B$13</formula>
    </cfRule>
    <cfRule type="cellIs" priority="12" dxfId="0" operator="greaterThan" stopIfTrue="1">
      <formula>$B$13</formula>
    </cfRule>
  </conditionalFormatting>
  <conditionalFormatting sqref="H14">
    <cfRule type="cellIs" priority="9" dxfId="1" operator="lessThanOrEqual" stopIfTrue="1">
      <formula>$B$14</formula>
    </cfRule>
    <cfRule type="cellIs" priority="10" dxfId="0" operator="greaterThan" stopIfTrue="1">
      <formula>$B$14</formula>
    </cfRule>
  </conditionalFormatting>
  <conditionalFormatting sqref="H15">
    <cfRule type="cellIs" priority="7" dxfId="1" operator="lessThanOrEqual" stopIfTrue="1">
      <formula>$B$15</formula>
    </cfRule>
    <cfRule type="cellIs" priority="8" dxfId="0" operator="greaterThan" stopIfTrue="1">
      <formula>$B$15</formula>
    </cfRule>
  </conditionalFormatting>
  <conditionalFormatting sqref="H16">
    <cfRule type="cellIs" priority="5" dxfId="1" operator="lessThanOrEqual" stopIfTrue="1">
      <formula>$B$16</formula>
    </cfRule>
    <cfRule type="cellIs" priority="6" dxfId="0" operator="greaterThan" stopIfTrue="1">
      <formula>$B$16</formula>
    </cfRule>
  </conditionalFormatting>
  <conditionalFormatting sqref="H17">
    <cfRule type="cellIs" priority="3" dxfId="1" operator="lessThanOrEqual" stopIfTrue="1">
      <formula>$B$17</formula>
    </cfRule>
    <cfRule type="cellIs" priority="4" dxfId="0" operator="greaterThan" stopIfTrue="1">
      <formula>$B$17</formula>
    </cfRule>
  </conditionalFormatting>
  <conditionalFormatting sqref="H18">
    <cfRule type="cellIs" priority="1" dxfId="1" operator="lessThanOrEqual" stopIfTrue="1">
      <formula>$B$18</formula>
    </cfRule>
    <cfRule type="cellIs" priority="2" dxfId="0" operator="greaterThan" stopIfTrue="1">
      <formula>$B$18</formula>
    </cfRule>
  </conditionalFormatting>
  <printOptions horizontalCentered="1" verticalCentered="1"/>
  <pageMargins left="0.7" right="0.7" top="0.75" bottom="0.75" header="0.3" footer="0.3"/>
  <pageSetup fitToHeight="1" fitToWidth="1" horizontalDpi="600" verticalDpi="600" orientation="landscape" scale="77" r:id="rId3"/>
  <headerFooter>
    <oddHeader>&amp;CSOUTH CAROLINA DEPARTMENT OF EDUCATION - OFFICE OF ADULT EDUCATION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jmakl_000</cp:lastModifiedBy>
  <cp:lastPrinted>2014-01-15T21:31:11Z</cp:lastPrinted>
  <dcterms:created xsi:type="dcterms:W3CDTF">2012-06-18T14:10:14Z</dcterms:created>
  <dcterms:modified xsi:type="dcterms:W3CDTF">2018-03-31T00:35:51Z</dcterms:modified>
  <cp:category/>
  <cp:version/>
  <cp:contentType/>
  <cp:contentStatus/>
</cp:coreProperties>
</file>