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NEW HAVEN 2024\"/>
    </mc:Choice>
  </mc:AlternateContent>
  <xr:revisionPtr revIDLastSave="0" documentId="13_ncr:1_{5E669270-7318-41FF-B8C3-898C16B1A14C}" xr6:coauthVersionLast="47" xr6:coauthVersionMax="47" xr10:uidLastSave="{00000000-0000-0000-0000-000000000000}"/>
  <bookViews>
    <workbookView xWindow="-120" yWindow="-120" windowWidth="29040" windowHeight="15840" xr2:uid="{E62D4BEE-44B4-4199-A2D7-37963707DA0E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  <c r="S7" i="2"/>
  <c r="S5" i="2"/>
  <c r="S6" i="2"/>
  <c r="I4" i="2"/>
  <c r="I5" i="2"/>
  <c r="I6" i="2"/>
  <c r="I8" i="2"/>
  <c r="I9" i="2"/>
  <c r="R5" i="2"/>
  <c r="R6" i="2"/>
  <c r="R8" i="2"/>
  <c r="R9" i="2"/>
  <c r="I2" i="2"/>
  <c r="Q2" i="2"/>
  <c r="R2" i="2"/>
  <c r="S2" i="2"/>
  <c r="S4" i="2"/>
  <c r="R4" i="2"/>
  <c r="I3" i="2"/>
  <c r="I12" i="2" s="1"/>
  <c r="Q3" i="2"/>
  <c r="R3" i="2"/>
  <c r="D10" i="2"/>
  <c r="G10" i="2"/>
  <c r="H10" i="2"/>
  <c r="J10" i="2"/>
  <c r="L10" i="2"/>
  <c r="M10" i="2"/>
  <c r="O10" i="2"/>
  <c r="P10" i="2"/>
  <c r="I11" i="2" l="1"/>
  <c r="S3" i="2"/>
  <c r="K10" i="2"/>
  <c r="P12" i="2" l="1"/>
  <c r="M12" i="2"/>
  <c r="S12" i="2"/>
</calcChain>
</file>

<file path=xl/sharedStrings.xml><?xml version="1.0" encoding="utf-8"?>
<sst xmlns="http://schemas.openxmlformats.org/spreadsheetml/2006/main" count="93" uniqueCount="68">
  <si>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</si>
  <si>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</si>
  <si>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</si>
  <si>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</si>
  <si>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</si>
  <si>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</si>
  <si>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</si>
  <si>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</si>
  <si>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</si>
  <si>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</si>
  <si>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</si>
  <si>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</si>
  <si>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</si>
  <si>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</si>
  <si>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</si>
  <si>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</si>
  <si>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</si>
  <si>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</si>
  <si>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</si>
  <si>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</si>
  <si>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</si>
  <si>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</si>
  <si>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</si>
  <si>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</si>
  <si>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</si>
  <si>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</si>
  <si>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</si>
  <si>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</si>
  <si>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</si>
  <si>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WD</t>
  </si>
  <si>
    <t>03-ARM'S LENGTH</t>
  </si>
  <si>
    <t>2000</t>
  </si>
  <si>
    <t>1058-0003</t>
  </si>
  <si>
    <t>2001 COMM</t>
  </si>
  <si>
    <t>SEWER</t>
  </si>
  <si>
    <t>201</t>
  </si>
  <si>
    <t>1059-0571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</si>
  <si>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</si>
  <si>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</si>
  <si>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</si>
  <si>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</si>
  <si>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</si>
  <si>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</si>
  <si>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</si>
  <si>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2001</t>
  </si>
  <si>
    <t>1059-0726</t>
  </si>
  <si>
    <t>2001 COMMERCIAL</t>
  </si>
  <si>
    <t>2020R-05760</t>
  </si>
  <si>
    <t>1095-0302</t>
  </si>
  <si>
    <t>43-100-153-00</t>
  </si>
  <si>
    <t>1092-0815</t>
  </si>
  <si>
    <t>221 S ROBINSON (Fulton)</t>
  </si>
  <si>
    <t>05-017-003-00</t>
  </si>
  <si>
    <t>4495 W Cleveland Rd (Fulton)</t>
  </si>
  <si>
    <t>03-600-001-00</t>
  </si>
  <si>
    <t xml:space="preserve"> </t>
  </si>
  <si>
    <t>16-024-003-50</t>
  </si>
  <si>
    <t>8150 N MASON RD</t>
  </si>
  <si>
    <t>06-009-011-00</t>
  </si>
  <si>
    <t>E PIERCE RD</t>
  </si>
  <si>
    <t>06-009-009-10</t>
  </si>
  <si>
    <t>8421 PIERCE RD</t>
  </si>
  <si>
    <t>09-003-005-00</t>
  </si>
  <si>
    <t>S WARNER RD</t>
  </si>
  <si>
    <t>002-014*017*00</t>
  </si>
  <si>
    <t>BLOOMER TWP</t>
  </si>
  <si>
    <t>(ONE SALE HEAVILY WEIGHTED DOWN)</t>
  </si>
  <si>
    <t>NEW HAVEN COMMERCIAL/INDUSTRIAL LAND $4700 PER ACRE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</si>
</sst>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0" fillId="0" borderId="0" xfId="0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CF75-78DD-4BCF-A010-BAA58B9CDEBC}">
  <dimension ref="A1:BL15"/>
  <sheetViews>
    <sheetView tabSelected="1" workbookViewId="0">
      <selection activeCell="B14" sqref="A14:XFD14"/>
    </sheetView>
  </sheetViews>
  <sheetFormatPr defaultRowHeight="15" x14ac:dyDescent="0.25"/>
  <cols>
    <col min="1" max="1" width="14.28515625" bestFit="1" customWidth="1"/>
    <col min="2" max="2" width="33.7109375" customWidth="1"/>
    <col min="3" max="3" width="8.5703125" style="25" customWidth="1"/>
    <col min="4" max="4" width="11.28515625" style="15" customWidth="1"/>
    <col min="5" max="5" width="5.5703125" bestFit="1" customWidth="1"/>
    <col min="6" max="6" width="16.7109375" bestFit="1" customWidth="1"/>
    <col min="7" max="7" width="10.85546875" style="15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1.5703125" style="39" bestFit="1" customWidth="1"/>
    <col min="17" max="17" width="0.140625" style="15" customWidth="1"/>
    <col min="18" max="18" width="12.5703125" style="15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0.5703125" bestFit="1" customWidth="1"/>
    <col min="23" max="23" width="19.42578125" bestFit="1" customWidth="1"/>
    <col min="24" max="24" width="11.4257812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54</v>
      </c>
      <c r="B2" t="s">
        <v>55</v>
      </c>
      <c r="C2" s="25">
        <v>44364</v>
      </c>
      <c r="D2" s="15">
        <v>70000</v>
      </c>
      <c r="E2" t="s">
        <v>29</v>
      </c>
      <c r="F2" t="s">
        <v>30</v>
      </c>
      <c r="G2" s="15">
        <v>70000</v>
      </c>
      <c r="H2" s="15">
        <v>25000</v>
      </c>
      <c r="I2" s="20">
        <f>H2/G2*100</f>
        <v>35.714285714285715</v>
      </c>
      <c r="J2" s="15">
        <v>46731</v>
      </c>
      <c r="K2" s="15">
        <v>29930</v>
      </c>
      <c r="L2" s="15">
        <v>6661</v>
      </c>
      <c r="M2" s="30">
        <v>0</v>
      </c>
      <c r="N2" s="34">
        <v>0</v>
      </c>
      <c r="O2" s="39">
        <v>0.57999999999999996</v>
      </c>
      <c r="P2" s="39">
        <v>8.1000000000000003E-2</v>
      </c>
      <c r="Q2" s="15" t="e">
        <f>K2/M2</f>
        <v>#DIV/0!</v>
      </c>
      <c r="R2" s="15">
        <f>K2/O2</f>
        <v>51603.448275862072</v>
      </c>
      <c r="S2" s="44">
        <f>K2/O2/43560</f>
        <v>1.1846521642759889</v>
      </c>
      <c r="T2" s="39">
        <v>0</v>
      </c>
      <c r="U2" s="5" t="s">
        <v>31</v>
      </c>
      <c r="V2" t="s">
        <v>32</v>
      </c>
      <c r="X2" t="s">
        <v>33</v>
      </c>
      <c r="Y2">
        <v>0</v>
      </c>
      <c r="Z2">
        <v>1</v>
      </c>
      <c r="AA2" s="6">
        <v>41445</v>
      </c>
      <c r="AB2" t="s">
        <v>34</v>
      </c>
      <c r="AC2" s="7" t="s">
        <v>35</v>
      </c>
      <c r="AL2" s="2"/>
      <c r="BC2" s="2"/>
      <c r="BE2" s="2"/>
    </row>
    <row r="3" spans="1:64" x14ac:dyDescent="0.25">
      <c r="A3" t="s">
        <v>56</v>
      </c>
      <c r="B3" t="s">
        <v>57</v>
      </c>
      <c r="C3" s="25">
        <v>44692</v>
      </c>
      <c r="D3" s="15">
        <v>15000</v>
      </c>
      <c r="E3" t="s">
        <v>29</v>
      </c>
      <c r="F3" t="s">
        <v>30</v>
      </c>
      <c r="G3" s="15">
        <v>15000</v>
      </c>
      <c r="H3" s="15">
        <v>5900</v>
      </c>
      <c r="I3" s="20">
        <f>H3/G3*100</f>
        <v>39.333333333333329</v>
      </c>
      <c r="J3" s="15">
        <v>43020</v>
      </c>
      <c r="K3" s="15">
        <v>15000</v>
      </c>
      <c r="L3" s="15">
        <v>36669</v>
      </c>
      <c r="M3" s="30">
        <v>0</v>
      </c>
      <c r="N3" s="34">
        <v>0</v>
      </c>
      <c r="O3" s="39">
        <v>1.99</v>
      </c>
      <c r="P3" s="39">
        <v>1.99</v>
      </c>
      <c r="Q3" s="15" t="e">
        <f>K3/M3</f>
        <v>#DIV/0!</v>
      </c>
      <c r="R3" s="15">
        <f>K3/O3</f>
        <v>7537.6884422110552</v>
      </c>
      <c r="S3" s="44">
        <f>K3/O3/43560</f>
        <v>0.17304151612054763</v>
      </c>
      <c r="T3" s="39">
        <v>0</v>
      </c>
      <c r="U3" s="5" t="s">
        <v>31</v>
      </c>
      <c r="V3" t="s">
        <v>36</v>
      </c>
      <c r="Y3">
        <v>0</v>
      </c>
      <c r="Z3">
        <v>1</v>
      </c>
      <c r="AA3" s="6">
        <v>41467</v>
      </c>
      <c r="AC3" s="7" t="s">
        <v>35</v>
      </c>
      <c r="AL3" s="2"/>
      <c r="BC3" s="2"/>
      <c r="BE3" s="2"/>
    </row>
    <row r="4" spans="1:64" s="68" customFormat="1" x14ac:dyDescent="0.25">
      <c r="A4" s="68" t="s">
        <v>52</v>
      </c>
      <c r="B4" s="68" t="s">
        <v>53</v>
      </c>
      <c r="C4" s="75">
        <v>44438</v>
      </c>
      <c r="D4" s="73">
        <v>65000</v>
      </c>
      <c r="E4" s="68" t="s">
        <v>29</v>
      </c>
      <c r="F4" s="68" t="s">
        <v>30</v>
      </c>
      <c r="G4" s="73">
        <v>65000</v>
      </c>
      <c r="H4" s="73">
        <v>39400</v>
      </c>
      <c r="I4" s="74">
        <f t="shared" ref="I4:I9" si="0">H4/G4*100</f>
        <v>60.615384615384613</v>
      </c>
      <c r="J4" s="73">
        <v>73000</v>
      </c>
      <c r="K4" s="73">
        <v>19238</v>
      </c>
      <c r="L4" s="73">
        <v>13829</v>
      </c>
      <c r="M4" s="76"/>
      <c r="N4" s="77"/>
      <c r="O4" s="78">
        <v>2</v>
      </c>
      <c r="P4" s="78">
        <v>2</v>
      </c>
      <c r="Q4" s="73"/>
      <c r="R4" s="73">
        <f>K4/O4</f>
        <v>9619</v>
      </c>
      <c r="S4" s="79">
        <f>K4/O4/43560</f>
        <v>0.22082185491276402</v>
      </c>
      <c r="T4" s="78">
        <v>0</v>
      </c>
      <c r="U4" s="70">
        <v>2000</v>
      </c>
      <c r="AA4" s="71">
        <v>42992</v>
      </c>
      <c r="AC4" s="72">
        <v>201</v>
      </c>
      <c r="AL4" s="69"/>
      <c r="BC4" s="69"/>
      <c r="BE4" s="69"/>
    </row>
    <row r="5" spans="1:64" s="49" customFormat="1" x14ac:dyDescent="0.25">
      <c r="A5" s="68" t="s">
        <v>64</v>
      </c>
      <c r="B5" s="68" t="s">
        <v>65</v>
      </c>
      <c r="C5" s="75">
        <v>44550</v>
      </c>
      <c r="D5" s="73">
        <v>300000</v>
      </c>
      <c r="E5" s="68" t="s">
        <v>29</v>
      </c>
      <c r="F5" s="68" t="s">
        <v>30</v>
      </c>
      <c r="G5" s="73">
        <v>300000</v>
      </c>
      <c r="H5" s="73">
        <v>123700</v>
      </c>
      <c r="I5" s="74">
        <f t="shared" si="0"/>
        <v>41.233333333333334</v>
      </c>
      <c r="J5" s="73">
        <v>146400</v>
      </c>
      <c r="K5" s="73">
        <v>77632</v>
      </c>
      <c r="L5" s="73">
        <v>42984</v>
      </c>
      <c r="M5" s="76">
        <v>0</v>
      </c>
      <c r="N5" s="77">
        <v>0</v>
      </c>
      <c r="O5" s="78">
        <v>5.3339999999999996</v>
      </c>
      <c r="P5" s="78">
        <v>5.3339999999999996</v>
      </c>
      <c r="Q5" s="73" t="e">
        <v>#DIV/0!</v>
      </c>
      <c r="R5" s="73">
        <f t="shared" ref="R5:R9" si="1">K5/O5</f>
        <v>14554.180727409075</v>
      </c>
      <c r="S5" s="79">
        <f t="shared" ref="S5:S7" si="2">K5/O5/43560</f>
        <v>0.33411801486246728</v>
      </c>
      <c r="T5" s="78">
        <v>0</v>
      </c>
      <c r="U5" s="70" t="s">
        <v>31</v>
      </c>
      <c r="V5" s="68" t="s">
        <v>48</v>
      </c>
      <c r="W5" s="68"/>
      <c r="X5" s="68"/>
      <c r="Y5" s="68">
        <v>0</v>
      </c>
      <c r="Z5" s="68">
        <v>1</v>
      </c>
      <c r="AA5" s="71">
        <v>44574</v>
      </c>
      <c r="AB5" s="68"/>
      <c r="AC5" s="72" t="s">
        <v>35</v>
      </c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</row>
    <row r="6" spans="1:64" s="49" customFormat="1" x14ac:dyDescent="0.25">
      <c r="A6" s="68" t="s">
        <v>49</v>
      </c>
      <c r="B6" s="68" t="s">
        <v>51</v>
      </c>
      <c r="C6" s="75">
        <v>44484</v>
      </c>
      <c r="D6" s="73">
        <v>20000</v>
      </c>
      <c r="E6" s="68" t="s">
        <v>29</v>
      </c>
      <c r="F6" s="68" t="s">
        <v>30</v>
      </c>
      <c r="G6" s="73">
        <v>20000</v>
      </c>
      <c r="H6" s="73">
        <v>10800</v>
      </c>
      <c r="I6" s="74">
        <f t="shared" si="0"/>
        <v>54</v>
      </c>
      <c r="J6" s="73">
        <v>21585</v>
      </c>
      <c r="K6" s="73">
        <v>1597</v>
      </c>
      <c r="L6" s="73">
        <v>3182</v>
      </c>
      <c r="M6" s="76">
        <v>86.338427999999993</v>
      </c>
      <c r="N6" s="77">
        <v>120</v>
      </c>
      <c r="O6" s="78">
        <v>0.24199999999999999</v>
      </c>
      <c r="P6" s="78">
        <v>0.24199999999999999</v>
      </c>
      <c r="Q6" s="73">
        <v>18.496977962119026</v>
      </c>
      <c r="R6" s="73">
        <f t="shared" si="1"/>
        <v>6599.1735537190089</v>
      </c>
      <c r="S6" s="79">
        <f t="shared" si="2"/>
        <v>0.15149617891916917</v>
      </c>
      <c r="T6" s="78">
        <v>88</v>
      </c>
      <c r="U6" s="70" t="s">
        <v>31</v>
      </c>
      <c r="V6" s="68" t="s">
        <v>50</v>
      </c>
      <c r="W6" s="68"/>
      <c r="X6" s="68"/>
      <c r="Y6" s="68">
        <v>0</v>
      </c>
      <c r="Z6" s="68">
        <v>0</v>
      </c>
      <c r="AA6" s="68">
        <v>1132020</v>
      </c>
      <c r="AB6" s="68"/>
      <c r="AC6" s="72" t="s">
        <v>35</v>
      </c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</row>
    <row r="7" spans="1:64" s="68" customFormat="1" x14ac:dyDescent="0.25">
      <c r="A7" s="68" t="s">
        <v>62</v>
      </c>
      <c r="B7" s="68" t="s">
        <v>63</v>
      </c>
      <c r="C7" s="75">
        <v>44893</v>
      </c>
      <c r="D7" s="73">
        <v>550000</v>
      </c>
      <c r="E7" s="68" t="s">
        <v>29</v>
      </c>
      <c r="F7" s="68" t="s">
        <v>30</v>
      </c>
      <c r="G7" s="73">
        <v>550000</v>
      </c>
      <c r="H7" s="73">
        <v>204000</v>
      </c>
      <c r="I7" s="74">
        <v>37.090000000000003</v>
      </c>
      <c r="J7" s="73">
        <v>624763</v>
      </c>
      <c r="K7" s="73">
        <v>505575</v>
      </c>
      <c r="L7" s="73">
        <v>467415</v>
      </c>
      <c r="M7" s="76"/>
      <c r="N7" s="77"/>
      <c r="O7" s="78">
        <v>159</v>
      </c>
      <c r="P7" s="78">
        <v>159</v>
      </c>
      <c r="Q7" s="73"/>
      <c r="R7" s="73">
        <f t="shared" si="1"/>
        <v>3179.7169811320755</v>
      </c>
      <c r="S7" s="79">
        <f t="shared" si="2"/>
        <v>7.2996257601746453E-2</v>
      </c>
      <c r="T7" s="78"/>
      <c r="U7" s="70"/>
      <c r="AC7" s="72"/>
    </row>
    <row r="8" spans="1:64" x14ac:dyDescent="0.25">
      <c r="A8" s="49" t="s">
        <v>58</v>
      </c>
      <c r="B8" s="49" t="s">
        <v>59</v>
      </c>
      <c r="C8" s="54">
        <v>44985</v>
      </c>
      <c r="D8" s="53">
        <v>245500</v>
      </c>
      <c r="E8" s="49" t="s">
        <v>29</v>
      </c>
      <c r="F8" s="49">
        <v>15900</v>
      </c>
      <c r="G8" s="53">
        <v>245000</v>
      </c>
      <c r="H8" s="53">
        <v>95300</v>
      </c>
      <c r="I8" s="74">
        <f t="shared" si="0"/>
        <v>38.897959183673471</v>
      </c>
      <c r="J8" s="53">
        <v>219543</v>
      </c>
      <c r="K8" s="53">
        <v>208857</v>
      </c>
      <c r="L8" s="53">
        <v>182900</v>
      </c>
      <c r="M8" s="55">
        <v>0</v>
      </c>
      <c r="N8" s="56">
        <v>0</v>
      </c>
      <c r="O8" s="57">
        <v>60</v>
      </c>
      <c r="P8" s="57">
        <v>60</v>
      </c>
      <c r="Q8" s="53" t="e">
        <v>#DIV/0!</v>
      </c>
      <c r="R8" s="73">
        <f t="shared" si="1"/>
        <v>3480.95</v>
      </c>
      <c r="S8" s="58">
        <v>0.17008651537799521</v>
      </c>
      <c r="T8" s="57">
        <v>0</v>
      </c>
      <c r="U8" s="50" t="s">
        <v>44</v>
      </c>
      <c r="V8" s="49" t="s">
        <v>47</v>
      </c>
      <c r="W8" s="49"/>
      <c r="X8" s="49" t="s">
        <v>46</v>
      </c>
      <c r="Y8" s="49">
        <v>0</v>
      </c>
      <c r="Z8" s="49">
        <v>1</v>
      </c>
      <c r="AA8" s="51">
        <v>43557</v>
      </c>
      <c r="AB8" s="49"/>
      <c r="AC8" s="52" t="s">
        <v>35</v>
      </c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</row>
    <row r="9" spans="1:64" ht="15.75" thickBot="1" x14ac:dyDescent="0.3">
      <c r="A9" t="s">
        <v>60</v>
      </c>
      <c r="B9" t="s">
        <v>61</v>
      </c>
      <c r="C9" s="25">
        <v>44984</v>
      </c>
      <c r="D9" s="15">
        <v>725000</v>
      </c>
      <c r="E9" t="s">
        <v>29</v>
      </c>
      <c r="F9" t="s">
        <v>30</v>
      </c>
      <c r="G9" s="15">
        <v>725000</v>
      </c>
      <c r="H9" s="15">
        <v>205000</v>
      </c>
      <c r="I9" s="74">
        <f t="shared" si="0"/>
        <v>28.27586206896552</v>
      </c>
      <c r="J9" s="15">
        <v>492995</v>
      </c>
      <c r="K9" s="15">
        <v>298125</v>
      </c>
      <c r="L9" s="15">
        <v>65720</v>
      </c>
      <c r="M9" s="30">
        <v>0</v>
      </c>
      <c r="N9" s="34">
        <v>0</v>
      </c>
      <c r="O9" s="39">
        <v>21.7</v>
      </c>
      <c r="P9" s="39">
        <v>21.7</v>
      </c>
      <c r="Q9" s="15" t="e">
        <v>#DIV/0!</v>
      </c>
      <c r="R9" s="73">
        <f t="shared" si="1"/>
        <v>13738.479262672812</v>
      </c>
      <c r="S9" s="44">
        <v>8.7172737475767786E-2</v>
      </c>
      <c r="T9" s="39">
        <v>0</v>
      </c>
      <c r="U9" s="5" t="s">
        <v>44</v>
      </c>
      <c r="V9" t="s">
        <v>45</v>
      </c>
      <c r="X9" t="s">
        <v>46</v>
      </c>
      <c r="Y9">
        <v>0</v>
      </c>
      <c r="Z9">
        <v>1</v>
      </c>
      <c r="AA9" s="6">
        <v>44064</v>
      </c>
      <c r="AC9" s="7" t="s">
        <v>35</v>
      </c>
    </row>
    <row r="10" spans="1:64" ht="15.75" thickTop="1" x14ac:dyDescent="0.25">
      <c r="A10" s="8"/>
      <c r="B10" s="8"/>
      <c r="C10" s="26" t="s">
        <v>37</v>
      </c>
      <c r="D10" s="16">
        <f>+SUM(D2:D9)</f>
        <v>1990500</v>
      </c>
      <c r="E10" s="8"/>
      <c r="F10" s="8"/>
      <c r="G10" s="16">
        <f>+SUM(G2:G9)</f>
        <v>1990000</v>
      </c>
      <c r="H10" s="16">
        <f>+SUM(H2:H9)</f>
        <v>709100</v>
      </c>
      <c r="I10" s="21"/>
      <c r="J10" s="16">
        <f>+SUM(J2:J9)</f>
        <v>1668037</v>
      </c>
      <c r="K10" s="16">
        <f>+SUM(K2:K9)</f>
        <v>1155954</v>
      </c>
      <c r="L10" s="16">
        <f>+SUM(L2:L9)</f>
        <v>819360</v>
      </c>
      <c r="M10" s="31">
        <f>+SUM(M2:M9)</f>
        <v>86.338427999999993</v>
      </c>
      <c r="N10" s="35"/>
      <c r="O10" s="40">
        <f>+SUM(O2:O9)</f>
        <v>250.846</v>
      </c>
      <c r="P10" s="40">
        <f>+SUM(P2:P9)</f>
        <v>250.34699999999998</v>
      </c>
      <c r="Q10" s="16"/>
      <c r="R10" s="16"/>
      <c r="S10" s="45"/>
      <c r="T10" s="40"/>
      <c r="U10" s="9"/>
      <c r="V10" s="8"/>
      <c r="W10" s="8"/>
      <c r="X10" s="8"/>
      <c r="Y10" s="8"/>
      <c r="Z10" s="8"/>
      <c r="AA10" s="8"/>
      <c r="AB10" s="8"/>
      <c r="AC10" s="8"/>
    </row>
    <row r="11" spans="1:64" x14ac:dyDescent="0.25">
      <c r="A11" s="10"/>
      <c r="B11" s="10"/>
      <c r="C11" s="27"/>
      <c r="D11" s="17"/>
      <c r="E11" s="10"/>
      <c r="F11" s="10"/>
      <c r="G11" s="17"/>
      <c r="H11" s="17" t="s">
        <v>38</v>
      </c>
      <c r="I11" s="22">
        <f>H10/G10*100</f>
        <v>35.633165829145732</v>
      </c>
      <c r="J11" s="17"/>
      <c r="K11" s="17"/>
      <c r="L11" s="17" t="s">
        <v>39</v>
      </c>
      <c r="M11" s="32"/>
      <c r="N11" s="36"/>
      <c r="O11" s="41" t="s">
        <v>39</v>
      </c>
      <c r="P11" s="41"/>
      <c r="Q11" s="17"/>
      <c r="R11" s="17" t="s">
        <v>39</v>
      </c>
      <c r="S11" s="46"/>
      <c r="T11" s="41"/>
      <c r="U11" s="11"/>
      <c r="V11" s="10"/>
      <c r="W11" s="10"/>
      <c r="X11" s="10"/>
      <c r="Y11" s="10"/>
      <c r="Z11" s="10"/>
      <c r="AA11" s="10"/>
      <c r="AB11" s="10"/>
      <c r="AC11" s="10"/>
    </row>
    <row r="12" spans="1:64" x14ac:dyDescent="0.25">
      <c r="A12" s="12"/>
      <c r="B12" s="12"/>
      <c r="C12" s="28"/>
      <c r="D12" s="18"/>
      <c r="E12" s="12"/>
      <c r="F12" s="12"/>
      <c r="G12" s="18"/>
      <c r="H12" s="18" t="s">
        <v>40</v>
      </c>
      <c r="I12" s="23">
        <f>STDEV(I2:I9)</f>
        <v>10.417952840818257</v>
      </c>
      <c r="J12" s="18"/>
      <c r="K12" s="18"/>
      <c r="L12" s="18" t="s">
        <v>41</v>
      </c>
      <c r="M12" s="48">
        <f>K10/M10</f>
        <v>13388.638486677104</v>
      </c>
      <c r="N12" s="37"/>
      <c r="O12" s="42" t="s">
        <v>42</v>
      </c>
      <c r="P12" s="42">
        <f>K10/O10</f>
        <v>4608.221777504923</v>
      </c>
      <c r="Q12" s="18"/>
      <c r="R12" s="18" t="s">
        <v>43</v>
      </c>
      <c r="S12" s="47">
        <f>K10/O10/43560</f>
        <v>0.1057902152778908</v>
      </c>
      <c r="T12" s="42"/>
      <c r="U12" s="13"/>
      <c r="V12" s="12"/>
      <c r="W12" s="12"/>
      <c r="X12" s="12"/>
      <c r="Y12" s="12"/>
      <c r="Z12" s="12"/>
      <c r="AA12" s="12"/>
      <c r="AB12" s="12"/>
      <c r="AC12" s="12"/>
    </row>
    <row r="14" spans="1:64" s="59" customFormat="1" ht="15.75" x14ac:dyDescent="0.25">
      <c r="A14" s="59" t="s">
        <v>67</v>
      </c>
      <c r="C14" s="60"/>
      <c r="D14" s="61"/>
      <c r="G14" s="61"/>
      <c r="H14" s="61"/>
      <c r="I14" s="62"/>
      <c r="J14" s="61"/>
      <c r="K14" s="61"/>
      <c r="L14" s="61"/>
      <c r="M14" s="63"/>
      <c r="N14" s="64"/>
      <c r="O14" s="65"/>
      <c r="P14" s="65"/>
      <c r="Q14" s="61"/>
      <c r="R14" s="61"/>
      <c r="S14" s="66"/>
      <c r="T14" s="65"/>
      <c r="U14" s="67"/>
    </row>
    <row r="15" spans="1:64" x14ac:dyDescent="0.25">
      <c r="A15" t="s">
        <v>66</v>
      </c>
    </row>
  </sheetData>
  <sortState xmlns:xlrd2="http://schemas.microsoft.com/office/spreadsheetml/2017/richdata2" ref="A2:AC12">
    <sortCondition ref="O2:O12"/>
  </sortState>
  <conditionalFormatting sqref="A2:AC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AA39-5D07-4EC4-958E-2063CA59484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apps1</cp:lastModifiedBy>
  <dcterms:created xsi:type="dcterms:W3CDTF">2021-11-26T20:33:40Z</dcterms:created>
  <dcterms:modified xsi:type="dcterms:W3CDTF">2024-01-03T19:06:16Z</dcterms:modified>
</cp:coreProperties>
</file>