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cilitainment1.sharepoint.com/Centre for Excellence/Archives/30DutchConnection/FM Course/"/>
    </mc:Choice>
  </mc:AlternateContent>
  <bookViews>
    <workbookView xWindow="0" yWindow="450" windowWidth="9600" windowHeight="13425"/>
  </bookViews>
  <sheets>
    <sheet name="試算表1213" sheetId="4" r:id="rId1"/>
    <sheet name="Sheet2" sheetId="2" r:id="rId2"/>
    <sheet name="Sheet3" sheetId="3" r:id="rId3"/>
  </sheets>
  <definedNames>
    <definedName name="_xlnm.Print_Area" localSheetId="0">試算表1213!$A$1:$Q$22</definedName>
  </definedNames>
  <calcPr calcId="171027"/>
</workbook>
</file>

<file path=xl/calcChain.xml><?xml version="1.0" encoding="utf-8"?>
<calcChain xmlns="http://schemas.openxmlformats.org/spreadsheetml/2006/main">
  <c r="M19" i="4" l="1"/>
  <c r="M18" i="4"/>
  <c r="M17" i="4"/>
  <c r="M16" i="4"/>
  <c r="O16" i="4" s="1"/>
  <c r="M15" i="4"/>
  <c r="M14" i="4"/>
  <c r="M13" i="4"/>
  <c r="M12" i="4"/>
  <c r="O12" i="4" s="1"/>
  <c r="M11" i="4"/>
  <c r="M8" i="4"/>
  <c r="O11" i="4"/>
  <c r="P8" i="4"/>
  <c r="O8" i="4"/>
  <c r="O19" i="4"/>
  <c r="O18" i="4"/>
  <c r="O17" i="4"/>
  <c r="O15" i="4"/>
  <c r="O14" i="4"/>
  <c r="O13" i="4"/>
  <c r="N19" i="4"/>
  <c r="N18" i="4"/>
  <c r="N17" i="4"/>
  <c r="N16" i="4"/>
  <c r="N15" i="4"/>
  <c r="N14" i="4"/>
  <c r="N13" i="4"/>
  <c r="N12" i="4"/>
  <c r="N11" i="4"/>
  <c r="N10" i="4"/>
  <c r="M10" i="4"/>
  <c r="O10" i="4"/>
  <c r="J19" i="4"/>
  <c r="J18" i="4"/>
  <c r="J17" i="4"/>
  <c r="J16" i="4"/>
  <c r="J15" i="4"/>
  <c r="P10" i="4"/>
  <c r="H19" i="4"/>
  <c r="H18" i="4"/>
  <c r="H17" i="4"/>
  <c r="H16" i="4"/>
  <c r="H15" i="4"/>
  <c r="H14" i="4"/>
  <c r="H13" i="4"/>
  <c r="H12" i="4"/>
  <c r="H11" i="4"/>
  <c r="H10" i="4"/>
  <c r="K8" i="4"/>
  <c r="H8" i="4"/>
  <c r="I19" i="4"/>
  <c r="I18" i="4"/>
  <c r="I17" i="4"/>
  <c r="I16" i="4"/>
  <c r="I15" i="4"/>
  <c r="G8" i="4"/>
  <c r="I8" i="4"/>
  <c r="G14" i="4"/>
  <c r="I14" i="4"/>
  <c r="G13" i="4"/>
  <c r="I13" i="4"/>
  <c r="G12" i="4"/>
  <c r="I12" i="4"/>
  <c r="G10" i="4"/>
  <c r="I10" i="4"/>
  <c r="E11" i="4"/>
  <c r="G11" i="4"/>
  <c r="I11" i="4"/>
  <c r="I21" i="4" l="1"/>
  <c r="O21" i="4"/>
</calcChain>
</file>

<file path=xl/sharedStrings.xml><?xml version="1.0" encoding="utf-8"?>
<sst xmlns="http://schemas.openxmlformats.org/spreadsheetml/2006/main" count="63" uniqueCount="42">
  <si>
    <t>オランダFMコース　費用試算表</t>
    <rPh sb="10" eb="12">
      <t>ヒヨウ</t>
    </rPh>
    <rPh sb="12" eb="15">
      <t>シサンヒョウ</t>
    </rPh>
    <phoneticPr fontId="1"/>
  </si>
  <si>
    <t>費目</t>
    <rPh sb="0" eb="2">
      <t>ヒモク</t>
    </rPh>
    <phoneticPr fontId="1"/>
  </si>
  <si>
    <t>参考額</t>
  </si>
  <si>
    <t>通貨</t>
    <rPh sb="0" eb="2">
      <t>ツウカ</t>
    </rPh>
    <phoneticPr fontId="1"/>
  </si>
  <si>
    <t>Euro</t>
    <phoneticPr fontId="1"/>
  </si>
  <si>
    <t>円換算額</t>
    <rPh sb="0" eb="1">
      <t>エン</t>
    </rPh>
    <rPh sb="1" eb="3">
      <t>カンサン</t>
    </rPh>
    <rPh sb="3" eb="4">
      <t>ガク</t>
    </rPh>
    <phoneticPr fontId="1"/>
  </si>
  <si>
    <t>為替レート</t>
    <rPh sb="0" eb="2">
      <t>カワセ</t>
    </rPh>
    <phoneticPr fontId="1"/>
  </si>
  <si>
    <t>円/Euro</t>
    <rPh sb="0" eb="1">
      <t>エン</t>
    </rPh>
    <phoneticPr fontId="1"/>
  </si>
  <si>
    <t>Saxion大学(オランダ)</t>
    <rPh sb="6" eb="8">
      <t>ダイガク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</si>
  <si>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</si>
  <si>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</si>
  <si>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受講料</t>
    <rPh sb="0" eb="3">
      <t>ジュコウリョウ</t>
    </rPh>
    <phoneticPr fontId="1"/>
  </si>
  <si>
    <t>旅費</t>
    <rPh sb="0" eb="2">
      <t>リョヒ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</si>
  <si>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</si>
  <si>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</si>
  <si>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往復</t>
    <rPh sb="0" eb="2">
      <t>オウフク</t>
    </rPh>
    <phoneticPr fontId="1"/>
  </si>
  <si>
    <t>式</t>
    <rPh sb="0" eb="1">
      <t>シキ</t>
    </rPh>
    <phoneticPr fontId="1"/>
  </si>
  <si>
    <t>鉄道</t>
    <rPh sb="0" eb="2">
      <t>テツドウ</t>
    </rPh>
    <phoneticPr fontId="1"/>
  </si>
  <si>
    <t>航空運賃(成田-アムステルダム)</t>
    <rPh sb="0" eb="2">
      <t>コウクウ</t>
    </rPh>
    <rPh sb="2" eb="4">
      <t>ウンチン</t>
    </rPh>
    <phoneticPr fontId="1"/>
  </si>
  <si>
    <t>滞在費</t>
    <rPh sb="0" eb="3">
      <t>タイザイヒ</t>
    </rPh>
    <phoneticPr fontId="1"/>
  </si>
  <si>
    <t>泊</t>
    <rPh sb="0" eb="1">
      <t>ハク</t>
    </rPh>
    <phoneticPr fontId="1"/>
  </si>
  <si>
    <t>単価</t>
    <rPh sb="0" eb="2">
      <t>タンカ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</si>
  <si>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</si>
  <si>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</si>
  <si>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通貨入力規則</t>
    <rPh sb="0" eb="2">
      <t>ツウカ</t>
    </rPh>
    <rPh sb="2" eb="4">
      <t>ニュウリョク</t>
    </rPh>
    <rPh sb="4" eb="6">
      <t>キソク</t>
    </rPh>
    <phoneticPr fontId="1"/>
  </si>
  <si>
    <t>青色の「参考額」を元に、黄色の費目・数量・設定額単価等を入れてください。</t>
    <rPh sb="0" eb="2">
      <t>アオイロ</t>
    </rPh>
    <rPh sb="4" eb="6">
      <t>サンコウ</t>
    </rPh>
    <rPh sb="6" eb="7">
      <t>ガク</t>
    </rPh>
    <rPh sb="9" eb="10">
      <t>モト</t>
    </rPh>
    <rPh sb="12" eb="14">
      <t>キイロ</t>
    </rPh>
    <rPh sb="15" eb="17">
      <t>ヒモク</t>
    </rPh>
    <rPh sb="18" eb="20">
      <t>スウリョウ</t>
    </rPh>
    <rPh sb="21" eb="23">
      <t>セッテイ</t>
    </rPh>
    <rPh sb="23" eb="24">
      <t>ガク</t>
    </rPh>
    <rPh sb="24" eb="26">
      <t>タンカ</t>
    </rPh>
    <rPh sb="26" eb="27">
      <t>トウ</t>
    </rPh>
    <rPh sb="28" eb="29">
      <t>イ</t>
    </rPh>
    <phoneticPr fontId="1"/>
  </si>
  <si>
    <t>通貨は、各セルのプルダウンメニューから、Euroまたは円を選んでください。「円換算額」は自動的に計算されます。</t>
    <rPh sb="0" eb="2">
      <t>ツウカ</t>
    </rPh>
    <rPh sb="4" eb="5">
      <t>カク</t>
    </rPh>
    <rPh sb="27" eb="28">
      <t>エン</t>
    </rPh>
    <rPh sb="29" eb="30">
      <t>エラ</t>
    </rPh>
    <rPh sb="38" eb="39">
      <t>エン</t>
    </rPh>
    <rPh sb="39" eb="41">
      <t>カンサン</t>
    </rPh>
    <rPh sb="41" eb="42">
      <t>ガク</t>
    </rPh>
    <rPh sb="44" eb="47">
      <t>ジドウテキ</t>
    </rPh>
    <rPh sb="48" eb="50">
      <t>ケイサン</t>
    </rPh>
    <phoneticPr fontId="1"/>
  </si>
  <si>
    <t>Euro</t>
  </si>
  <si>
    <t>日</t>
    <rPh sb="0" eb="1">
      <t>ニチ</t>
    </rPh>
    <phoneticPr fontId="1"/>
  </si>
  <si>
    <t>ウォン</t>
    <phoneticPr fontId="1"/>
  </si>
  <si>
    <t>夕食</t>
    <rPh sb="0" eb="2">
      <t>ユウショク</t>
    </rPh>
    <phoneticPr fontId="1"/>
  </si>
  <si>
    <t>昼食</t>
    <rPh sb="0" eb="2">
      <t>チュウショク</t>
    </rPh>
    <phoneticPr fontId="1"/>
  </si>
  <si>
    <t>Main Session</t>
    <phoneticPr fontId="1"/>
  </si>
  <si>
    <t>合計</t>
    <rPh sb="0" eb="2">
      <t>ゴウケイ</t>
    </rPh>
    <phoneticPr fontId="1"/>
  </si>
  <si>
    <t>円換算額</t>
    <phoneticPr fontId="1"/>
  </si>
  <si>
    <t>宿泊費(デーフェンター）</t>
    <rPh sb="0" eb="3">
      <t>シュクハクヒ</t>
    </rPh>
    <phoneticPr fontId="1"/>
  </si>
  <si>
    <t>鉄道スキポール空港-デフェンター</t>
    <rPh sb="0" eb="2">
      <t>テツドウ</t>
    </rPh>
    <rPh sb="7" eb="9">
      <t>クウコウ</t>
    </rPh>
    <phoneticPr fontId="1"/>
  </si>
  <si>
    <t>11/27（月)～12/2(土)</t>
    <rPh sb="6" eb="7">
      <t>ゲツ</t>
    </rPh>
    <rPh sb="14" eb="15">
      <t>ド</t>
    </rPh>
    <phoneticPr fontId="1"/>
  </si>
  <si>
    <t>11/26(日)～12/2（土）チェックアウト</t>
    <rPh sb="6" eb="7">
      <t>ニチ</t>
    </rPh>
    <rPh sb="14" eb="15">
      <t>ド</t>
    </rPh>
    <phoneticPr fontId="1"/>
  </si>
  <si>
    <t>11/26(日)～12/1(金)</t>
    <rPh sb="6" eb="7">
      <t>ニチ</t>
    </rPh>
    <rPh sb="14" eb="15">
      <t>キン</t>
    </rPh>
    <phoneticPr fontId="1"/>
  </si>
  <si>
    <t>格安・エコノミー</t>
    <rPh sb="0" eb="2">
      <t>カクヤス</t>
    </rPh>
    <phoneticPr fontId="1"/>
  </si>
  <si>
    <t>設定額（左記を参考に自分で記入）</t>
    <rPh sb="0" eb="2">
      <t>セッテイ</t>
    </rPh>
    <rPh sb="2" eb="3">
      <t>ガク</t>
    </rPh>
    <rPh sb="4" eb="6">
      <t>サキ</t>
    </rPh>
    <rPh sb="7" eb="9">
      <t>サンコウ</t>
    </rPh>
    <rPh sb="10" eb="12">
      <t>ジブン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</si>
</sst>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#,##0.##"/>
    <numFmt numFmtId="179" formatCode="#,##0_);[Red]\(#,##0\)"/>
    <numFmt numFmtId="180" formatCode="#,##0.00_ ;[Red]\-#,##0.00\ "/>
    <numFmt numFmtId="181" formatCode="#,##0.00_);[Red]\(#,##0.00\)"/>
    <numFmt numFmtId="182" formatCode="#,##0;[Red]\-#,##0;&quot;&quot;"/>
  </numFmts>
  <fonts count="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8" fontId="0" fillId="0" borderId="0" xfId="0" applyNumberFormat="1">
      <alignment vertical="center"/>
    </xf>
    <xf numFmtId="178" fontId="0" fillId="0" borderId="3" xfId="0" applyNumberFormat="1" applyBorder="1">
      <alignment vertical="center"/>
    </xf>
    <xf numFmtId="178" fontId="0" fillId="2" borderId="3" xfId="0" applyNumberFormat="1" applyFill="1" applyBorder="1">
      <alignment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Protection="1">
      <alignment vertical="center"/>
      <protection locked="0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3" xfId="0" applyNumberFormat="1" applyBorder="1">
      <alignment vertical="center"/>
    </xf>
    <xf numFmtId="179" fontId="0" fillId="2" borderId="4" xfId="0" applyNumberFormat="1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79" fontId="6" fillId="0" borderId="0" xfId="0" applyNumberFormat="1" applyFont="1">
      <alignment vertical="center"/>
    </xf>
    <xf numFmtId="178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>
      <alignment vertical="center"/>
    </xf>
    <xf numFmtId="178" fontId="0" fillId="2" borderId="8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178" fontId="3" fillId="3" borderId="8" xfId="0" applyNumberFormat="1" applyFont="1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</xf>
    <xf numFmtId="0" fontId="0" fillId="4" borderId="1" xfId="0" applyFill="1" applyBorder="1">
      <alignment vertical="center"/>
    </xf>
    <xf numFmtId="178" fontId="0" fillId="4" borderId="8" xfId="0" applyNumberFormat="1" applyFill="1" applyBorder="1">
      <alignment vertical="center"/>
    </xf>
    <xf numFmtId="0" fontId="0" fillId="4" borderId="9" xfId="0" applyFill="1" applyBorder="1">
      <alignment vertical="center"/>
    </xf>
    <xf numFmtId="178" fontId="3" fillId="4" borderId="8" xfId="0" applyNumberFormat="1" applyFont="1" applyFill="1" applyBorder="1" applyProtection="1">
      <alignment vertical="center"/>
      <protection locked="0"/>
    </xf>
    <xf numFmtId="176" fontId="0" fillId="2" borderId="4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178" fontId="3" fillId="3" borderId="3" xfId="0" applyNumberFormat="1" applyFont="1" applyFill="1" applyBorder="1">
      <alignment vertical="center"/>
    </xf>
    <xf numFmtId="176" fontId="0" fillId="3" borderId="4" xfId="0" applyNumberFormat="1" applyFill="1" applyBorder="1">
      <alignment vertical="center"/>
    </xf>
    <xf numFmtId="0" fontId="0" fillId="0" borderId="8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left" vertical="center"/>
    </xf>
    <xf numFmtId="0" fontId="0" fillId="2" borderId="12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4" borderId="8" xfId="0" applyFill="1" applyBorder="1" applyProtection="1">
      <alignment vertical="center"/>
    </xf>
    <xf numFmtId="0" fontId="0" fillId="4" borderId="9" xfId="0" applyFill="1" applyBorder="1" applyProtection="1">
      <alignment vertical="center"/>
    </xf>
    <xf numFmtId="0" fontId="0" fillId="3" borderId="8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177" fontId="0" fillId="2" borderId="8" xfId="0" applyNumberFormat="1" applyFill="1" applyBorder="1">
      <alignment vertical="center"/>
    </xf>
    <xf numFmtId="177" fontId="0" fillId="2" borderId="12" xfId="0" applyNumberFormat="1" applyFill="1" applyBorder="1">
      <alignment vertical="center"/>
    </xf>
    <xf numFmtId="0" fontId="0" fillId="0" borderId="0" xfId="0" applyFill="1" applyBorder="1">
      <alignment vertical="center"/>
    </xf>
    <xf numFmtId="179" fontId="3" fillId="0" borderId="0" xfId="0" applyNumberFormat="1" applyFont="1" applyBorder="1">
      <alignment vertical="center"/>
    </xf>
    <xf numFmtId="178" fontId="3" fillId="4" borderId="3" xfId="0" applyNumberFormat="1" applyFont="1" applyFill="1" applyBorder="1" applyProtection="1">
      <alignment vertical="center"/>
      <protection locked="0"/>
    </xf>
    <xf numFmtId="181" fontId="3" fillId="3" borderId="13" xfId="0" applyNumberFormat="1" applyFont="1" applyFill="1" applyBorder="1" applyProtection="1">
      <alignment vertical="center"/>
      <protection locked="0"/>
    </xf>
    <xf numFmtId="176" fontId="0" fillId="2" borderId="3" xfId="0" applyNumberFormat="1" applyFill="1" applyBorder="1">
      <alignment vertical="center"/>
    </xf>
    <xf numFmtId="38" fontId="2" fillId="2" borderId="3" xfId="1" applyFont="1" applyFill="1" applyBorder="1">
      <alignment vertical="center"/>
    </xf>
    <xf numFmtId="0" fontId="0" fillId="4" borderId="3" xfId="0" applyFill="1" applyBorder="1">
      <alignment vertical="center"/>
    </xf>
    <xf numFmtId="180" fontId="2" fillId="2" borderId="2" xfId="1" applyNumberFormat="1" applyFont="1" applyFill="1" applyBorder="1">
      <alignment vertical="center"/>
    </xf>
    <xf numFmtId="180" fontId="2" fillId="2" borderId="3" xfId="1" applyNumberFormat="1" applyFont="1" applyFill="1" applyBorder="1">
      <alignment vertical="center"/>
    </xf>
    <xf numFmtId="182" fontId="2" fillId="2" borderId="1" xfId="1" applyNumberFormat="1" applyFont="1" applyFill="1" applyBorder="1">
      <alignment vertical="center"/>
    </xf>
    <xf numFmtId="182" fontId="2" fillId="3" borderId="1" xfId="1" applyNumberFormat="1" applyFont="1" applyFill="1" applyBorder="1">
      <alignment vertical="center"/>
    </xf>
    <xf numFmtId="179" fontId="0" fillId="3" borderId="1" xfId="0" applyNumberFormat="1" applyFill="1" applyBorder="1">
      <alignment vertical="center"/>
    </xf>
    <xf numFmtId="179" fontId="0" fillId="2" borderId="3" xfId="0" applyNumberFormat="1" applyFill="1" applyBorder="1">
      <alignment vertical="center"/>
    </xf>
    <xf numFmtId="179" fontId="0" fillId="5" borderId="3" xfId="0" applyNumberFormat="1" applyFill="1" applyBorder="1">
      <alignment vertical="center"/>
    </xf>
    <xf numFmtId="179" fontId="0" fillId="5" borderId="1" xfId="0" applyNumberFormat="1" applyFill="1" applyBorder="1">
      <alignment vertical="center"/>
    </xf>
    <xf numFmtId="0" fontId="0" fillId="0" borderId="11" xfId="0" applyBorder="1">
      <alignment vertical="center"/>
    </xf>
    <xf numFmtId="177" fontId="0" fillId="3" borderId="12" xfId="0" applyNumberFormat="1" applyFill="1" applyBorder="1">
      <alignment vertical="center"/>
    </xf>
    <xf numFmtId="178" fontId="0" fillId="3" borderId="8" xfId="0" applyNumberFormat="1" applyFill="1" applyBorder="1">
      <alignment vertical="center"/>
    </xf>
    <xf numFmtId="178" fontId="3" fillId="3" borderId="8" xfId="0" applyNumberFormat="1" applyFont="1" applyFill="1" applyBorder="1" applyAlignment="1">
      <alignment horizontal="center" vertical="center"/>
    </xf>
    <xf numFmtId="176" fontId="0" fillId="3" borderId="9" xfId="0" applyNumberFormat="1" applyFill="1" applyBorder="1">
      <alignment vertical="center"/>
    </xf>
    <xf numFmtId="0" fontId="0" fillId="4" borderId="9" xfId="0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9" fontId="0" fillId="0" borderId="1" xfId="0" applyNumberFormat="1" applyBorder="1">
      <alignment vertical="center"/>
    </xf>
    <xf numFmtId="0" fontId="0" fillId="0" borderId="14" xfId="0" applyFill="1" applyBorder="1">
      <alignment vertical="center"/>
    </xf>
    <xf numFmtId="178" fontId="3" fillId="3" borderId="4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178" fontId="0" fillId="3" borderId="3" xfId="0" applyNumberFormat="1" applyFill="1" applyBorder="1">
      <alignment vertical="center"/>
    </xf>
    <xf numFmtId="179" fontId="3" fillId="0" borderId="15" xfId="0" applyNumberFormat="1" applyFont="1" applyBorder="1">
      <alignment vertical="center"/>
    </xf>
    <xf numFmtId="179" fontId="0" fillId="0" borderId="15" xfId="0" applyNumberFormat="1" applyBorder="1">
      <alignment vertical="center"/>
    </xf>
    <xf numFmtId="176" fontId="0" fillId="0" borderId="0" xfId="0" applyNumberFormat="1" applyBorder="1" applyProtection="1">
      <alignment vertical="center"/>
      <protection locked="0"/>
    </xf>
    <xf numFmtId="179" fontId="0" fillId="0" borderId="0" xfId="0" applyNumberFormat="1" applyBorder="1">
      <alignment vertical="center"/>
    </xf>
    <xf numFmtId="176" fontId="0" fillId="0" borderId="16" xfId="0" applyNumberFormat="1" applyBorder="1" applyProtection="1">
      <alignment vertical="center"/>
      <protection locked="0"/>
    </xf>
    <xf numFmtId="182" fontId="2" fillId="2" borderId="1" xfId="1" applyNumberFormat="1" applyFont="1" applyFill="1" applyBorder="1">
      <alignment vertical="center"/>
    </xf>
    <xf numFmtId="3" fontId="0" fillId="3" borderId="3" xfId="0" applyNumberFormat="1" applyFill="1" applyBorder="1">
      <alignment vertical="center"/>
    </xf>
    <xf numFmtId="178" fontId="0" fillId="3" borderId="3" xfId="0" applyNumberFormat="1" applyFont="1" applyFill="1" applyBorder="1" applyProtection="1">
      <alignment vertical="center"/>
      <protection locked="0"/>
    </xf>
    <xf numFmtId="176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showGridLines="0" tabSelected="1" view="pageBreakPreview" zoomScale="85" zoomScaleNormal="85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N18" sqref="N18"/>
    </sheetView>
  </sheetViews>
  <sheetFormatPr defaultRowHeight="12" x14ac:dyDescent="0.15"/>
  <cols>
    <col min="1" max="1" width="8" customWidth="1"/>
    <col min="2" max="2" width="27.42578125" style="11" customWidth="1"/>
    <col min="3" max="3" width="5" style="11" customWidth="1"/>
    <col min="4" max="4" width="7.5703125" style="11" customWidth="1"/>
    <col min="5" max="5" width="10.140625" style="12" customWidth="1"/>
    <col min="6" max="6" width="5.28515625" style="2" customWidth="1"/>
    <col min="7" max="7" width="9.140625" style="19" customWidth="1"/>
    <col min="8" max="8" width="5.28515625" style="19" customWidth="1"/>
    <col min="9" max="9" width="10.140625" style="15" customWidth="1"/>
    <col min="10" max="10" width="5.28515625" style="15" customWidth="1"/>
    <col min="11" max="11" width="10.28515625" style="2" customWidth="1"/>
    <col min="12" max="12" width="5.28515625" style="17" customWidth="1"/>
    <col min="13" max="13" width="10.28515625" style="2" customWidth="1"/>
    <col min="14" max="14" width="5.28515625" style="17" customWidth="1"/>
    <col min="15" max="15" width="10.28515625" style="2" customWidth="1"/>
    <col min="16" max="16" width="5" style="19" customWidth="1"/>
    <col min="17" max="17" width="30.28515625" customWidth="1"/>
  </cols>
  <sheetData>
    <row r="1" spans="1:21" s="30" customFormat="1" ht="14.25" x14ac:dyDescent="0.15">
      <c r="A1" s="28" t="s">
        <v>0</v>
      </c>
      <c r="B1" s="29"/>
      <c r="C1" s="29"/>
      <c r="D1" s="29"/>
      <c r="E1" t="s">
        <v>25</v>
      </c>
      <c r="F1" s="31"/>
      <c r="G1" s="32"/>
      <c r="H1" s="32"/>
      <c r="I1" s="33"/>
      <c r="J1" s="33"/>
      <c r="K1" s="31"/>
      <c r="L1" s="34"/>
      <c r="M1" s="31"/>
      <c r="N1" s="34"/>
      <c r="O1" s="31"/>
      <c r="P1" s="32"/>
    </row>
    <row r="2" spans="1:21" x14ac:dyDescent="0.15">
      <c r="E2" t="s">
        <v>26</v>
      </c>
    </row>
    <row r="3" spans="1:21" ht="6" customHeight="1" thickBot="1" x14ac:dyDescent="0.2">
      <c r="B3" s="22"/>
      <c r="C3" s="22"/>
      <c r="D3" s="22"/>
    </row>
    <row r="4" spans="1:21" ht="12.75" thickBot="1" x14ac:dyDescent="0.2">
      <c r="A4" s="3"/>
      <c r="E4" s="23"/>
      <c r="F4" s="23"/>
      <c r="G4" s="5" t="s">
        <v>6</v>
      </c>
      <c r="H4" s="85"/>
      <c r="I4" s="64">
        <v>132</v>
      </c>
      <c r="J4" s="6" t="s">
        <v>7</v>
      </c>
      <c r="K4" s="18"/>
      <c r="L4" s="90"/>
      <c r="M4" s="62"/>
      <c r="N4" s="62"/>
      <c r="O4" s="62"/>
      <c r="P4" s="61"/>
    </row>
    <row r="5" spans="1:21" ht="6" customHeight="1" x14ac:dyDescent="0.15">
      <c r="B5" s="22"/>
      <c r="C5" s="22"/>
      <c r="D5" s="22"/>
    </row>
    <row r="6" spans="1:21" x14ac:dyDescent="0.15">
      <c r="E6" s="14" t="s">
        <v>2</v>
      </c>
      <c r="F6" s="46"/>
      <c r="G6" s="21"/>
      <c r="H6" s="21"/>
      <c r="I6" s="21"/>
      <c r="J6" s="47"/>
      <c r="K6" s="48" t="s">
        <v>41</v>
      </c>
      <c r="L6" s="49"/>
      <c r="M6" s="86"/>
      <c r="N6" s="49"/>
      <c r="O6" s="86"/>
      <c r="P6" s="72"/>
    </row>
    <row r="7" spans="1:21" x14ac:dyDescent="0.15">
      <c r="A7" s="4" t="s">
        <v>1</v>
      </c>
      <c r="B7" s="24"/>
      <c r="C7" s="50" t="s">
        <v>14</v>
      </c>
      <c r="D7" s="51" t="s">
        <v>13</v>
      </c>
      <c r="E7" s="35" t="s">
        <v>21</v>
      </c>
      <c r="F7" s="36" t="s">
        <v>3</v>
      </c>
      <c r="G7" s="98" t="s">
        <v>23</v>
      </c>
      <c r="H7" s="99"/>
      <c r="I7" s="100" t="s">
        <v>5</v>
      </c>
      <c r="J7" s="101"/>
      <c r="K7" s="79" t="s">
        <v>21</v>
      </c>
      <c r="L7" s="80" t="s">
        <v>3</v>
      </c>
      <c r="M7" s="102" t="s">
        <v>23</v>
      </c>
      <c r="N7" s="103"/>
      <c r="O7" s="102" t="s">
        <v>34</v>
      </c>
      <c r="P7" s="103"/>
      <c r="Q7" s="26" t="s">
        <v>10</v>
      </c>
      <c r="U7" t="s">
        <v>24</v>
      </c>
    </row>
    <row r="8" spans="1:21" x14ac:dyDescent="0.15">
      <c r="A8" s="76" t="s">
        <v>11</v>
      </c>
      <c r="B8" s="25" t="s">
        <v>8</v>
      </c>
      <c r="C8" s="52">
        <v>1</v>
      </c>
      <c r="D8" s="53" t="s">
        <v>16</v>
      </c>
      <c r="E8" s="60">
        <v>1850</v>
      </c>
      <c r="F8" s="38" t="s">
        <v>27</v>
      </c>
      <c r="G8" s="66">
        <f>C8*E8</f>
        <v>1850</v>
      </c>
      <c r="H8" s="70" t="str">
        <f>F8</f>
        <v>Euro</v>
      </c>
      <c r="I8" s="73">
        <f>IF(F8="Euro",G8*I$4,G8)</f>
        <v>244200</v>
      </c>
      <c r="J8" s="47" t="s">
        <v>9</v>
      </c>
      <c r="K8" s="77">
        <f>E8</f>
        <v>1850</v>
      </c>
      <c r="L8" s="57" t="s">
        <v>27</v>
      </c>
      <c r="M8" s="96">
        <f>C8*K8</f>
        <v>1850</v>
      </c>
      <c r="N8" s="27"/>
      <c r="O8" s="89">
        <f>IF(L8="Euro",M8*I$4,M8)</f>
        <v>244200</v>
      </c>
      <c r="P8" s="71" t="str">
        <f>$L8</f>
        <v>Euro</v>
      </c>
      <c r="Q8" s="1"/>
      <c r="U8" t="s">
        <v>9</v>
      </c>
    </row>
    <row r="9" spans="1:21" x14ac:dyDescent="0.15">
      <c r="A9" t="s">
        <v>32</v>
      </c>
      <c r="B9" s="41"/>
      <c r="C9" s="54"/>
      <c r="D9" s="55"/>
      <c r="E9" s="43"/>
      <c r="F9" s="44"/>
      <c r="G9" s="67"/>
      <c r="H9" s="42"/>
      <c r="I9" s="74"/>
      <c r="J9" s="75"/>
      <c r="K9" s="45"/>
      <c r="L9" s="81"/>
      <c r="M9" s="63"/>
      <c r="N9" s="88"/>
      <c r="O9" s="63"/>
      <c r="P9" s="42"/>
      <c r="Q9" s="42"/>
      <c r="U9" t="s">
        <v>4</v>
      </c>
    </row>
    <row r="10" spans="1:21" x14ac:dyDescent="0.15">
      <c r="A10" s="7" t="s">
        <v>12</v>
      </c>
      <c r="B10" s="27" t="s">
        <v>18</v>
      </c>
      <c r="C10" s="56">
        <v>1</v>
      </c>
      <c r="D10" s="57" t="s">
        <v>15</v>
      </c>
      <c r="E10" s="37">
        <v>120000</v>
      </c>
      <c r="F10" s="38" t="s">
        <v>9</v>
      </c>
      <c r="G10" s="66">
        <f>C10*E10</f>
        <v>120000</v>
      </c>
      <c r="H10" s="70" t="str">
        <f>$F10</f>
        <v>円</v>
      </c>
      <c r="I10" s="73">
        <f t="shared" ref="I10:I19" si="0">IF(F10="Euro",G10*I$4,G10)</f>
        <v>120000</v>
      </c>
      <c r="J10" s="95" t="s">
        <v>9</v>
      </c>
      <c r="K10" s="78"/>
      <c r="L10" s="57" t="s">
        <v>9</v>
      </c>
      <c r="M10" s="96">
        <f>C10*K10</f>
        <v>0</v>
      </c>
      <c r="N10" s="27" t="str">
        <f>IF(ISBLANK($L10),"",$L10)</f>
        <v>円</v>
      </c>
      <c r="O10" s="89">
        <f>IF(L10="Euro",M10*I$4,M10)</f>
        <v>0</v>
      </c>
      <c r="P10" s="71" t="str">
        <f>$L10</f>
        <v>円</v>
      </c>
      <c r="Q10" s="1" t="s">
        <v>40</v>
      </c>
      <c r="U10" t="s">
        <v>29</v>
      </c>
    </row>
    <row r="11" spans="1:21" x14ac:dyDescent="0.15">
      <c r="A11" s="8"/>
      <c r="B11" s="27" t="s">
        <v>36</v>
      </c>
      <c r="C11" s="58">
        <v>1</v>
      </c>
      <c r="D11" s="57" t="s">
        <v>15</v>
      </c>
      <c r="E11" s="60">
        <f>17.4*2</f>
        <v>34.799999999999997</v>
      </c>
      <c r="F11" s="39" t="s">
        <v>4</v>
      </c>
      <c r="G11" s="68">
        <f>C11*E11</f>
        <v>34.799999999999997</v>
      </c>
      <c r="H11" s="70" t="str">
        <f t="shared" ref="H11:H19" si="1">$F11</f>
        <v>Euro</v>
      </c>
      <c r="I11" s="73">
        <f t="shared" si="0"/>
        <v>4593.5999999999995</v>
      </c>
      <c r="J11" s="95" t="s">
        <v>9</v>
      </c>
      <c r="K11" s="77"/>
      <c r="L11" s="82" t="s">
        <v>27</v>
      </c>
      <c r="M11" s="96">
        <f t="shared" ref="M11:M19" si="2">C11*K11</f>
        <v>0</v>
      </c>
      <c r="N11" s="27" t="str">
        <f t="shared" ref="N11:N19" si="3">IF(ISBLANK($L11),"",$L11)</f>
        <v>Euro</v>
      </c>
      <c r="O11" s="87">
        <f>IF(L11="Euro",M11*I$4,M11)</f>
        <v>0</v>
      </c>
      <c r="P11" s="71"/>
      <c r="Q11" s="1" t="s">
        <v>17</v>
      </c>
    </row>
    <row r="12" spans="1:21" x14ac:dyDescent="0.15">
      <c r="A12" s="7" t="s">
        <v>19</v>
      </c>
      <c r="B12" s="27" t="s">
        <v>35</v>
      </c>
      <c r="C12" s="56">
        <v>6</v>
      </c>
      <c r="D12" s="57" t="s">
        <v>20</v>
      </c>
      <c r="E12" s="59">
        <v>75</v>
      </c>
      <c r="F12" s="36" t="s">
        <v>4</v>
      </c>
      <c r="G12" s="69">
        <f>C12*E12</f>
        <v>450</v>
      </c>
      <c r="H12" s="70" t="str">
        <f t="shared" si="1"/>
        <v>Euro</v>
      </c>
      <c r="I12" s="73">
        <f t="shared" si="0"/>
        <v>59400</v>
      </c>
      <c r="J12" s="95" t="s">
        <v>9</v>
      </c>
      <c r="K12" s="40"/>
      <c r="L12" s="82"/>
      <c r="M12" s="96">
        <f t="shared" si="2"/>
        <v>0</v>
      </c>
      <c r="N12" s="27" t="str">
        <f t="shared" si="3"/>
        <v/>
      </c>
      <c r="O12" s="97">
        <f t="shared" ref="O12:O19" si="4">IF(L12="Euro",M12*I$4,M12)</f>
        <v>0</v>
      </c>
      <c r="P12" s="71"/>
      <c r="Q12" s="1" t="s">
        <v>38</v>
      </c>
    </row>
    <row r="13" spans="1:21" x14ac:dyDescent="0.15">
      <c r="A13" s="9"/>
      <c r="B13" s="27" t="s">
        <v>31</v>
      </c>
      <c r="C13" s="56">
        <v>6</v>
      </c>
      <c r="D13" s="57" t="s">
        <v>28</v>
      </c>
      <c r="E13" s="59">
        <v>10</v>
      </c>
      <c r="F13" s="36" t="s">
        <v>27</v>
      </c>
      <c r="G13" s="69">
        <f>C13*E13</f>
        <v>60</v>
      </c>
      <c r="H13" s="70" t="str">
        <f t="shared" si="1"/>
        <v>Euro</v>
      </c>
      <c r="I13" s="73">
        <f t="shared" si="0"/>
        <v>7920</v>
      </c>
      <c r="J13" s="95" t="s">
        <v>9</v>
      </c>
      <c r="K13" s="40"/>
      <c r="L13" s="82"/>
      <c r="M13" s="96">
        <f t="shared" si="2"/>
        <v>0</v>
      </c>
      <c r="N13" s="27" t="str">
        <f t="shared" si="3"/>
        <v/>
      </c>
      <c r="O13" s="97">
        <f t="shared" si="4"/>
        <v>0</v>
      </c>
      <c r="P13" s="71"/>
      <c r="Q13" s="1" t="s">
        <v>37</v>
      </c>
    </row>
    <row r="14" spans="1:21" x14ac:dyDescent="0.15">
      <c r="A14" s="8"/>
      <c r="B14" s="27" t="s">
        <v>30</v>
      </c>
      <c r="C14" s="56">
        <v>6</v>
      </c>
      <c r="D14" s="57" t="s">
        <v>28</v>
      </c>
      <c r="E14" s="59">
        <v>30</v>
      </c>
      <c r="F14" s="36" t="s">
        <v>4</v>
      </c>
      <c r="G14" s="69">
        <f>C14*E14</f>
        <v>180</v>
      </c>
      <c r="H14" s="70" t="str">
        <f t="shared" si="1"/>
        <v>Euro</v>
      </c>
      <c r="I14" s="73">
        <f t="shared" si="0"/>
        <v>23760</v>
      </c>
      <c r="J14" s="95" t="s">
        <v>9</v>
      </c>
      <c r="K14" s="40"/>
      <c r="L14" s="82"/>
      <c r="M14" s="96">
        <f t="shared" si="2"/>
        <v>0</v>
      </c>
      <c r="N14" s="27" t="str">
        <f t="shared" si="3"/>
        <v/>
      </c>
      <c r="O14" s="97">
        <f t="shared" si="4"/>
        <v>0</v>
      </c>
      <c r="P14" s="71"/>
      <c r="Q14" s="1" t="s">
        <v>39</v>
      </c>
    </row>
    <row r="15" spans="1:21" x14ac:dyDescent="0.15">
      <c r="A15" s="7" t="s">
        <v>22</v>
      </c>
      <c r="B15" s="27"/>
      <c r="C15" s="56"/>
      <c r="D15" s="57"/>
      <c r="E15" s="37"/>
      <c r="F15" s="36"/>
      <c r="G15" s="65"/>
      <c r="H15" s="70">
        <f t="shared" si="1"/>
        <v>0</v>
      </c>
      <c r="I15" s="73">
        <f t="shared" si="0"/>
        <v>0</v>
      </c>
      <c r="J15" s="70">
        <f>$F15</f>
        <v>0</v>
      </c>
      <c r="K15" s="40"/>
      <c r="L15" s="82"/>
      <c r="M15" s="96">
        <f t="shared" si="2"/>
        <v>0</v>
      </c>
      <c r="N15" s="27" t="str">
        <f t="shared" si="3"/>
        <v/>
      </c>
      <c r="O15" s="97">
        <f t="shared" si="4"/>
        <v>0</v>
      </c>
      <c r="P15" s="71"/>
      <c r="Q15" s="1"/>
    </row>
    <row r="16" spans="1:21" x14ac:dyDescent="0.15">
      <c r="A16" s="9"/>
      <c r="B16" s="27"/>
      <c r="C16" s="56"/>
      <c r="D16" s="57"/>
      <c r="E16" s="37"/>
      <c r="F16" s="36"/>
      <c r="G16" s="65"/>
      <c r="H16" s="70">
        <f t="shared" si="1"/>
        <v>0</v>
      </c>
      <c r="I16" s="73">
        <f t="shared" si="0"/>
        <v>0</v>
      </c>
      <c r="J16" s="70">
        <f>$F16</f>
        <v>0</v>
      </c>
      <c r="K16" s="40"/>
      <c r="L16" s="82"/>
      <c r="M16" s="96">
        <f t="shared" si="2"/>
        <v>0</v>
      </c>
      <c r="N16" s="27" t="str">
        <f t="shared" si="3"/>
        <v/>
      </c>
      <c r="O16" s="97">
        <f t="shared" si="4"/>
        <v>0</v>
      </c>
      <c r="P16" s="71"/>
      <c r="Q16" s="1"/>
    </row>
    <row r="17" spans="1:17" x14ac:dyDescent="0.15">
      <c r="A17" s="9"/>
      <c r="B17" s="27"/>
      <c r="C17" s="56"/>
      <c r="D17" s="57"/>
      <c r="E17" s="37"/>
      <c r="F17" s="36"/>
      <c r="G17" s="65"/>
      <c r="H17" s="70">
        <f t="shared" si="1"/>
        <v>0</v>
      </c>
      <c r="I17" s="73">
        <f t="shared" si="0"/>
        <v>0</v>
      </c>
      <c r="J17" s="70">
        <f>$F17</f>
        <v>0</v>
      </c>
      <c r="K17" s="40"/>
      <c r="L17" s="82"/>
      <c r="M17" s="96">
        <f t="shared" si="2"/>
        <v>0</v>
      </c>
      <c r="N17" s="27" t="str">
        <f t="shared" si="3"/>
        <v/>
      </c>
      <c r="O17" s="97">
        <f t="shared" si="4"/>
        <v>0</v>
      </c>
      <c r="P17" s="71"/>
      <c r="Q17" s="1"/>
    </row>
    <row r="18" spans="1:17" x14ac:dyDescent="0.15">
      <c r="A18" s="9"/>
      <c r="B18" s="27"/>
      <c r="C18" s="56"/>
      <c r="D18" s="57"/>
      <c r="E18" s="37"/>
      <c r="F18" s="36"/>
      <c r="G18" s="65"/>
      <c r="H18" s="70">
        <f t="shared" si="1"/>
        <v>0</v>
      </c>
      <c r="I18" s="73">
        <f t="shared" si="0"/>
        <v>0</v>
      </c>
      <c r="J18" s="70">
        <f>$F18</f>
        <v>0</v>
      </c>
      <c r="K18" s="40"/>
      <c r="L18" s="82"/>
      <c r="M18" s="96">
        <f t="shared" si="2"/>
        <v>0</v>
      </c>
      <c r="N18" s="27" t="str">
        <f t="shared" si="3"/>
        <v/>
      </c>
      <c r="O18" s="97">
        <f t="shared" si="4"/>
        <v>0</v>
      </c>
      <c r="P18" s="71"/>
      <c r="Q18" s="1"/>
    </row>
    <row r="19" spans="1:17" x14ac:dyDescent="0.15">
      <c r="A19" s="8"/>
      <c r="B19" s="27"/>
      <c r="C19" s="56"/>
      <c r="D19" s="57"/>
      <c r="E19" s="37"/>
      <c r="F19" s="36"/>
      <c r="G19" s="65"/>
      <c r="H19" s="70">
        <f t="shared" si="1"/>
        <v>0</v>
      </c>
      <c r="I19" s="73">
        <f t="shared" si="0"/>
        <v>0</v>
      </c>
      <c r="J19" s="70">
        <f>$F19</f>
        <v>0</v>
      </c>
      <c r="K19" s="40"/>
      <c r="L19" s="82"/>
      <c r="M19" s="96">
        <f t="shared" si="2"/>
        <v>0</v>
      </c>
      <c r="N19" s="27" t="str">
        <f t="shared" si="3"/>
        <v/>
      </c>
      <c r="O19" s="97">
        <f t="shared" si="4"/>
        <v>0</v>
      </c>
      <c r="P19" s="71"/>
      <c r="Q19" s="1"/>
    </row>
    <row r="20" spans="1:17" x14ac:dyDescent="0.15">
      <c r="G20" s="2"/>
      <c r="H20" s="2"/>
      <c r="I20" s="19"/>
      <c r="J20" s="19"/>
      <c r="K20" s="16"/>
      <c r="L20" s="10"/>
      <c r="M20" s="16"/>
      <c r="N20" s="10"/>
      <c r="O20" s="16"/>
      <c r="P20" s="2"/>
    </row>
    <row r="21" spans="1:17" x14ac:dyDescent="0.15">
      <c r="E21" s="11"/>
      <c r="F21" s="11"/>
      <c r="G21" s="11"/>
      <c r="H21" s="13" t="s">
        <v>33</v>
      </c>
      <c r="I21" s="20">
        <f>SUM(I8:I19)</f>
        <v>459873.6</v>
      </c>
      <c r="J21" s="84" t="s">
        <v>9</v>
      </c>
      <c r="K21" s="91"/>
      <c r="L21" s="92"/>
      <c r="M21" s="93"/>
      <c r="N21" s="94"/>
      <c r="O21" s="20">
        <f>SUM(O8:O19)</f>
        <v>244200</v>
      </c>
      <c r="P21" s="83" t="s">
        <v>9</v>
      </c>
    </row>
  </sheetData>
  <sheetProtection insertRows="0" deleteRows="0"/>
  <mergeCells count="4">
    <mergeCell ref="G7:H7"/>
    <mergeCell ref="I7:J7"/>
    <mergeCell ref="O7:P7"/>
    <mergeCell ref="M7:N7"/>
  </mergeCells>
  <phoneticPr fontId="1"/>
  <dataValidations count="4">
    <dataValidation type="list" allowBlank="1" showInputMessage="1" showErrorMessage="1" sqref="F22:F65536 L20:L21 F20:H20 K22:K65536 N20:N21 N8:N9 P8:P21">
      <formula1>$U$8:$U$8</formula1>
    </dataValidation>
    <dataValidation imeMode="off" allowBlank="1" showInputMessage="1" showErrorMessage="1" sqref="K10:K20"/>
    <dataValidation type="list" allowBlank="1" showInputMessage="1" showErrorMessage="1" sqref="F8:F19 L8:L19">
      <formula1>$U$8:$U$10</formula1>
    </dataValidation>
    <dataValidation type="list" allowBlank="1" showInputMessage="1" showErrorMessage="1" sqref="N10:N19">
      <formula1>$U$8:$U$11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horizontalDpi="1200" verticalDpi="1200" r:id="rId1"/>
  <ignoredErrors>
    <ignoredError sqref="I15: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cols>
    <col min="1" max="1" width="10.2851562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cols>
    <col min="1" max="1" width="10.28515625" customWidth="1"/>
  </cols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F83650B6EA544083EAC0BF724471DC" ma:contentTypeVersion="2" ma:contentTypeDescription="新しいドキュメントを作成します。" ma:contentTypeScope="" ma:versionID="978fd5ebb382e3d16eed2e7d62cc05d1">
  <xsd:schema xmlns:xsd="http://www.w3.org/2001/XMLSchema" xmlns:xs="http://www.w3.org/2001/XMLSchema" xmlns:p="http://schemas.microsoft.com/office/2006/metadata/properties" xmlns:ns2="a7438f73-6ecb-4ef7-ad98-b8ff29e13475" targetNamespace="http://schemas.microsoft.com/office/2006/metadata/properties" ma:root="true" ma:fieldsID="2f6c86ea7e8df496ba5bc1fb81c59916" ns2:_="">
    <xsd:import namespace="a7438f73-6ecb-4ef7-ad98-b8ff29e134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38f73-6ecb-4ef7-ad98-b8ff29e134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8DFDD-9B18-480B-B044-A46CD36C7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B385A-272E-4041-A208-0993A89C3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38f73-6ecb-4ef7-ad98-b8ff29e13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0B09A-DA70-427F-A0FE-00136B00824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7438f73-6ecb-4ef7-ad98-b8ff29e13475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試算表1213</vt:lpstr>
      <vt:lpstr>Sheet2</vt:lpstr>
      <vt:lpstr>Sheet3</vt:lpstr>
      <vt:lpstr>試算表1213!Print_Area</vt:lpstr>
    </vt:vector>
  </TitlesOfParts>
  <Company>DTZ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 Kumagai</dc:creator>
  <cp:lastModifiedBy>Hitoshi Live Kumagai</cp:lastModifiedBy>
  <cp:lastPrinted>2008-05-21T05:14:59Z</cp:lastPrinted>
  <dcterms:created xsi:type="dcterms:W3CDTF">2008-05-02T02:58:27Z</dcterms:created>
  <dcterms:modified xsi:type="dcterms:W3CDTF">2017-07-07T10:46:43Z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