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642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<sst xmlns="http://schemas.openxmlformats.org/spreadsheetml/2006/main" count="2043" uniqueCount="571">
  <si>
    <t>01-009</t>
  </si>
  <si>
    <t>01-019</t>
  </si>
  <si>
    <t>01-037</t>
  </si>
  <si>
    <t>South Shore EDC</t>
  </si>
  <si>
    <t>01-086</t>
  </si>
  <si>
    <t>01-092</t>
  </si>
  <si>
    <t>01-131</t>
  </si>
  <si>
    <t>01-190</t>
  </si>
  <si>
    <t>01-219</t>
  </si>
  <si>
    <t>Housatonic Ind. Dev. Corp</t>
  </si>
  <si>
    <t>01-232</t>
  </si>
  <si>
    <t>01-246</t>
  </si>
  <si>
    <t>New England CDC</t>
  </si>
  <si>
    <t>01-311</t>
  </si>
  <si>
    <t>Granite State EDC</t>
  </si>
  <si>
    <t>01-315</t>
  </si>
  <si>
    <t>01-324</t>
  </si>
  <si>
    <t>01-494</t>
  </si>
  <si>
    <t>01-685</t>
  </si>
  <si>
    <t>02-053</t>
  </si>
  <si>
    <t>02-109</t>
  </si>
  <si>
    <t>Empire State CDC</t>
  </si>
  <si>
    <t>02-150</t>
  </si>
  <si>
    <t>02-274</t>
  </si>
  <si>
    <t>02-308</t>
  </si>
  <si>
    <t>02-369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</si>
  <si>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</si>
  <si>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</si>
  <si>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</si>
  <si>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</si>
  <si>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</si>
  <si>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</si>
  <si>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</si>
  <si>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</si>
  <si>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02-658</t>
  </si>
  <si>
    <t>02-663</t>
  </si>
  <si>
    <t>03-018</t>
  </si>
  <si>
    <t>03-207</t>
  </si>
  <si>
    <t>SEDA-COG LDC</t>
  </si>
  <si>
    <t>03-213</t>
  </si>
  <si>
    <t>03-265</t>
  </si>
  <si>
    <t>03-286</t>
  </si>
  <si>
    <t>03-293</t>
  </si>
  <si>
    <t>03-312</t>
  </si>
  <si>
    <t>03-318</t>
  </si>
  <si>
    <t>03-390</t>
  </si>
  <si>
    <t>03-464</t>
  </si>
  <si>
    <t>03-471</t>
  </si>
  <si>
    <t>03-541</t>
  </si>
  <si>
    <t>Rappahannock EDC</t>
  </si>
  <si>
    <t>03-585</t>
  </si>
  <si>
    <t>03-610</t>
  </si>
  <si>
    <t>03-662</t>
  </si>
  <si>
    <t>03-675</t>
  </si>
  <si>
    <t>03-676</t>
  </si>
  <si>
    <t>03-678</t>
  </si>
  <si>
    <t>Leheigh Valley CDC</t>
  </si>
  <si>
    <t>04-069</t>
  </si>
  <si>
    <t>04-089</t>
  </si>
  <si>
    <t>04-113</t>
  </si>
  <si>
    <t>Birmingham Citywide LDC</t>
  </si>
  <si>
    <t>04-134</t>
  </si>
  <si>
    <t>CSRA LDC</t>
  </si>
  <si>
    <t>04-153</t>
  </si>
  <si>
    <t>04-163</t>
  </si>
  <si>
    <t>04-198</t>
  </si>
  <si>
    <t>04-229</t>
  </si>
  <si>
    <t>04-230</t>
  </si>
  <si>
    <t>04-235</t>
  </si>
  <si>
    <t>04-242</t>
  </si>
  <si>
    <t>04-243</t>
  </si>
  <si>
    <t>04-247</t>
  </si>
  <si>
    <t>04-263</t>
  </si>
  <si>
    <t>04-267</t>
  </si>
  <si>
    <t>04-288</t>
  </si>
  <si>
    <t>04-290</t>
  </si>
  <si>
    <t>04-302</t>
  </si>
  <si>
    <t>04-316</t>
  </si>
  <si>
    <t>04-317</t>
  </si>
  <si>
    <t>04-328</t>
  </si>
  <si>
    <t>04-354</t>
  </si>
  <si>
    <t>04-360</t>
  </si>
  <si>
    <t>04-381</t>
  </si>
  <si>
    <t>04-389</t>
  </si>
  <si>
    <t>Tampa Bay EDC</t>
  </si>
  <si>
    <t>04-422</t>
  </si>
  <si>
    <t>04-431</t>
  </si>
  <si>
    <t>04-493</t>
  </si>
  <si>
    <t>04-538</t>
  </si>
  <si>
    <t>Northwest Piedmont Dev Corp, Inc.</t>
  </si>
  <si>
    <t>04-548</t>
  </si>
  <si>
    <t>Capital Partners CDC</t>
  </si>
  <si>
    <t>04-602</t>
  </si>
  <si>
    <t>04-622</t>
  </si>
  <si>
    <t>04-632</t>
  </si>
  <si>
    <t>04-641</t>
  </si>
  <si>
    <t>04-642</t>
  </si>
  <si>
    <t>CDC of South Carolina</t>
  </si>
  <si>
    <t>04-645</t>
  </si>
  <si>
    <t>Self-Help Ventures Fund</t>
  </si>
  <si>
    <t>04-652</t>
  </si>
  <si>
    <t>04-656</t>
  </si>
  <si>
    <t>Georgia CDC</t>
  </si>
  <si>
    <t>04-657</t>
  </si>
  <si>
    <t>04-666</t>
  </si>
  <si>
    <t>04-667</t>
  </si>
  <si>
    <t>04-670</t>
  </si>
  <si>
    <t>04-679</t>
  </si>
  <si>
    <t>GA Resource Capital, Inc.</t>
  </si>
  <si>
    <t>04-683</t>
  </si>
  <si>
    <t>05-038</t>
  </si>
  <si>
    <t>05-044</t>
  </si>
  <si>
    <t>Milwaukee EDC</t>
  </si>
  <si>
    <t>05-050</t>
  </si>
  <si>
    <t>05-056</t>
  </si>
  <si>
    <t>05-122</t>
  </si>
  <si>
    <t>Mahoning Valley EDC</t>
  </si>
  <si>
    <t>05-123</t>
  </si>
  <si>
    <t>05-129</t>
  </si>
  <si>
    <t>05-139</t>
  </si>
  <si>
    <t>Growth Capital Corp</t>
  </si>
  <si>
    <t>05-172</t>
  </si>
  <si>
    <t>05-174</t>
  </si>
  <si>
    <t>SPEDCO</t>
  </si>
  <si>
    <t>05-179</t>
  </si>
  <si>
    <t>05-200</t>
  </si>
  <si>
    <t>05-203</t>
  </si>
  <si>
    <t>05-244</t>
  </si>
  <si>
    <t>05-249</t>
  </si>
  <si>
    <t>05-250</t>
  </si>
  <si>
    <t>05-264</t>
  </si>
  <si>
    <t>Great Lakes Asset Corp</t>
  </si>
  <si>
    <t>05-270</t>
  </si>
  <si>
    <t>05-272</t>
  </si>
  <si>
    <t>Premier Capital Corporation</t>
  </si>
  <si>
    <t>05-285</t>
  </si>
  <si>
    <t>05-305</t>
  </si>
  <si>
    <t>Michigan CDC</t>
  </si>
  <si>
    <t>05-330</t>
  </si>
  <si>
    <t>05-335</t>
  </si>
  <si>
    <t>05-361</t>
  </si>
  <si>
    <t>05-398</t>
  </si>
  <si>
    <t>05-413</t>
  </si>
  <si>
    <t>05-420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</si>
  <si>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</si>
  <si>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</si>
  <si>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</si>
  <si>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</si>
  <si>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</si>
  <si>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</si>
  <si>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</si>
  <si>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</si>
  <si>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05-499</t>
  </si>
  <si>
    <t>05-501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</si>
  <si>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</si>
  <si>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</si>
  <si>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</si>
  <si>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</si>
  <si>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</si>
  <si>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</si>
  <si>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</si>
  <si>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</si>
  <si>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</si>
  <si>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</si>
  <si>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05-634</t>
  </si>
  <si>
    <t>05-644</t>
  </si>
  <si>
    <t>SomerCor 504, Inc.</t>
  </si>
  <si>
    <t>05-647</t>
  </si>
  <si>
    <t>05-664</t>
  </si>
  <si>
    <t>05-672</t>
  </si>
  <si>
    <t>West Central Partnership, Inc.</t>
  </si>
  <si>
    <t>06-017</t>
  </si>
  <si>
    <t>06-102</t>
  </si>
  <si>
    <t>Texas CDC, Inc.</t>
  </si>
  <si>
    <t>06-151</t>
  </si>
  <si>
    <t>Tulsa EDC</t>
  </si>
  <si>
    <t>06-186</t>
  </si>
  <si>
    <t>06-201</t>
  </si>
  <si>
    <t>06-202</t>
  </si>
  <si>
    <t>Central Texas CDC</t>
  </si>
  <si>
    <t>06-238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</si>
  <si>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</si>
  <si>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</si>
  <si>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</si>
  <si>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</si>
  <si>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</si>
  <si>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</si>
  <si>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</si>
  <si>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06-329</t>
  </si>
  <si>
    <t>06-365</t>
  </si>
  <si>
    <t>06-373</t>
  </si>
  <si>
    <t>06-403</t>
  </si>
  <si>
    <t>06-425</t>
  </si>
  <si>
    <t>06-428</t>
  </si>
  <si>
    <t>06-478</t>
  </si>
  <si>
    <t>06-496</t>
  </si>
  <si>
    <t>06-551</t>
  </si>
  <si>
    <t>06-615</t>
  </si>
  <si>
    <t>Enchantment Land CDC</t>
  </si>
  <si>
    <t>06-623</t>
  </si>
  <si>
    <t>06-626</t>
  </si>
  <si>
    <t>06-627</t>
  </si>
  <si>
    <t>06-637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</si>
  <si>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</si>
  <si>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</si>
  <si>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</si>
  <si>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</si>
  <si>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</si>
  <si>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</si>
  <si>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</si>
  <si>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</si>
  <si>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</si>
  <si>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</si>
  <si>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07-042</t>
  </si>
  <si>
    <t>07-072</t>
  </si>
  <si>
    <t>07-128</t>
  </si>
  <si>
    <t>Siouxland EDC</t>
  </si>
  <si>
    <t>07-171</t>
  </si>
  <si>
    <t>07-187</t>
  </si>
  <si>
    <t>07-204</t>
  </si>
  <si>
    <t>07-236</t>
  </si>
  <si>
    <t>07-303</t>
  </si>
  <si>
    <t>07-307</t>
  </si>
  <si>
    <t>07-356</t>
  </si>
  <si>
    <t>07-366</t>
  </si>
  <si>
    <t>07-367</t>
  </si>
  <si>
    <t>07-371</t>
  </si>
  <si>
    <t>Rural Missouri, Inc.</t>
  </si>
  <si>
    <t>07-393</t>
  </si>
  <si>
    <t>07-417</t>
  </si>
  <si>
    <t>07-438</t>
  </si>
  <si>
    <t>07-590</t>
  </si>
  <si>
    <t>07-598</t>
  </si>
  <si>
    <t>07-611</t>
  </si>
  <si>
    <t>07-616</t>
  </si>
  <si>
    <t>Nebraska EDC</t>
  </si>
  <si>
    <t>07-646</t>
  </si>
  <si>
    <t>08-031</t>
  </si>
  <si>
    <t>08-040</t>
  </si>
  <si>
    <t>08-067</t>
  </si>
  <si>
    <t>08-103</t>
  </si>
  <si>
    <t>Utah CDC</t>
  </si>
  <si>
    <t>08-223</t>
  </si>
  <si>
    <t>Dakota CDC</t>
  </si>
  <si>
    <t>08-262</t>
  </si>
  <si>
    <t>08-392</t>
  </si>
  <si>
    <t>08-416</t>
  </si>
  <si>
    <t>08-426</t>
  </si>
  <si>
    <t>Frontier CDC</t>
  </si>
  <si>
    <t>08-488</t>
  </si>
  <si>
    <t>08-549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</si>
  <si>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</si>
  <si>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</si>
  <si>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</si>
  <si>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</si>
  <si>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</si>
  <si>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</si>
  <si>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</si>
  <si>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09-015</t>
  </si>
  <si>
    <t>Landmark CDC</t>
  </si>
  <si>
    <t>09-024</t>
  </si>
  <si>
    <t>CDC Small Bus Fin Corp</t>
  </si>
  <si>
    <t>09-054</t>
  </si>
  <si>
    <t>Advantage CDC</t>
  </si>
  <si>
    <t>09-058</t>
  </si>
  <si>
    <t>09-073</t>
  </si>
  <si>
    <t>09-105</t>
  </si>
  <si>
    <t>09-118</t>
  </si>
  <si>
    <t>HEDCO LDC</t>
  </si>
  <si>
    <t>09-188</t>
  </si>
  <si>
    <t>09-261</t>
  </si>
  <si>
    <t>09-362</t>
  </si>
  <si>
    <t>09-409</t>
  </si>
  <si>
    <t>Arcata EDC</t>
  </si>
  <si>
    <t>09-429</t>
  </si>
  <si>
    <t>Southland EDC</t>
  </si>
  <si>
    <t>09-497</t>
  </si>
  <si>
    <t>09-511</t>
  </si>
  <si>
    <t>09-529</t>
  </si>
  <si>
    <t>09-540</t>
  </si>
  <si>
    <t>Enterprise Funding Corp</t>
  </si>
  <si>
    <t>09-593</t>
  </si>
  <si>
    <t>09-594</t>
  </si>
  <si>
    <t>09-609</t>
  </si>
  <si>
    <t>California Statewide CDC</t>
  </si>
  <si>
    <t>09-628</t>
  </si>
  <si>
    <t>09-654</t>
  </si>
  <si>
    <t>09-655</t>
  </si>
  <si>
    <t>09-669</t>
  </si>
  <si>
    <t>California Coastal CDC</t>
  </si>
  <si>
    <t>10-011</t>
  </si>
  <si>
    <t>10-046</t>
  </si>
  <si>
    <t>10-132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</si>
  <si>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</si>
  <si>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</si>
  <si>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</si>
  <si>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</si>
  <si>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</si>
  <si>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</si>
  <si>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</si>
  <si>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</si>
  <si>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</si>
  <si>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</si>
  <si>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10-434</t>
  </si>
  <si>
    <t>10-453</t>
  </si>
  <si>
    <t>10-468</t>
  </si>
  <si>
    <t>Cascades West Financial Services Inc.</t>
  </si>
  <si>
    <t>CDC#</t>
  </si>
  <si>
    <t>CDC Name</t>
  </si>
  <si>
    <t># Loans</t>
  </si>
  <si>
    <t>$ Amt Loans</t>
  </si>
  <si>
    <t>-</t>
  </si>
  <si>
    <t>Grand Totals</t>
  </si>
  <si>
    <t>Nat'l</t>
  </si>
  <si>
    <t>Reg'l</t>
  </si>
  <si>
    <t>Vermont 504 Corporation</t>
  </si>
  <si>
    <t>02-689</t>
  </si>
  <si>
    <t>05-677</t>
  </si>
  <si>
    <t>06-688</t>
  </si>
  <si>
    <t>CDC of the Southwest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</si>
  <si>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</si>
  <si>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</si>
  <si>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</si>
  <si>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</si>
  <si>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</si>
  <si>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</si>
  <si>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</si>
  <si>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</si>
  <si>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</si>
  <si>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</si>
  <si>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</si>
  <si>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</si>
  <si>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</si>
  <si>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</si>
  <si>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</si>
  <si>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</si>
  <si>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</si>
  <si>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</si>
  <si>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Business Initiative Corp. of NY</t>
  </si>
  <si>
    <t>504 Corporation</t>
  </si>
  <si>
    <t>Colorado Lending Source</t>
  </si>
  <si>
    <t>The Development Company</t>
  </si>
  <si>
    <t>Region 1</t>
  </si>
  <si>
    <t>Evergreen Business Capital</t>
  </si>
  <si>
    <t>09-697</t>
  </si>
  <si>
    <t>AMPAC Tri State CDC</t>
  </si>
  <si>
    <t>09-698</t>
  </si>
  <si>
    <t>Essential Capital</t>
  </si>
  <si>
    <t>Brightbridge, Inc.</t>
  </si>
  <si>
    <t>Cascade Capital Corp</t>
  </si>
  <si>
    <t>BCL of Texas</t>
  </si>
  <si>
    <t>Midwest Small Business</t>
  </si>
  <si>
    <t>EDC of San Juan</t>
  </si>
  <si>
    <t>Capital Funding</t>
  </si>
  <si>
    <t>Business Lending Partners</t>
  </si>
  <si>
    <t>Frontier Financial Partners</t>
  </si>
  <si>
    <t>Seedcopa</t>
  </si>
  <si>
    <t>03-699</t>
  </si>
  <si>
    <t>EDC Finance Corp</t>
  </si>
  <si>
    <t>Independent Development Services</t>
  </si>
  <si>
    <t>Marketing Small Business Finance Corp</t>
  </si>
  <si>
    <t>Business Finance Center of Tulare County</t>
  </si>
  <si>
    <t>Bridgeway Capital</t>
  </si>
  <si>
    <t>03-704</t>
  </si>
  <si>
    <t>04-702</t>
  </si>
  <si>
    <t>Region 1 Subtotals</t>
  </si>
  <si>
    <t>Region 2</t>
  </si>
  <si>
    <t>Region 2 Subtotals</t>
  </si>
  <si>
    <t>Region 3</t>
  </si>
  <si>
    <t>Region 4</t>
  </si>
  <si>
    <t>Region 3 Subtotals</t>
  </si>
  <si>
    <t>Region 4 Subtotals</t>
  </si>
  <si>
    <t>Region 5</t>
  </si>
  <si>
    <t>Region 5 Subtotals</t>
  </si>
  <si>
    <t>Region 6</t>
  </si>
  <si>
    <t>Region 7</t>
  </si>
  <si>
    <t>Region 7 Subtotals</t>
  </si>
  <si>
    <t>Region 8</t>
  </si>
  <si>
    <t>Region 8 Subtotals</t>
  </si>
  <si>
    <t>Region 9</t>
  </si>
  <si>
    <t>Region 9 Subtotals</t>
  </si>
  <si>
    <t>Region 10 Subtotals</t>
  </si>
  <si>
    <t>% CH #</t>
  </si>
  <si>
    <t>% Ch $</t>
  </si>
  <si>
    <t>09-708</t>
  </si>
  <si>
    <t>07-705</t>
  </si>
  <si>
    <t>Region 10</t>
  </si>
  <si>
    <t>Hawaii Community Reinvestment</t>
  </si>
  <si>
    <t>Lewis &amp; Clark Certified Development Corp.</t>
  </si>
  <si>
    <t>09-709</t>
  </si>
  <si>
    <t>08-707</t>
  </si>
  <si>
    <t>09-713</t>
  </si>
  <si>
    <t>Statewide CDC, Inc.</t>
  </si>
  <si>
    <t>04-710</t>
  </si>
  <si>
    <t>Wessex 504 Corporation</t>
  </si>
  <si>
    <t>05-711</t>
  </si>
  <si>
    <t>FY 14</t>
  </si>
  <si>
    <t>to 11-30-13</t>
  </si>
  <si>
    <t>Alliance Lending Corporation</t>
  </si>
  <si>
    <t>Hamilton County Development Company</t>
  </si>
  <si>
    <t>UCEDC</t>
  </si>
  <si>
    <t>02-715</t>
  </si>
  <si>
    <t>Small Business Access Partners</t>
  </si>
  <si>
    <t>NEDCO</t>
  </si>
  <si>
    <t>NEPA Alliance Business Finance</t>
  </si>
  <si>
    <t>03-714</t>
  </si>
  <si>
    <t>Region 6 Subtotals</t>
  </si>
  <si>
    <t>FY 15</t>
  </si>
  <si>
    <t>to 11-30-14</t>
  </si>
  <si>
    <t>$ Amt. Loans</t>
  </si>
  <si>
    <t>Florida Business Development Corp</t>
  </si>
  <si>
    <t>Florida First Capital Finance Corp, Inc.</t>
  </si>
  <si>
    <t>Small Business Growth Corp</t>
  </si>
  <si>
    <t>TMC Financing</t>
  </si>
  <si>
    <t>Mountain West Small Business Finance</t>
  </si>
  <si>
    <t>Bay Colony Development Corp</t>
  </si>
  <si>
    <t>Wisconsin Business Dev. Finance Corp</t>
  </si>
  <si>
    <t>Business Finance Group Inc.</t>
  </si>
  <si>
    <t>Business Finance Capital</t>
  </si>
  <si>
    <t>Bay Area Development Co.</t>
  </si>
  <si>
    <t>Pacific West Certified Development Corp</t>
  </si>
  <si>
    <t>Minnesota Business Finance Corp</t>
  </si>
  <si>
    <t>Northwest Business Development Assn.</t>
  </si>
  <si>
    <t>Economic Dev. Foundation Certified</t>
  </si>
  <si>
    <t>St. Charles County EDC</t>
  </si>
  <si>
    <t>Business Development Finance Corp</t>
  </si>
  <si>
    <t>Nevada State Development Corp</t>
  </si>
  <si>
    <t>Connecticut Community Investment Corp</t>
  </si>
  <si>
    <t>Business Expansion Funding Corp</t>
  </si>
  <si>
    <t>Community Capital Development Corp</t>
  </si>
  <si>
    <t>Community Certified Development Corp</t>
  </si>
  <si>
    <t>Oakland County Business Finance Corp</t>
  </si>
  <si>
    <t>Northwest Ohio Development Asst. Corp</t>
  </si>
  <si>
    <t>Business Development Corp</t>
  </si>
  <si>
    <t>New Jersey Business Finance Corp</t>
  </si>
  <si>
    <t>Regional Development Funding Corp</t>
  </si>
  <si>
    <t>Iowa Business Growth Co</t>
  </si>
  <si>
    <t>Black Hawk County EDC</t>
  </si>
  <si>
    <t>Caprock Business Finance Corp Inc.</t>
  </si>
  <si>
    <t>Centralina Development Corp, Inc.</t>
  </si>
  <si>
    <t>Southern Development Council</t>
  </si>
  <si>
    <t>Ohio Statewide Development Corp</t>
  </si>
  <si>
    <t>Puerto Rico Business Development Corp</t>
  </si>
  <si>
    <t>Montana Community Finance Corp</t>
  </si>
  <si>
    <t>Mid-Cumberland Area Development Corp</t>
  </si>
  <si>
    <t>SEED Corp</t>
  </si>
  <si>
    <t>Business Finance Corp of St Louis</t>
  </si>
  <si>
    <t>Coastal Area District Dev. Authority, Inc</t>
  </si>
  <si>
    <t>Areawide Development Corp</t>
  </si>
  <si>
    <t>Louisiana Business Loans, Inc</t>
  </si>
  <si>
    <t>SoCal CDC</t>
  </si>
  <si>
    <t>Avista Business Development Corp</t>
  </si>
  <si>
    <t>Capital Regional Development Council</t>
  </si>
  <si>
    <t>Small Business Assistance Corp</t>
  </si>
  <si>
    <t>Heartland Business Capital, Inc</t>
  </si>
  <si>
    <t>Regional Business Assistance Corp</t>
  </si>
  <si>
    <t>Region IV Development Corp</t>
  </si>
  <si>
    <t>San Fernando Valley Business Dev. Corp</t>
  </si>
  <si>
    <t>Black Hills Community Econ. Dev., Inc.</t>
  </si>
  <si>
    <t>Gulf Coast Buiness Finance, Inc.</t>
  </si>
  <si>
    <t>Tidewater Business Financing Corp</t>
  </si>
  <si>
    <t>Central Minnesota Development Co.</t>
  </si>
  <si>
    <t>Eastern Idaho Development Corp</t>
  </si>
  <si>
    <t>Purchase Area Development District</t>
  </si>
  <si>
    <t>Southeast Texas Economic Development</t>
  </si>
  <si>
    <t>Dakota Business Finance</t>
  </si>
  <si>
    <t>South Dakota Development Corp</t>
  </si>
  <si>
    <t>JEDCO Development Corp</t>
  </si>
  <si>
    <t>Success Capital Expansion &amp; Dev. Corp</t>
  </si>
  <si>
    <t>Metro Area Development Corp</t>
  </si>
  <si>
    <t>Altoona-Blair County Development Corp</t>
  </si>
  <si>
    <t>Capital Access Corp - Kentucky</t>
  </si>
  <si>
    <t>Louisiana Capital CDC Inc.</t>
  </si>
  <si>
    <t>Dallas Business Finance Corp</t>
  </si>
  <si>
    <t>Community Development Corp of NE IN</t>
  </si>
  <si>
    <t>Georgia Small Business Lender, Inc.</t>
  </si>
  <si>
    <t>Ocean State Business Dev. Authority, Inc.</t>
  </si>
  <si>
    <t>Mo-Kan Development, Inc.</t>
  </si>
  <si>
    <t>Coastal Enterprises, Inc.</t>
  </si>
  <si>
    <t>Mid State Development Corp</t>
  </si>
  <si>
    <t>Chesapeake Business Finance Corp</t>
  </si>
  <si>
    <t>Eastern Maine Development Corp</t>
  </si>
  <si>
    <t>Provident Business Financial Services</t>
  </si>
  <si>
    <t>Appalachian Development Corp</t>
  </si>
  <si>
    <t>Small Business Capital Corp</t>
  </si>
  <si>
    <t>The Business Lending Center</t>
  </si>
  <si>
    <t>Access Business Development and Finance</t>
  </si>
  <si>
    <t>Pikes Peak Regional Development Corp</t>
  </si>
  <si>
    <t>Three Rivers Local Development Co., Inc.</t>
  </si>
  <si>
    <t>First District Development Co.</t>
  </si>
  <si>
    <t>Cen Cal Business Finance Group</t>
  </si>
  <si>
    <t>Coastal Business Finance</t>
  </si>
  <si>
    <t>Illinois Business Financial Services</t>
  </si>
  <si>
    <t>Worcester Business Development Corp</t>
  </si>
  <si>
    <t>Northern Community Investment Corp</t>
  </si>
  <si>
    <t>Monroe County Industrial Dev. Corp</t>
  </si>
  <si>
    <t>Greater Syracuse Business Dev. Corp</t>
  </si>
  <si>
    <t>North Puerto Rico LDC, Inc.</t>
  </si>
  <si>
    <t>Corp for Business Assistance in NJ</t>
  </si>
  <si>
    <t>Delaware Community Development Corp</t>
  </si>
  <si>
    <t>Mid-Atlantic Business Finance Co.</t>
  </si>
  <si>
    <t>DelVal Business Finance Corp</t>
  </si>
  <si>
    <t>Prince George's County Fin. Services Corp</t>
  </si>
  <si>
    <t>Crater Development Co.</t>
  </si>
  <si>
    <t>OVIBDC CDC, Inc.</t>
  </si>
  <si>
    <t>James River Development Corp</t>
  </si>
  <si>
    <t>REDC Community Capital Group, Inc.</t>
  </si>
  <si>
    <t>Pennsylvania Community Dev. &amp; Fin. Corp</t>
  </si>
  <si>
    <t>Wilmington Business Development</t>
  </si>
  <si>
    <t>Central Mississippi Development Co., Inc</t>
  </si>
  <si>
    <t>Southern Georgia Area Development Corp</t>
  </si>
  <si>
    <t>Neuse River Development Authority</t>
  </si>
  <si>
    <t>Catawba Regional Development Corp</t>
  </si>
  <si>
    <t>NGCDC, Inc.</t>
  </si>
  <si>
    <t>Region E Development Corp</t>
  </si>
  <si>
    <t>S. Central Tennessee Bus. Dev. Corp</t>
  </si>
  <si>
    <t>Smoky Mountain Development Corp</t>
  </si>
  <si>
    <t>Greater Mobile Development Corp</t>
  </si>
  <si>
    <t>Tennessee Business Development Corp</t>
  </si>
  <si>
    <t>EDC of Fulton County</t>
  </si>
  <si>
    <t>Community Ventures Corp</t>
  </si>
  <si>
    <t>Region D Development Corp</t>
  </si>
  <si>
    <t>Southeast Kentucky Econ. Dev. Corp</t>
  </si>
  <si>
    <t>Citywide Small Business Dev. Corp</t>
  </si>
  <si>
    <t>Metropolitan Growth and Dev. Corp</t>
  </si>
  <si>
    <t>S. Central IL Regional Plan. &amp; Dev. Com.</t>
  </si>
  <si>
    <t>County Corp Development</t>
  </si>
  <si>
    <t>South Central Business Finance &amp; EDC</t>
  </si>
  <si>
    <t>CDC of Warren County, Inc.</t>
  </si>
  <si>
    <t>Clark County Development Corp</t>
  </si>
  <si>
    <t>Mentor Economic Assistance Corp</t>
  </si>
  <si>
    <t>Stark Development Board Finance Corp</t>
  </si>
  <si>
    <t>Lake County Small Business Corp</t>
  </si>
  <si>
    <t>Growth Finance Corp</t>
  </si>
  <si>
    <t>Regional Development Company</t>
  </si>
  <si>
    <t>Lake County Partners</t>
  </si>
  <si>
    <t>Regional Loan Corp</t>
  </si>
  <si>
    <t>Business Development Fund of Texas</t>
  </si>
  <si>
    <t>Ark-Tex Regional Development Co., Inc.</t>
  </si>
  <si>
    <t>Texas Panhandle Regional Dev. Corp</t>
  </si>
  <si>
    <t>East Texas Regional Development Co., Inc</t>
  </si>
  <si>
    <t>Council Finance, Inc.</t>
  </si>
  <si>
    <t>W. Central Arkansas Plan. &amp; Dev. District</t>
  </si>
  <si>
    <t>Southeast TX Economic Dev. Foundation</t>
  </si>
  <si>
    <t>Corp for Economic Dev. in Des Moines</t>
  </si>
  <si>
    <t>Central Ozarks Development Inc.</t>
  </si>
  <si>
    <t>EDC of Jefferson County, MO</t>
  </si>
  <si>
    <t>Mid-America, Inc.</t>
  </si>
  <si>
    <t>S. Central Kansas Economic Dev. District</t>
  </si>
  <si>
    <t>Great Plains Development, Inc.</t>
  </si>
  <si>
    <t>E.C.I.A. Business Growth, Inc.</t>
  </si>
  <si>
    <t>Enterprise Development Corp</t>
  </si>
  <si>
    <t>Pioneer Country Development, Inc.</t>
  </si>
  <si>
    <t>Wakarusa Valley Development, Inc.</t>
  </si>
  <si>
    <t>Meramac Regional Development Corp</t>
  </si>
  <si>
    <t>Community Development Resources</t>
  </si>
  <si>
    <t xml:space="preserve">CEDCO Small Business Development Corp </t>
  </si>
  <si>
    <t>Southwestern Business Financing Corp</t>
  </si>
  <si>
    <t>New Ventures Capital Development Co.</t>
  </si>
  <si>
    <t>01-712</t>
  </si>
  <si>
    <t>Pine Tree State CDC</t>
  </si>
  <si>
    <t>C.C.D. Business Development Corp</t>
  </si>
  <si>
    <t>Cape &amp; Islands Community Dev., Inc.</t>
  </si>
  <si>
    <t>Oregon Business Development Corp</t>
  </si>
  <si>
    <t>Percent +/- FY 15 compared with FY 14 through 11-30-14</t>
  </si>
  <si>
    <t>Average Loan Size FY15 compared with FY 14 through 11-30-14</t>
  </si>
  <si>
    <t>Inc. in Average Loan Size FY15 compared with FY14 thru 11-30-14</t>
  </si>
  <si>
    <r>
      <t xml:space="preserve">Note:  The CDCs not ranked for FY 2015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2015 in the SBA database.  If these</t>
    </r>
  </si>
  <si>
    <t xml:space="preserve">           CDCs do in fact have loan approvals for FY2015, they should contact their district office to correct the discrepancy.</t>
  </si>
  <si>
    <t>FY 14 to FY 15</t>
  </si>
  <si>
    <t>Monthly Change (11-31-2014 compared to 10-31-2014)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</si>
</sst>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[$-409]dddd\,\ mmmm\ dd\,\ yyyy"/>
    <numFmt numFmtId="177" formatCode="[$-409]h:mm:ss\ AM/PM"/>
    <numFmt numFmtId="178" formatCode="[$$-409]#,##0_);\([$$-409]#,##0\)"/>
    <numFmt numFmtId="179" formatCode="_([$$-409]* #,##0_);_([$$-409]* \(#,##0\);_([$$-409]* &quot;-&quot;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2" fillId="0" borderId="0" xfId="44" applyNumberFormat="1" applyFont="1" applyAlignment="1">
      <alignment/>
    </xf>
    <xf numFmtId="164" fontId="1" fillId="0" borderId="10" xfId="44" applyNumberFormat="1" applyFont="1" applyBorder="1" applyAlignment="1">
      <alignment horizontal="center"/>
    </xf>
    <xf numFmtId="164" fontId="1" fillId="0" borderId="11" xfId="44" applyNumberFormat="1" applyFont="1" applyBorder="1" applyAlignment="1">
      <alignment horizontal="center"/>
    </xf>
    <xf numFmtId="164" fontId="1" fillId="0" borderId="12" xfId="44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8" xfId="44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2" fillId="0" borderId="22" xfId="59" applyNumberFormat="1" applyFont="1" applyBorder="1" applyAlignment="1">
      <alignment/>
    </xf>
    <xf numFmtId="9" fontId="2" fillId="0" borderId="12" xfId="59" applyNumberFormat="1" applyFont="1" applyBorder="1" applyAlignment="1">
      <alignment/>
    </xf>
    <xf numFmtId="9" fontId="2" fillId="0" borderId="23" xfId="59" applyNumberFormat="1" applyFont="1" applyBorder="1" applyAlignment="1">
      <alignment/>
    </xf>
    <xf numFmtId="1" fontId="2" fillId="0" borderId="24" xfId="44" applyNumberFormat="1" applyFont="1" applyBorder="1" applyAlignment="1">
      <alignment/>
    </xf>
    <xf numFmtId="0" fontId="7" fillId="0" borderId="14" xfId="0" applyFont="1" applyBorder="1" applyAlignment="1">
      <alignment/>
    </xf>
    <xf numFmtId="0" fontId="45" fillId="0" borderId="25" xfId="0" applyFont="1" applyFill="1" applyBorder="1" applyAlignment="1">
      <alignment/>
    </xf>
    <xf numFmtId="175" fontId="45" fillId="0" borderId="25" xfId="44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175" fontId="45" fillId="0" borderId="26" xfId="44" applyNumberFormat="1" applyFont="1" applyFill="1" applyBorder="1" applyAlignment="1">
      <alignment horizontal="left"/>
    </xf>
    <xf numFmtId="0" fontId="2" fillId="0" borderId="26" xfId="0" applyFont="1" applyBorder="1" applyAlignment="1">
      <alignment/>
    </xf>
    <xf numFmtId="0" fontId="45" fillId="0" borderId="26" xfId="0" applyFont="1" applyFill="1" applyBorder="1" applyAlignment="1">
      <alignment horizontal="right"/>
    </xf>
    <xf numFmtId="175" fontId="2" fillId="0" borderId="26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175" fontId="2" fillId="0" borderId="25" xfId="44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right"/>
    </xf>
    <xf numFmtId="175" fontId="2" fillId="0" borderId="26" xfId="44" applyNumberFormat="1" applyFont="1" applyFill="1" applyBorder="1" applyAlignment="1">
      <alignment horizontal="left"/>
    </xf>
    <xf numFmtId="175" fontId="2" fillId="0" borderId="26" xfId="0" applyNumberFormat="1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175" fontId="2" fillId="0" borderId="27" xfId="44" applyNumberFormat="1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right"/>
    </xf>
    <xf numFmtId="175" fontId="2" fillId="0" borderId="26" xfId="44" applyNumberFormat="1" applyFont="1" applyBorder="1" applyAlignment="1">
      <alignment horizontal="left"/>
    </xf>
    <xf numFmtId="175" fontId="2" fillId="0" borderId="26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3" fontId="45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175" fontId="2" fillId="0" borderId="27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5" fontId="2" fillId="0" borderId="27" xfId="0" applyNumberFormat="1" applyFont="1" applyFill="1" applyBorder="1" applyAlignment="1">
      <alignment horizontal="left"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9" fontId="9" fillId="33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2" fillId="0" borderId="10" xfId="44" applyNumberFormat="1" applyFont="1" applyBorder="1" applyAlignment="1">
      <alignment/>
    </xf>
    <xf numFmtId="164" fontId="2" fillId="0" borderId="11" xfId="44" applyNumberFormat="1" applyFont="1" applyBorder="1" applyAlignment="1">
      <alignment/>
    </xf>
    <xf numFmtId="164" fontId="2" fillId="0" borderId="11" xfId="44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31" xfId="44" applyNumberFormat="1" applyFont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2" fillId="0" borderId="31" xfId="44" applyNumberFormat="1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right"/>
    </xf>
    <xf numFmtId="175" fontId="2" fillId="0" borderId="31" xfId="44" applyNumberFormat="1" applyFont="1" applyBorder="1" applyAlignment="1">
      <alignment horizontal="left"/>
    </xf>
    <xf numFmtId="0" fontId="2" fillId="0" borderId="39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44" xfId="0" applyFont="1" applyBorder="1" applyAlignment="1">
      <alignment horizontal="left"/>
    </xf>
    <xf numFmtId="0" fontId="7" fillId="0" borderId="29" xfId="0" applyFont="1" applyBorder="1" applyAlignment="1">
      <alignment/>
    </xf>
    <xf numFmtId="3" fontId="2" fillId="0" borderId="32" xfId="0" applyNumberFormat="1" applyFont="1" applyBorder="1" applyAlignment="1">
      <alignment/>
    </xf>
    <xf numFmtId="175" fontId="2" fillId="0" borderId="32" xfId="44" applyNumberFormat="1" applyFont="1" applyBorder="1" applyAlignment="1">
      <alignment horizontal="left"/>
    </xf>
    <xf numFmtId="164" fontId="2" fillId="0" borderId="12" xfId="44" applyNumberFormat="1" applyFont="1" applyBorder="1" applyAlignment="1">
      <alignment horizontal="right"/>
    </xf>
    <xf numFmtId="0" fontId="2" fillId="0" borderId="44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9" fillId="0" borderId="39" xfId="0" applyFont="1" applyFill="1" applyBorder="1" applyAlignment="1">
      <alignment horizontal="left"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9" fontId="2" fillId="0" borderId="27" xfId="59" applyFont="1" applyBorder="1" applyAlignment="1">
      <alignment/>
    </xf>
    <xf numFmtId="0" fontId="1" fillId="33" borderId="39" xfId="0" applyFont="1" applyFill="1" applyBorder="1" applyAlignment="1">
      <alignment horizontal="left"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" fontId="2" fillId="33" borderId="24" xfId="44" applyNumberFormat="1" applyFont="1" applyFill="1" applyBorder="1" applyAlignment="1">
      <alignment/>
    </xf>
    <xf numFmtId="164" fontId="2" fillId="33" borderId="15" xfId="44" applyNumberFormat="1" applyFont="1" applyFill="1" applyBorder="1" applyAlignment="1">
      <alignment/>
    </xf>
    <xf numFmtId="0" fontId="1" fillId="33" borderId="36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4" fontId="2" fillId="33" borderId="18" xfId="44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164" fontId="2" fillId="33" borderId="31" xfId="44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164" fontId="2" fillId="33" borderId="27" xfId="44" applyNumberFormat="1" applyFont="1" applyFill="1" applyBorder="1" applyAlignment="1">
      <alignment/>
    </xf>
    <xf numFmtId="9" fontId="2" fillId="0" borderId="31" xfId="59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tabSelected="1" view="pageLayout" zoomScale="140" zoomScalePageLayoutView="140" workbookViewId="0" topLeftCell="A1">
      <selection activeCell="A1" sqref="A1"/>
    </sheetView>
  </sheetViews>
  <sheetFormatPr defaultColWidth="9.140625" defaultRowHeight="12.75"/>
  <cols>
    <col min="1" max="1" width="4.57421875" style="76" customWidth="1"/>
    <col min="2" max="2" width="5.7109375" style="2" customWidth="1"/>
    <col min="3" max="3" width="7.140625" style="2" bestFit="1" customWidth="1"/>
    <col min="4" max="4" width="32.140625" style="2" customWidth="1"/>
    <col min="5" max="5" width="12.00390625" style="2" customWidth="1"/>
    <col min="6" max="6" width="15.8515625" style="3" customWidth="1"/>
    <col min="7" max="7" width="10.140625" style="2" bestFit="1" customWidth="1"/>
    <col min="8" max="8" width="16.8515625" style="3" customWidth="1"/>
    <col min="9" max="9" width="12.8515625" style="0" customWidth="1"/>
    <col min="10" max="10" width="11.57421875" style="0" bestFit="1" customWidth="1"/>
  </cols>
  <sheetData>
    <row r="1" spans="1:8" ht="12.75">
      <c r="A1" s="70"/>
      <c r="B1" s="13"/>
      <c r="C1" s="13"/>
      <c r="D1" s="13"/>
      <c r="E1" s="16" t="s">
        <v>396</v>
      </c>
      <c r="F1" s="4" t="s">
        <v>396</v>
      </c>
      <c r="G1" s="16" t="s">
        <v>407</v>
      </c>
      <c r="H1" s="148" t="s">
        <v>407</v>
      </c>
    </row>
    <row r="2" spans="1:8" ht="12.75">
      <c r="A2" s="71"/>
      <c r="B2" s="14"/>
      <c r="C2" s="14"/>
      <c r="D2" s="14"/>
      <c r="E2" s="17" t="s">
        <v>397</v>
      </c>
      <c r="F2" s="5" t="s">
        <v>397</v>
      </c>
      <c r="G2" s="17" t="s">
        <v>408</v>
      </c>
      <c r="H2" s="149" t="s">
        <v>408</v>
      </c>
    </row>
    <row r="3" spans="1:8" ht="13.5" thickBot="1">
      <c r="A3" s="72" t="s">
        <v>313</v>
      </c>
      <c r="B3" s="15" t="s">
        <v>314</v>
      </c>
      <c r="C3" s="15" t="s">
        <v>307</v>
      </c>
      <c r="D3" s="15" t="s">
        <v>308</v>
      </c>
      <c r="E3" s="18" t="s">
        <v>309</v>
      </c>
      <c r="F3" s="6" t="s">
        <v>310</v>
      </c>
      <c r="G3" s="18" t="s">
        <v>309</v>
      </c>
      <c r="H3" s="150" t="s">
        <v>409</v>
      </c>
    </row>
    <row r="4" spans="1:8" ht="12.75">
      <c r="A4" s="125">
        <v>1</v>
      </c>
      <c r="B4" s="73">
        <v>1</v>
      </c>
      <c r="C4" s="55" t="s">
        <v>260</v>
      </c>
      <c r="D4" s="32" t="s">
        <v>261</v>
      </c>
      <c r="E4" s="32">
        <v>45</v>
      </c>
      <c r="F4" s="33">
        <v>35858000</v>
      </c>
      <c r="G4" s="39">
        <v>57</v>
      </c>
      <c r="H4" s="66">
        <v>36408000</v>
      </c>
    </row>
    <row r="5" spans="1:8" ht="12.75">
      <c r="A5" s="109">
        <v>2</v>
      </c>
      <c r="B5" s="74">
        <v>1</v>
      </c>
      <c r="C5" s="57" t="s">
        <v>93</v>
      </c>
      <c r="D5" s="26" t="s">
        <v>410</v>
      </c>
      <c r="E5" s="26">
        <v>47</v>
      </c>
      <c r="F5" s="35">
        <v>19222000</v>
      </c>
      <c r="G5" s="29">
        <v>50</v>
      </c>
      <c r="H5" s="67">
        <v>37794000</v>
      </c>
    </row>
    <row r="6" spans="1:8" ht="12.75">
      <c r="A6" s="109">
        <v>3</v>
      </c>
      <c r="B6" s="74">
        <v>2</v>
      </c>
      <c r="C6" s="57" t="s">
        <v>87</v>
      </c>
      <c r="D6" s="26" t="s">
        <v>411</v>
      </c>
      <c r="E6" s="26">
        <v>29</v>
      </c>
      <c r="F6" s="35">
        <v>18875000</v>
      </c>
      <c r="G6" s="29">
        <v>37</v>
      </c>
      <c r="H6" s="67">
        <v>16276000</v>
      </c>
    </row>
    <row r="7" spans="1:8" ht="12.75">
      <c r="A7" s="109">
        <v>4</v>
      </c>
      <c r="B7" s="74">
        <v>1</v>
      </c>
      <c r="C7" s="57" t="s">
        <v>20</v>
      </c>
      <c r="D7" s="26" t="s">
        <v>21</v>
      </c>
      <c r="E7" s="26">
        <v>32</v>
      </c>
      <c r="F7" s="35">
        <v>32432000</v>
      </c>
      <c r="G7" s="29">
        <v>33</v>
      </c>
      <c r="H7" s="67">
        <v>32242000</v>
      </c>
    </row>
    <row r="8" spans="1:8" ht="12.75">
      <c r="A8" s="109">
        <v>5</v>
      </c>
      <c r="B8" s="112">
        <v>1</v>
      </c>
      <c r="C8" s="54" t="s">
        <v>13</v>
      </c>
      <c r="D8" s="27" t="s">
        <v>14</v>
      </c>
      <c r="E8" s="27">
        <v>26</v>
      </c>
      <c r="F8" s="28">
        <v>10216000</v>
      </c>
      <c r="G8" s="29">
        <v>28</v>
      </c>
      <c r="H8" s="67">
        <v>10269000</v>
      </c>
    </row>
    <row r="9" spans="1:8" ht="12.75">
      <c r="A9" s="98">
        <v>6</v>
      </c>
      <c r="B9" s="75">
        <v>2</v>
      </c>
      <c r="C9" s="56" t="s">
        <v>287</v>
      </c>
      <c r="D9" s="29" t="s">
        <v>413</v>
      </c>
      <c r="E9" s="29">
        <v>23</v>
      </c>
      <c r="F9" s="41">
        <v>21134000</v>
      </c>
      <c r="G9" s="29">
        <v>27</v>
      </c>
      <c r="H9" s="67">
        <v>34329000</v>
      </c>
    </row>
    <row r="10" spans="1:8" ht="12.75">
      <c r="A10" s="109">
        <v>7</v>
      </c>
      <c r="B10" s="75">
        <v>3</v>
      </c>
      <c r="C10" s="56" t="s">
        <v>283</v>
      </c>
      <c r="D10" s="29" t="s">
        <v>284</v>
      </c>
      <c r="E10" s="29">
        <v>16</v>
      </c>
      <c r="F10" s="41">
        <v>9692000</v>
      </c>
      <c r="G10" s="29">
        <v>24</v>
      </c>
      <c r="H10" s="67">
        <v>22053000</v>
      </c>
    </row>
    <row r="11" spans="1:8" ht="12.75">
      <c r="A11" s="109">
        <v>8</v>
      </c>
      <c r="B11" s="74">
        <v>1</v>
      </c>
      <c r="C11" s="57" t="s">
        <v>132</v>
      </c>
      <c r="D11" s="26" t="s">
        <v>412</v>
      </c>
      <c r="E11" s="26">
        <v>26</v>
      </c>
      <c r="F11" s="35">
        <v>14913000</v>
      </c>
      <c r="G11" s="29">
        <v>24</v>
      </c>
      <c r="H11" s="67">
        <v>15353000</v>
      </c>
    </row>
    <row r="12" spans="1:8" ht="12.75">
      <c r="A12" s="109">
        <v>9</v>
      </c>
      <c r="B12" s="74">
        <v>1</v>
      </c>
      <c r="C12" s="57" t="s">
        <v>239</v>
      </c>
      <c r="D12" s="26" t="s">
        <v>414</v>
      </c>
      <c r="E12" s="26">
        <v>18</v>
      </c>
      <c r="F12" s="35">
        <v>22776000</v>
      </c>
      <c r="G12" s="29">
        <v>23</v>
      </c>
      <c r="H12" s="67">
        <v>19918000</v>
      </c>
    </row>
    <row r="13" spans="1:8" ht="12.75">
      <c r="A13" s="109">
        <v>10</v>
      </c>
      <c r="B13" s="75">
        <v>4</v>
      </c>
      <c r="C13" s="56" t="s">
        <v>264</v>
      </c>
      <c r="D13" s="29" t="s">
        <v>419</v>
      </c>
      <c r="E13" s="29">
        <v>11</v>
      </c>
      <c r="F13" s="41">
        <v>12381000</v>
      </c>
      <c r="G13" s="29">
        <v>22</v>
      </c>
      <c r="H13" s="67">
        <v>25368000</v>
      </c>
    </row>
    <row r="14" spans="1:8" ht="12.75">
      <c r="A14" s="98">
        <v>11</v>
      </c>
      <c r="B14" s="75">
        <v>1</v>
      </c>
      <c r="C14" s="56" t="s">
        <v>290</v>
      </c>
      <c r="D14" s="29" t="s">
        <v>343</v>
      </c>
      <c r="E14" s="29">
        <v>20</v>
      </c>
      <c r="F14" s="41">
        <v>10390000</v>
      </c>
      <c r="G14" s="29">
        <v>21</v>
      </c>
      <c r="H14" s="67">
        <v>11083000</v>
      </c>
    </row>
    <row r="15" spans="1:8" ht="12.75">
      <c r="A15" s="109">
        <v>12</v>
      </c>
      <c r="B15" s="74">
        <v>2</v>
      </c>
      <c r="C15" s="57" t="s">
        <v>121</v>
      </c>
      <c r="D15" s="26" t="s">
        <v>416</v>
      </c>
      <c r="E15" s="26">
        <v>15</v>
      </c>
      <c r="F15" s="35">
        <v>9084000</v>
      </c>
      <c r="G15" s="29">
        <v>20</v>
      </c>
      <c r="H15" s="67">
        <v>18777000</v>
      </c>
    </row>
    <row r="16" spans="1:8" ht="12.75">
      <c r="A16" s="109">
        <v>13</v>
      </c>
      <c r="B16" s="74">
        <v>3</v>
      </c>
      <c r="C16" s="57" t="s">
        <v>136</v>
      </c>
      <c r="D16" s="26" t="s">
        <v>137</v>
      </c>
      <c r="E16" s="26">
        <v>20</v>
      </c>
      <c r="F16" s="35">
        <v>7433000</v>
      </c>
      <c r="G16" s="29">
        <v>20</v>
      </c>
      <c r="H16" s="67">
        <v>12653000</v>
      </c>
    </row>
    <row r="17" spans="1:8" ht="12.75">
      <c r="A17" s="109">
        <v>14</v>
      </c>
      <c r="B17" s="106">
        <v>1</v>
      </c>
      <c r="C17" s="57" t="s">
        <v>41</v>
      </c>
      <c r="D17" s="26" t="s">
        <v>417</v>
      </c>
      <c r="E17" s="26">
        <v>14</v>
      </c>
      <c r="F17" s="35">
        <v>10851000</v>
      </c>
      <c r="G17" s="29">
        <v>19</v>
      </c>
      <c r="H17" s="67">
        <v>15126000</v>
      </c>
    </row>
    <row r="18" spans="1:11" ht="12.75">
      <c r="A18" s="109">
        <v>15</v>
      </c>
      <c r="B18" s="74">
        <v>1</v>
      </c>
      <c r="C18" s="57" t="s">
        <v>203</v>
      </c>
      <c r="D18" s="26" t="s">
        <v>204</v>
      </c>
      <c r="E18" s="26">
        <v>11</v>
      </c>
      <c r="F18" s="35">
        <v>7266000</v>
      </c>
      <c r="G18" s="29">
        <v>16</v>
      </c>
      <c r="H18" s="67">
        <v>13858000</v>
      </c>
      <c r="I18" s="113"/>
      <c r="J18" s="114"/>
      <c r="K18" s="115"/>
    </row>
    <row r="19" spans="1:11" ht="12.75">
      <c r="A19" s="98">
        <v>16</v>
      </c>
      <c r="B19" s="112">
        <v>2</v>
      </c>
      <c r="C19" s="54" t="s">
        <v>5</v>
      </c>
      <c r="D19" s="27" t="s">
        <v>415</v>
      </c>
      <c r="E19" s="27">
        <v>16</v>
      </c>
      <c r="F19" s="28">
        <v>7447000</v>
      </c>
      <c r="G19" s="29">
        <v>16</v>
      </c>
      <c r="H19" s="67">
        <v>10294000</v>
      </c>
      <c r="I19" s="113"/>
      <c r="J19" s="113"/>
      <c r="K19" s="115"/>
    </row>
    <row r="20" spans="1:11" ht="12.75">
      <c r="A20" s="109">
        <v>17</v>
      </c>
      <c r="B20" s="74">
        <v>4</v>
      </c>
      <c r="C20" s="57" t="s">
        <v>141</v>
      </c>
      <c r="D20" s="26" t="s">
        <v>421</v>
      </c>
      <c r="E20" s="26">
        <v>11</v>
      </c>
      <c r="F20" s="35">
        <v>8724000</v>
      </c>
      <c r="G20" s="29">
        <v>15</v>
      </c>
      <c r="H20" s="67">
        <v>6037000</v>
      </c>
      <c r="I20" s="116"/>
      <c r="J20" s="117"/>
      <c r="K20" s="115"/>
    </row>
    <row r="21" spans="1:11" ht="12.75">
      <c r="A21" s="109">
        <v>18</v>
      </c>
      <c r="B21" s="75">
        <v>5</v>
      </c>
      <c r="C21" s="56" t="s">
        <v>286</v>
      </c>
      <c r="D21" s="29" t="s">
        <v>326</v>
      </c>
      <c r="E21" s="29">
        <v>9</v>
      </c>
      <c r="F21" s="41">
        <v>6071000</v>
      </c>
      <c r="G21" s="29">
        <v>14</v>
      </c>
      <c r="H21" s="67">
        <v>22796000</v>
      </c>
      <c r="I21" s="116"/>
      <c r="J21" s="116"/>
      <c r="K21" s="115"/>
    </row>
    <row r="22" spans="1:11" ht="12.75">
      <c r="A22" s="109">
        <v>19</v>
      </c>
      <c r="B22" s="75">
        <v>6</v>
      </c>
      <c r="C22" s="57" t="s">
        <v>391</v>
      </c>
      <c r="D22" s="26" t="s">
        <v>420</v>
      </c>
      <c r="E22" s="44">
        <v>11</v>
      </c>
      <c r="F22" s="35">
        <v>10064000</v>
      </c>
      <c r="G22" s="29">
        <v>14</v>
      </c>
      <c r="H22" s="67">
        <v>11726000</v>
      </c>
      <c r="I22" s="115"/>
      <c r="J22" s="115"/>
      <c r="K22" s="115"/>
    </row>
    <row r="23" spans="1:11" ht="12.75">
      <c r="A23" s="109">
        <v>20</v>
      </c>
      <c r="B23" s="74">
        <v>2</v>
      </c>
      <c r="C23" s="57" t="s">
        <v>181</v>
      </c>
      <c r="D23" s="26" t="s">
        <v>182</v>
      </c>
      <c r="E23" s="26">
        <v>8</v>
      </c>
      <c r="F23" s="35">
        <v>6110000</v>
      </c>
      <c r="G23" s="29">
        <v>10</v>
      </c>
      <c r="H23" s="67">
        <v>16176000</v>
      </c>
      <c r="I23" s="115"/>
      <c r="J23" s="115"/>
      <c r="K23" s="115"/>
    </row>
    <row r="24" spans="1:11" ht="12.75">
      <c r="A24" s="98">
        <v>21</v>
      </c>
      <c r="B24" s="74">
        <v>5</v>
      </c>
      <c r="C24" s="57" t="s">
        <v>165</v>
      </c>
      <c r="D24" s="26" t="s">
        <v>166</v>
      </c>
      <c r="E24" s="26">
        <v>14</v>
      </c>
      <c r="F24" s="35">
        <v>13454000</v>
      </c>
      <c r="G24" s="29">
        <v>10</v>
      </c>
      <c r="H24" s="67">
        <v>8445000</v>
      </c>
      <c r="I24" s="115"/>
      <c r="J24" s="115"/>
      <c r="K24" s="115"/>
    </row>
    <row r="25" spans="1:11" ht="12.75">
      <c r="A25" s="109">
        <v>22</v>
      </c>
      <c r="B25" s="112">
        <v>3</v>
      </c>
      <c r="C25" s="54" t="s">
        <v>11</v>
      </c>
      <c r="D25" s="27" t="s">
        <v>12</v>
      </c>
      <c r="E25" s="27">
        <v>9</v>
      </c>
      <c r="F25" s="28">
        <v>5202000</v>
      </c>
      <c r="G25" s="29">
        <v>10</v>
      </c>
      <c r="H25" s="67">
        <v>5744000</v>
      </c>
      <c r="I25" s="115"/>
      <c r="J25" s="115"/>
      <c r="K25" s="115"/>
    </row>
    <row r="26" spans="1:11" ht="12.75">
      <c r="A26" s="109">
        <v>23</v>
      </c>
      <c r="B26" s="74">
        <v>6</v>
      </c>
      <c r="C26" s="57" t="s">
        <v>122</v>
      </c>
      <c r="D26" s="26" t="s">
        <v>123</v>
      </c>
      <c r="E26" s="44">
        <v>8</v>
      </c>
      <c r="F26" s="35">
        <v>2853000</v>
      </c>
      <c r="G26" s="29">
        <v>10</v>
      </c>
      <c r="H26" s="67">
        <v>5077000</v>
      </c>
      <c r="I26" s="115"/>
      <c r="J26" s="115"/>
      <c r="K26" s="115"/>
    </row>
    <row r="27" spans="1:11" ht="12.75">
      <c r="A27" s="109">
        <v>24</v>
      </c>
      <c r="B27" s="105">
        <v>2</v>
      </c>
      <c r="C27" s="57" t="s">
        <v>252</v>
      </c>
      <c r="D27" s="26" t="s">
        <v>340</v>
      </c>
      <c r="E27" s="26">
        <v>21</v>
      </c>
      <c r="F27" s="35">
        <v>17343000</v>
      </c>
      <c r="G27" s="29">
        <v>10</v>
      </c>
      <c r="H27" s="67">
        <v>4941000</v>
      </c>
      <c r="I27" s="115"/>
      <c r="J27" s="115"/>
      <c r="K27" s="115"/>
    </row>
    <row r="28" spans="1:11" ht="12.75">
      <c r="A28" s="109">
        <v>25</v>
      </c>
      <c r="B28" s="74">
        <v>7</v>
      </c>
      <c r="C28" s="57" t="s">
        <v>110</v>
      </c>
      <c r="D28" s="26" t="s">
        <v>423</v>
      </c>
      <c r="E28" s="44">
        <v>9</v>
      </c>
      <c r="F28" s="35">
        <v>2254000</v>
      </c>
      <c r="G28" s="29">
        <v>10</v>
      </c>
      <c r="H28" s="67">
        <v>4454000</v>
      </c>
      <c r="I28" s="115"/>
      <c r="J28" s="115"/>
      <c r="K28" s="115"/>
    </row>
    <row r="29" spans="1:11" ht="12.75">
      <c r="A29" s="98">
        <v>26</v>
      </c>
      <c r="B29" s="74">
        <v>3</v>
      </c>
      <c r="C29" s="57" t="s">
        <v>172</v>
      </c>
      <c r="D29" s="26" t="s">
        <v>173</v>
      </c>
      <c r="E29" s="26">
        <v>5</v>
      </c>
      <c r="F29" s="35">
        <v>4353000</v>
      </c>
      <c r="G29" s="29">
        <v>9</v>
      </c>
      <c r="H29" s="67">
        <v>10434000</v>
      </c>
      <c r="I29" s="115"/>
      <c r="J29" s="115"/>
      <c r="K29" s="115"/>
    </row>
    <row r="30" spans="1:11" ht="12.75">
      <c r="A30" s="109">
        <v>27</v>
      </c>
      <c r="B30" s="75">
        <v>7</v>
      </c>
      <c r="C30" s="56" t="s">
        <v>270</v>
      </c>
      <c r="D30" s="29" t="s">
        <v>426</v>
      </c>
      <c r="E30" s="29">
        <v>7</v>
      </c>
      <c r="F30" s="41">
        <v>2347000</v>
      </c>
      <c r="G30" s="29">
        <v>9</v>
      </c>
      <c r="H30" s="67">
        <v>6057000</v>
      </c>
      <c r="I30" s="115"/>
      <c r="J30" s="115"/>
      <c r="K30" s="115"/>
    </row>
    <row r="31" spans="1:11" ht="12.75">
      <c r="A31" s="109">
        <v>28</v>
      </c>
      <c r="B31" s="75">
        <v>2</v>
      </c>
      <c r="C31" s="56" t="s">
        <v>300</v>
      </c>
      <c r="D31" s="29" t="s">
        <v>301</v>
      </c>
      <c r="E31" s="29">
        <v>5</v>
      </c>
      <c r="F31" s="41">
        <v>1515000</v>
      </c>
      <c r="G31" s="29">
        <v>9</v>
      </c>
      <c r="H31" s="67">
        <v>2057000</v>
      </c>
      <c r="I31" s="115"/>
      <c r="J31" s="115"/>
      <c r="K31" s="115"/>
    </row>
    <row r="32" spans="1:11" ht="12.75">
      <c r="A32" s="109">
        <v>29</v>
      </c>
      <c r="B32" s="75">
        <v>3</v>
      </c>
      <c r="C32" s="56" t="s">
        <v>292</v>
      </c>
      <c r="D32" s="29" t="s">
        <v>422</v>
      </c>
      <c r="E32" s="29">
        <v>9</v>
      </c>
      <c r="F32" s="41">
        <v>6284000</v>
      </c>
      <c r="G32" s="29">
        <v>8</v>
      </c>
      <c r="H32" s="67">
        <v>7090000</v>
      </c>
      <c r="I32" s="115"/>
      <c r="J32" s="115"/>
      <c r="K32" s="115"/>
    </row>
    <row r="33" spans="1:11" ht="12.75">
      <c r="A33" s="109">
        <v>30</v>
      </c>
      <c r="B33" s="75">
        <v>8</v>
      </c>
      <c r="C33" s="56" t="s">
        <v>285</v>
      </c>
      <c r="D33" s="29" t="s">
        <v>418</v>
      </c>
      <c r="E33" s="44">
        <v>13</v>
      </c>
      <c r="F33" s="36">
        <v>24068000</v>
      </c>
      <c r="G33" s="29">
        <v>8</v>
      </c>
      <c r="H33" s="67">
        <v>6883000</v>
      </c>
      <c r="I33" s="115"/>
      <c r="J33" s="115"/>
      <c r="K33" s="115"/>
    </row>
    <row r="34" spans="1:11" ht="12.75">
      <c r="A34" s="98">
        <v>31</v>
      </c>
      <c r="B34" s="74">
        <v>8</v>
      </c>
      <c r="C34" s="57" t="s">
        <v>162</v>
      </c>
      <c r="D34" s="26" t="s">
        <v>163</v>
      </c>
      <c r="E34" s="26">
        <v>13</v>
      </c>
      <c r="F34" s="35">
        <v>12482000</v>
      </c>
      <c r="G34" s="29">
        <v>8</v>
      </c>
      <c r="H34" s="67">
        <v>3453000</v>
      </c>
      <c r="I34" s="115"/>
      <c r="J34" s="115"/>
      <c r="K34" s="115"/>
    </row>
    <row r="35" spans="1:11" ht="12.75">
      <c r="A35" s="109">
        <v>32</v>
      </c>
      <c r="B35" s="75">
        <v>9</v>
      </c>
      <c r="C35" s="57" t="s">
        <v>257</v>
      </c>
      <c r="D35" s="26" t="s">
        <v>425</v>
      </c>
      <c r="E35" s="26">
        <v>8</v>
      </c>
      <c r="F35" s="35">
        <v>2881000</v>
      </c>
      <c r="G35" s="29">
        <v>8</v>
      </c>
      <c r="H35" s="67">
        <v>3218000</v>
      </c>
      <c r="I35" s="113"/>
      <c r="J35" s="114"/>
      <c r="K35" s="115"/>
    </row>
    <row r="36" spans="1:11" ht="12.75">
      <c r="A36" s="109">
        <v>33</v>
      </c>
      <c r="B36" s="74">
        <v>1</v>
      </c>
      <c r="C36" s="57" t="s">
        <v>233</v>
      </c>
      <c r="D36" s="26" t="s">
        <v>454</v>
      </c>
      <c r="E36" s="44">
        <v>2</v>
      </c>
      <c r="F36" s="35">
        <v>639000</v>
      </c>
      <c r="G36" s="29">
        <v>8</v>
      </c>
      <c r="H36" s="67">
        <v>2921000</v>
      </c>
      <c r="I36" s="113"/>
      <c r="J36" s="113"/>
      <c r="K36" s="115"/>
    </row>
    <row r="37" spans="1:11" ht="12.75">
      <c r="A37" s="109">
        <v>34</v>
      </c>
      <c r="B37" s="74">
        <v>4</v>
      </c>
      <c r="C37" s="57" t="s">
        <v>205</v>
      </c>
      <c r="D37" s="26" t="s">
        <v>206</v>
      </c>
      <c r="E37" s="44">
        <v>7</v>
      </c>
      <c r="F37" s="35">
        <v>7924000</v>
      </c>
      <c r="G37" s="29">
        <v>7</v>
      </c>
      <c r="H37" s="67">
        <v>9114000</v>
      </c>
      <c r="I37" s="115"/>
      <c r="J37" s="115"/>
      <c r="K37" s="115"/>
    </row>
    <row r="38" spans="1:11" ht="12.75">
      <c r="A38" s="109">
        <v>35</v>
      </c>
      <c r="B38" s="74">
        <v>2</v>
      </c>
      <c r="C38" s="57" t="s">
        <v>234</v>
      </c>
      <c r="D38" s="26" t="s">
        <v>235</v>
      </c>
      <c r="E38" s="26">
        <v>3</v>
      </c>
      <c r="F38" s="35">
        <v>1188000</v>
      </c>
      <c r="G38" s="29">
        <v>7</v>
      </c>
      <c r="H38" s="67">
        <v>8006000</v>
      </c>
      <c r="I38" s="115"/>
      <c r="J38" s="115"/>
      <c r="K38" s="115"/>
    </row>
    <row r="39" spans="1:11" ht="12.75">
      <c r="A39" s="98">
        <v>36</v>
      </c>
      <c r="B39" s="74">
        <v>3</v>
      </c>
      <c r="C39" s="57" t="s">
        <v>61</v>
      </c>
      <c r="D39" s="26" t="s">
        <v>62</v>
      </c>
      <c r="E39" s="26">
        <v>4</v>
      </c>
      <c r="F39" s="35">
        <v>1208000</v>
      </c>
      <c r="G39" s="29">
        <v>7</v>
      </c>
      <c r="H39" s="67">
        <v>7968000</v>
      </c>
      <c r="I39" s="115"/>
      <c r="J39" s="115"/>
      <c r="K39" s="115"/>
    </row>
    <row r="40" spans="1:11" ht="12.75">
      <c r="A40" s="109">
        <v>37</v>
      </c>
      <c r="B40" s="74">
        <v>4</v>
      </c>
      <c r="C40" s="57" t="s">
        <v>107</v>
      </c>
      <c r="D40" s="26" t="s">
        <v>108</v>
      </c>
      <c r="E40" s="34">
        <v>1</v>
      </c>
      <c r="F40" s="35">
        <v>736000</v>
      </c>
      <c r="G40" s="29">
        <v>7</v>
      </c>
      <c r="H40" s="67">
        <v>5538000</v>
      </c>
      <c r="I40" s="116"/>
      <c r="J40" s="117"/>
      <c r="K40" s="115"/>
    </row>
    <row r="41" spans="1:11" ht="12.75">
      <c r="A41" s="109">
        <v>38</v>
      </c>
      <c r="B41" s="74">
        <v>2</v>
      </c>
      <c r="C41" s="57" t="s">
        <v>28</v>
      </c>
      <c r="D41" s="26" t="s">
        <v>352</v>
      </c>
      <c r="E41" s="26">
        <v>5</v>
      </c>
      <c r="F41" s="35">
        <v>1175000</v>
      </c>
      <c r="G41" s="29">
        <v>7</v>
      </c>
      <c r="H41" s="67">
        <v>4625000</v>
      </c>
      <c r="I41" s="116"/>
      <c r="J41" s="116"/>
      <c r="K41" s="115"/>
    </row>
    <row r="42" spans="1:11" ht="12.75">
      <c r="A42" s="109">
        <v>39</v>
      </c>
      <c r="B42" s="75">
        <v>10</v>
      </c>
      <c r="C42" s="56" t="s">
        <v>282</v>
      </c>
      <c r="D42" s="29" t="s">
        <v>353</v>
      </c>
      <c r="E42" s="29">
        <v>4</v>
      </c>
      <c r="F42" s="41">
        <v>2464000</v>
      </c>
      <c r="G42" s="29">
        <v>7</v>
      </c>
      <c r="H42" s="67">
        <v>4221000</v>
      </c>
      <c r="I42" s="115"/>
      <c r="J42" s="115"/>
      <c r="K42" s="115"/>
    </row>
    <row r="43" spans="1:11" ht="12.75">
      <c r="A43" s="109">
        <v>40</v>
      </c>
      <c r="B43" s="75">
        <v>11</v>
      </c>
      <c r="C43" s="56" t="s">
        <v>267</v>
      </c>
      <c r="D43" s="29" t="s">
        <v>268</v>
      </c>
      <c r="E43" s="29">
        <v>6</v>
      </c>
      <c r="F43" s="41">
        <v>3159000</v>
      </c>
      <c r="G43" s="29">
        <v>7</v>
      </c>
      <c r="H43" s="67">
        <v>1956000</v>
      </c>
      <c r="I43" s="115"/>
      <c r="J43" s="115"/>
      <c r="K43" s="115"/>
    </row>
    <row r="44" spans="1:11" ht="12.75">
      <c r="A44" s="98">
        <v>41</v>
      </c>
      <c r="B44" s="75">
        <v>4</v>
      </c>
      <c r="C44" s="56" t="s">
        <v>329</v>
      </c>
      <c r="D44" s="29" t="s">
        <v>330</v>
      </c>
      <c r="E44" s="40">
        <v>6</v>
      </c>
      <c r="F44" s="41">
        <v>3937000</v>
      </c>
      <c r="G44" s="29">
        <v>6</v>
      </c>
      <c r="H44" s="67">
        <v>5499000</v>
      </c>
      <c r="I44" s="115"/>
      <c r="J44" s="115"/>
      <c r="K44" s="115"/>
    </row>
    <row r="45" spans="1:11" ht="12.75">
      <c r="A45" s="109">
        <v>42</v>
      </c>
      <c r="B45" s="74">
        <v>9</v>
      </c>
      <c r="C45" s="57" t="s">
        <v>148</v>
      </c>
      <c r="D45" s="26" t="s">
        <v>149</v>
      </c>
      <c r="E45" s="26">
        <v>6</v>
      </c>
      <c r="F45" s="35">
        <v>3605000</v>
      </c>
      <c r="G45" s="29">
        <v>6</v>
      </c>
      <c r="H45" s="67">
        <v>4568000</v>
      </c>
      <c r="I45" s="115"/>
      <c r="J45" s="115"/>
      <c r="K45" s="115"/>
    </row>
    <row r="46" spans="1:11" ht="12.75">
      <c r="A46" s="109">
        <v>43</v>
      </c>
      <c r="B46" s="74">
        <v>10</v>
      </c>
      <c r="C46" s="57" t="s">
        <v>164</v>
      </c>
      <c r="D46" s="26" t="s">
        <v>339</v>
      </c>
      <c r="E46" s="26">
        <v>1</v>
      </c>
      <c r="F46" s="35">
        <v>714000</v>
      </c>
      <c r="G46" s="29">
        <v>6</v>
      </c>
      <c r="H46" s="67">
        <v>4406000</v>
      </c>
      <c r="I46" s="115"/>
      <c r="J46" s="115"/>
      <c r="K46" s="115"/>
    </row>
    <row r="47" spans="1:11" ht="12.75">
      <c r="A47" s="109">
        <v>44</v>
      </c>
      <c r="B47" s="74">
        <v>11</v>
      </c>
      <c r="C47" s="57" t="s">
        <v>119</v>
      </c>
      <c r="D47" s="26" t="s">
        <v>120</v>
      </c>
      <c r="E47" s="26">
        <v>8</v>
      </c>
      <c r="F47" s="35">
        <v>5380000</v>
      </c>
      <c r="G47" s="29">
        <v>6</v>
      </c>
      <c r="H47" s="67">
        <v>3325000</v>
      </c>
      <c r="I47" s="115"/>
      <c r="J47" s="115"/>
      <c r="K47" s="115"/>
    </row>
    <row r="48" spans="1:11" ht="12.75">
      <c r="A48" s="109">
        <v>45</v>
      </c>
      <c r="B48" s="74">
        <v>3</v>
      </c>
      <c r="C48" s="57" t="s">
        <v>226</v>
      </c>
      <c r="D48" s="26" t="s">
        <v>227</v>
      </c>
      <c r="E48" s="26">
        <v>3</v>
      </c>
      <c r="F48" s="35">
        <v>5382000</v>
      </c>
      <c r="G48" s="29">
        <v>6</v>
      </c>
      <c r="H48" s="67">
        <v>2544000</v>
      </c>
      <c r="I48" s="115"/>
      <c r="J48" s="115"/>
      <c r="K48" s="115"/>
    </row>
    <row r="49" spans="1:11" ht="12.75">
      <c r="A49" s="98">
        <v>46</v>
      </c>
      <c r="B49" s="74">
        <v>12</v>
      </c>
      <c r="C49" s="57" t="s">
        <v>395</v>
      </c>
      <c r="D49" s="26" t="s">
        <v>394</v>
      </c>
      <c r="E49" s="34">
        <v>6</v>
      </c>
      <c r="F49" s="36">
        <v>1973000</v>
      </c>
      <c r="G49" s="29">
        <v>6</v>
      </c>
      <c r="H49" s="67">
        <v>2451000</v>
      </c>
      <c r="I49" s="115"/>
      <c r="J49" s="115"/>
      <c r="K49" s="115"/>
    </row>
    <row r="50" spans="1:11" ht="12.75">
      <c r="A50" s="109">
        <v>47</v>
      </c>
      <c r="B50" s="74">
        <v>5</v>
      </c>
      <c r="C50" s="57" t="s">
        <v>76</v>
      </c>
      <c r="D50" s="26" t="s">
        <v>428</v>
      </c>
      <c r="E50" s="44">
        <v>6</v>
      </c>
      <c r="F50" s="35">
        <v>2248000</v>
      </c>
      <c r="G50" s="29">
        <v>6</v>
      </c>
      <c r="H50" s="67">
        <v>2264000</v>
      </c>
      <c r="I50" s="115"/>
      <c r="J50" s="115"/>
      <c r="K50" s="115"/>
    </row>
    <row r="51" spans="1:11" ht="12.75">
      <c r="A51" s="109">
        <v>48</v>
      </c>
      <c r="B51" s="74">
        <v>4</v>
      </c>
      <c r="C51" s="57" t="s">
        <v>214</v>
      </c>
      <c r="D51" s="26" t="s">
        <v>436</v>
      </c>
      <c r="E51" s="26">
        <v>4</v>
      </c>
      <c r="F51" s="35">
        <v>1302000</v>
      </c>
      <c r="G51" s="29">
        <v>6</v>
      </c>
      <c r="H51" s="67">
        <v>2100000</v>
      </c>
      <c r="I51" s="115"/>
      <c r="J51" s="115"/>
      <c r="K51" s="115"/>
    </row>
    <row r="52" spans="1:11" ht="12.75">
      <c r="A52" s="109">
        <v>49</v>
      </c>
      <c r="B52" s="74">
        <v>3</v>
      </c>
      <c r="C52" s="57" t="s">
        <v>240</v>
      </c>
      <c r="D52" s="26" t="s">
        <v>241</v>
      </c>
      <c r="E52" s="26">
        <v>6</v>
      </c>
      <c r="F52" s="35">
        <v>1827000</v>
      </c>
      <c r="G52" s="29">
        <v>6</v>
      </c>
      <c r="H52" s="67">
        <v>1580000</v>
      </c>
      <c r="I52" s="115"/>
      <c r="J52" s="115"/>
      <c r="K52" s="115"/>
    </row>
    <row r="53" spans="1:11" ht="12.75">
      <c r="A53" s="109">
        <v>50</v>
      </c>
      <c r="B53" s="74">
        <v>3</v>
      </c>
      <c r="C53" s="57" t="s">
        <v>316</v>
      </c>
      <c r="D53" s="26" t="s">
        <v>332</v>
      </c>
      <c r="E53" s="44">
        <v>6</v>
      </c>
      <c r="F53" s="35">
        <v>1324000</v>
      </c>
      <c r="G53" s="29">
        <v>5</v>
      </c>
      <c r="H53" s="67">
        <v>5255000</v>
      </c>
      <c r="I53" s="115"/>
      <c r="J53" s="115"/>
      <c r="K53" s="115"/>
    </row>
    <row r="54" spans="1:11" ht="12.75">
      <c r="A54" s="98">
        <v>51</v>
      </c>
      <c r="B54" s="74">
        <v>6</v>
      </c>
      <c r="C54" s="57" t="s">
        <v>75</v>
      </c>
      <c r="D54" s="26" t="s">
        <v>459</v>
      </c>
      <c r="E54" s="26">
        <v>2</v>
      </c>
      <c r="F54" s="35">
        <v>485000</v>
      </c>
      <c r="G54" s="29">
        <v>5</v>
      </c>
      <c r="H54" s="67">
        <v>4034000</v>
      </c>
      <c r="I54" s="115"/>
      <c r="J54" s="115"/>
      <c r="K54" s="115"/>
    </row>
    <row r="55" spans="1:11" ht="12.75">
      <c r="A55" s="109">
        <v>52</v>
      </c>
      <c r="B55" s="75">
        <v>12</v>
      </c>
      <c r="C55" s="56" t="s">
        <v>265</v>
      </c>
      <c r="D55" s="29" t="s">
        <v>479</v>
      </c>
      <c r="E55" s="29">
        <v>1</v>
      </c>
      <c r="F55" s="41">
        <v>284000</v>
      </c>
      <c r="G55" s="29">
        <v>5</v>
      </c>
      <c r="H55" s="67">
        <v>2731000</v>
      </c>
      <c r="I55" s="115"/>
      <c r="J55" s="115"/>
      <c r="K55" s="115"/>
    </row>
    <row r="56" spans="1:11" ht="12.75">
      <c r="A56" s="109">
        <v>53</v>
      </c>
      <c r="B56" s="75">
        <v>13</v>
      </c>
      <c r="C56" s="56" t="s">
        <v>274</v>
      </c>
      <c r="D56" s="29" t="s">
        <v>275</v>
      </c>
      <c r="E56" s="29">
        <v>8</v>
      </c>
      <c r="F56" s="41">
        <v>3244000</v>
      </c>
      <c r="G56" s="29">
        <v>5</v>
      </c>
      <c r="H56" s="67">
        <v>1992000</v>
      </c>
      <c r="I56" s="115"/>
      <c r="J56" s="115"/>
      <c r="K56" s="115"/>
    </row>
    <row r="57" spans="1:11" ht="12.75">
      <c r="A57" s="109">
        <v>54</v>
      </c>
      <c r="B57" s="112">
        <v>4</v>
      </c>
      <c r="C57" s="56" t="s">
        <v>559</v>
      </c>
      <c r="D57" s="29" t="s">
        <v>560</v>
      </c>
      <c r="E57" s="44">
        <v>0</v>
      </c>
      <c r="F57" s="31" t="s">
        <v>311</v>
      </c>
      <c r="G57" s="29">
        <v>5</v>
      </c>
      <c r="H57" s="67">
        <v>1609000</v>
      </c>
      <c r="I57" s="113"/>
      <c r="J57" s="114"/>
      <c r="K57" s="115"/>
    </row>
    <row r="58" spans="1:11" ht="12.75">
      <c r="A58" s="109">
        <v>55</v>
      </c>
      <c r="B58" s="75">
        <v>14</v>
      </c>
      <c r="C58" s="57" t="s">
        <v>258</v>
      </c>
      <c r="D58" s="26" t="s">
        <v>259</v>
      </c>
      <c r="E58" s="44">
        <v>2</v>
      </c>
      <c r="F58" s="36">
        <v>1372000</v>
      </c>
      <c r="G58" s="29">
        <v>4</v>
      </c>
      <c r="H58" s="67">
        <v>3502000</v>
      </c>
      <c r="I58" s="113"/>
      <c r="J58" s="113"/>
      <c r="K58" s="115"/>
    </row>
    <row r="59" spans="1:11" ht="12.75">
      <c r="A59" s="98">
        <v>56</v>
      </c>
      <c r="B59" s="74">
        <v>4</v>
      </c>
      <c r="C59" s="57" t="s">
        <v>33</v>
      </c>
      <c r="D59" s="26" t="s">
        <v>434</v>
      </c>
      <c r="E59" s="26">
        <v>4</v>
      </c>
      <c r="F59" s="35">
        <v>3992000</v>
      </c>
      <c r="G59" s="29">
        <v>4</v>
      </c>
      <c r="H59" s="67">
        <v>2863000</v>
      </c>
      <c r="I59" s="115"/>
      <c r="J59" s="115"/>
      <c r="K59" s="115"/>
    </row>
    <row r="60" spans="1:11" ht="12.75">
      <c r="A60" s="109">
        <v>57</v>
      </c>
      <c r="B60" s="74">
        <v>5</v>
      </c>
      <c r="C60" s="57" t="s">
        <v>333</v>
      </c>
      <c r="D60" s="26" t="s">
        <v>455</v>
      </c>
      <c r="E60" s="26">
        <v>2</v>
      </c>
      <c r="F60" s="35">
        <v>624000</v>
      </c>
      <c r="G60" s="29">
        <v>4</v>
      </c>
      <c r="H60" s="67">
        <v>2737000</v>
      </c>
      <c r="I60" s="115"/>
      <c r="J60" s="115"/>
      <c r="K60" s="115"/>
    </row>
    <row r="61" spans="1:11" ht="12.75">
      <c r="A61" s="109">
        <v>58</v>
      </c>
      <c r="B61" s="74">
        <v>13</v>
      </c>
      <c r="C61" s="57" t="s">
        <v>124</v>
      </c>
      <c r="D61" s="26" t="s">
        <v>429</v>
      </c>
      <c r="E61" s="26">
        <v>5</v>
      </c>
      <c r="F61" s="35">
        <v>6040000</v>
      </c>
      <c r="G61" s="29">
        <v>4</v>
      </c>
      <c r="H61" s="67">
        <v>2472000</v>
      </c>
      <c r="I61" s="115"/>
      <c r="J61" s="115"/>
      <c r="K61" s="115"/>
    </row>
    <row r="62" spans="1:11" ht="12.75">
      <c r="A62" s="109">
        <v>59</v>
      </c>
      <c r="B62" s="74">
        <v>7</v>
      </c>
      <c r="C62" s="57" t="s">
        <v>98</v>
      </c>
      <c r="D62" s="26" t="s">
        <v>99</v>
      </c>
      <c r="E62" s="44">
        <v>2</v>
      </c>
      <c r="F62" s="35">
        <v>809000</v>
      </c>
      <c r="G62" s="29">
        <v>4</v>
      </c>
      <c r="H62" s="67">
        <v>2119000</v>
      </c>
      <c r="I62" s="115"/>
      <c r="J62" s="115"/>
      <c r="K62" s="115"/>
    </row>
    <row r="63" spans="1:11" ht="12.75">
      <c r="A63" s="109">
        <v>60</v>
      </c>
      <c r="B63" s="106">
        <v>5</v>
      </c>
      <c r="C63" s="57" t="s">
        <v>191</v>
      </c>
      <c r="D63" s="26" t="s">
        <v>541</v>
      </c>
      <c r="E63" s="44">
        <v>0</v>
      </c>
      <c r="F63" s="31" t="s">
        <v>311</v>
      </c>
      <c r="G63" s="29">
        <v>4</v>
      </c>
      <c r="H63" s="67">
        <v>1942000</v>
      </c>
      <c r="I63" s="115"/>
      <c r="J63" s="115"/>
      <c r="K63" s="115"/>
    </row>
    <row r="64" spans="1:11" ht="12.75">
      <c r="A64" s="98">
        <v>61</v>
      </c>
      <c r="B64" s="74">
        <v>8</v>
      </c>
      <c r="C64" s="57" t="s">
        <v>105</v>
      </c>
      <c r="D64" s="26" t="s">
        <v>520</v>
      </c>
      <c r="E64" s="44">
        <v>0</v>
      </c>
      <c r="F64" s="31" t="s">
        <v>311</v>
      </c>
      <c r="G64" s="29">
        <v>4</v>
      </c>
      <c r="H64" s="67">
        <v>1611000</v>
      </c>
      <c r="I64" s="115"/>
      <c r="J64" s="115"/>
      <c r="K64" s="115"/>
    </row>
    <row r="65" spans="1:11" ht="12.75">
      <c r="A65" s="109">
        <v>62</v>
      </c>
      <c r="B65" s="106">
        <v>2</v>
      </c>
      <c r="C65" s="57" t="s">
        <v>357</v>
      </c>
      <c r="D65" s="26" t="s">
        <v>358</v>
      </c>
      <c r="E65" s="44">
        <v>8</v>
      </c>
      <c r="F65" s="35">
        <v>8232000</v>
      </c>
      <c r="G65" s="29">
        <v>4</v>
      </c>
      <c r="H65" s="67">
        <v>1608000</v>
      </c>
      <c r="I65" s="116"/>
      <c r="J65" s="117"/>
      <c r="K65" s="115"/>
    </row>
    <row r="66" spans="1:11" ht="12.75">
      <c r="A66" s="109">
        <v>63</v>
      </c>
      <c r="B66" s="74">
        <v>14</v>
      </c>
      <c r="C66" s="57" t="s">
        <v>127</v>
      </c>
      <c r="D66" s="26" t="s">
        <v>461</v>
      </c>
      <c r="E66" s="34">
        <v>2</v>
      </c>
      <c r="F66" s="36">
        <v>347000</v>
      </c>
      <c r="G66" s="29">
        <v>4</v>
      </c>
      <c r="H66" s="67">
        <v>1605000</v>
      </c>
      <c r="I66" s="116"/>
      <c r="J66" s="116"/>
      <c r="K66" s="115"/>
    </row>
    <row r="67" spans="1:11" ht="12.75">
      <c r="A67" s="109">
        <v>64</v>
      </c>
      <c r="B67" s="74">
        <v>9</v>
      </c>
      <c r="C67" s="57" t="s">
        <v>85</v>
      </c>
      <c r="D67" s="26" t="s">
        <v>440</v>
      </c>
      <c r="E67" s="26">
        <v>3</v>
      </c>
      <c r="F67" s="35">
        <v>1769000</v>
      </c>
      <c r="G67" s="29">
        <v>4</v>
      </c>
      <c r="H67" s="67">
        <v>1580000</v>
      </c>
      <c r="I67" s="115"/>
      <c r="J67" s="115"/>
      <c r="K67" s="115"/>
    </row>
    <row r="68" spans="1:11" ht="12.75">
      <c r="A68" s="109">
        <v>65</v>
      </c>
      <c r="B68" s="112">
        <v>5</v>
      </c>
      <c r="C68" s="54" t="s">
        <v>4</v>
      </c>
      <c r="D68" s="27" t="s">
        <v>427</v>
      </c>
      <c r="E68" s="27">
        <v>6</v>
      </c>
      <c r="F68" s="28">
        <v>3268000</v>
      </c>
      <c r="G68" s="29">
        <v>4</v>
      </c>
      <c r="H68" s="67">
        <v>1560000</v>
      </c>
      <c r="I68" s="115"/>
      <c r="J68" s="115"/>
      <c r="K68" s="115"/>
    </row>
    <row r="69" spans="1:11" ht="12.75">
      <c r="A69" s="98">
        <v>66</v>
      </c>
      <c r="B69" s="75">
        <v>15</v>
      </c>
      <c r="C69" s="56" t="s">
        <v>279</v>
      </c>
      <c r="D69" s="29" t="s">
        <v>280</v>
      </c>
      <c r="E69" s="45">
        <v>2</v>
      </c>
      <c r="F69" s="41">
        <v>3735000</v>
      </c>
      <c r="G69" s="29">
        <v>4</v>
      </c>
      <c r="H69" s="67">
        <v>1505000</v>
      </c>
      <c r="I69" s="115"/>
      <c r="J69" s="115"/>
      <c r="K69" s="115"/>
    </row>
    <row r="70" spans="1:11" ht="12.75">
      <c r="A70" s="109">
        <v>67</v>
      </c>
      <c r="B70" s="74">
        <v>6</v>
      </c>
      <c r="C70" s="57" t="s">
        <v>336</v>
      </c>
      <c r="D70" s="26" t="s">
        <v>337</v>
      </c>
      <c r="E70" s="44">
        <v>6</v>
      </c>
      <c r="F70" s="35">
        <v>4809000</v>
      </c>
      <c r="G70" s="29">
        <v>4</v>
      </c>
      <c r="H70" s="67">
        <v>804000</v>
      </c>
      <c r="I70" s="115"/>
      <c r="J70" s="115"/>
      <c r="K70" s="115"/>
    </row>
    <row r="71" spans="1:11" ht="12.75">
      <c r="A71" s="109">
        <v>68</v>
      </c>
      <c r="B71" s="74">
        <v>7</v>
      </c>
      <c r="C71" s="57" t="s">
        <v>174</v>
      </c>
      <c r="D71" s="26" t="s">
        <v>175</v>
      </c>
      <c r="E71" s="34">
        <v>1</v>
      </c>
      <c r="F71" s="36">
        <v>1036000</v>
      </c>
      <c r="G71" s="29">
        <v>3</v>
      </c>
      <c r="H71" s="67">
        <v>5016000</v>
      </c>
      <c r="I71" s="115"/>
      <c r="J71" s="115"/>
      <c r="K71" s="115"/>
    </row>
    <row r="72" spans="1:11" ht="12.75">
      <c r="A72" s="109">
        <v>69</v>
      </c>
      <c r="B72" s="74">
        <v>8</v>
      </c>
      <c r="C72" s="57" t="s">
        <v>188</v>
      </c>
      <c r="D72" s="26" t="s">
        <v>398</v>
      </c>
      <c r="E72" s="44">
        <v>1</v>
      </c>
      <c r="F72" s="35">
        <v>808000</v>
      </c>
      <c r="G72" s="29">
        <v>3</v>
      </c>
      <c r="H72" s="67">
        <v>3445000</v>
      </c>
      <c r="I72" s="115"/>
      <c r="J72" s="115"/>
      <c r="K72" s="115"/>
    </row>
    <row r="73" spans="1:11" ht="12.75">
      <c r="A73" s="109">
        <v>70</v>
      </c>
      <c r="B73" s="74">
        <v>10</v>
      </c>
      <c r="C73" s="57" t="s">
        <v>65</v>
      </c>
      <c r="D73" s="26" t="s">
        <v>348</v>
      </c>
      <c r="E73" s="44">
        <v>1</v>
      </c>
      <c r="F73" s="36">
        <v>961000</v>
      </c>
      <c r="G73" s="29">
        <v>3</v>
      </c>
      <c r="H73" s="67">
        <v>3329000</v>
      </c>
      <c r="I73" s="115"/>
      <c r="J73" s="115"/>
      <c r="K73" s="115"/>
    </row>
    <row r="74" spans="1:11" ht="12.75">
      <c r="A74" s="98">
        <v>71</v>
      </c>
      <c r="B74" s="74">
        <v>11</v>
      </c>
      <c r="C74" s="57" t="s">
        <v>82</v>
      </c>
      <c r="D74" s="26" t="s">
        <v>402</v>
      </c>
      <c r="E74" s="26">
        <v>4</v>
      </c>
      <c r="F74" s="35">
        <v>2265000</v>
      </c>
      <c r="G74" s="29">
        <v>3</v>
      </c>
      <c r="H74" s="67">
        <v>2562000</v>
      </c>
      <c r="I74" s="115"/>
      <c r="J74" s="115"/>
      <c r="K74" s="115"/>
    </row>
    <row r="75" spans="1:11" ht="12.75">
      <c r="A75" s="109">
        <v>72</v>
      </c>
      <c r="B75" s="106">
        <v>3</v>
      </c>
      <c r="C75" s="57" t="s">
        <v>40</v>
      </c>
      <c r="D75" s="26" t="s">
        <v>435</v>
      </c>
      <c r="E75" s="34">
        <v>4</v>
      </c>
      <c r="F75" s="36">
        <v>2032000</v>
      </c>
      <c r="G75" s="29">
        <v>3</v>
      </c>
      <c r="H75" s="67">
        <v>2090000</v>
      </c>
      <c r="I75" s="115"/>
      <c r="J75" s="115"/>
      <c r="K75" s="115"/>
    </row>
    <row r="76" spans="1:11" ht="12.75">
      <c r="A76" s="109">
        <v>73</v>
      </c>
      <c r="B76" s="74">
        <v>15</v>
      </c>
      <c r="C76" s="57" t="s">
        <v>138</v>
      </c>
      <c r="D76" s="26" t="s">
        <v>441</v>
      </c>
      <c r="E76" s="34">
        <v>3</v>
      </c>
      <c r="F76" s="35">
        <v>1502000</v>
      </c>
      <c r="G76" s="29">
        <v>3</v>
      </c>
      <c r="H76" s="67">
        <v>1910000</v>
      </c>
      <c r="I76" s="115"/>
      <c r="J76" s="115"/>
      <c r="K76" s="115"/>
    </row>
    <row r="77" spans="1:11" ht="12.75">
      <c r="A77" s="109">
        <v>74</v>
      </c>
      <c r="B77" s="106">
        <v>6</v>
      </c>
      <c r="C77" s="57" t="s">
        <v>34</v>
      </c>
      <c r="D77" s="26" t="s">
        <v>338</v>
      </c>
      <c r="E77" s="44">
        <v>0</v>
      </c>
      <c r="F77" s="31" t="s">
        <v>311</v>
      </c>
      <c r="G77" s="29">
        <v>3</v>
      </c>
      <c r="H77" s="67">
        <v>1888000</v>
      </c>
      <c r="I77" s="115"/>
      <c r="J77" s="115"/>
      <c r="K77" s="115"/>
    </row>
    <row r="78" spans="1:11" ht="12.75">
      <c r="A78" s="109">
        <v>75</v>
      </c>
      <c r="B78" s="74">
        <v>16</v>
      </c>
      <c r="C78" s="57" t="s">
        <v>140</v>
      </c>
      <c r="D78" s="26" t="s">
        <v>349</v>
      </c>
      <c r="E78" s="44">
        <v>2</v>
      </c>
      <c r="F78" s="35">
        <v>278000</v>
      </c>
      <c r="G78" s="29">
        <v>3</v>
      </c>
      <c r="H78" s="67">
        <v>1775000</v>
      </c>
      <c r="I78" s="115"/>
      <c r="J78" s="115"/>
      <c r="K78" s="115"/>
    </row>
    <row r="79" spans="1:11" ht="12.75">
      <c r="A79" s="98">
        <v>76</v>
      </c>
      <c r="B79" s="74">
        <v>12</v>
      </c>
      <c r="C79" s="57" t="s">
        <v>96</v>
      </c>
      <c r="D79" s="26" t="s">
        <v>97</v>
      </c>
      <c r="E79" s="44">
        <v>0</v>
      </c>
      <c r="F79" s="31" t="s">
        <v>311</v>
      </c>
      <c r="G79" s="29">
        <v>3</v>
      </c>
      <c r="H79" s="67">
        <v>1605000</v>
      </c>
      <c r="I79" s="115"/>
      <c r="J79" s="115"/>
      <c r="K79" s="115"/>
    </row>
    <row r="80" spans="1:11" ht="12.75">
      <c r="A80" s="109">
        <v>77</v>
      </c>
      <c r="B80" s="74">
        <v>13</v>
      </c>
      <c r="C80" s="57" t="s">
        <v>101</v>
      </c>
      <c r="D80" s="26" t="s">
        <v>102</v>
      </c>
      <c r="E80" s="44">
        <v>2</v>
      </c>
      <c r="F80" s="35">
        <v>1447000</v>
      </c>
      <c r="G80" s="29">
        <v>3</v>
      </c>
      <c r="H80" s="67">
        <v>1542000</v>
      </c>
      <c r="I80" s="115"/>
      <c r="J80" s="115"/>
      <c r="K80" s="115"/>
    </row>
    <row r="81" spans="1:11" ht="12.75">
      <c r="A81" s="109">
        <v>78</v>
      </c>
      <c r="B81" s="74">
        <v>17</v>
      </c>
      <c r="C81" s="57" t="s">
        <v>142</v>
      </c>
      <c r="D81" s="26" t="s">
        <v>399</v>
      </c>
      <c r="E81" s="26">
        <v>1</v>
      </c>
      <c r="F81" s="35">
        <v>189000</v>
      </c>
      <c r="G81" s="29">
        <v>3</v>
      </c>
      <c r="H81" s="67">
        <v>1536000</v>
      </c>
      <c r="I81" s="115"/>
      <c r="J81" s="115"/>
      <c r="K81" s="115"/>
    </row>
    <row r="82" spans="1:11" ht="12.75">
      <c r="A82" s="109">
        <v>79</v>
      </c>
      <c r="B82" s="74">
        <v>5</v>
      </c>
      <c r="C82" s="57" t="s">
        <v>213</v>
      </c>
      <c r="D82" s="26" t="s">
        <v>446</v>
      </c>
      <c r="E82" s="44">
        <v>2</v>
      </c>
      <c r="F82" s="36">
        <v>1772000</v>
      </c>
      <c r="G82" s="29">
        <v>3</v>
      </c>
      <c r="H82" s="67">
        <v>1503000</v>
      </c>
      <c r="I82" s="115"/>
      <c r="J82" s="115"/>
      <c r="K82" s="115"/>
    </row>
    <row r="83" spans="1:11" ht="12.75">
      <c r="A83" s="109">
        <v>80</v>
      </c>
      <c r="B83" s="74">
        <v>18</v>
      </c>
      <c r="C83" s="57" t="s">
        <v>130</v>
      </c>
      <c r="D83" s="26" t="s">
        <v>131</v>
      </c>
      <c r="E83" s="44">
        <v>1</v>
      </c>
      <c r="F83" s="35">
        <v>906000</v>
      </c>
      <c r="G83" s="29">
        <v>3</v>
      </c>
      <c r="H83" s="67">
        <v>1443000</v>
      </c>
      <c r="I83" s="115"/>
      <c r="J83" s="115"/>
      <c r="K83" s="115"/>
    </row>
    <row r="84" spans="1:11" ht="12.75">
      <c r="A84" s="98">
        <v>81</v>
      </c>
      <c r="B84" s="112">
        <v>6</v>
      </c>
      <c r="C84" s="54" t="s">
        <v>15</v>
      </c>
      <c r="D84" s="27" t="s">
        <v>445</v>
      </c>
      <c r="E84" s="30">
        <v>2</v>
      </c>
      <c r="F84" s="28">
        <v>2053000</v>
      </c>
      <c r="G84" s="29">
        <v>3</v>
      </c>
      <c r="H84" s="67">
        <v>1374000</v>
      </c>
      <c r="I84" s="115"/>
      <c r="J84" s="115"/>
      <c r="K84" s="115"/>
    </row>
    <row r="85" spans="1:11" ht="12.75">
      <c r="A85" s="109">
        <v>82</v>
      </c>
      <c r="B85" s="74">
        <v>19</v>
      </c>
      <c r="C85" s="57" t="s">
        <v>133</v>
      </c>
      <c r="D85" s="26" t="s">
        <v>134</v>
      </c>
      <c r="E85" s="26">
        <v>8</v>
      </c>
      <c r="F85" s="35">
        <v>5344000</v>
      </c>
      <c r="G85" s="29">
        <v>3</v>
      </c>
      <c r="H85" s="67">
        <v>1235000</v>
      </c>
      <c r="I85" s="115"/>
      <c r="J85" s="115"/>
      <c r="K85" s="115"/>
    </row>
    <row r="86" spans="1:11" ht="12.75">
      <c r="A86" s="109">
        <v>83</v>
      </c>
      <c r="B86" s="74">
        <v>4</v>
      </c>
      <c r="C86" s="57" t="s">
        <v>327</v>
      </c>
      <c r="D86" s="26" t="s">
        <v>465</v>
      </c>
      <c r="E86" s="45">
        <v>1</v>
      </c>
      <c r="F86" s="35">
        <v>1289000</v>
      </c>
      <c r="G86" s="29">
        <v>3</v>
      </c>
      <c r="H86" s="67">
        <v>1226000</v>
      </c>
      <c r="I86" s="115"/>
      <c r="J86" s="115"/>
      <c r="K86" s="115"/>
    </row>
    <row r="87" spans="1:11" ht="12.75">
      <c r="A87" s="109">
        <v>84</v>
      </c>
      <c r="B87" s="112">
        <v>7</v>
      </c>
      <c r="C87" s="54" t="s">
        <v>18</v>
      </c>
      <c r="D87" s="27" t="s">
        <v>562</v>
      </c>
      <c r="E87" s="46">
        <v>2</v>
      </c>
      <c r="F87" s="28">
        <v>952000</v>
      </c>
      <c r="G87" s="29">
        <v>3</v>
      </c>
      <c r="H87" s="68">
        <v>1191000</v>
      </c>
      <c r="I87" s="115"/>
      <c r="J87" s="115"/>
      <c r="K87" s="115"/>
    </row>
    <row r="88" spans="1:11" ht="12.75">
      <c r="A88" s="109">
        <v>85</v>
      </c>
      <c r="B88" s="74">
        <v>20</v>
      </c>
      <c r="C88" s="57" t="s">
        <v>155</v>
      </c>
      <c r="D88" s="26" t="s">
        <v>156</v>
      </c>
      <c r="E88" s="26">
        <v>1</v>
      </c>
      <c r="F88" s="35">
        <v>301000</v>
      </c>
      <c r="G88" s="29">
        <v>3</v>
      </c>
      <c r="H88" s="67">
        <v>905000</v>
      </c>
      <c r="I88" s="115"/>
      <c r="J88" s="115"/>
      <c r="K88" s="115"/>
    </row>
    <row r="89" spans="1:11" ht="12.75">
      <c r="A89" s="98">
        <v>86</v>
      </c>
      <c r="B89" s="105">
        <v>5</v>
      </c>
      <c r="C89" s="57" t="s">
        <v>242</v>
      </c>
      <c r="D89" s="26" t="s">
        <v>243</v>
      </c>
      <c r="E89" s="26">
        <v>4</v>
      </c>
      <c r="F89" s="35">
        <v>6216000</v>
      </c>
      <c r="G89" s="29">
        <v>3</v>
      </c>
      <c r="H89" s="67">
        <v>850000</v>
      </c>
      <c r="I89" s="115"/>
      <c r="J89" s="115"/>
      <c r="K89" s="115"/>
    </row>
    <row r="90" spans="1:11" ht="12.75">
      <c r="A90" s="109">
        <v>87</v>
      </c>
      <c r="B90" s="74">
        <v>7</v>
      </c>
      <c r="C90" s="57" t="s">
        <v>35</v>
      </c>
      <c r="D90" s="26" t="s">
        <v>442</v>
      </c>
      <c r="E90" s="34">
        <v>3</v>
      </c>
      <c r="F90" s="36">
        <v>408000</v>
      </c>
      <c r="G90" s="29">
        <v>3</v>
      </c>
      <c r="H90" s="67">
        <v>341000</v>
      </c>
      <c r="I90" s="115"/>
      <c r="J90" s="115"/>
      <c r="K90" s="115"/>
    </row>
    <row r="91" spans="1:11" ht="12.75">
      <c r="A91" s="109">
        <v>88</v>
      </c>
      <c r="B91" s="75">
        <v>16</v>
      </c>
      <c r="C91" s="56" t="s">
        <v>277</v>
      </c>
      <c r="D91" s="26" t="s">
        <v>361</v>
      </c>
      <c r="E91" s="45">
        <v>2</v>
      </c>
      <c r="F91" s="42">
        <v>1159000</v>
      </c>
      <c r="G91" s="29">
        <v>2</v>
      </c>
      <c r="H91" s="67">
        <v>4797000</v>
      </c>
      <c r="I91" s="115"/>
      <c r="J91" s="115"/>
      <c r="K91" s="115"/>
    </row>
    <row r="92" spans="1:11" ht="12.75">
      <c r="A92" s="109">
        <v>89</v>
      </c>
      <c r="B92" s="74">
        <v>21</v>
      </c>
      <c r="C92" s="57" t="s">
        <v>317</v>
      </c>
      <c r="D92" s="26" t="s">
        <v>432</v>
      </c>
      <c r="E92" s="34">
        <v>5</v>
      </c>
      <c r="F92" s="36">
        <v>2129000</v>
      </c>
      <c r="G92" s="29">
        <v>2</v>
      </c>
      <c r="H92" s="67">
        <v>3796000</v>
      </c>
      <c r="I92" s="115"/>
      <c r="J92" s="115"/>
      <c r="K92" s="115"/>
    </row>
    <row r="93" spans="1:11" ht="12.75">
      <c r="A93" s="109">
        <v>90</v>
      </c>
      <c r="B93" s="75">
        <v>5</v>
      </c>
      <c r="C93" s="56" t="s">
        <v>303</v>
      </c>
      <c r="D93" s="29" t="s">
        <v>462</v>
      </c>
      <c r="E93" s="45">
        <v>2</v>
      </c>
      <c r="F93" s="41">
        <v>318000</v>
      </c>
      <c r="G93" s="29">
        <v>2</v>
      </c>
      <c r="H93" s="67">
        <v>2950000</v>
      </c>
      <c r="I93" s="115"/>
      <c r="J93" s="115"/>
      <c r="K93" s="115"/>
    </row>
    <row r="94" spans="1:11" ht="12.75">
      <c r="A94" s="98">
        <v>91</v>
      </c>
      <c r="B94" s="74">
        <v>14</v>
      </c>
      <c r="C94" s="57" t="s">
        <v>81</v>
      </c>
      <c r="D94" s="26" t="s">
        <v>463</v>
      </c>
      <c r="E94" s="44">
        <v>2</v>
      </c>
      <c r="F94" s="36">
        <v>241000</v>
      </c>
      <c r="G94" s="29">
        <v>2</v>
      </c>
      <c r="H94" s="67">
        <v>2647000</v>
      </c>
      <c r="I94" s="115"/>
      <c r="J94" s="115"/>
      <c r="K94" s="115"/>
    </row>
    <row r="95" spans="1:11" ht="12.75">
      <c r="A95" s="109">
        <v>92</v>
      </c>
      <c r="B95" s="106">
        <v>6</v>
      </c>
      <c r="C95" s="57" t="s">
        <v>323</v>
      </c>
      <c r="D95" s="26" t="s">
        <v>324</v>
      </c>
      <c r="E95" s="44">
        <v>0</v>
      </c>
      <c r="F95" s="31" t="s">
        <v>311</v>
      </c>
      <c r="G95" s="29">
        <v>2</v>
      </c>
      <c r="H95" s="67">
        <v>2408000</v>
      </c>
      <c r="I95" s="115"/>
      <c r="J95" s="115"/>
      <c r="K95" s="115"/>
    </row>
    <row r="96" spans="1:11" ht="12.75">
      <c r="A96" s="109">
        <v>93</v>
      </c>
      <c r="B96" s="74">
        <v>9</v>
      </c>
      <c r="C96" s="57" t="s">
        <v>207</v>
      </c>
      <c r="D96" s="26" t="s">
        <v>430</v>
      </c>
      <c r="E96" s="44">
        <v>5</v>
      </c>
      <c r="F96" s="35">
        <v>4899000</v>
      </c>
      <c r="G96" s="29">
        <v>2</v>
      </c>
      <c r="H96" s="67">
        <v>2257000</v>
      </c>
      <c r="I96" s="115"/>
      <c r="J96" s="115"/>
      <c r="K96" s="115"/>
    </row>
    <row r="97" spans="1:11" ht="12.75">
      <c r="A97" s="109">
        <v>94</v>
      </c>
      <c r="B97" s="106">
        <v>10</v>
      </c>
      <c r="C97" s="57" t="s">
        <v>183</v>
      </c>
      <c r="D97" s="26" t="s">
        <v>184</v>
      </c>
      <c r="E97" s="34">
        <v>4</v>
      </c>
      <c r="F97" s="36">
        <v>1380000</v>
      </c>
      <c r="G97" s="29">
        <v>2</v>
      </c>
      <c r="H97" s="67">
        <v>2244000</v>
      </c>
      <c r="I97" s="115"/>
      <c r="J97" s="115"/>
      <c r="K97" s="115"/>
    </row>
    <row r="98" spans="1:11" ht="12.75">
      <c r="A98" s="109">
        <v>95</v>
      </c>
      <c r="B98" s="74">
        <v>11</v>
      </c>
      <c r="C98" s="57" t="s">
        <v>197</v>
      </c>
      <c r="D98" s="26" t="s">
        <v>198</v>
      </c>
      <c r="E98" s="44">
        <v>4</v>
      </c>
      <c r="F98" s="35">
        <v>716000</v>
      </c>
      <c r="G98" s="29">
        <v>2</v>
      </c>
      <c r="H98" s="67">
        <v>2232000</v>
      </c>
      <c r="I98" s="115"/>
      <c r="J98" s="115"/>
      <c r="K98" s="115"/>
    </row>
    <row r="99" spans="1:11" ht="12.75">
      <c r="A99" s="98">
        <v>96</v>
      </c>
      <c r="B99" s="74">
        <v>15</v>
      </c>
      <c r="C99" s="57" t="s">
        <v>59</v>
      </c>
      <c r="D99" s="26" t="s">
        <v>60</v>
      </c>
      <c r="E99" s="26">
        <v>3</v>
      </c>
      <c r="F99" s="35">
        <v>2025000</v>
      </c>
      <c r="G99" s="29">
        <v>2</v>
      </c>
      <c r="H99" s="67">
        <v>1712000</v>
      </c>
      <c r="I99" s="115"/>
      <c r="J99" s="115"/>
      <c r="K99" s="115"/>
    </row>
    <row r="100" spans="1:11" ht="12.75">
      <c r="A100" s="109">
        <v>97</v>
      </c>
      <c r="B100" s="106">
        <v>4</v>
      </c>
      <c r="C100" s="56" t="s">
        <v>363</v>
      </c>
      <c r="D100" s="29" t="s">
        <v>507</v>
      </c>
      <c r="E100" s="44">
        <v>0</v>
      </c>
      <c r="F100" s="31" t="s">
        <v>311</v>
      </c>
      <c r="G100" s="29">
        <v>2</v>
      </c>
      <c r="H100" s="67">
        <v>1647000</v>
      </c>
      <c r="I100" s="115"/>
      <c r="J100" s="115"/>
      <c r="K100" s="115"/>
    </row>
    <row r="101" spans="1:11" ht="12.75">
      <c r="A101" s="109">
        <v>98</v>
      </c>
      <c r="B101" s="75">
        <v>6</v>
      </c>
      <c r="C101" s="56" t="s">
        <v>302</v>
      </c>
      <c r="D101" s="29" t="s">
        <v>456</v>
      </c>
      <c r="E101" s="34">
        <v>2</v>
      </c>
      <c r="F101" s="36">
        <v>528000</v>
      </c>
      <c r="G101" s="29">
        <v>2</v>
      </c>
      <c r="H101" s="67">
        <v>1261000</v>
      </c>
      <c r="I101" s="115"/>
      <c r="J101" s="115"/>
      <c r="K101" s="115"/>
    </row>
    <row r="102" spans="1:11" ht="12.75">
      <c r="A102" s="109">
        <v>99</v>
      </c>
      <c r="B102" s="75">
        <v>17</v>
      </c>
      <c r="C102" s="56" t="s">
        <v>278</v>
      </c>
      <c r="D102" s="29" t="s">
        <v>490</v>
      </c>
      <c r="E102" s="45">
        <v>1</v>
      </c>
      <c r="F102" s="36">
        <v>142000</v>
      </c>
      <c r="G102" s="29">
        <v>2</v>
      </c>
      <c r="H102" s="67">
        <v>1149000</v>
      </c>
      <c r="I102" s="115"/>
      <c r="J102" s="115"/>
      <c r="K102" s="115"/>
    </row>
    <row r="103" spans="1:11" ht="12.75">
      <c r="A103" s="109">
        <v>100</v>
      </c>
      <c r="B103" s="74">
        <v>6</v>
      </c>
      <c r="C103" s="57" t="s">
        <v>229</v>
      </c>
      <c r="D103" s="26" t="s">
        <v>551</v>
      </c>
      <c r="E103" s="44">
        <v>0</v>
      </c>
      <c r="F103" s="31" t="s">
        <v>311</v>
      </c>
      <c r="G103" s="29">
        <v>2</v>
      </c>
      <c r="H103" s="67">
        <v>1051000</v>
      </c>
      <c r="I103" s="113"/>
      <c r="J103" s="114"/>
      <c r="K103" s="115"/>
    </row>
    <row r="104" spans="1:11" ht="12.75">
      <c r="A104" s="98">
        <v>101</v>
      </c>
      <c r="B104" s="75">
        <v>18</v>
      </c>
      <c r="C104" s="56" t="s">
        <v>344</v>
      </c>
      <c r="D104" s="29" t="s">
        <v>345</v>
      </c>
      <c r="E104" s="40">
        <v>1</v>
      </c>
      <c r="F104" s="36">
        <v>1289000</v>
      </c>
      <c r="G104" s="29">
        <v>2</v>
      </c>
      <c r="H104" s="67">
        <v>1004000</v>
      </c>
      <c r="I104" s="113"/>
      <c r="J104" s="113"/>
      <c r="K104" s="115"/>
    </row>
    <row r="105" spans="1:11" ht="12.75">
      <c r="A105" s="109">
        <v>102</v>
      </c>
      <c r="B105" s="106">
        <v>7</v>
      </c>
      <c r="C105" s="57" t="s">
        <v>251</v>
      </c>
      <c r="D105" s="26" t="s">
        <v>320</v>
      </c>
      <c r="E105" s="34">
        <v>3</v>
      </c>
      <c r="F105" s="36">
        <v>6738000</v>
      </c>
      <c r="G105" s="29">
        <v>2</v>
      </c>
      <c r="H105" s="67">
        <v>945000</v>
      </c>
      <c r="I105" s="115"/>
      <c r="J105" s="115"/>
      <c r="K105" s="115"/>
    </row>
    <row r="106" spans="1:11" ht="12.75">
      <c r="A106" s="109">
        <v>103</v>
      </c>
      <c r="B106" s="74">
        <v>22</v>
      </c>
      <c r="C106" s="57" t="s">
        <v>152</v>
      </c>
      <c r="D106" s="26" t="s">
        <v>532</v>
      </c>
      <c r="E106" s="44">
        <v>0</v>
      </c>
      <c r="F106" s="31" t="s">
        <v>311</v>
      </c>
      <c r="G106" s="29">
        <v>2</v>
      </c>
      <c r="H106" s="67">
        <v>879000</v>
      </c>
      <c r="I106" s="115"/>
      <c r="J106" s="115"/>
      <c r="K106" s="115"/>
    </row>
    <row r="107" spans="1:11" ht="12.75">
      <c r="A107" s="109">
        <v>104</v>
      </c>
      <c r="B107" s="106">
        <v>8</v>
      </c>
      <c r="C107" s="57" t="s">
        <v>22</v>
      </c>
      <c r="D107" s="26" t="s">
        <v>496</v>
      </c>
      <c r="E107" s="44">
        <v>0</v>
      </c>
      <c r="F107" s="31" t="s">
        <v>311</v>
      </c>
      <c r="G107" s="29">
        <v>2</v>
      </c>
      <c r="H107" s="67">
        <v>687000</v>
      </c>
      <c r="I107" s="115"/>
      <c r="J107" s="115"/>
      <c r="K107" s="115"/>
    </row>
    <row r="108" spans="1:11" ht="12.75">
      <c r="A108" s="109">
        <v>105</v>
      </c>
      <c r="B108" s="74">
        <v>23</v>
      </c>
      <c r="C108" s="57" t="s">
        <v>167</v>
      </c>
      <c r="D108" s="26" t="s">
        <v>534</v>
      </c>
      <c r="E108" s="44">
        <v>0</v>
      </c>
      <c r="F108" s="31" t="s">
        <v>311</v>
      </c>
      <c r="G108" s="29">
        <v>2</v>
      </c>
      <c r="H108" s="67">
        <v>631000</v>
      </c>
      <c r="I108" s="115"/>
      <c r="J108" s="115"/>
      <c r="K108" s="115"/>
    </row>
    <row r="109" spans="1:11" ht="12.75">
      <c r="A109" s="98">
        <v>106</v>
      </c>
      <c r="B109" s="74">
        <v>7</v>
      </c>
      <c r="C109" s="57" t="s">
        <v>232</v>
      </c>
      <c r="D109" s="26" t="s">
        <v>553</v>
      </c>
      <c r="E109" s="44">
        <v>0</v>
      </c>
      <c r="F109" s="31" t="s">
        <v>311</v>
      </c>
      <c r="G109" s="29">
        <v>2</v>
      </c>
      <c r="H109" s="67">
        <v>532000</v>
      </c>
      <c r="I109" s="115"/>
      <c r="J109" s="115"/>
      <c r="K109" s="115"/>
    </row>
    <row r="110" spans="1:11" ht="12.75">
      <c r="A110" s="109">
        <v>107</v>
      </c>
      <c r="B110" s="74">
        <v>12</v>
      </c>
      <c r="C110" s="57" t="s">
        <v>202</v>
      </c>
      <c r="D110" s="26" t="s">
        <v>484</v>
      </c>
      <c r="E110" s="34">
        <v>1</v>
      </c>
      <c r="F110" s="36">
        <v>208000</v>
      </c>
      <c r="G110" s="29">
        <v>2</v>
      </c>
      <c r="H110" s="67">
        <v>494000</v>
      </c>
      <c r="I110" s="115"/>
      <c r="J110" s="115"/>
      <c r="K110" s="115"/>
    </row>
    <row r="111" spans="1:11" ht="12.75">
      <c r="A111" s="109">
        <v>108</v>
      </c>
      <c r="B111" s="74">
        <v>8</v>
      </c>
      <c r="C111" s="57" t="s">
        <v>215</v>
      </c>
      <c r="D111" s="26" t="s">
        <v>216</v>
      </c>
      <c r="E111" s="44">
        <v>6</v>
      </c>
      <c r="F111" s="35">
        <v>4614000</v>
      </c>
      <c r="G111" s="29">
        <v>2</v>
      </c>
      <c r="H111" s="67">
        <v>481000</v>
      </c>
      <c r="I111" s="115"/>
      <c r="J111" s="115"/>
      <c r="K111" s="115"/>
    </row>
    <row r="112" spans="1:11" ht="12.75">
      <c r="A112" s="109">
        <v>109</v>
      </c>
      <c r="B112" s="74">
        <v>16</v>
      </c>
      <c r="C112" s="57" t="s">
        <v>71</v>
      </c>
      <c r="D112" s="26" t="s">
        <v>451</v>
      </c>
      <c r="E112" s="44">
        <v>2</v>
      </c>
      <c r="F112" s="36">
        <v>1038000</v>
      </c>
      <c r="G112" s="29">
        <v>2</v>
      </c>
      <c r="H112" s="67">
        <v>424000</v>
      </c>
      <c r="I112" s="115"/>
      <c r="J112" s="115"/>
      <c r="K112" s="115"/>
    </row>
    <row r="113" spans="1:11" ht="12.75">
      <c r="A113" s="109">
        <v>110</v>
      </c>
      <c r="B113" s="74">
        <v>24</v>
      </c>
      <c r="C113" s="57" t="s">
        <v>160</v>
      </c>
      <c r="D113" s="26" t="s">
        <v>161</v>
      </c>
      <c r="E113" s="44">
        <v>2</v>
      </c>
      <c r="F113" s="35">
        <v>642000</v>
      </c>
      <c r="G113" s="29">
        <v>2</v>
      </c>
      <c r="H113" s="67">
        <v>409000</v>
      </c>
      <c r="I113" s="115"/>
      <c r="J113" s="115"/>
      <c r="K113" s="115"/>
    </row>
    <row r="114" spans="1:11" ht="12.75">
      <c r="A114" s="98">
        <v>111</v>
      </c>
      <c r="B114" s="74">
        <v>25</v>
      </c>
      <c r="C114" s="57" t="s">
        <v>158</v>
      </c>
      <c r="D114" s="26" t="s">
        <v>159</v>
      </c>
      <c r="E114" s="44">
        <v>1</v>
      </c>
      <c r="F114" s="35">
        <v>1133000</v>
      </c>
      <c r="G114" s="29">
        <v>2</v>
      </c>
      <c r="H114" s="67">
        <v>316000</v>
      </c>
      <c r="I114" s="116"/>
      <c r="J114" s="117"/>
      <c r="K114" s="115"/>
    </row>
    <row r="115" spans="1:11" ht="12.75">
      <c r="A115" s="109">
        <v>112</v>
      </c>
      <c r="B115" s="74">
        <v>9</v>
      </c>
      <c r="C115" s="57" t="s">
        <v>230</v>
      </c>
      <c r="D115" s="26" t="s">
        <v>552</v>
      </c>
      <c r="E115" s="44">
        <v>0</v>
      </c>
      <c r="F115" s="31" t="s">
        <v>311</v>
      </c>
      <c r="G115" s="29">
        <v>2</v>
      </c>
      <c r="H115" s="67">
        <v>311000</v>
      </c>
      <c r="I115" s="116"/>
      <c r="J115" s="117"/>
      <c r="K115" s="115"/>
    </row>
    <row r="116" spans="1:11" ht="12.75">
      <c r="A116" s="109">
        <v>113</v>
      </c>
      <c r="B116" s="74">
        <v>17</v>
      </c>
      <c r="C116" s="57" t="s">
        <v>94</v>
      </c>
      <c r="D116" s="26" t="s">
        <v>471</v>
      </c>
      <c r="E116" s="44">
        <v>1</v>
      </c>
      <c r="F116" s="35">
        <v>743000</v>
      </c>
      <c r="G116" s="29">
        <v>1</v>
      </c>
      <c r="H116" s="67">
        <v>4174000</v>
      </c>
      <c r="I116" s="116"/>
      <c r="J116" s="116"/>
      <c r="K116" s="115"/>
    </row>
    <row r="117" spans="1:11" ht="12.75">
      <c r="A117" s="109">
        <v>114</v>
      </c>
      <c r="B117" s="74">
        <v>18</v>
      </c>
      <c r="C117" s="57" t="s">
        <v>100</v>
      </c>
      <c r="D117" s="26" t="s">
        <v>359</v>
      </c>
      <c r="E117" s="44">
        <v>0</v>
      </c>
      <c r="F117" s="31" t="s">
        <v>311</v>
      </c>
      <c r="G117" s="29">
        <v>1</v>
      </c>
      <c r="H117" s="67">
        <v>3144000</v>
      </c>
      <c r="I117" s="115"/>
      <c r="J117" s="115"/>
      <c r="K117" s="115"/>
    </row>
    <row r="118" spans="1:11" ht="12.75">
      <c r="A118" s="109">
        <v>115</v>
      </c>
      <c r="B118" s="106">
        <v>5</v>
      </c>
      <c r="C118" s="57" t="s">
        <v>36</v>
      </c>
      <c r="D118" s="26" t="s">
        <v>499</v>
      </c>
      <c r="E118" s="44">
        <v>0</v>
      </c>
      <c r="F118" s="31" t="s">
        <v>311</v>
      </c>
      <c r="G118" s="29">
        <v>1</v>
      </c>
      <c r="H118" s="67">
        <v>2544000</v>
      </c>
      <c r="I118" s="115"/>
      <c r="J118" s="115"/>
      <c r="K118" s="115"/>
    </row>
    <row r="119" spans="1:13" s="1" customFormat="1" ht="12.75">
      <c r="A119" s="98">
        <v>116</v>
      </c>
      <c r="B119" s="106">
        <v>6</v>
      </c>
      <c r="C119" s="57" t="s">
        <v>52</v>
      </c>
      <c r="D119" s="26" t="s">
        <v>480</v>
      </c>
      <c r="E119" s="44">
        <v>1</v>
      </c>
      <c r="F119" s="36">
        <v>271000</v>
      </c>
      <c r="G119" s="29">
        <v>1</v>
      </c>
      <c r="H119" s="67">
        <v>1622000</v>
      </c>
      <c r="I119" s="115"/>
      <c r="J119" s="115"/>
      <c r="K119" s="115"/>
      <c r="L119"/>
      <c r="M119"/>
    </row>
    <row r="120" spans="1:11" ht="12.75">
      <c r="A120" s="109">
        <v>117</v>
      </c>
      <c r="B120" s="74">
        <v>13</v>
      </c>
      <c r="C120" s="57" t="s">
        <v>185</v>
      </c>
      <c r="D120" s="26" t="s">
        <v>186</v>
      </c>
      <c r="E120" s="44">
        <v>0</v>
      </c>
      <c r="F120" s="31" t="s">
        <v>311</v>
      </c>
      <c r="G120" s="29">
        <v>1</v>
      </c>
      <c r="H120" s="67">
        <v>1564000</v>
      </c>
      <c r="I120" s="115"/>
      <c r="J120" s="115"/>
      <c r="K120" s="115"/>
    </row>
    <row r="121" spans="1:11" ht="12.75">
      <c r="A121" s="109">
        <v>118</v>
      </c>
      <c r="B121" s="74">
        <v>10</v>
      </c>
      <c r="C121" s="57" t="s">
        <v>212</v>
      </c>
      <c r="D121" s="26" t="s">
        <v>424</v>
      </c>
      <c r="E121" s="44">
        <v>8</v>
      </c>
      <c r="F121" s="35">
        <v>4685000</v>
      </c>
      <c r="G121" s="29">
        <v>1</v>
      </c>
      <c r="H121" s="67">
        <v>1457000</v>
      </c>
      <c r="I121" s="115"/>
      <c r="J121" s="115"/>
      <c r="K121" s="115"/>
    </row>
    <row r="122" spans="1:11" ht="12.75">
      <c r="A122" s="109">
        <v>119</v>
      </c>
      <c r="B122" s="75">
        <v>19</v>
      </c>
      <c r="C122" s="57" t="s">
        <v>384</v>
      </c>
      <c r="D122" s="26" t="s">
        <v>450</v>
      </c>
      <c r="E122" s="44">
        <v>2</v>
      </c>
      <c r="F122" s="35">
        <v>1293000</v>
      </c>
      <c r="G122" s="29">
        <v>1</v>
      </c>
      <c r="H122" s="67">
        <v>1440000</v>
      </c>
      <c r="I122" s="115"/>
      <c r="J122" s="115"/>
      <c r="K122" s="115"/>
    </row>
    <row r="123" spans="1:11" ht="12.75">
      <c r="A123" s="109">
        <v>120</v>
      </c>
      <c r="B123" s="74">
        <v>14</v>
      </c>
      <c r="C123" s="57" t="s">
        <v>190</v>
      </c>
      <c r="D123" s="26" t="s">
        <v>540</v>
      </c>
      <c r="E123" s="44">
        <v>0</v>
      </c>
      <c r="F123" s="31" t="s">
        <v>311</v>
      </c>
      <c r="G123" s="29">
        <v>1</v>
      </c>
      <c r="H123" s="67">
        <v>1407000</v>
      </c>
      <c r="I123" s="115"/>
      <c r="J123" s="115"/>
      <c r="K123" s="115"/>
    </row>
    <row r="124" spans="1:11" ht="12.75">
      <c r="A124" s="98">
        <v>121</v>
      </c>
      <c r="B124" s="74">
        <v>19</v>
      </c>
      <c r="C124" s="57" t="s">
        <v>73</v>
      </c>
      <c r="D124" s="26" t="s">
        <v>512</v>
      </c>
      <c r="E124" s="44">
        <v>0</v>
      </c>
      <c r="F124" s="31" t="s">
        <v>311</v>
      </c>
      <c r="G124" s="29">
        <v>1</v>
      </c>
      <c r="H124" s="67">
        <v>1184000</v>
      </c>
      <c r="I124" s="115"/>
      <c r="J124" s="115"/>
      <c r="K124" s="115"/>
    </row>
    <row r="125" spans="1:11" ht="12.75">
      <c r="A125" s="109">
        <v>122</v>
      </c>
      <c r="B125" s="106">
        <v>7</v>
      </c>
      <c r="C125" s="57" t="s">
        <v>39</v>
      </c>
      <c r="D125" s="26" t="s">
        <v>500</v>
      </c>
      <c r="E125" s="44">
        <v>0</v>
      </c>
      <c r="F125" s="31" t="s">
        <v>311</v>
      </c>
      <c r="G125" s="29">
        <v>1</v>
      </c>
      <c r="H125" s="67">
        <v>1035000</v>
      </c>
      <c r="I125" s="115"/>
      <c r="J125" s="115"/>
      <c r="K125" s="115"/>
    </row>
    <row r="126" spans="1:11" ht="12.75">
      <c r="A126" s="109">
        <v>123</v>
      </c>
      <c r="B126" s="74">
        <v>20</v>
      </c>
      <c r="C126" s="57" t="s">
        <v>86</v>
      </c>
      <c r="D126" s="26" t="s">
        <v>444</v>
      </c>
      <c r="E126" s="44">
        <v>2</v>
      </c>
      <c r="F126" s="35">
        <v>2107000</v>
      </c>
      <c r="G126" s="29">
        <v>1</v>
      </c>
      <c r="H126" s="67">
        <v>933000</v>
      </c>
      <c r="I126" s="115"/>
      <c r="J126" s="115"/>
      <c r="K126" s="115"/>
    </row>
    <row r="127" spans="1:11" ht="12.75">
      <c r="A127" s="109">
        <v>124</v>
      </c>
      <c r="B127" s="75">
        <v>20</v>
      </c>
      <c r="C127" s="56" t="s">
        <v>272</v>
      </c>
      <c r="D127" s="29" t="s">
        <v>273</v>
      </c>
      <c r="E127" s="44">
        <v>0</v>
      </c>
      <c r="F127" s="31" t="s">
        <v>311</v>
      </c>
      <c r="G127" s="29">
        <v>1</v>
      </c>
      <c r="H127" s="67">
        <v>904000</v>
      </c>
      <c r="I127" s="115"/>
      <c r="J127" s="115"/>
      <c r="K127" s="115"/>
    </row>
    <row r="128" spans="1:11" ht="12.75">
      <c r="A128" s="109">
        <v>125</v>
      </c>
      <c r="B128" s="106">
        <v>15</v>
      </c>
      <c r="C128" s="57" t="s">
        <v>178</v>
      </c>
      <c r="D128" s="26" t="s">
        <v>179</v>
      </c>
      <c r="E128" s="44">
        <v>0</v>
      </c>
      <c r="F128" s="31" t="s">
        <v>311</v>
      </c>
      <c r="G128" s="29">
        <v>1</v>
      </c>
      <c r="H128" s="67">
        <v>857000</v>
      </c>
      <c r="I128" s="115"/>
      <c r="J128" s="115"/>
      <c r="K128" s="115"/>
    </row>
    <row r="129" spans="1:11" ht="12.75">
      <c r="A129" s="98">
        <v>126</v>
      </c>
      <c r="B129" s="106">
        <v>8</v>
      </c>
      <c r="C129" s="57" t="s">
        <v>50</v>
      </c>
      <c r="D129" s="26" t="s">
        <v>504</v>
      </c>
      <c r="E129" s="44">
        <v>0</v>
      </c>
      <c r="F129" s="31" t="s">
        <v>311</v>
      </c>
      <c r="G129" s="29">
        <v>1</v>
      </c>
      <c r="H129" s="67">
        <v>845000</v>
      </c>
      <c r="I129" s="115"/>
      <c r="J129" s="115"/>
      <c r="K129" s="115"/>
    </row>
    <row r="130" spans="1:11" ht="12.75">
      <c r="A130" s="109">
        <v>127</v>
      </c>
      <c r="B130" s="74">
        <v>11</v>
      </c>
      <c r="C130" s="57" t="s">
        <v>231</v>
      </c>
      <c r="D130" s="26" t="s">
        <v>355</v>
      </c>
      <c r="E130" s="44">
        <v>0</v>
      </c>
      <c r="F130" s="31" t="s">
        <v>311</v>
      </c>
      <c r="G130" s="29">
        <v>1</v>
      </c>
      <c r="H130" s="67">
        <v>590000</v>
      </c>
      <c r="I130" s="115"/>
      <c r="J130" s="115"/>
      <c r="K130" s="115"/>
    </row>
    <row r="131" spans="1:11" ht="12.75">
      <c r="A131" s="109">
        <v>128</v>
      </c>
      <c r="B131" s="74">
        <v>21</v>
      </c>
      <c r="C131" s="57" t="s">
        <v>64</v>
      </c>
      <c r="D131" s="26" t="s">
        <v>448</v>
      </c>
      <c r="E131" s="44">
        <v>2</v>
      </c>
      <c r="F131" s="35">
        <v>1435000</v>
      </c>
      <c r="G131" s="29">
        <v>1</v>
      </c>
      <c r="H131" s="67">
        <v>580000</v>
      </c>
      <c r="I131" s="115"/>
      <c r="J131" s="115"/>
      <c r="K131" s="115"/>
    </row>
    <row r="132" spans="1:11" ht="12.75">
      <c r="A132" s="109">
        <v>129</v>
      </c>
      <c r="B132" s="106">
        <v>9</v>
      </c>
      <c r="C132" s="57" t="s">
        <v>24</v>
      </c>
      <c r="D132" s="26" t="s">
        <v>360</v>
      </c>
      <c r="E132" s="44">
        <v>0</v>
      </c>
      <c r="F132" s="31" t="s">
        <v>311</v>
      </c>
      <c r="G132" s="29">
        <v>1</v>
      </c>
      <c r="H132" s="67">
        <v>561000</v>
      </c>
      <c r="I132" s="115"/>
      <c r="J132" s="115"/>
      <c r="K132" s="115"/>
    </row>
    <row r="133" spans="1:11" ht="12.75">
      <c r="A133" s="109">
        <v>130</v>
      </c>
      <c r="B133" s="112">
        <v>8</v>
      </c>
      <c r="C133" s="54" t="s">
        <v>16</v>
      </c>
      <c r="D133" s="27" t="s">
        <v>452</v>
      </c>
      <c r="E133" s="44">
        <v>2</v>
      </c>
      <c r="F133" s="36">
        <v>900000</v>
      </c>
      <c r="G133" s="29">
        <v>1</v>
      </c>
      <c r="H133" s="67">
        <v>470000</v>
      </c>
      <c r="I133" s="115"/>
      <c r="J133" s="115"/>
      <c r="K133" s="115"/>
    </row>
    <row r="134" spans="1:11" ht="12.75">
      <c r="A134" s="98">
        <v>131</v>
      </c>
      <c r="B134" s="106">
        <v>7</v>
      </c>
      <c r="C134" s="56" t="s">
        <v>291</v>
      </c>
      <c r="D134" s="29" t="s">
        <v>561</v>
      </c>
      <c r="E134" s="44">
        <v>0</v>
      </c>
      <c r="F134" s="31" t="s">
        <v>311</v>
      </c>
      <c r="G134" s="29">
        <v>1</v>
      </c>
      <c r="H134" s="67">
        <v>444000</v>
      </c>
      <c r="I134" s="115"/>
      <c r="J134" s="115"/>
      <c r="K134" s="115"/>
    </row>
    <row r="135" spans="1:11" ht="12.75">
      <c r="A135" s="109">
        <v>132</v>
      </c>
      <c r="B135" s="75">
        <v>21</v>
      </c>
      <c r="C135" s="56" t="s">
        <v>271</v>
      </c>
      <c r="D135" s="29" t="s">
        <v>491</v>
      </c>
      <c r="E135" s="45">
        <v>1</v>
      </c>
      <c r="F135" s="42">
        <v>109000</v>
      </c>
      <c r="G135" s="29">
        <v>1</v>
      </c>
      <c r="H135" s="67">
        <v>434000</v>
      </c>
      <c r="I135" s="115"/>
      <c r="J135" s="115"/>
      <c r="K135" s="115"/>
    </row>
    <row r="136" spans="1:11" ht="12.75">
      <c r="A136" s="109">
        <v>133</v>
      </c>
      <c r="B136" s="74">
        <v>26</v>
      </c>
      <c r="C136" s="57" t="s">
        <v>135</v>
      </c>
      <c r="D136" s="26" t="s">
        <v>431</v>
      </c>
      <c r="E136" s="44">
        <v>5</v>
      </c>
      <c r="F136" s="35">
        <v>2507000</v>
      </c>
      <c r="G136" s="29">
        <v>1</v>
      </c>
      <c r="H136" s="67">
        <v>416000</v>
      </c>
      <c r="I136" s="115"/>
      <c r="J136" s="115"/>
      <c r="K136" s="115"/>
    </row>
    <row r="137" spans="1:11" ht="12.75">
      <c r="A137" s="109">
        <v>134</v>
      </c>
      <c r="B137" s="74">
        <v>22</v>
      </c>
      <c r="C137" s="57" t="s">
        <v>68</v>
      </c>
      <c r="D137" s="26" t="s">
        <v>510</v>
      </c>
      <c r="E137" s="44">
        <v>0</v>
      </c>
      <c r="F137" s="31" t="s">
        <v>311</v>
      </c>
      <c r="G137" s="29">
        <v>1</v>
      </c>
      <c r="H137" s="67">
        <v>410000</v>
      </c>
      <c r="I137" s="115"/>
      <c r="J137" s="115"/>
      <c r="K137" s="115"/>
    </row>
    <row r="138" spans="1:11" ht="12.75">
      <c r="A138" s="109">
        <v>135</v>
      </c>
      <c r="B138" s="106">
        <v>10</v>
      </c>
      <c r="C138" s="57" t="s">
        <v>19</v>
      </c>
      <c r="D138" s="26" t="s">
        <v>495</v>
      </c>
      <c r="E138" s="44">
        <v>0</v>
      </c>
      <c r="F138" s="31" t="s">
        <v>311</v>
      </c>
      <c r="G138" s="29">
        <v>1</v>
      </c>
      <c r="H138" s="67">
        <v>366000</v>
      </c>
      <c r="I138" s="115"/>
      <c r="J138" s="115"/>
      <c r="K138" s="115"/>
    </row>
    <row r="139" spans="1:11" ht="12.75">
      <c r="A139" s="98">
        <v>136</v>
      </c>
      <c r="B139" s="106">
        <v>9</v>
      </c>
      <c r="C139" s="57" t="s">
        <v>53</v>
      </c>
      <c r="D139" s="26" t="s">
        <v>362</v>
      </c>
      <c r="E139" s="44">
        <v>0</v>
      </c>
      <c r="F139" s="31" t="s">
        <v>311</v>
      </c>
      <c r="G139" s="29">
        <v>1</v>
      </c>
      <c r="H139" s="67">
        <v>326000</v>
      </c>
      <c r="I139" s="115"/>
      <c r="J139" s="115"/>
      <c r="K139" s="115"/>
    </row>
    <row r="140" spans="1:11" ht="12.75">
      <c r="A140" s="109">
        <v>137</v>
      </c>
      <c r="B140" s="74">
        <v>12</v>
      </c>
      <c r="C140" s="57" t="s">
        <v>221</v>
      </c>
      <c r="D140" s="26" t="s">
        <v>477</v>
      </c>
      <c r="E140" s="44">
        <v>1</v>
      </c>
      <c r="F140" s="35">
        <v>429000</v>
      </c>
      <c r="G140" s="29">
        <v>1</v>
      </c>
      <c r="H140" s="67">
        <v>299000</v>
      </c>
      <c r="I140" s="115"/>
      <c r="J140" s="115"/>
      <c r="K140" s="115"/>
    </row>
    <row r="141" spans="1:11" ht="12.75">
      <c r="A141" s="109">
        <v>139</v>
      </c>
      <c r="B141" s="74">
        <v>27</v>
      </c>
      <c r="C141" s="57" t="s">
        <v>125</v>
      </c>
      <c r="D141" s="26" t="s">
        <v>526</v>
      </c>
      <c r="E141" s="44">
        <v>0</v>
      </c>
      <c r="F141" s="31" t="s">
        <v>311</v>
      </c>
      <c r="G141" s="29">
        <v>1</v>
      </c>
      <c r="H141" s="67">
        <v>286000</v>
      </c>
      <c r="I141" s="115"/>
      <c r="J141" s="115"/>
      <c r="K141" s="115"/>
    </row>
    <row r="142" spans="1:11" ht="12.75">
      <c r="A142" s="109">
        <v>138</v>
      </c>
      <c r="B142" s="107">
        <v>8</v>
      </c>
      <c r="C142" s="56" t="s">
        <v>293</v>
      </c>
      <c r="D142" s="29" t="s">
        <v>341</v>
      </c>
      <c r="E142" s="34">
        <v>1</v>
      </c>
      <c r="F142" s="36">
        <v>557000</v>
      </c>
      <c r="G142" s="29">
        <v>1</v>
      </c>
      <c r="H142" s="67">
        <v>286000</v>
      </c>
      <c r="I142" s="115"/>
      <c r="J142" s="115"/>
      <c r="K142" s="115"/>
    </row>
    <row r="143" spans="1:11" ht="12.75">
      <c r="A143" s="109">
        <v>140</v>
      </c>
      <c r="B143" s="74">
        <v>28</v>
      </c>
      <c r="C143" s="57" t="s">
        <v>126</v>
      </c>
      <c r="D143" s="26" t="s">
        <v>492</v>
      </c>
      <c r="E143" s="44">
        <v>1</v>
      </c>
      <c r="F143" s="36">
        <v>91000</v>
      </c>
      <c r="G143" s="29">
        <v>1</v>
      </c>
      <c r="H143" s="67">
        <v>274000</v>
      </c>
      <c r="I143" s="115"/>
      <c r="J143" s="115"/>
      <c r="K143" s="115"/>
    </row>
    <row r="144" spans="1:11" ht="12.75">
      <c r="A144" s="98">
        <v>141</v>
      </c>
      <c r="B144" s="74">
        <v>23</v>
      </c>
      <c r="C144" s="57" t="s">
        <v>364</v>
      </c>
      <c r="D144" s="26" t="s">
        <v>522</v>
      </c>
      <c r="E144" s="44">
        <v>0</v>
      </c>
      <c r="F144" s="31" t="s">
        <v>311</v>
      </c>
      <c r="G144" s="29">
        <v>1</v>
      </c>
      <c r="H144" s="67">
        <v>263000</v>
      </c>
      <c r="I144" s="115"/>
      <c r="J144" s="115"/>
      <c r="K144" s="115"/>
    </row>
    <row r="145" spans="1:11" ht="12.75">
      <c r="A145" s="109">
        <v>142</v>
      </c>
      <c r="B145" s="106">
        <v>8</v>
      </c>
      <c r="C145" s="57" t="s">
        <v>255</v>
      </c>
      <c r="D145" s="26" t="s">
        <v>256</v>
      </c>
      <c r="E145" s="45">
        <v>3</v>
      </c>
      <c r="F145" s="36">
        <v>5597000</v>
      </c>
      <c r="G145" s="29">
        <v>1</v>
      </c>
      <c r="H145" s="67">
        <v>254000</v>
      </c>
      <c r="I145" s="115"/>
      <c r="J145" s="115"/>
      <c r="K145" s="115"/>
    </row>
    <row r="146" spans="1:11" ht="12.75">
      <c r="A146" s="109">
        <v>143</v>
      </c>
      <c r="B146" s="106">
        <v>10</v>
      </c>
      <c r="C146" s="57" t="s">
        <v>54</v>
      </c>
      <c r="D146" s="26" t="s">
        <v>403</v>
      </c>
      <c r="E146" s="44">
        <v>1</v>
      </c>
      <c r="F146" s="36">
        <v>179000</v>
      </c>
      <c r="G146" s="29">
        <v>1</v>
      </c>
      <c r="H146" s="67">
        <v>229000</v>
      </c>
      <c r="I146" s="115"/>
      <c r="J146" s="115"/>
      <c r="K146" s="115"/>
    </row>
    <row r="147" spans="1:11" ht="12.75">
      <c r="A147" s="109">
        <v>144</v>
      </c>
      <c r="B147" s="112">
        <v>9</v>
      </c>
      <c r="C147" s="54" t="s">
        <v>0</v>
      </c>
      <c r="D147" s="27" t="s">
        <v>481</v>
      </c>
      <c r="E147" s="44">
        <v>1</v>
      </c>
      <c r="F147" s="36">
        <v>255000</v>
      </c>
      <c r="G147" s="29">
        <v>1</v>
      </c>
      <c r="H147" s="67">
        <v>213000</v>
      </c>
      <c r="I147" s="115"/>
      <c r="J147" s="115"/>
      <c r="K147" s="115"/>
    </row>
    <row r="148" spans="1:11" ht="12.75">
      <c r="A148" s="109">
        <v>145</v>
      </c>
      <c r="B148" s="106">
        <v>9</v>
      </c>
      <c r="C148" s="57" t="s">
        <v>250</v>
      </c>
      <c r="D148" s="26" t="s">
        <v>443</v>
      </c>
      <c r="E148" s="45">
        <v>2</v>
      </c>
      <c r="F148" s="35">
        <v>2277000</v>
      </c>
      <c r="G148" s="29">
        <v>1</v>
      </c>
      <c r="H148" s="67">
        <v>203000</v>
      </c>
      <c r="I148" s="115"/>
      <c r="J148" s="115"/>
      <c r="K148" s="115"/>
    </row>
    <row r="149" spans="1:11" ht="12.75">
      <c r="A149" s="98">
        <v>146</v>
      </c>
      <c r="B149" s="74">
        <v>24</v>
      </c>
      <c r="C149" s="57" t="s">
        <v>72</v>
      </c>
      <c r="D149" s="26" t="s">
        <v>453</v>
      </c>
      <c r="E149" s="44">
        <v>2</v>
      </c>
      <c r="F149" s="36">
        <v>723000</v>
      </c>
      <c r="G149" s="29">
        <v>1</v>
      </c>
      <c r="H149" s="67">
        <v>179000</v>
      </c>
      <c r="I149" s="115"/>
      <c r="J149" s="115"/>
      <c r="K149" s="115"/>
    </row>
    <row r="150" spans="1:11" ht="12.75">
      <c r="A150" s="109">
        <v>147</v>
      </c>
      <c r="B150" s="74">
        <v>16</v>
      </c>
      <c r="C150" s="57" t="s">
        <v>199</v>
      </c>
      <c r="D150" s="26" t="s">
        <v>331</v>
      </c>
      <c r="E150" s="44">
        <v>0</v>
      </c>
      <c r="F150" s="31" t="s">
        <v>311</v>
      </c>
      <c r="G150" s="29">
        <v>1</v>
      </c>
      <c r="H150" s="67">
        <v>179000</v>
      </c>
      <c r="I150" s="115"/>
      <c r="J150" s="115"/>
      <c r="K150" s="115"/>
    </row>
    <row r="151" spans="1:11" ht="12.75">
      <c r="A151" s="109">
        <v>148</v>
      </c>
      <c r="B151" s="106">
        <v>11</v>
      </c>
      <c r="C151" s="57" t="s">
        <v>46</v>
      </c>
      <c r="D151" s="26" t="s">
        <v>356</v>
      </c>
      <c r="E151" s="26">
        <v>2</v>
      </c>
      <c r="F151" s="35">
        <v>2490000</v>
      </c>
      <c r="G151" s="29">
        <v>1</v>
      </c>
      <c r="H151" s="67">
        <v>178000</v>
      </c>
      <c r="I151" s="115"/>
      <c r="J151" s="115"/>
      <c r="K151" s="115"/>
    </row>
    <row r="152" spans="1:11" ht="12.75">
      <c r="A152" s="109">
        <v>149</v>
      </c>
      <c r="B152" s="74">
        <v>29</v>
      </c>
      <c r="C152" s="57" t="s">
        <v>150</v>
      </c>
      <c r="D152" s="26" t="s">
        <v>433</v>
      </c>
      <c r="E152" s="44">
        <v>5</v>
      </c>
      <c r="F152" s="35">
        <v>1776000</v>
      </c>
      <c r="G152" s="29">
        <v>1</v>
      </c>
      <c r="H152" s="67">
        <v>173000</v>
      </c>
      <c r="I152" s="115"/>
      <c r="J152" s="115"/>
      <c r="K152" s="115"/>
    </row>
    <row r="153" spans="1:11" ht="12.75">
      <c r="A153" s="109">
        <v>150</v>
      </c>
      <c r="B153" s="74">
        <v>30</v>
      </c>
      <c r="C153" s="57" t="s">
        <v>139</v>
      </c>
      <c r="D153" s="26" t="s">
        <v>529</v>
      </c>
      <c r="E153" s="44">
        <v>0</v>
      </c>
      <c r="F153" s="31" t="s">
        <v>311</v>
      </c>
      <c r="G153" s="29">
        <v>1</v>
      </c>
      <c r="H153" s="67">
        <v>129000</v>
      </c>
      <c r="I153" s="115"/>
      <c r="J153" s="115"/>
      <c r="K153" s="115"/>
    </row>
    <row r="154" spans="1:11" ht="12.75">
      <c r="A154" s="98">
        <v>151</v>
      </c>
      <c r="B154" s="74">
        <v>13</v>
      </c>
      <c r="C154" s="57" t="s">
        <v>236</v>
      </c>
      <c r="D154" s="26" t="s">
        <v>554</v>
      </c>
      <c r="E154" s="44">
        <v>0</v>
      </c>
      <c r="F154" s="31" t="s">
        <v>311</v>
      </c>
      <c r="G154" s="29">
        <v>1</v>
      </c>
      <c r="H154" s="67">
        <v>123000</v>
      </c>
      <c r="I154" s="115"/>
      <c r="J154" s="115"/>
      <c r="K154" s="115"/>
    </row>
    <row r="155" spans="1:11" ht="12.75">
      <c r="A155" s="109">
        <v>152</v>
      </c>
      <c r="B155" s="106">
        <v>10</v>
      </c>
      <c r="C155" s="57" t="s">
        <v>238</v>
      </c>
      <c r="D155" s="26" t="s">
        <v>556</v>
      </c>
      <c r="E155" s="44">
        <v>0</v>
      </c>
      <c r="F155" s="31" t="s">
        <v>311</v>
      </c>
      <c r="G155" s="29">
        <v>1</v>
      </c>
      <c r="H155" s="67">
        <v>94000</v>
      </c>
      <c r="I155" s="115"/>
      <c r="J155" s="115"/>
      <c r="K155" s="115"/>
    </row>
    <row r="156" spans="1:11" ht="12.75">
      <c r="A156" s="109">
        <v>153</v>
      </c>
      <c r="B156" s="74">
        <v>11</v>
      </c>
      <c r="C156" s="57" t="s">
        <v>245</v>
      </c>
      <c r="D156" s="26" t="s">
        <v>489</v>
      </c>
      <c r="E156" s="44">
        <v>1</v>
      </c>
      <c r="F156" s="36">
        <v>161000</v>
      </c>
      <c r="G156" s="29">
        <v>1</v>
      </c>
      <c r="H156" s="67">
        <v>64000</v>
      </c>
      <c r="I156" s="115"/>
      <c r="J156" s="115"/>
      <c r="K156" s="115"/>
    </row>
    <row r="157" spans="1:11" ht="12.75">
      <c r="A157" s="109">
        <v>154</v>
      </c>
      <c r="B157" s="74">
        <v>25</v>
      </c>
      <c r="C157" s="57" t="s">
        <v>104</v>
      </c>
      <c r="D157" s="26" t="s">
        <v>519</v>
      </c>
      <c r="E157" s="44">
        <v>0</v>
      </c>
      <c r="F157" s="31" t="s">
        <v>311</v>
      </c>
      <c r="G157" s="29">
        <v>1</v>
      </c>
      <c r="H157" s="68">
        <v>44000</v>
      </c>
      <c r="I157" s="115"/>
      <c r="J157" s="115"/>
      <c r="K157" s="115"/>
    </row>
    <row r="158" spans="1:11" ht="12.75">
      <c r="A158" s="109" t="s">
        <v>311</v>
      </c>
      <c r="B158" s="74" t="s">
        <v>311</v>
      </c>
      <c r="C158" s="54" t="s">
        <v>1</v>
      </c>
      <c r="D158" s="27" t="s">
        <v>476</v>
      </c>
      <c r="E158" s="27">
        <v>1</v>
      </c>
      <c r="F158" s="28">
        <v>463000</v>
      </c>
      <c r="G158" s="29">
        <v>0</v>
      </c>
      <c r="H158" s="68" t="s">
        <v>311</v>
      </c>
      <c r="I158" s="115"/>
      <c r="J158" s="115"/>
      <c r="K158" s="115"/>
    </row>
    <row r="159" spans="1:11" ht="12.75">
      <c r="A159" s="109" t="s">
        <v>311</v>
      </c>
      <c r="B159" s="74" t="s">
        <v>311</v>
      </c>
      <c r="C159" s="54" t="s">
        <v>2</v>
      </c>
      <c r="D159" s="27" t="s">
        <v>3</v>
      </c>
      <c r="E159" s="44">
        <v>0</v>
      </c>
      <c r="F159" s="31" t="s">
        <v>311</v>
      </c>
      <c r="G159" s="29">
        <v>0</v>
      </c>
      <c r="H159" s="68" t="s">
        <v>311</v>
      </c>
      <c r="I159" s="115"/>
      <c r="J159" s="115"/>
      <c r="K159" s="115"/>
    </row>
    <row r="160" spans="1:11" ht="12.75">
      <c r="A160" s="109" t="s">
        <v>311</v>
      </c>
      <c r="B160" s="74" t="s">
        <v>311</v>
      </c>
      <c r="C160" s="54" t="s">
        <v>6</v>
      </c>
      <c r="D160" s="27" t="s">
        <v>493</v>
      </c>
      <c r="E160" s="44">
        <v>0</v>
      </c>
      <c r="F160" s="31" t="s">
        <v>311</v>
      </c>
      <c r="G160" s="29">
        <v>0</v>
      </c>
      <c r="H160" s="68" t="s">
        <v>311</v>
      </c>
      <c r="I160" s="115"/>
      <c r="J160" s="115"/>
      <c r="K160" s="115"/>
    </row>
    <row r="161" spans="1:11" ht="12.75">
      <c r="A161" s="109" t="s">
        <v>311</v>
      </c>
      <c r="B161" s="74" t="s">
        <v>311</v>
      </c>
      <c r="C161" s="54" t="s">
        <v>7</v>
      </c>
      <c r="D161" s="27" t="s">
        <v>494</v>
      </c>
      <c r="E161" s="44">
        <v>0</v>
      </c>
      <c r="F161" s="31" t="s">
        <v>311</v>
      </c>
      <c r="G161" s="29">
        <v>0</v>
      </c>
      <c r="H161" s="68" t="s">
        <v>311</v>
      </c>
      <c r="I161" s="115"/>
      <c r="J161" s="115"/>
      <c r="K161" s="115"/>
    </row>
    <row r="162" spans="1:11" ht="12.75">
      <c r="A162" s="109" t="s">
        <v>311</v>
      </c>
      <c r="B162" s="74" t="s">
        <v>311</v>
      </c>
      <c r="C162" s="54" t="s">
        <v>8</v>
      </c>
      <c r="D162" s="27" t="s">
        <v>9</v>
      </c>
      <c r="E162" s="44">
        <v>0</v>
      </c>
      <c r="F162" s="31" t="s">
        <v>311</v>
      </c>
      <c r="G162" s="29">
        <v>0</v>
      </c>
      <c r="H162" s="68" t="s">
        <v>311</v>
      </c>
      <c r="I162" s="115"/>
      <c r="J162" s="115"/>
      <c r="K162" s="115"/>
    </row>
    <row r="163" spans="1:11" ht="12.75">
      <c r="A163" s="109" t="s">
        <v>311</v>
      </c>
      <c r="B163" s="74" t="s">
        <v>311</v>
      </c>
      <c r="C163" s="54" t="s">
        <v>10</v>
      </c>
      <c r="D163" s="27" t="s">
        <v>478</v>
      </c>
      <c r="E163" s="44">
        <v>1</v>
      </c>
      <c r="F163" s="36">
        <v>340000</v>
      </c>
      <c r="G163" s="29">
        <v>0</v>
      </c>
      <c r="H163" s="68" t="s">
        <v>311</v>
      </c>
      <c r="I163" s="115"/>
      <c r="J163" s="115"/>
      <c r="K163" s="115"/>
    </row>
    <row r="164" spans="1:11" ht="12.75">
      <c r="A164" s="109" t="s">
        <v>311</v>
      </c>
      <c r="B164" s="74" t="s">
        <v>311</v>
      </c>
      <c r="C164" s="54" t="s">
        <v>17</v>
      </c>
      <c r="D164" s="27" t="s">
        <v>315</v>
      </c>
      <c r="E164" s="44">
        <v>0</v>
      </c>
      <c r="F164" s="31" t="s">
        <v>311</v>
      </c>
      <c r="G164" s="29">
        <v>0</v>
      </c>
      <c r="H164" s="68" t="s">
        <v>311</v>
      </c>
      <c r="I164" s="116"/>
      <c r="J164" s="117"/>
      <c r="K164" s="115"/>
    </row>
    <row r="165" spans="1:11" ht="12.75" customHeight="1">
      <c r="A165" s="109" t="s">
        <v>311</v>
      </c>
      <c r="B165" s="74" t="s">
        <v>311</v>
      </c>
      <c r="C165" s="57" t="s">
        <v>23</v>
      </c>
      <c r="D165" s="26" t="s">
        <v>497</v>
      </c>
      <c r="E165" s="44">
        <v>0</v>
      </c>
      <c r="F165" s="31" t="s">
        <v>311</v>
      </c>
      <c r="G165" s="29">
        <v>0</v>
      </c>
      <c r="H165" s="68" t="s">
        <v>311</v>
      </c>
      <c r="I165" s="116"/>
      <c r="J165" s="116"/>
      <c r="K165" s="115"/>
    </row>
    <row r="166" spans="1:11" ht="12.75">
      <c r="A166" s="109" t="s">
        <v>311</v>
      </c>
      <c r="B166" s="74" t="s">
        <v>311</v>
      </c>
      <c r="C166" s="57" t="s">
        <v>25</v>
      </c>
      <c r="D166" s="26" t="s">
        <v>498</v>
      </c>
      <c r="E166" s="44">
        <v>0</v>
      </c>
      <c r="F166" s="31" t="s">
        <v>311</v>
      </c>
      <c r="G166" s="29">
        <v>0</v>
      </c>
      <c r="H166" s="68" t="s">
        <v>311</v>
      </c>
      <c r="I166" s="115"/>
      <c r="J166" s="115"/>
      <c r="K166" s="115"/>
    </row>
    <row r="167" spans="1:11" ht="12.75">
      <c r="A167" s="109" t="s">
        <v>311</v>
      </c>
      <c r="B167" s="74" t="s">
        <v>311</v>
      </c>
      <c r="C167" s="57" t="s">
        <v>26</v>
      </c>
      <c r="D167" s="26" t="s">
        <v>27</v>
      </c>
      <c r="E167" s="44">
        <v>0</v>
      </c>
      <c r="F167" s="31" t="s">
        <v>311</v>
      </c>
      <c r="G167" s="29">
        <v>0</v>
      </c>
      <c r="H167" s="68" t="s">
        <v>311</v>
      </c>
      <c r="I167" s="115"/>
      <c r="J167" s="115"/>
      <c r="K167" s="115"/>
    </row>
    <row r="168" spans="1:11" ht="12.75">
      <c r="A168" s="109" t="s">
        <v>311</v>
      </c>
      <c r="B168" s="74" t="s">
        <v>311</v>
      </c>
      <c r="C168" s="57" t="s">
        <v>29</v>
      </c>
      <c r="D168" s="26" t="s">
        <v>30</v>
      </c>
      <c r="E168" s="44">
        <v>0</v>
      </c>
      <c r="F168" s="31" t="s">
        <v>311</v>
      </c>
      <c r="G168" s="29">
        <v>0</v>
      </c>
      <c r="H168" s="68" t="s">
        <v>311</v>
      </c>
      <c r="I168" s="115"/>
      <c r="J168" s="115"/>
      <c r="K168" s="115"/>
    </row>
    <row r="169" spans="1:11" ht="12.75">
      <c r="A169" s="109" t="s">
        <v>311</v>
      </c>
      <c r="B169" s="74" t="s">
        <v>311</v>
      </c>
      <c r="C169" s="57" t="s">
        <v>31</v>
      </c>
      <c r="D169" s="26" t="s">
        <v>32</v>
      </c>
      <c r="E169" s="44">
        <v>0</v>
      </c>
      <c r="F169" s="31" t="s">
        <v>311</v>
      </c>
      <c r="G169" s="29">
        <v>0</v>
      </c>
      <c r="H169" s="68" t="s">
        <v>311</v>
      </c>
      <c r="I169" s="115"/>
      <c r="J169" s="115"/>
      <c r="K169" s="115"/>
    </row>
    <row r="170" spans="1:11" ht="12.75">
      <c r="A170" s="109" t="s">
        <v>311</v>
      </c>
      <c r="B170" s="74" t="s">
        <v>311</v>
      </c>
      <c r="C170" s="57" t="s">
        <v>328</v>
      </c>
      <c r="D170" s="26" t="s">
        <v>334</v>
      </c>
      <c r="E170" s="44">
        <v>0</v>
      </c>
      <c r="F170" s="31" t="s">
        <v>311</v>
      </c>
      <c r="G170" s="29">
        <v>0</v>
      </c>
      <c r="H170" s="68" t="s">
        <v>311</v>
      </c>
      <c r="I170" s="115"/>
      <c r="J170" s="115"/>
      <c r="K170" s="115"/>
    </row>
    <row r="171" spans="1:11" ht="12.75">
      <c r="A171" s="109" t="s">
        <v>311</v>
      </c>
      <c r="B171" s="74" t="s">
        <v>311</v>
      </c>
      <c r="C171" s="57" t="s">
        <v>401</v>
      </c>
      <c r="D171" s="26" t="s">
        <v>400</v>
      </c>
      <c r="E171" s="26">
        <v>1</v>
      </c>
      <c r="F171" s="35">
        <v>203000</v>
      </c>
      <c r="G171" s="29">
        <v>0</v>
      </c>
      <c r="H171" s="68" t="s">
        <v>311</v>
      </c>
      <c r="I171" s="115"/>
      <c r="J171" s="115"/>
      <c r="K171" s="115"/>
    </row>
    <row r="172" spans="1:11" ht="12.75">
      <c r="A172" s="109" t="s">
        <v>311</v>
      </c>
      <c r="B172" s="74" t="s">
        <v>311</v>
      </c>
      <c r="C172" s="57" t="s">
        <v>37</v>
      </c>
      <c r="D172" s="26" t="s">
        <v>38</v>
      </c>
      <c r="E172" s="44">
        <v>0</v>
      </c>
      <c r="F172" s="31" t="s">
        <v>311</v>
      </c>
      <c r="G172" s="29">
        <v>0</v>
      </c>
      <c r="H172" s="68" t="s">
        <v>311</v>
      </c>
      <c r="I172" s="115"/>
      <c r="J172" s="115"/>
      <c r="K172" s="115"/>
    </row>
    <row r="173" spans="1:11" ht="12.75">
      <c r="A173" s="109" t="s">
        <v>311</v>
      </c>
      <c r="B173" s="74" t="s">
        <v>311</v>
      </c>
      <c r="C173" s="57" t="s">
        <v>42</v>
      </c>
      <c r="D173" s="26" t="s">
        <v>501</v>
      </c>
      <c r="E173" s="44">
        <v>0</v>
      </c>
      <c r="F173" s="31" t="s">
        <v>311</v>
      </c>
      <c r="G173" s="29">
        <v>0</v>
      </c>
      <c r="H173" s="68" t="s">
        <v>311</v>
      </c>
      <c r="I173" s="115"/>
      <c r="J173" s="115"/>
      <c r="K173" s="115"/>
    </row>
    <row r="174" spans="1:11" ht="12.75">
      <c r="A174" s="109" t="s">
        <v>311</v>
      </c>
      <c r="B174" s="74" t="s">
        <v>311</v>
      </c>
      <c r="C174" s="57" t="s">
        <v>43</v>
      </c>
      <c r="D174" s="26" t="s">
        <v>502</v>
      </c>
      <c r="E174" s="44">
        <v>0</v>
      </c>
      <c r="F174" s="31" t="s">
        <v>311</v>
      </c>
      <c r="G174" s="29">
        <v>0</v>
      </c>
      <c r="H174" s="68" t="s">
        <v>311</v>
      </c>
      <c r="I174" s="115"/>
      <c r="J174" s="115"/>
      <c r="K174" s="115"/>
    </row>
    <row r="175" spans="1:11" ht="12.75">
      <c r="A175" s="109" t="s">
        <v>311</v>
      </c>
      <c r="B175" s="74" t="s">
        <v>311</v>
      </c>
      <c r="C175" s="57" t="s">
        <v>44</v>
      </c>
      <c r="D175" s="26" t="s">
        <v>470</v>
      </c>
      <c r="E175" s="44">
        <v>1</v>
      </c>
      <c r="F175" s="36">
        <v>773000</v>
      </c>
      <c r="G175" s="29">
        <v>0</v>
      </c>
      <c r="H175" s="68" t="s">
        <v>311</v>
      </c>
      <c r="I175" s="115"/>
      <c r="J175" s="115"/>
      <c r="K175" s="115"/>
    </row>
    <row r="176" spans="1:11" ht="12.75">
      <c r="A176" s="109" t="s">
        <v>311</v>
      </c>
      <c r="B176" s="74" t="s">
        <v>311</v>
      </c>
      <c r="C176" s="57" t="s">
        <v>45</v>
      </c>
      <c r="D176" s="26" t="s">
        <v>460</v>
      </c>
      <c r="E176" s="26">
        <v>2</v>
      </c>
      <c r="F176" s="35">
        <v>363000</v>
      </c>
      <c r="G176" s="29">
        <v>0</v>
      </c>
      <c r="H176" s="68" t="s">
        <v>311</v>
      </c>
      <c r="I176" s="115"/>
      <c r="J176" s="115"/>
      <c r="K176" s="115"/>
    </row>
    <row r="177" spans="1:11" ht="12.75">
      <c r="A177" s="109" t="s">
        <v>311</v>
      </c>
      <c r="B177" s="74" t="s">
        <v>311</v>
      </c>
      <c r="C177" s="57" t="s">
        <v>47</v>
      </c>
      <c r="D177" s="26" t="s">
        <v>503</v>
      </c>
      <c r="E177" s="44">
        <v>0</v>
      </c>
      <c r="F177" s="31" t="s">
        <v>311</v>
      </c>
      <c r="G177" s="29">
        <v>0</v>
      </c>
      <c r="H177" s="68" t="s">
        <v>311</v>
      </c>
      <c r="I177" s="115"/>
      <c r="J177" s="115"/>
      <c r="K177" s="115"/>
    </row>
    <row r="178" spans="1:11" ht="12.75">
      <c r="A178" s="109" t="s">
        <v>311</v>
      </c>
      <c r="B178" s="74" t="s">
        <v>311</v>
      </c>
      <c r="C178" s="57" t="s">
        <v>48</v>
      </c>
      <c r="D178" s="26" t="s">
        <v>49</v>
      </c>
      <c r="E178" s="34">
        <v>4</v>
      </c>
      <c r="F178" s="36">
        <v>2504000</v>
      </c>
      <c r="G178" s="29">
        <v>0</v>
      </c>
      <c r="H178" s="68" t="s">
        <v>311</v>
      </c>
      <c r="I178" s="115"/>
      <c r="J178" s="115"/>
      <c r="K178" s="115"/>
    </row>
    <row r="179" spans="1:11" ht="12.75">
      <c r="A179" s="109" t="s">
        <v>311</v>
      </c>
      <c r="B179" s="74" t="s">
        <v>311</v>
      </c>
      <c r="C179" s="57" t="s">
        <v>51</v>
      </c>
      <c r="D179" s="26" t="s">
        <v>505</v>
      </c>
      <c r="E179" s="44">
        <v>0</v>
      </c>
      <c r="F179" s="31" t="s">
        <v>311</v>
      </c>
      <c r="G179" s="29">
        <v>0</v>
      </c>
      <c r="H179" s="68" t="s">
        <v>311</v>
      </c>
      <c r="I179" s="115"/>
      <c r="J179" s="115"/>
      <c r="K179" s="115"/>
    </row>
    <row r="180" spans="1:11" ht="12.75">
      <c r="A180" s="109" t="s">
        <v>311</v>
      </c>
      <c r="B180" s="74" t="s">
        <v>311</v>
      </c>
      <c r="C180" s="57" t="s">
        <v>55</v>
      </c>
      <c r="D180" s="26" t="s">
        <v>56</v>
      </c>
      <c r="E180" s="44">
        <v>0</v>
      </c>
      <c r="F180" s="31" t="s">
        <v>311</v>
      </c>
      <c r="G180" s="29">
        <v>0</v>
      </c>
      <c r="H180" s="68" t="s">
        <v>311</v>
      </c>
      <c r="I180" s="115"/>
      <c r="J180" s="115"/>
      <c r="K180" s="115"/>
    </row>
    <row r="181" spans="1:11" ht="12.75">
      <c r="A181" s="109" t="s">
        <v>311</v>
      </c>
      <c r="B181" s="74" t="s">
        <v>311</v>
      </c>
      <c r="C181" s="57" t="s">
        <v>335</v>
      </c>
      <c r="D181" s="26" t="s">
        <v>506</v>
      </c>
      <c r="E181" s="44">
        <v>0</v>
      </c>
      <c r="F181" s="31" t="s">
        <v>311</v>
      </c>
      <c r="G181" s="29">
        <v>0</v>
      </c>
      <c r="H181" s="68" t="s">
        <v>311</v>
      </c>
      <c r="I181" s="113"/>
      <c r="J181" s="114"/>
      <c r="K181" s="115"/>
    </row>
    <row r="182" spans="1:11" ht="12.75">
      <c r="A182" s="109" t="s">
        <v>311</v>
      </c>
      <c r="B182" s="74" t="s">
        <v>311</v>
      </c>
      <c r="C182" s="57" t="s">
        <v>405</v>
      </c>
      <c r="D182" s="26" t="s">
        <v>404</v>
      </c>
      <c r="E182" s="26">
        <v>1</v>
      </c>
      <c r="F182" s="35">
        <v>598000</v>
      </c>
      <c r="G182" s="29">
        <v>0</v>
      </c>
      <c r="H182" s="68" t="s">
        <v>311</v>
      </c>
      <c r="I182" s="113"/>
      <c r="J182" s="113"/>
      <c r="K182" s="115"/>
    </row>
    <row r="183" spans="1:11" ht="15" customHeight="1">
      <c r="A183" s="109" t="s">
        <v>311</v>
      </c>
      <c r="B183" s="74" t="s">
        <v>311</v>
      </c>
      <c r="C183" s="57" t="s">
        <v>57</v>
      </c>
      <c r="D183" s="26" t="s">
        <v>508</v>
      </c>
      <c r="E183" s="44">
        <v>0</v>
      </c>
      <c r="F183" s="31" t="s">
        <v>311</v>
      </c>
      <c r="G183" s="29">
        <v>0</v>
      </c>
      <c r="H183" s="68" t="s">
        <v>311</v>
      </c>
      <c r="I183" s="115"/>
      <c r="J183" s="115"/>
      <c r="K183" s="115"/>
    </row>
    <row r="184" spans="1:11" ht="12.75">
      <c r="A184" s="109" t="s">
        <v>311</v>
      </c>
      <c r="B184" s="74" t="s">
        <v>311</v>
      </c>
      <c r="C184" s="57" t="s">
        <v>58</v>
      </c>
      <c r="D184" s="26" t="s">
        <v>347</v>
      </c>
      <c r="E184" s="44">
        <v>0</v>
      </c>
      <c r="F184" s="31" t="s">
        <v>311</v>
      </c>
      <c r="G184" s="29">
        <v>0</v>
      </c>
      <c r="H184" s="68" t="s">
        <v>311</v>
      </c>
      <c r="I184" s="115"/>
      <c r="J184" s="115"/>
      <c r="K184" s="115"/>
    </row>
    <row r="185" spans="1:11" ht="12.75">
      <c r="A185" s="109" t="s">
        <v>311</v>
      </c>
      <c r="B185" s="74" t="s">
        <v>311</v>
      </c>
      <c r="C185" s="57" t="s">
        <v>63</v>
      </c>
      <c r="D185" s="26" t="s">
        <v>488</v>
      </c>
      <c r="E185" s="34">
        <v>1</v>
      </c>
      <c r="F185" s="36">
        <v>170000</v>
      </c>
      <c r="G185" s="29">
        <v>0</v>
      </c>
      <c r="H185" s="68" t="s">
        <v>311</v>
      </c>
      <c r="I185" s="115"/>
      <c r="J185" s="115"/>
      <c r="K185" s="115"/>
    </row>
    <row r="186" spans="1:11" ht="12.75">
      <c r="A186" s="109" t="s">
        <v>311</v>
      </c>
      <c r="B186" s="74" t="s">
        <v>311</v>
      </c>
      <c r="C186" s="57" t="s">
        <v>66</v>
      </c>
      <c r="D186" s="26" t="s">
        <v>509</v>
      </c>
      <c r="E186" s="44">
        <v>0</v>
      </c>
      <c r="F186" s="31" t="s">
        <v>311</v>
      </c>
      <c r="G186" s="29">
        <v>0</v>
      </c>
      <c r="H186" s="68" t="s">
        <v>311</v>
      </c>
      <c r="I186" s="115"/>
      <c r="J186" s="115"/>
      <c r="K186" s="115"/>
    </row>
    <row r="187" spans="1:11" ht="12.75">
      <c r="A187" s="109" t="s">
        <v>311</v>
      </c>
      <c r="B187" s="74" t="s">
        <v>311</v>
      </c>
      <c r="C187" s="57" t="s">
        <v>67</v>
      </c>
      <c r="D187" s="26" t="s">
        <v>447</v>
      </c>
      <c r="E187" s="26">
        <v>2</v>
      </c>
      <c r="F187" s="35">
        <v>1765000</v>
      </c>
      <c r="G187" s="29">
        <v>0</v>
      </c>
      <c r="H187" s="68" t="s">
        <v>311</v>
      </c>
      <c r="I187" s="115"/>
      <c r="J187" s="115"/>
      <c r="K187" s="115"/>
    </row>
    <row r="188" spans="1:11" ht="12.75">
      <c r="A188" s="109" t="s">
        <v>311</v>
      </c>
      <c r="B188" s="74" t="s">
        <v>311</v>
      </c>
      <c r="C188" s="57" t="s">
        <v>69</v>
      </c>
      <c r="D188" s="26" t="s">
        <v>511</v>
      </c>
      <c r="E188" s="44">
        <v>0</v>
      </c>
      <c r="F188" s="31" t="s">
        <v>311</v>
      </c>
      <c r="G188" s="29">
        <v>0</v>
      </c>
      <c r="H188" s="68" t="s">
        <v>311</v>
      </c>
      <c r="I188" s="115"/>
      <c r="J188" s="115"/>
      <c r="K188" s="115"/>
    </row>
    <row r="189" spans="1:11" ht="12.75">
      <c r="A189" s="109" t="s">
        <v>311</v>
      </c>
      <c r="B189" s="74" t="s">
        <v>311</v>
      </c>
      <c r="C189" s="57" t="s">
        <v>70</v>
      </c>
      <c r="D189" s="26" t="s">
        <v>439</v>
      </c>
      <c r="E189" s="34">
        <v>3</v>
      </c>
      <c r="F189" s="36">
        <v>2755000</v>
      </c>
      <c r="G189" s="29">
        <v>0</v>
      </c>
      <c r="H189" s="68" t="s">
        <v>311</v>
      </c>
      <c r="I189" s="115"/>
      <c r="J189" s="115"/>
      <c r="K189" s="115"/>
    </row>
    <row r="190" spans="1:11" ht="12.75">
      <c r="A190" s="109" t="s">
        <v>311</v>
      </c>
      <c r="B190" s="74" t="s">
        <v>311</v>
      </c>
      <c r="C190" s="57" t="s">
        <v>74</v>
      </c>
      <c r="D190" s="26" t="s">
        <v>483</v>
      </c>
      <c r="E190" s="44">
        <v>1</v>
      </c>
      <c r="F190" s="35">
        <v>231000</v>
      </c>
      <c r="G190" s="29">
        <v>0</v>
      </c>
      <c r="H190" s="68" t="s">
        <v>311</v>
      </c>
      <c r="I190" s="116"/>
      <c r="J190" s="116"/>
      <c r="K190" s="115"/>
    </row>
    <row r="191" spans="1:11" ht="12.75">
      <c r="A191" s="109" t="s">
        <v>311</v>
      </c>
      <c r="B191" s="74" t="s">
        <v>311</v>
      </c>
      <c r="C191" s="57" t="s">
        <v>77</v>
      </c>
      <c r="D191" s="26" t="s">
        <v>513</v>
      </c>
      <c r="E191" s="44">
        <v>0</v>
      </c>
      <c r="F191" s="31" t="s">
        <v>311</v>
      </c>
      <c r="G191" s="29">
        <v>0</v>
      </c>
      <c r="H191" s="68" t="s">
        <v>311</v>
      </c>
      <c r="I191" s="115"/>
      <c r="J191" s="115"/>
      <c r="K191" s="115"/>
    </row>
    <row r="192" spans="1:11" ht="12.75">
      <c r="A192" s="109" t="s">
        <v>311</v>
      </c>
      <c r="B192" s="74" t="s">
        <v>311</v>
      </c>
      <c r="C192" s="57" t="s">
        <v>78</v>
      </c>
      <c r="D192" s="26" t="s">
        <v>514</v>
      </c>
      <c r="E192" s="44">
        <v>0</v>
      </c>
      <c r="F192" s="31" t="s">
        <v>311</v>
      </c>
      <c r="G192" s="29">
        <v>0</v>
      </c>
      <c r="H192" s="68" t="s">
        <v>311</v>
      </c>
      <c r="I192" s="115"/>
      <c r="J192" s="115"/>
      <c r="K192" s="115"/>
    </row>
    <row r="193" spans="1:11" ht="12.75">
      <c r="A193" s="109" t="s">
        <v>311</v>
      </c>
      <c r="B193" s="74" t="s">
        <v>311</v>
      </c>
      <c r="C193" s="57" t="s">
        <v>79</v>
      </c>
      <c r="D193" s="26" t="s">
        <v>515</v>
      </c>
      <c r="E193" s="44">
        <v>0</v>
      </c>
      <c r="F193" s="31" t="s">
        <v>311</v>
      </c>
      <c r="G193" s="29">
        <v>0</v>
      </c>
      <c r="H193" s="68" t="s">
        <v>311</v>
      </c>
      <c r="I193" s="115"/>
      <c r="J193" s="115"/>
      <c r="K193" s="115"/>
    </row>
    <row r="194" spans="1:11" ht="12.75">
      <c r="A194" s="109" t="s">
        <v>311</v>
      </c>
      <c r="B194" s="74" t="s">
        <v>311</v>
      </c>
      <c r="C194" s="57" t="s">
        <v>80</v>
      </c>
      <c r="D194" s="26" t="s">
        <v>475</v>
      </c>
      <c r="E194" s="34">
        <v>1</v>
      </c>
      <c r="F194" s="36">
        <v>476000</v>
      </c>
      <c r="G194" s="29">
        <v>0</v>
      </c>
      <c r="H194" s="68" t="s">
        <v>311</v>
      </c>
      <c r="I194" s="115"/>
      <c r="J194" s="115"/>
      <c r="K194" s="115"/>
    </row>
    <row r="195" spans="1:11" ht="12.75">
      <c r="A195" s="109" t="s">
        <v>311</v>
      </c>
      <c r="B195" s="74" t="s">
        <v>311</v>
      </c>
      <c r="C195" s="57" t="s">
        <v>83</v>
      </c>
      <c r="D195" s="26" t="s">
        <v>84</v>
      </c>
      <c r="E195" s="34">
        <v>1</v>
      </c>
      <c r="F195" s="36">
        <v>315000</v>
      </c>
      <c r="G195" s="29">
        <v>0</v>
      </c>
      <c r="H195" s="68" t="s">
        <v>311</v>
      </c>
      <c r="I195" s="115"/>
      <c r="J195" s="115"/>
      <c r="K195" s="115"/>
    </row>
    <row r="196" spans="1:11" ht="12.75">
      <c r="A196" s="109" t="s">
        <v>311</v>
      </c>
      <c r="B196" s="74" t="s">
        <v>311</v>
      </c>
      <c r="C196" s="57" t="s">
        <v>88</v>
      </c>
      <c r="D196" s="26" t="s">
        <v>89</v>
      </c>
      <c r="E196" s="44">
        <v>0</v>
      </c>
      <c r="F196" s="31" t="s">
        <v>311</v>
      </c>
      <c r="G196" s="29">
        <v>0</v>
      </c>
      <c r="H196" s="68" t="s">
        <v>311</v>
      </c>
      <c r="I196" s="115"/>
      <c r="J196" s="115"/>
      <c r="K196" s="115"/>
    </row>
    <row r="197" spans="1:11" ht="12.75">
      <c r="A197" s="109" t="s">
        <v>311</v>
      </c>
      <c r="B197" s="74" t="s">
        <v>311</v>
      </c>
      <c r="C197" s="57" t="s">
        <v>90</v>
      </c>
      <c r="D197" s="26" t="s">
        <v>91</v>
      </c>
      <c r="E197" s="44">
        <v>3</v>
      </c>
      <c r="F197" s="35">
        <v>2085000</v>
      </c>
      <c r="G197" s="29">
        <v>0</v>
      </c>
      <c r="H197" s="68" t="s">
        <v>311</v>
      </c>
      <c r="I197" s="115"/>
      <c r="J197" s="115"/>
      <c r="K197" s="115"/>
    </row>
    <row r="198" spans="1:11" ht="12.75">
      <c r="A198" s="109" t="s">
        <v>311</v>
      </c>
      <c r="B198" s="74" t="s">
        <v>311</v>
      </c>
      <c r="C198" s="57" t="s">
        <v>92</v>
      </c>
      <c r="D198" s="26" t="s">
        <v>516</v>
      </c>
      <c r="E198" s="44">
        <v>0</v>
      </c>
      <c r="F198" s="31" t="s">
        <v>311</v>
      </c>
      <c r="G198" s="29">
        <v>0</v>
      </c>
      <c r="H198" s="68" t="s">
        <v>311</v>
      </c>
      <c r="I198" s="115"/>
      <c r="J198" s="115"/>
      <c r="K198" s="115"/>
    </row>
    <row r="199" spans="1:11" ht="12.75">
      <c r="A199" s="109" t="s">
        <v>311</v>
      </c>
      <c r="B199" s="74" t="s">
        <v>311</v>
      </c>
      <c r="C199" s="57" t="s">
        <v>95</v>
      </c>
      <c r="D199" s="26" t="s">
        <v>517</v>
      </c>
      <c r="E199" s="44">
        <v>0</v>
      </c>
      <c r="F199" s="31" t="s">
        <v>311</v>
      </c>
      <c r="G199" s="29">
        <v>0</v>
      </c>
      <c r="H199" s="68" t="s">
        <v>311</v>
      </c>
      <c r="I199" s="115"/>
      <c r="J199" s="115"/>
      <c r="K199" s="115"/>
    </row>
    <row r="200" spans="1:11" ht="12.75">
      <c r="A200" s="109" t="s">
        <v>311</v>
      </c>
      <c r="B200" s="74" t="s">
        <v>311</v>
      </c>
      <c r="C200" s="57" t="s">
        <v>103</v>
      </c>
      <c r="D200" s="26" t="s">
        <v>518</v>
      </c>
      <c r="E200" s="44">
        <v>0</v>
      </c>
      <c r="F200" s="31" t="s">
        <v>311</v>
      </c>
      <c r="G200" s="29">
        <v>0</v>
      </c>
      <c r="H200" s="68" t="s">
        <v>311</v>
      </c>
      <c r="I200" s="115"/>
      <c r="J200" s="115"/>
      <c r="K200" s="115"/>
    </row>
    <row r="201" spans="1:11" ht="12.75">
      <c r="A201" s="109" t="s">
        <v>311</v>
      </c>
      <c r="B201" s="74" t="s">
        <v>311</v>
      </c>
      <c r="C201" s="57" t="s">
        <v>106</v>
      </c>
      <c r="D201" s="26" t="s">
        <v>521</v>
      </c>
      <c r="E201" s="44">
        <v>0</v>
      </c>
      <c r="F201" s="31" t="s">
        <v>311</v>
      </c>
      <c r="G201" s="29">
        <v>0</v>
      </c>
      <c r="H201" s="68" t="s">
        <v>311</v>
      </c>
      <c r="I201" s="115"/>
      <c r="J201" s="115"/>
      <c r="K201" s="115"/>
    </row>
    <row r="202" spans="1:11" ht="12.75">
      <c r="A202" s="109" t="s">
        <v>311</v>
      </c>
      <c r="B202" s="74" t="s">
        <v>311</v>
      </c>
      <c r="C202" s="57" t="s">
        <v>109</v>
      </c>
      <c r="D202" s="26" t="s">
        <v>482</v>
      </c>
      <c r="E202" s="44">
        <v>1</v>
      </c>
      <c r="F202" s="35">
        <v>252000</v>
      </c>
      <c r="G202" s="29">
        <v>0</v>
      </c>
      <c r="H202" s="68" t="s">
        <v>311</v>
      </c>
      <c r="I202" s="115"/>
      <c r="J202" s="115"/>
      <c r="K202" s="115"/>
    </row>
    <row r="203" spans="1:11" ht="12.75">
      <c r="A203" s="109" t="s">
        <v>311</v>
      </c>
      <c r="B203" s="74" t="s">
        <v>311</v>
      </c>
      <c r="C203" s="57" t="s">
        <v>393</v>
      </c>
      <c r="D203" s="26" t="s">
        <v>392</v>
      </c>
      <c r="E203" s="44">
        <v>1</v>
      </c>
      <c r="F203" s="35">
        <v>203000</v>
      </c>
      <c r="G203" s="29">
        <v>0</v>
      </c>
      <c r="H203" s="68" t="s">
        <v>311</v>
      </c>
      <c r="I203" s="115"/>
      <c r="J203" s="115"/>
      <c r="K203" s="115"/>
    </row>
    <row r="204" spans="1:11" ht="12.75">
      <c r="A204" s="109" t="s">
        <v>311</v>
      </c>
      <c r="B204" s="74" t="s">
        <v>311</v>
      </c>
      <c r="C204" s="57" t="s">
        <v>111</v>
      </c>
      <c r="D204" s="26" t="s">
        <v>112</v>
      </c>
      <c r="E204" s="44">
        <v>0</v>
      </c>
      <c r="F204" s="31" t="s">
        <v>311</v>
      </c>
      <c r="G204" s="29">
        <v>0</v>
      </c>
      <c r="H204" s="68" t="s">
        <v>311</v>
      </c>
      <c r="I204" s="115"/>
      <c r="J204" s="115"/>
      <c r="K204" s="115"/>
    </row>
    <row r="205" spans="1:11" ht="12.75">
      <c r="A205" s="109" t="s">
        <v>311</v>
      </c>
      <c r="B205" s="74" t="s">
        <v>311</v>
      </c>
      <c r="C205" s="57" t="s">
        <v>113</v>
      </c>
      <c r="D205" s="26" t="s">
        <v>523</v>
      </c>
      <c r="E205" s="44">
        <v>0</v>
      </c>
      <c r="F205" s="31" t="s">
        <v>311</v>
      </c>
      <c r="G205" s="29">
        <v>0</v>
      </c>
      <c r="H205" s="68" t="s">
        <v>311</v>
      </c>
      <c r="I205" s="115"/>
      <c r="J205" s="115"/>
      <c r="K205" s="115"/>
    </row>
    <row r="206" spans="1:11" ht="12.75">
      <c r="A206" s="109" t="s">
        <v>311</v>
      </c>
      <c r="B206" s="74" t="s">
        <v>311</v>
      </c>
      <c r="C206" s="57" t="s">
        <v>114</v>
      </c>
      <c r="D206" s="26" t="s">
        <v>524</v>
      </c>
      <c r="E206" s="44">
        <v>0</v>
      </c>
      <c r="F206" s="31" t="s">
        <v>311</v>
      </c>
      <c r="G206" s="29">
        <v>0</v>
      </c>
      <c r="H206" s="68" t="s">
        <v>311</v>
      </c>
      <c r="I206" s="113"/>
      <c r="J206" s="114"/>
      <c r="K206" s="115"/>
    </row>
    <row r="207" spans="1:11" ht="12.75">
      <c r="A207" s="109" t="s">
        <v>311</v>
      </c>
      <c r="B207" s="74" t="s">
        <v>311</v>
      </c>
      <c r="C207" s="57" t="s">
        <v>115</v>
      </c>
      <c r="D207" s="26" t="s">
        <v>116</v>
      </c>
      <c r="E207" s="44">
        <v>2</v>
      </c>
      <c r="F207" s="36">
        <v>342000</v>
      </c>
      <c r="G207" s="29">
        <v>0</v>
      </c>
      <c r="H207" s="68" t="s">
        <v>311</v>
      </c>
      <c r="I207" s="113"/>
      <c r="J207" s="113"/>
      <c r="K207" s="115"/>
    </row>
    <row r="208" spans="1:11" ht="12.75">
      <c r="A208" s="109" t="s">
        <v>311</v>
      </c>
      <c r="B208" s="74" t="s">
        <v>311</v>
      </c>
      <c r="C208" s="57" t="s">
        <v>117</v>
      </c>
      <c r="D208" s="26" t="s">
        <v>474</v>
      </c>
      <c r="E208" s="44">
        <v>1</v>
      </c>
      <c r="F208" s="35">
        <v>527000</v>
      </c>
      <c r="G208" s="29">
        <v>0</v>
      </c>
      <c r="H208" s="68" t="s">
        <v>311</v>
      </c>
      <c r="I208" s="115"/>
      <c r="J208" s="115"/>
      <c r="K208" s="115"/>
    </row>
    <row r="209" spans="1:11" ht="12.75">
      <c r="A209" s="109" t="s">
        <v>311</v>
      </c>
      <c r="B209" s="74" t="s">
        <v>311</v>
      </c>
      <c r="C209" s="57" t="s">
        <v>118</v>
      </c>
      <c r="D209" s="26" t="s">
        <v>525</v>
      </c>
      <c r="E209" s="44">
        <v>0</v>
      </c>
      <c r="F209" s="31" t="s">
        <v>311</v>
      </c>
      <c r="G209" s="29">
        <v>0</v>
      </c>
      <c r="H209" s="68" t="s">
        <v>311</v>
      </c>
      <c r="I209" s="115"/>
      <c r="J209" s="115"/>
      <c r="K209" s="115"/>
    </row>
    <row r="210" spans="1:11" ht="12.75">
      <c r="A210" s="109" t="s">
        <v>311</v>
      </c>
      <c r="B210" s="74" t="s">
        <v>311</v>
      </c>
      <c r="C210" s="57" t="s">
        <v>128</v>
      </c>
      <c r="D210" s="26" t="s">
        <v>527</v>
      </c>
      <c r="E210" s="44">
        <v>0</v>
      </c>
      <c r="F210" s="31" t="s">
        <v>311</v>
      </c>
      <c r="G210" s="29">
        <v>0</v>
      </c>
      <c r="H210" s="68" t="s">
        <v>311</v>
      </c>
      <c r="I210" s="115"/>
      <c r="J210" s="115"/>
      <c r="K210" s="115"/>
    </row>
    <row r="211" spans="1:11" ht="12.75">
      <c r="A211" s="109" t="s">
        <v>311</v>
      </c>
      <c r="B211" s="74" t="s">
        <v>311</v>
      </c>
      <c r="C211" s="57" t="s">
        <v>129</v>
      </c>
      <c r="D211" s="26" t="s">
        <v>528</v>
      </c>
      <c r="E211" s="44">
        <v>0</v>
      </c>
      <c r="F211" s="31" t="s">
        <v>311</v>
      </c>
      <c r="G211" s="29">
        <v>0</v>
      </c>
      <c r="H211" s="68" t="s">
        <v>311</v>
      </c>
      <c r="I211" s="115"/>
      <c r="J211" s="115"/>
      <c r="K211" s="115"/>
    </row>
    <row r="212" spans="1:11" ht="12.75">
      <c r="A212" s="109" t="s">
        <v>311</v>
      </c>
      <c r="B212" s="74" t="s">
        <v>311</v>
      </c>
      <c r="C212" s="57" t="s">
        <v>143</v>
      </c>
      <c r="D212" s="26" t="s">
        <v>530</v>
      </c>
      <c r="E212" s="44">
        <v>0</v>
      </c>
      <c r="F212" s="31" t="s">
        <v>311</v>
      </c>
      <c r="G212" s="29">
        <v>0</v>
      </c>
      <c r="H212" s="68" t="s">
        <v>311</v>
      </c>
      <c r="I212" s="115"/>
      <c r="J212" s="115"/>
      <c r="K212" s="115"/>
    </row>
    <row r="213" spans="1:11" ht="12.75">
      <c r="A213" s="109" t="s">
        <v>311</v>
      </c>
      <c r="B213" s="74" t="s">
        <v>311</v>
      </c>
      <c r="C213" s="57" t="s">
        <v>144</v>
      </c>
      <c r="D213" s="26" t="s">
        <v>145</v>
      </c>
      <c r="E213" s="44">
        <v>0</v>
      </c>
      <c r="F213" s="31" t="s">
        <v>311</v>
      </c>
      <c r="G213" s="29">
        <v>0</v>
      </c>
      <c r="H213" s="68" t="s">
        <v>311</v>
      </c>
      <c r="I213" s="115"/>
      <c r="J213" s="115"/>
      <c r="K213" s="115"/>
    </row>
    <row r="214" spans="1:11" ht="12.75">
      <c r="A214" s="109" t="s">
        <v>311</v>
      </c>
      <c r="B214" s="74" t="s">
        <v>311</v>
      </c>
      <c r="C214" s="57" t="s">
        <v>146</v>
      </c>
      <c r="D214" s="26" t="s">
        <v>147</v>
      </c>
      <c r="E214" s="44">
        <v>0</v>
      </c>
      <c r="F214" s="31" t="s">
        <v>311</v>
      </c>
      <c r="G214" s="29">
        <v>0</v>
      </c>
      <c r="H214" s="68" t="s">
        <v>311</v>
      </c>
      <c r="I214" s="116"/>
      <c r="J214" s="117"/>
      <c r="K214" s="115"/>
    </row>
    <row r="215" spans="1:11" ht="12.75">
      <c r="A215" s="109" t="s">
        <v>311</v>
      </c>
      <c r="B215" s="74" t="s">
        <v>311</v>
      </c>
      <c r="C215" s="57" t="s">
        <v>151</v>
      </c>
      <c r="D215" s="26" t="s">
        <v>531</v>
      </c>
      <c r="E215" s="44">
        <v>0</v>
      </c>
      <c r="F215" s="31" t="s">
        <v>311</v>
      </c>
      <c r="G215" s="29">
        <v>0</v>
      </c>
      <c r="H215" s="68" t="s">
        <v>311</v>
      </c>
      <c r="I215" s="116"/>
      <c r="J215" s="116"/>
      <c r="K215" s="115"/>
    </row>
    <row r="216" spans="1:11" ht="12.75">
      <c r="A216" s="109" t="s">
        <v>311</v>
      </c>
      <c r="B216" s="74" t="s">
        <v>311</v>
      </c>
      <c r="C216" s="57" t="s">
        <v>153</v>
      </c>
      <c r="D216" s="26" t="s">
        <v>533</v>
      </c>
      <c r="E216" s="44">
        <v>0</v>
      </c>
      <c r="F216" s="31" t="s">
        <v>311</v>
      </c>
      <c r="G216" s="29">
        <v>0</v>
      </c>
      <c r="H216" s="68" t="s">
        <v>311</v>
      </c>
      <c r="I216" s="116"/>
      <c r="J216" s="116"/>
      <c r="K216" s="115"/>
    </row>
    <row r="217" spans="1:11" ht="12.75">
      <c r="A217" s="109" t="s">
        <v>311</v>
      </c>
      <c r="B217" s="74" t="s">
        <v>311</v>
      </c>
      <c r="C217" s="57" t="s">
        <v>154</v>
      </c>
      <c r="D217" s="26" t="s">
        <v>486</v>
      </c>
      <c r="E217" s="44">
        <v>1</v>
      </c>
      <c r="F217" s="35">
        <v>202000</v>
      </c>
      <c r="G217" s="29">
        <v>0</v>
      </c>
      <c r="H217" s="68" t="s">
        <v>311</v>
      </c>
      <c r="I217" s="115"/>
      <c r="J217" s="115"/>
      <c r="K217" s="115"/>
    </row>
    <row r="218" spans="1:11" ht="12.75">
      <c r="A218" s="109" t="s">
        <v>311</v>
      </c>
      <c r="B218" s="74" t="s">
        <v>311</v>
      </c>
      <c r="C218" s="57" t="s">
        <v>157</v>
      </c>
      <c r="D218" s="26" t="s">
        <v>354</v>
      </c>
      <c r="E218" s="44">
        <v>0</v>
      </c>
      <c r="F218" s="31" t="s">
        <v>311</v>
      </c>
      <c r="G218" s="29">
        <v>0</v>
      </c>
      <c r="H218" s="68" t="s">
        <v>311</v>
      </c>
      <c r="I218" s="115"/>
      <c r="J218" s="115"/>
      <c r="K218" s="115"/>
    </row>
    <row r="219" spans="1:11" ht="12.75">
      <c r="A219" s="109" t="s">
        <v>311</v>
      </c>
      <c r="B219" s="74" t="s">
        <v>311</v>
      </c>
      <c r="C219" s="57" t="s">
        <v>168</v>
      </c>
      <c r="D219" s="26" t="s">
        <v>535</v>
      </c>
      <c r="E219" s="44">
        <v>0</v>
      </c>
      <c r="F219" s="31" t="s">
        <v>311</v>
      </c>
      <c r="G219" s="29">
        <v>0</v>
      </c>
      <c r="H219" s="68" t="s">
        <v>311</v>
      </c>
      <c r="I219" s="115"/>
      <c r="J219" s="115"/>
      <c r="K219" s="115"/>
    </row>
    <row r="220" spans="1:11" ht="12.75">
      <c r="A220" s="109" t="s">
        <v>311</v>
      </c>
      <c r="B220" s="74" t="s">
        <v>311</v>
      </c>
      <c r="C220" s="57" t="s">
        <v>169</v>
      </c>
      <c r="D220" s="26" t="s">
        <v>170</v>
      </c>
      <c r="E220" s="44">
        <v>3</v>
      </c>
      <c r="F220" s="36">
        <v>2419000</v>
      </c>
      <c r="G220" s="29">
        <v>0</v>
      </c>
      <c r="H220" s="68" t="s">
        <v>311</v>
      </c>
      <c r="I220" s="115"/>
      <c r="J220" s="115"/>
      <c r="K220" s="115"/>
    </row>
    <row r="221" spans="1:11" ht="12.75">
      <c r="A221" s="109" t="s">
        <v>311</v>
      </c>
      <c r="B221" s="74" t="s">
        <v>311</v>
      </c>
      <c r="C221" s="56" t="s">
        <v>171</v>
      </c>
      <c r="D221" s="29" t="s">
        <v>536</v>
      </c>
      <c r="E221" s="44">
        <v>0</v>
      </c>
      <c r="F221" s="31" t="s">
        <v>311</v>
      </c>
      <c r="G221" s="29">
        <v>0</v>
      </c>
      <c r="H221" s="68" t="s">
        <v>311</v>
      </c>
      <c r="I221" s="115"/>
      <c r="J221" s="115"/>
      <c r="K221" s="115"/>
    </row>
    <row r="222" spans="1:11" ht="12.75">
      <c r="A222" s="109" t="s">
        <v>311</v>
      </c>
      <c r="B222" s="74" t="s">
        <v>311</v>
      </c>
      <c r="C222" s="57" t="s">
        <v>176</v>
      </c>
      <c r="D222" s="26" t="s">
        <v>537</v>
      </c>
      <c r="E222" s="44">
        <v>0</v>
      </c>
      <c r="F222" s="31" t="s">
        <v>311</v>
      </c>
      <c r="G222" s="29">
        <v>0</v>
      </c>
      <c r="H222" s="68" t="s">
        <v>311</v>
      </c>
      <c r="I222" s="115"/>
      <c r="J222" s="115"/>
      <c r="K222" s="115"/>
    </row>
    <row r="223" spans="1:11" ht="12.75">
      <c r="A223" s="109" t="s">
        <v>311</v>
      </c>
      <c r="B223" s="74" t="s">
        <v>311</v>
      </c>
      <c r="C223" s="57" t="s">
        <v>177</v>
      </c>
      <c r="D223" s="26" t="s">
        <v>438</v>
      </c>
      <c r="E223" s="44">
        <v>3</v>
      </c>
      <c r="F223" s="36">
        <v>3203000</v>
      </c>
      <c r="G223" s="29">
        <v>0</v>
      </c>
      <c r="H223" s="68" t="s">
        <v>311</v>
      </c>
      <c r="I223" s="115"/>
      <c r="J223" s="115"/>
      <c r="K223" s="115"/>
    </row>
    <row r="224" spans="1:11" ht="12.75">
      <c r="A224" s="109" t="s">
        <v>311</v>
      </c>
      <c r="B224" s="74" t="s">
        <v>311</v>
      </c>
      <c r="C224" s="57" t="s">
        <v>180</v>
      </c>
      <c r="D224" s="26" t="s">
        <v>538</v>
      </c>
      <c r="E224" s="44">
        <v>0</v>
      </c>
      <c r="F224" s="31" t="s">
        <v>311</v>
      </c>
      <c r="G224" s="29">
        <v>0</v>
      </c>
      <c r="H224" s="68" t="s">
        <v>311</v>
      </c>
      <c r="I224" s="115"/>
      <c r="J224" s="115"/>
      <c r="K224" s="115"/>
    </row>
    <row r="225" spans="1:11" ht="12.75">
      <c r="A225" s="109" t="s">
        <v>311</v>
      </c>
      <c r="B225" s="74" t="s">
        <v>311</v>
      </c>
      <c r="C225" s="57" t="s">
        <v>187</v>
      </c>
      <c r="D225" s="26" t="s">
        <v>539</v>
      </c>
      <c r="E225" s="44">
        <v>0</v>
      </c>
      <c r="F225" s="31" t="s">
        <v>311</v>
      </c>
      <c r="G225" s="29">
        <v>0</v>
      </c>
      <c r="H225" s="68" t="s">
        <v>311</v>
      </c>
      <c r="I225" s="113"/>
      <c r="J225" s="114"/>
      <c r="K225" s="115"/>
    </row>
    <row r="226" spans="1:11" ht="12.75">
      <c r="A226" s="109" t="s">
        <v>311</v>
      </c>
      <c r="B226" s="74" t="s">
        <v>311</v>
      </c>
      <c r="C226" s="57" t="s">
        <v>189</v>
      </c>
      <c r="D226" s="26" t="s">
        <v>449</v>
      </c>
      <c r="E226" s="44">
        <v>2</v>
      </c>
      <c r="F226" s="35">
        <v>1309000</v>
      </c>
      <c r="G226" s="29">
        <v>0</v>
      </c>
      <c r="H226" s="68" t="s">
        <v>311</v>
      </c>
      <c r="I226" s="113"/>
      <c r="J226" s="113"/>
      <c r="K226" s="115"/>
    </row>
    <row r="227" spans="1:11" ht="12.75">
      <c r="A227" s="109" t="s">
        <v>311</v>
      </c>
      <c r="B227" s="74" t="s">
        <v>311</v>
      </c>
      <c r="C227" s="57" t="s">
        <v>192</v>
      </c>
      <c r="D227" s="26" t="s">
        <v>542</v>
      </c>
      <c r="E227" s="44">
        <v>0</v>
      </c>
      <c r="F227" s="31" t="s">
        <v>311</v>
      </c>
      <c r="G227" s="29">
        <v>0</v>
      </c>
      <c r="H227" s="68" t="s">
        <v>311</v>
      </c>
      <c r="I227" s="116"/>
      <c r="J227" s="117"/>
      <c r="K227" s="115"/>
    </row>
    <row r="228" spans="1:11" ht="12.75">
      <c r="A228" s="109" t="s">
        <v>311</v>
      </c>
      <c r="B228" s="74" t="s">
        <v>311</v>
      </c>
      <c r="C228" s="57" t="s">
        <v>193</v>
      </c>
      <c r="D228" s="26" t="s">
        <v>473</v>
      </c>
      <c r="E228" s="44">
        <v>1</v>
      </c>
      <c r="F228" s="36">
        <v>619000</v>
      </c>
      <c r="G228" s="29">
        <v>0</v>
      </c>
      <c r="H228" s="68" t="s">
        <v>311</v>
      </c>
      <c r="I228" s="116"/>
      <c r="J228" s="116"/>
      <c r="K228" s="115"/>
    </row>
    <row r="229" spans="1:11" ht="12.75">
      <c r="A229" s="109" t="s">
        <v>311</v>
      </c>
      <c r="B229" s="74" t="s">
        <v>311</v>
      </c>
      <c r="C229" s="57" t="s">
        <v>194</v>
      </c>
      <c r="D229" s="26" t="s">
        <v>472</v>
      </c>
      <c r="E229" s="26">
        <v>1</v>
      </c>
      <c r="F229" s="35">
        <v>661000</v>
      </c>
      <c r="G229" s="29">
        <v>0</v>
      </c>
      <c r="H229" s="68" t="s">
        <v>311</v>
      </c>
      <c r="I229" s="115"/>
      <c r="J229" s="115"/>
      <c r="K229" s="115"/>
    </row>
    <row r="230" spans="1:11" ht="12.75">
      <c r="A230" s="109" t="s">
        <v>311</v>
      </c>
      <c r="B230" s="74" t="s">
        <v>311</v>
      </c>
      <c r="C230" s="57" t="s">
        <v>195</v>
      </c>
      <c r="D230" s="26" t="s">
        <v>464</v>
      </c>
      <c r="E230" s="44">
        <v>1</v>
      </c>
      <c r="F230" s="36">
        <v>1896000</v>
      </c>
      <c r="G230" s="29">
        <v>0</v>
      </c>
      <c r="H230" s="68" t="s">
        <v>311</v>
      </c>
      <c r="I230" s="115"/>
      <c r="J230" s="115"/>
      <c r="K230" s="115"/>
    </row>
    <row r="231" spans="1:11" ht="12.75">
      <c r="A231" s="109" t="s">
        <v>311</v>
      </c>
      <c r="B231" s="74" t="s">
        <v>311</v>
      </c>
      <c r="C231" s="57" t="s">
        <v>195</v>
      </c>
      <c r="D231" s="26" t="s">
        <v>543</v>
      </c>
      <c r="E231" s="44">
        <v>0</v>
      </c>
      <c r="F231" s="31" t="s">
        <v>311</v>
      </c>
      <c r="G231" s="29">
        <v>0</v>
      </c>
      <c r="H231" s="68" t="s">
        <v>311</v>
      </c>
      <c r="I231" s="115"/>
      <c r="J231" s="115"/>
      <c r="K231" s="115"/>
    </row>
    <row r="232" spans="1:11" ht="12.75">
      <c r="A232" s="109" t="s">
        <v>311</v>
      </c>
      <c r="B232" s="74" t="s">
        <v>311</v>
      </c>
      <c r="C232" s="57" t="s">
        <v>196</v>
      </c>
      <c r="D232" s="26" t="s">
        <v>469</v>
      </c>
      <c r="E232" s="34">
        <v>1</v>
      </c>
      <c r="F232" s="36">
        <v>783000</v>
      </c>
      <c r="G232" s="29">
        <v>0</v>
      </c>
      <c r="H232" s="68" t="s">
        <v>311</v>
      </c>
      <c r="I232" s="115"/>
      <c r="J232" s="115"/>
      <c r="K232" s="115"/>
    </row>
    <row r="233" spans="1:11" ht="12.75">
      <c r="A233" s="109" t="s">
        <v>311</v>
      </c>
      <c r="B233" s="74" t="s">
        <v>311</v>
      </c>
      <c r="C233" s="57" t="s">
        <v>200</v>
      </c>
      <c r="D233" s="26" t="s">
        <v>467</v>
      </c>
      <c r="E233" s="44">
        <v>1</v>
      </c>
      <c r="F233" s="36">
        <v>865000</v>
      </c>
      <c r="G233" s="29">
        <v>0</v>
      </c>
      <c r="H233" s="68" t="s">
        <v>311</v>
      </c>
      <c r="I233" s="115"/>
      <c r="J233" s="115"/>
      <c r="K233" s="115"/>
    </row>
    <row r="234" spans="1:11" ht="12.75">
      <c r="A234" s="109" t="s">
        <v>311</v>
      </c>
      <c r="B234" s="74" t="s">
        <v>311</v>
      </c>
      <c r="C234" s="57" t="s">
        <v>201</v>
      </c>
      <c r="D234" s="26" t="s">
        <v>350</v>
      </c>
      <c r="E234" s="44">
        <v>0</v>
      </c>
      <c r="F234" s="31" t="s">
        <v>311</v>
      </c>
      <c r="G234" s="29">
        <v>0</v>
      </c>
      <c r="H234" s="68" t="s">
        <v>311</v>
      </c>
      <c r="I234" s="115"/>
      <c r="J234" s="115"/>
      <c r="K234" s="115"/>
    </row>
    <row r="235" spans="1:11" ht="12.75">
      <c r="A235" s="109" t="s">
        <v>311</v>
      </c>
      <c r="B235" s="74" t="s">
        <v>311</v>
      </c>
      <c r="C235" s="57" t="s">
        <v>318</v>
      </c>
      <c r="D235" s="26" t="s">
        <v>319</v>
      </c>
      <c r="E235" s="44">
        <v>0</v>
      </c>
      <c r="F235" s="31" t="s">
        <v>311</v>
      </c>
      <c r="G235" s="29">
        <v>0</v>
      </c>
      <c r="H235" s="68" t="s">
        <v>311</v>
      </c>
      <c r="I235" s="115"/>
      <c r="J235" s="115"/>
      <c r="K235" s="115"/>
    </row>
    <row r="236" spans="1:11" ht="12.75">
      <c r="A236" s="109" t="s">
        <v>311</v>
      </c>
      <c r="B236" s="74" t="s">
        <v>311</v>
      </c>
      <c r="C236" s="57" t="s">
        <v>208</v>
      </c>
      <c r="D236" s="26" t="s">
        <v>209</v>
      </c>
      <c r="E236" s="44">
        <v>0</v>
      </c>
      <c r="F236" s="31" t="s">
        <v>311</v>
      </c>
      <c r="G236" s="29">
        <v>0</v>
      </c>
      <c r="H236" s="68" t="s">
        <v>311</v>
      </c>
      <c r="I236" s="115"/>
      <c r="J236" s="115"/>
      <c r="K236" s="115"/>
    </row>
    <row r="237" spans="1:11" ht="12.75">
      <c r="A237" s="109" t="s">
        <v>311</v>
      </c>
      <c r="B237" s="74" t="s">
        <v>311</v>
      </c>
      <c r="C237" s="57" t="s">
        <v>210</v>
      </c>
      <c r="D237" s="26" t="s">
        <v>211</v>
      </c>
      <c r="E237" s="44">
        <v>0</v>
      </c>
      <c r="F237" s="31" t="s">
        <v>311</v>
      </c>
      <c r="G237" s="29">
        <v>0</v>
      </c>
      <c r="H237" s="68" t="s">
        <v>311</v>
      </c>
      <c r="I237" s="115"/>
      <c r="J237" s="115"/>
      <c r="K237" s="115"/>
    </row>
    <row r="238" spans="1:11" ht="12.75">
      <c r="A238" s="109" t="s">
        <v>311</v>
      </c>
      <c r="B238" s="74" t="s">
        <v>311</v>
      </c>
      <c r="C238" s="57" t="s">
        <v>217</v>
      </c>
      <c r="D238" s="26" t="s">
        <v>544</v>
      </c>
      <c r="E238" s="44">
        <v>0</v>
      </c>
      <c r="F238" s="31" t="s">
        <v>311</v>
      </c>
      <c r="G238" s="29">
        <v>0</v>
      </c>
      <c r="H238" s="68" t="s">
        <v>311</v>
      </c>
      <c r="I238" s="115"/>
      <c r="J238" s="115"/>
      <c r="K238" s="115"/>
    </row>
    <row r="239" spans="1:11" ht="12.75">
      <c r="A239" s="109" t="s">
        <v>311</v>
      </c>
      <c r="B239" s="74" t="s">
        <v>311</v>
      </c>
      <c r="C239" s="57" t="s">
        <v>218</v>
      </c>
      <c r="D239" s="26" t="s">
        <v>545</v>
      </c>
      <c r="E239" s="44">
        <v>0</v>
      </c>
      <c r="F239" s="31" t="s">
        <v>311</v>
      </c>
      <c r="G239" s="29">
        <v>0</v>
      </c>
      <c r="H239" s="68" t="s">
        <v>311</v>
      </c>
      <c r="I239" s="115"/>
      <c r="J239" s="115"/>
      <c r="K239" s="115"/>
    </row>
    <row r="240" spans="1:11" ht="12.75">
      <c r="A240" s="109" t="s">
        <v>311</v>
      </c>
      <c r="B240" s="74" t="s">
        <v>311</v>
      </c>
      <c r="C240" s="57" t="s">
        <v>219</v>
      </c>
      <c r="D240" s="26" t="s">
        <v>546</v>
      </c>
      <c r="E240" s="44">
        <v>0</v>
      </c>
      <c r="F240" s="31" t="s">
        <v>311</v>
      </c>
      <c r="G240" s="29">
        <v>0</v>
      </c>
      <c r="H240" s="68" t="s">
        <v>311</v>
      </c>
      <c r="I240" s="115"/>
      <c r="J240" s="115"/>
      <c r="K240" s="115"/>
    </row>
    <row r="241" spans="1:11" ht="12.75">
      <c r="A241" s="109" t="s">
        <v>311</v>
      </c>
      <c r="B241" s="74" t="s">
        <v>311</v>
      </c>
      <c r="C241" s="57" t="s">
        <v>220</v>
      </c>
      <c r="D241" s="26" t="s">
        <v>547</v>
      </c>
      <c r="E241" s="44">
        <v>0</v>
      </c>
      <c r="F241" s="31" t="s">
        <v>311</v>
      </c>
      <c r="G241" s="29">
        <v>0</v>
      </c>
      <c r="H241" s="68" t="s">
        <v>311</v>
      </c>
      <c r="I241" s="115"/>
      <c r="J241" s="115"/>
      <c r="K241" s="115"/>
    </row>
    <row r="242" spans="1:11" ht="12.75">
      <c r="A242" s="109" t="s">
        <v>311</v>
      </c>
      <c r="B242" s="74" t="s">
        <v>311</v>
      </c>
      <c r="C242" s="57" t="s">
        <v>222</v>
      </c>
      <c r="D242" s="26" t="s">
        <v>351</v>
      </c>
      <c r="E242" s="44">
        <v>0</v>
      </c>
      <c r="F242" s="31" t="s">
        <v>311</v>
      </c>
      <c r="G242" s="29">
        <v>0</v>
      </c>
      <c r="H242" s="68" t="s">
        <v>311</v>
      </c>
      <c r="I242" s="115"/>
      <c r="J242" s="115"/>
      <c r="K242" s="115"/>
    </row>
    <row r="243" spans="1:11" ht="12.75">
      <c r="A243" s="109" t="s">
        <v>311</v>
      </c>
      <c r="B243" s="74" t="s">
        <v>311</v>
      </c>
      <c r="C243" s="57" t="s">
        <v>223</v>
      </c>
      <c r="D243" s="26" t="s">
        <v>548</v>
      </c>
      <c r="E243" s="44">
        <v>0</v>
      </c>
      <c r="F243" s="31" t="s">
        <v>311</v>
      </c>
      <c r="G243" s="29">
        <v>0</v>
      </c>
      <c r="H243" s="68" t="s">
        <v>311</v>
      </c>
      <c r="I243" s="115"/>
      <c r="J243" s="115"/>
      <c r="K243" s="115"/>
    </row>
    <row r="244" spans="1:11" ht="12.75">
      <c r="A244" s="109" t="s">
        <v>311</v>
      </c>
      <c r="B244" s="74" t="s">
        <v>311</v>
      </c>
      <c r="C244" s="57" t="s">
        <v>224</v>
      </c>
      <c r="D244" s="26" t="s">
        <v>549</v>
      </c>
      <c r="E244" s="44">
        <v>0</v>
      </c>
      <c r="F244" s="31" t="s">
        <v>311</v>
      </c>
      <c r="G244" s="29">
        <v>0</v>
      </c>
      <c r="H244" s="68" t="s">
        <v>311</v>
      </c>
      <c r="I244" s="115"/>
      <c r="J244" s="115"/>
      <c r="K244" s="115"/>
    </row>
    <row r="245" spans="1:11" ht="12.75">
      <c r="A245" s="109" t="s">
        <v>311</v>
      </c>
      <c r="B245" s="74" t="s">
        <v>311</v>
      </c>
      <c r="C245" s="57" t="s">
        <v>225</v>
      </c>
      <c r="D245" s="26" t="s">
        <v>550</v>
      </c>
      <c r="E245" s="44">
        <v>0</v>
      </c>
      <c r="F245" s="31" t="s">
        <v>311</v>
      </c>
      <c r="G245" s="29">
        <v>0</v>
      </c>
      <c r="H245" s="68" t="s">
        <v>311</v>
      </c>
      <c r="I245" s="115"/>
      <c r="J245" s="115"/>
      <c r="K245" s="115"/>
    </row>
    <row r="246" spans="1:11" ht="12.75">
      <c r="A246" s="109" t="s">
        <v>311</v>
      </c>
      <c r="B246" s="74" t="s">
        <v>311</v>
      </c>
      <c r="C246" s="57" t="s">
        <v>228</v>
      </c>
      <c r="D246" s="26" t="s">
        <v>437</v>
      </c>
      <c r="E246" s="34">
        <v>4</v>
      </c>
      <c r="F246" s="36">
        <v>1270000</v>
      </c>
      <c r="G246" s="29">
        <v>0</v>
      </c>
      <c r="H246" s="68" t="s">
        <v>311</v>
      </c>
      <c r="I246" s="115"/>
      <c r="J246" s="115"/>
      <c r="K246" s="115"/>
    </row>
    <row r="247" spans="1:11" ht="12.75">
      <c r="A247" s="109" t="s">
        <v>311</v>
      </c>
      <c r="B247" s="74" t="s">
        <v>311</v>
      </c>
      <c r="C247" s="57" t="s">
        <v>385</v>
      </c>
      <c r="D247" s="26" t="s">
        <v>555</v>
      </c>
      <c r="E247" s="44">
        <v>0</v>
      </c>
      <c r="F247" s="31" t="s">
        <v>311</v>
      </c>
      <c r="G247" s="29">
        <v>0</v>
      </c>
      <c r="H247" s="68" t="s">
        <v>311</v>
      </c>
      <c r="I247" s="115"/>
      <c r="J247" s="115"/>
      <c r="K247" s="115"/>
    </row>
    <row r="248" spans="1:11" ht="12.75">
      <c r="A248" s="109" t="s">
        <v>311</v>
      </c>
      <c r="B248" s="74" t="s">
        <v>311</v>
      </c>
      <c r="C248" s="57" t="s">
        <v>237</v>
      </c>
      <c r="D248" s="26" t="s">
        <v>487</v>
      </c>
      <c r="E248" s="26">
        <v>1</v>
      </c>
      <c r="F248" s="35">
        <v>191000</v>
      </c>
      <c r="G248" s="29">
        <v>0</v>
      </c>
      <c r="H248" s="68" t="s">
        <v>311</v>
      </c>
      <c r="I248" s="115"/>
      <c r="J248" s="115"/>
      <c r="K248" s="115"/>
    </row>
    <row r="249" spans="1:11" ht="12.75">
      <c r="A249" s="109" t="s">
        <v>311</v>
      </c>
      <c r="B249" s="74" t="s">
        <v>311</v>
      </c>
      <c r="C249" s="57" t="s">
        <v>244</v>
      </c>
      <c r="D249" s="26" t="s">
        <v>458</v>
      </c>
      <c r="E249" s="45">
        <v>2</v>
      </c>
      <c r="F249" s="36">
        <v>500000</v>
      </c>
      <c r="G249" s="29">
        <v>0</v>
      </c>
      <c r="H249" s="68" t="s">
        <v>311</v>
      </c>
      <c r="I249" s="115"/>
      <c r="J249" s="115"/>
      <c r="K249" s="115"/>
    </row>
    <row r="250" spans="1:11" ht="12.75">
      <c r="A250" s="109" t="s">
        <v>311</v>
      </c>
      <c r="B250" s="74" t="s">
        <v>311</v>
      </c>
      <c r="C250" s="57" t="s">
        <v>246</v>
      </c>
      <c r="D250" s="26" t="s">
        <v>485</v>
      </c>
      <c r="E250" s="44">
        <v>1</v>
      </c>
      <c r="F250" s="36">
        <v>203000</v>
      </c>
      <c r="G250" s="29">
        <v>0</v>
      </c>
      <c r="H250" s="68" t="s">
        <v>311</v>
      </c>
      <c r="I250" s="115"/>
      <c r="J250" s="115"/>
      <c r="K250" s="115"/>
    </row>
    <row r="251" spans="1:11" ht="12.75">
      <c r="A251" s="109" t="s">
        <v>311</v>
      </c>
      <c r="B251" s="74" t="s">
        <v>311</v>
      </c>
      <c r="C251" s="57" t="s">
        <v>247</v>
      </c>
      <c r="D251" s="26" t="s">
        <v>248</v>
      </c>
      <c r="E251" s="44">
        <v>0</v>
      </c>
      <c r="F251" s="31" t="s">
        <v>311</v>
      </c>
      <c r="G251" s="29">
        <v>0</v>
      </c>
      <c r="H251" s="68" t="s">
        <v>311</v>
      </c>
      <c r="I251" s="115"/>
      <c r="J251" s="115"/>
      <c r="K251" s="115"/>
    </row>
    <row r="252" spans="1:11" ht="12.75">
      <c r="A252" s="109" t="s">
        <v>311</v>
      </c>
      <c r="B252" s="74" t="s">
        <v>311</v>
      </c>
      <c r="C252" s="57" t="s">
        <v>249</v>
      </c>
      <c r="D252" s="26" t="s">
        <v>466</v>
      </c>
      <c r="E252" s="45">
        <v>1</v>
      </c>
      <c r="F252" s="35">
        <v>1004000</v>
      </c>
      <c r="G252" s="29">
        <v>0</v>
      </c>
      <c r="H252" s="68" t="s">
        <v>311</v>
      </c>
      <c r="I252" s="115"/>
      <c r="J252" s="115"/>
      <c r="K252" s="115"/>
    </row>
    <row r="253" spans="1:11" ht="12.75">
      <c r="A253" s="109" t="s">
        <v>311</v>
      </c>
      <c r="B253" s="74" t="s">
        <v>311</v>
      </c>
      <c r="C253" s="57" t="s">
        <v>253</v>
      </c>
      <c r="D253" s="26" t="s">
        <v>254</v>
      </c>
      <c r="E253" s="44">
        <v>0</v>
      </c>
      <c r="F253" s="31" t="s">
        <v>311</v>
      </c>
      <c r="G253" s="29">
        <v>0</v>
      </c>
      <c r="H253" s="68" t="s">
        <v>311</v>
      </c>
      <c r="I253" s="115"/>
      <c r="J253" s="115"/>
      <c r="K253" s="115"/>
    </row>
    <row r="254" spans="1:11" ht="12.75">
      <c r="A254" s="109" t="s">
        <v>311</v>
      </c>
      <c r="B254" s="74" t="s">
        <v>311</v>
      </c>
      <c r="C254" s="57" t="s">
        <v>321</v>
      </c>
      <c r="D254" s="26" t="s">
        <v>322</v>
      </c>
      <c r="E254" s="44">
        <v>0</v>
      </c>
      <c r="F254" s="31" t="s">
        <v>311</v>
      </c>
      <c r="G254" s="29">
        <v>0</v>
      </c>
      <c r="H254" s="68" t="s">
        <v>311</v>
      </c>
      <c r="I254" s="113"/>
      <c r="J254" s="114"/>
      <c r="K254" s="115"/>
    </row>
    <row r="255" spans="1:11" ht="12.75">
      <c r="A255" s="109" t="s">
        <v>311</v>
      </c>
      <c r="B255" s="74" t="s">
        <v>311</v>
      </c>
      <c r="C255" s="57" t="s">
        <v>390</v>
      </c>
      <c r="D255" s="26" t="s">
        <v>388</v>
      </c>
      <c r="E255" s="34">
        <v>1</v>
      </c>
      <c r="F255" s="36">
        <v>486000</v>
      </c>
      <c r="G255" s="29">
        <v>0</v>
      </c>
      <c r="H255" s="68" t="s">
        <v>311</v>
      </c>
      <c r="I255" s="113"/>
      <c r="J255" s="113"/>
      <c r="K255" s="115"/>
    </row>
    <row r="256" spans="1:11" ht="12.75">
      <c r="A256" s="109" t="s">
        <v>311</v>
      </c>
      <c r="B256" s="74" t="s">
        <v>311</v>
      </c>
      <c r="C256" s="56" t="s">
        <v>262</v>
      </c>
      <c r="D256" s="29" t="s">
        <v>263</v>
      </c>
      <c r="E256" s="44">
        <v>0</v>
      </c>
      <c r="F256" s="31" t="s">
        <v>311</v>
      </c>
      <c r="G256" s="29">
        <v>0</v>
      </c>
      <c r="H256" s="68" t="s">
        <v>311</v>
      </c>
      <c r="I256" s="115"/>
      <c r="J256" s="115"/>
      <c r="K256" s="115"/>
    </row>
    <row r="257" spans="1:11" ht="12.75">
      <c r="A257" s="109" t="s">
        <v>311</v>
      </c>
      <c r="B257" s="74" t="s">
        <v>311</v>
      </c>
      <c r="C257" s="56" t="s">
        <v>266</v>
      </c>
      <c r="D257" s="29" t="s">
        <v>325</v>
      </c>
      <c r="E257" s="44">
        <v>1</v>
      </c>
      <c r="F257" s="36">
        <v>260000</v>
      </c>
      <c r="G257" s="29">
        <v>0</v>
      </c>
      <c r="H257" s="68" t="s">
        <v>311</v>
      </c>
      <c r="I257" s="115"/>
      <c r="J257" s="115"/>
      <c r="K257" s="115"/>
    </row>
    <row r="258" spans="1:11" ht="12.75">
      <c r="A258" s="109" t="s">
        <v>311</v>
      </c>
      <c r="B258" s="74" t="s">
        <v>311</v>
      </c>
      <c r="C258" s="56" t="s">
        <v>269</v>
      </c>
      <c r="D258" s="29" t="s">
        <v>557</v>
      </c>
      <c r="E258" s="44">
        <v>0</v>
      </c>
      <c r="F258" s="31" t="s">
        <v>311</v>
      </c>
      <c r="G258" s="29">
        <v>0</v>
      </c>
      <c r="H258" s="68" t="s">
        <v>311</v>
      </c>
      <c r="I258" s="116"/>
      <c r="J258" s="117"/>
      <c r="K258" s="115"/>
    </row>
    <row r="259" spans="1:11" ht="12.75">
      <c r="A259" s="109" t="s">
        <v>311</v>
      </c>
      <c r="B259" s="74" t="s">
        <v>311</v>
      </c>
      <c r="C259" s="56" t="s">
        <v>276</v>
      </c>
      <c r="D259" s="29" t="s">
        <v>558</v>
      </c>
      <c r="E259" s="44">
        <v>0</v>
      </c>
      <c r="F259" s="31" t="s">
        <v>311</v>
      </c>
      <c r="G259" s="29">
        <v>0</v>
      </c>
      <c r="H259" s="68" t="s">
        <v>311</v>
      </c>
      <c r="I259" s="115"/>
      <c r="J259" s="115"/>
      <c r="K259" s="115"/>
    </row>
    <row r="260" spans="1:11" ht="12.75">
      <c r="A260" s="109" t="s">
        <v>311</v>
      </c>
      <c r="B260" s="74" t="s">
        <v>311</v>
      </c>
      <c r="C260" s="56" t="s">
        <v>281</v>
      </c>
      <c r="D260" s="29" t="s">
        <v>468</v>
      </c>
      <c r="E260" s="45">
        <v>1</v>
      </c>
      <c r="F260" s="41">
        <v>795000</v>
      </c>
      <c r="G260" s="29">
        <v>0</v>
      </c>
      <c r="H260" s="68" t="s">
        <v>311</v>
      </c>
      <c r="I260" s="115"/>
      <c r="J260" s="115"/>
      <c r="K260" s="115"/>
    </row>
    <row r="261" spans="1:11" ht="12.75">
      <c r="A261" s="109" t="s">
        <v>311</v>
      </c>
      <c r="B261" s="74" t="s">
        <v>311</v>
      </c>
      <c r="C261" s="56" t="s">
        <v>288</v>
      </c>
      <c r="D261" s="29" t="s">
        <v>289</v>
      </c>
      <c r="E261" s="44">
        <v>1</v>
      </c>
      <c r="F261" s="36">
        <v>280000</v>
      </c>
      <c r="G261" s="29">
        <v>0</v>
      </c>
      <c r="H261" s="68" t="s">
        <v>311</v>
      </c>
      <c r="I261" s="115"/>
      <c r="J261" s="115"/>
      <c r="K261" s="115"/>
    </row>
    <row r="262" spans="1:11" ht="12.75">
      <c r="A262" s="109" t="s">
        <v>311</v>
      </c>
      <c r="B262" s="74" t="s">
        <v>311</v>
      </c>
      <c r="C262" s="56" t="s">
        <v>346</v>
      </c>
      <c r="D262" s="29" t="s">
        <v>457</v>
      </c>
      <c r="E262" s="34">
        <v>2</v>
      </c>
      <c r="F262" s="36">
        <v>513000</v>
      </c>
      <c r="G262" s="29">
        <v>0</v>
      </c>
      <c r="H262" s="68" t="s">
        <v>311</v>
      </c>
      <c r="I262" s="115"/>
      <c r="J262" s="115"/>
      <c r="K262" s="115"/>
    </row>
    <row r="263" spans="1:11" ht="12.75">
      <c r="A263" s="109" t="s">
        <v>311</v>
      </c>
      <c r="B263" s="74" t="s">
        <v>311</v>
      </c>
      <c r="C263" s="57" t="s">
        <v>389</v>
      </c>
      <c r="D263" s="26" t="s">
        <v>387</v>
      </c>
      <c r="E263" s="44">
        <v>0</v>
      </c>
      <c r="F263" s="31" t="s">
        <v>311</v>
      </c>
      <c r="G263" s="29">
        <v>0</v>
      </c>
      <c r="H263" s="68" t="s">
        <v>311</v>
      </c>
      <c r="I263" s="115"/>
      <c r="J263" s="115"/>
      <c r="K263" s="115"/>
    </row>
    <row r="264" spans="1:11" ht="12.75">
      <c r="A264" s="109" t="s">
        <v>311</v>
      </c>
      <c r="B264" s="74" t="s">
        <v>311</v>
      </c>
      <c r="C264" s="56" t="s">
        <v>294</v>
      </c>
      <c r="D264" s="29" t="s">
        <v>295</v>
      </c>
      <c r="E264" s="44">
        <v>0</v>
      </c>
      <c r="F264" s="31" t="s">
        <v>311</v>
      </c>
      <c r="G264" s="29">
        <v>0</v>
      </c>
      <c r="H264" s="68" t="s">
        <v>311</v>
      </c>
      <c r="I264" s="115"/>
      <c r="J264" s="115"/>
      <c r="K264" s="115"/>
    </row>
    <row r="265" spans="1:11" ht="12.75">
      <c r="A265" s="109" t="s">
        <v>311</v>
      </c>
      <c r="B265" s="74" t="s">
        <v>311</v>
      </c>
      <c r="C265" s="56" t="s">
        <v>296</v>
      </c>
      <c r="D265" s="29" t="s">
        <v>297</v>
      </c>
      <c r="E265" s="44">
        <v>0</v>
      </c>
      <c r="F265" s="31" t="s">
        <v>311</v>
      </c>
      <c r="G265" s="29">
        <v>0</v>
      </c>
      <c r="H265" s="68" t="s">
        <v>311</v>
      </c>
      <c r="I265" s="115"/>
      <c r="J265" s="115"/>
      <c r="K265" s="115"/>
    </row>
    <row r="266" spans="1:11" ht="12.75">
      <c r="A266" s="109" t="s">
        <v>311</v>
      </c>
      <c r="B266" s="74" t="s">
        <v>311</v>
      </c>
      <c r="C266" s="56" t="s">
        <v>298</v>
      </c>
      <c r="D266" s="29" t="s">
        <v>299</v>
      </c>
      <c r="E266" s="44">
        <v>0</v>
      </c>
      <c r="F266" s="31" t="s">
        <v>311</v>
      </c>
      <c r="G266" s="29">
        <v>0</v>
      </c>
      <c r="H266" s="68" t="s">
        <v>311</v>
      </c>
      <c r="I266" s="115"/>
      <c r="J266" s="115"/>
      <c r="K266" s="115"/>
    </row>
    <row r="267" spans="1:11" ht="12.75">
      <c r="A267" s="109" t="s">
        <v>311</v>
      </c>
      <c r="B267" s="74" t="s">
        <v>311</v>
      </c>
      <c r="C267" s="56" t="s">
        <v>304</v>
      </c>
      <c r="D267" s="29" t="s">
        <v>563</v>
      </c>
      <c r="E267" s="44">
        <v>0</v>
      </c>
      <c r="F267" s="31" t="s">
        <v>311</v>
      </c>
      <c r="G267" s="29">
        <v>0</v>
      </c>
      <c r="H267" s="68" t="s">
        <v>311</v>
      </c>
      <c r="I267" s="113"/>
      <c r="J267" s="114"/>
      <c r="K267" s="115"/>
    </row>
    <row r="268" spans="1:11" ht="13.5" thickBot="1">
      <c r="A268" s="123" t="s">
        <v>311</v>
      </c>
      <c r="B268" s="81" t="s">
        <v>311</v>
      </c>
      <c r="C268" s="124" t="s">
        <v>305</v>
      </c>
      <c r="D268" s="69" t="s">
        <v>306</v>
      </c>
      <c r="E268" s="120">
        <v>2</v>
      </c>
      <c r="F268" s="121">
        <v>751000</v>
      </c>
      <c r="G268" s="69">
        <v>0</v>
      </c>
      <c r="H268" s="122" t="s">
        <v>311</v>
      </c>
      <c r="I268" s="113"/>
      <c r="J268" s="113"/>
      <c r="K268" s="115"/>
    </row>
    <row r="269" spans="1:8" ht="13.5" thickBot="1">
      <c r="A269" s="131" t="s">
        <v>312</v>
      </c>
      <c r="B269" s="132"/>
      <c r="C269" s="133"/>
      <c r="D269" s="134"/>
      <c r="E269" s="135">
        <f>SUM(E4:E268)</f>
        <v>858</v>
      </c>
      <c r="F269" s="136">
        <f>SUM(F4:F268)</f>
        <v>581288000</v>
      </c>
      <c r="G269" s="135">
        <f>SUM(G4:G268)</f>
        <v>939</v>
      </c>
      <c r="H269" s="136">
        <f>SUM(H4:H268)</f>
        <v>676211000</v>
      </c>
    </row>
    <row r="270" spans="1:8" ht="13.5" thickBot="1">
      <c r="A270" s="118" t="s">
        <v>564</v>
      </c>
      <c r="B270" s="119"/>
      <c r="C270" s="119"/>
      <c r="D270" s="119"/>
      <c r="E270" s="19"/>
      <c r="F270" s="20"/>
      <c r="G270" s="19">
        <f>(G269-E269)/E269</f>
        <v>0.0944055944055944</v>
      </c>
      <c r="H270" s="20">
        <f>(H269-F269)/F269</f>
        <v>0.16329771128941248</v>
      </c>
    </row>
    <row r="271" spans="1:8" ht="12.75">
      <c r="A271" s="137" t="s">
        <v>565</v>
      </c>
      <c r="B271" s="138"/>
      <c r="C271" s="138"/>
      <c r="D271" s="138"/>
      <c r="E271" s="139"/>
      <c r="F271" s="140">
        <f>(F269/E269)</f>
        <v>677491.8414918415</v>
      </c>
      <c r="G271" s="141"/>
      <c r="H271" s="140">
        <f>H269/G269</f>
        <v>720139.510117146</v>
      </c>
    </row>
    <row r="272" spans="1:8" ht="13.5" thickBot="1">
      <c r="A272" s="78" t="s">
        <v>566</v>
      </c>
      <c r="B272" s="23"/>
      <c r="C272" s="23"/>
      <c r="D272" s="23"/>
      <c r="E272" s="11"/>
      <c r="F272" s="21"/>
      <c r="G272" s="8"/>
      <c r="H272" s="21">
        <f>(H271-F271)/F271</f>
        <v>0.06294934641780192</v>
      </c>
    </row>
    <row r="273" spans="1:8" ht="13.5" thickBot="1">
      <c r="A273" s="131" t="s">
        <v>570</v>
      </c>
      <c r="B273" s="142"/>
      <c r="C273" s="142"/>
      <c r="D273" s="142"/>
      <c r="E273" s="143"/>
      <c r="F273" s="144"/>
      <c r="G273" s="145">
        <v>-101</v>
      </c>
      <c r="H273" s="146">
        <f>306039000-370172000</f>
        <v>-64133000</v>
      </c>
    </row>
    <row r="274" spans="1:8" ht="13.5" thickBot="1">
      <c r="A274" s="126"/>
      <c r="B274" s="127"/>
      <c r="C274" s="128"/>
      <c r="D274" s="127"/>
      <c r="E274" s="129"/>
      <c r="F274" s="90"/>
      <c r="G274" s="130">
        <f>(419-520)/520</f>
        <v>-0.19423076923076923</v>
      </c>
      <c r="H274" s="147">
        <f>(306039000-370172000)/370172000</f>
        <v>-0.17325189371427335</v>
      </c>
    </row>
    <row r="275" ht="12.75">
      <c r="A275" s="82" t="s">
        <v>567</v>
      </c>
    </row>
    <row r="276" spans="1:13" s="2" customFormat="1" ht="12.75">
      <c r="A276" s="82" t="s">
        <v>568</v>
      </c>
      <c r="F276" s="3"/>
      <c r="H276" s="3"/>
      <c r="I276"/>
      <c r="J276"/>
      <c r="K276"/>
      <c r="L276"/>
      <c r="M276"/>
    </row>
    <row r="277" spans="1:13" s="2" customFormat="1" ht="12.75">
      <c r="A277" s="76"/>
      <c r="F277" s="3"/>
      <c r="H277" s="3"/>
      <c r="I277"/>
      <c r="J277"/>
      <c r="K277"/>
      <c r="L277"/>
      <c r="M277"/>
    </row>
  </sheetData>
  <sheetProtection/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2015&amp;"Arial,Regular"&amp;10
&amp;"Arial,Bold Italic"&amp;9Comparing total for FY15 with FY14 through 11-30-14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6"/>
  <sheetViews>
    <sheetView view="pageLayout" zoomScale="140" zoomScalePageLayoutView="140" workbookViewId="0" topLeftCell="A1">
      <selection activeCell="A1" sqref="A1"/>
    </sheetView>
  </sheetViews>
  <sheetFormatPr defaultColWidth="9.140625" defaultRowHeight="12.75"/>
  <cols>
    <col min="1" max="1" width="4.57421875" style="76" customWidth="1"/>
    <col min="2" max="2" width="5.7109375" style="2" customWidth="1"/>
    <col min="3" max="3" width="7.140625" style="2" bestFit="1" customWidth="1"/>
    <col min="4" max="4" width="32.140625" style="2" customWidth="1"/>
    <col min="5" max="5" width="12.00390625" style="2" customWidth="1"/>
    <col min="6" max="6" width="15.8515625" style="3" customWidth="1"/>
    <col min="7" max="7" width="10.140625" style="2" bestFit="1" customWidth="1"/>
    <col min="8" max="8" width="16.8515625" style="3" customWidth="1"/>
    <col min="9" max="9" width="12.8515625" style="0" customWidth="1"/>
    <col min="10" max="10" width="11.57421875" style="0" bestFit="1" customWidth="1"/>
  </cols>
  <sheetData>
    <row r="1" spans="1:8" ht="12.75">
      <c r="A1" s="70"/>
      <c r="B1" s="13"/>
      <c r="C1" s="13"/>
      <c r="D1" s="13"/>
      <c r="E1" s="16" t="s">
        <v>396</v>
      </c>
      <c r="F1" s="4" t="s">
        <v>396</v>
      </c>
      <c r="G1" s="16" t="s">
        <v>407</v>
      </c>
      <c r="H1" s="16" t="s">
        <v>407</v>
      </c>
    </row>
    <row r="2" spans="1:8" ht="12.75">
      <c r="A2" s="71"/>
      <c r="B2" s="14"/>
      <c r="C2" s="14"/>
      <c r="D2" s="14"/>
      <c r="E2" s="17" t="s">
        <v>397</v>
      </c>
      <c r="F2" s="5" t="s">
        <v>397</v>
      </c>
      <c r="G2" s="17" t="s">
        <v>408</v>
      </c>
      <c r="H2" s="17" t="s">
        <v>408</v>
      </c>
    </row>
    <row r="3" spans="1:8" ht="13.5" thickBot="1">
      <c r="A3" s="79" t="s">
        <v>313</v>
      </c>
      <c r="B3" s="84" t="s">
        <v>314</v>
      </c>
      <c r="C3" s="84" t="s">
        <v>307</v>
      </c>
      <c r="D3" s="84" t="s">
        <v>308</v>
      </c>
      <c r="E3" s="17" t="s">
        <v>309</v>
      </c>
      <c r="F3" s="5" t="s">
        <v>310</v>
      </c>
      <c r="G3" s="17" t="s">
        <v>309</v>
      </c>
      <c r="H3" s="17" t="s">
        <v>409</v>
      </c>
    </row>
    <row r="4" spans="1:8" ht="13.5" thickBot="1">
      <c r="A4" s="85" t="s">
        <v>342</v>
      </c>
      <c r="B4" s="63"/>
      <c r="C4" s="64"/>
      <c r="D4" s="64"/>
      <c r="E4" s="64"/>
      <c r="F4" s="64"/>
      <c r="G4" s="64"/>
      <c r="H4" s="65"/>
    </row>
    <row r="5" spans="1:8" ht="12.75">
      <c r="A5" s="108">
        <v>5</v>
      </c>
      <c r="B5" s="111">
        <v>1</v>
      </c>
      <c r="C5" s="53" t="s">
        <v>13</v>
      </c>
      <c r="D5" s="24" t="s">
        <v>14</v>
      </c>
      <c r="E5" s="24">
        <v>26</v>
      </c>
      <c r="F5" s="25">
        <v>10216000</v>
      </c>
      <c r="G5" s="39">
        <v>28</v>
      </c>
      <c r="H5" s="66">
        <v>10269000</v>
      </c>
    </row>
    <row r="6" spans="1:8" ht="12.75">
      <c r="A6" s="98">
        <v>16</v>
      </c>
      <c r="B6" s="112">
        <v>2</v>
      </c>
      <c r="C6" s="54" t="s">
        <v>5</v>
      </c>
      <c r="D6" s="27" t="s">
        <v>415</v>
      </c>
      <c r="E6" s="27">
        <v>16</v>
      </c>
      <c r="F6" s="28">
        <v>7447000</v>
      </c>
      <c r="G6" s="29">
        <v>16</v>
      </c>
      <c r="H6" s="67">
        <v>10294000</v>
      </c>
    </row>
    <row r="7" spans="1:8" ht="12.75">
      <c r="A7" s="109">
        <v>22</v>
      </c>
      <c r="B7" s="112">
        <v>3</v>
      </c>
      <c r="C7" s="54" t="s">
        <v>11</v>
      </c>
      <c r="D7" s="27" t="s">
        <v>12</v>
      </c>
      <c r="E7" s="27">
        <v>9</v>
      </c>
      <c r="F7" s="28">
        <v>5202000</v>
      </c>
      <c r="G7" s="29">
        <v>10</v>
      </c>
      <c r="H7" s="67">
        <v>5744000</v>
      </c>
    </row>
    <row r="8" spans="1:8" ht="12.75">
      <c r="A8" s="109">
        <v>54</v>
      </c>
      <c r="B8" s="112">
        <v>4</v>
      </c>
      <c r="C8" s="56" t="s">
        <v>559</v>
      </c>
      <c r="D8" s="29" t="s">
        <v>560</v>
      </c>
      <c r="E8" s="44">
        <v>0</v>
      </c>
      <c r="F8" s="31" t="s">
        <v>311</v>
      </c>
      <c r="G8" s="29">
        <v>5</v>
      </c>
      <c r="H8" s="67">
        <v>1609000</v>
      </c>
    </row>
    <row r="9" spans="1:8" ht="12.75">
      <c r="A9" s="109">
        <v>65</v>
      </c>
      <c r="B9" s="112">
        <v>5</v>
      </c>
      <c r="C9" s="54" t="s">
        <v>4</v>
      </c>
      <c r="D9" s="27" t="s">
        <v>427</v>
      </c>
      <c r="E9" s="27">
        <v>6</v>
      </c>
      <c r="F9" s="28">
        <v>3268000</v>
      </c>
      <c r="G9" s="29">
        <v>4</v>
      </c>
      <c r="H9" s="67">
        <v>1560000</v>
      </c>
    </row>
    <row r="10" spans="1:8" ht="12.75">
      <c r="A10" s="98">
        <v>81</v>
      </c>
      <c r="B10" s="112">
        <v>6</v>
      </c>
      <c r="C10" s="54" t="s">
        <v>15</v>
      </c>
      <c r="D10" s="27" t="s">
        <v>445</v>
      </c>
      <c r="E10" s="30">
        <v>2</v>
      </c>
      <c r="F10" s="28">
        <v>2053000</v>
      </c>
      <c r="G10" s="29">
        <v>3</v>
      </c>
      <c r="H10" s="67">
        <v>1374000</v>
      </c>
    </row>
    <row r="11" spans="1:8" ht="12.75">
      <c r="A11" s="109">
        <v>84</v>
      </c>
      <c r="B11" s="112">
        <v>7</v>
      </c>
      <c r="C11" s="54" t="s">
        <v>18</v>
      </c>
      <c r="D11" s="27" t="s">
        <v>562</v>
      </c>
      <c r="E11" s="46">
        <v>2</v>
      </c>
      <c r="F11" s="28">
        <v>952000</v>
      </c>
      <c r="G11" s="29">
        <v>3</v>
      </c>
      <c r="H11" s="68">
        <v>1191000</v>
      </c>
    </row>
    <row r="12" spans="1:8" ht="12.75">
      <c r="A12" s="109">
        <v>130</v>
      </c>
      <c r="B12" s="112">
        <v>8</v>
      </c>
      <c r="C12" s="54" t="s">
        <v>16</v>
      </c>
      <c r="D12" s="27" t="s">
        <v>452</v>
      </c>
      <c r="E12" s="44">
        <v>2</v>
      </c>
      <c r="F12" s="36">
        <v>900000</v>
      </c>
      <c r="G12" s="29">
        <v>1</v>
      </c>
      <c r="H12" s="67">
        <v>470000</v>
      </c>
    </row>
    <row r="13" spans="1:8" ht="12.75">
      <c r="A13" s="109">
        <v>144</v>
      </c>
      <c r="B13" s="112">
        <v>9</v>
      </c>
      <c r="C13" s="54" t="s">
        <v>0</v>
      </c>
      <c r="D13" s="27" t="s">
        <v>481</v>
      </c>
      <c r="E13" s="44">
        <v>1</v>
      </c>
      <c r="F13" s="36">
        <v>255000</v>
      </c>
      <c r="G13" s="29">
        <v>1</v>
      </c>
      <c r="H13" s="67">
        <v>213000</v>
      </c>
    </row>
    <row r="14" spans="1:8" ht="12.75">
      <c r="A14" s="109" t="s">
        <v>311</v>
      </c>
      <c r="B14" s="74" t="s">
        <v>311</v>
      </c>
      <c r="C14" s="54" t="s">
        <v>1</v>
      </c>
      <c r="D14" s="27" t="s">
        <v>476</v>
      </c>
      <c r="E14" s="27">
        <v>1</v>
      </c>
      <c r="F14" s="28">
        <v>463000</v>
      </c>
      <c r="G14" s="29">
        <v>0</v>
      </c>
      <c r="H14" s="68" t="s">
        <v>311</v>
      </c>
    </row>
    <row r="15" spans="1:8" ht="12.75">
      <c r="A15" s="109" t="s">
        <v>311</v>
      </c>
      <c r="B15" s="74" t="s">
        <v>311</v>
      </c>
      <c r="C15" s="54" t="s">
        <v>2</v>
      </c>
      <c r="D15" s="27" t="s">
        <v>3</v>
      </c>
      <c r="E15" s="44">
        <v>0</v>
      </c>
      <c r="F15" s="31" t="s">
        <v>311</v>
      </c>
      <c r="G15" s="29">
        <v>0</v>
      </c>
      <c r="H15" s="68" t="s">
        <v>311</v>
      </c>
    </row>
    <row r="16" spans="1:8" ht="12.75">
      <c r="A16" s="109" t="s">
        <v>311</v>
      </c>
      <c r="B16" s="74" t="s">
        <v>311</v>
      </c>
      <c r="C16" s="54" t="s">
        <v>6</v>
      </c>
      <c r="D16" s="27" t="s">
        <v>493</v>
      </c>
      <c r="E16" s="44">
        <v>0</v>
      </c>
      <c r="F16" s="31" t="s">
        <v>311</v>
      </c>
      <c r="G16" s="29">
        <v>0</v>
      </c>
      <c r="H16" s="68" t="s">
        <v>311</v>
      </c>
    </row>
    <row r="17" spans="1:8" ht="12.75">
      <c r="A17" s="109" t="s">
        <v>311</v>
      </c>
      <c r="B17" s="74" t="s">
        <v>311</v>
      </c>
      <c r="C17" s="54" t="s">
        <v>7</v>
      </c>
      <c r="D17" s="27" t="s">
        <v>494</v>
      </c>
      <c r="E17" s="44">
        <v>0</v>
      </c>
      <c r="F17" s="31" t="s">
        <v>311</v>
      </c>
      <c r="G17" s="29">
        <v>0</v>
      </c>
      <c r="H17" s="68" t="s">
        <v>311</v>
      </c>
    </row>
    <row r="18" spans="1:8" ht="13.5" thickBot="1">
      <c r="A18" s="109" t="s">
        <v>311</v>
      </c>
      <c r="B18" s="74" t="s">
        <v>311</v>
      </c>
      <c r="C18" s="54" t="s">
        <v>8</v>
      </c>
      <c r="D18" s="27" t="s">
        <v>9</v>
      </c>
      <c r="E18" s="44">
        <v>0</v>
      </c>
      <c r="F18" s="31" t="s">
        <v>311</v>
      </c>
      <c r="G18" s="29">
        <v>0</v>
      </c>
      <c r="H18" s="68" t="s">
        <v>311</v>
      </c>
    </row>
    <row r="19" spans="1:10" ht="12.75">
      <c r="A19" s="109" t="s">
        <v>311</v>
      </c>
      <c r="B19" s="74" t="s">
        <v>311</v>
      </c>
      <c r="C19" s="54" t="s">
        <v>10</v>
      </c>
      <c r="D19" s="27" t="s">
        <v>478</v>
      </c>
      <c r="E19" s="44">
        <v>1</v>
      </c>
      <c r="F19" s="36">
        <v>340000</v>
      </c>
      <c r="G19" s="29">
        <v>0</v>
      </c>
      <c r="H19" s="68" t="s">
        <v>311</v>
      </c>
      <c r="I19" s="58" t="s">
        <v>569</v>
      </c>
      <c r="J19" s="59" t="s">
        <v>569</v>
      </c>
    </row>
    <row r="20" spans="1:10" ht="13.5" thickBot="1">
      <c r="A20" s="109" t="s">
        <v>311</v>
      </c>
      <c r="B20" s="81" t="s">
        <v>311</v>
      </c>
      <c r="C20" s="54" t="s">
        <v>17</v>
      </c>
      <c r="D20" s="27" t="s">
        <v>315</v>
      </c>
      <c r="E20" s="44">
        <v>0</v>
      </c>
      <c r="F20" s="31" t="s">
        <v>311</v>
      </c>
      <c r="G20" s="29">
        <v>0</v>
      </c>
      <c r="H20" s="68" t="s">
        <v>311</v>
      </c>
      <c r="I20" s="60" t="s">
        <v>382</v>
      </c>
      <c r="J20" s="61" t="s">
        <v>383</v>
      </c>
    </row>
    <row r="21" spans="1:10" ht="13.5" thickBot="1">
      <c r="A21" s="86" t="s">
        <v>365</v>
      </c>
      <c r="B21" s="110"/>
      <c r="C21" s="87"/>
      <c r="D21" s="88"/>
      <c r="E21" s="37">
        <f>SUM(E5:E20)</f>
        <v>66</v>
      </c>
      <c r="F21" s="49">
        <f>SUM(F5:F20)</f>
        <v>31096000</v>
      </c>
      <c r="G21" s="89">
        <f>SUM(G5:G20)</f>
        <v>71</v>
      </c>
      <c r="H21" s="90">
        <f>SUM(H5:H20)</f>
        <v>32724000</v>
      </c>
      <c r="I21" s="62">
        <f>(G21-E21)/E21</f>
        <v>0.07575757575757576</v>
      </c>
      <c r="J21" s="62">
        <f>(H21-F21)/F21</f>
        <v>0.052354000514535634</v>
      </c>
    </row>
    <row r="22" spans="1:10" ht="13.5" thickBot="1">
      <c r="A22" s="91" t="s">
        <v>366</v>
      </c>
      <c r="B22" s="92"/>
      <c r="C22" s="92"/>
      <c r="D22" s="92"/>
      <c r="E22" s="92"/>
      <c r="F22" s="92"/>
      <c r="G22" s="92"/>
      <c r="H22" s="93"/>
      <c r="I22" s="50"/>
      <c r="J22" s="51"/>
    </row>
    <row r="23" spans="1:10" ht="12.75">
      <c r="A23" s="74">
        <v>4</v>
      </c>
      <c r="B23" s="83">
        <v>1</v>
      </c>
      <c r="C23" s="26" t="s">
        <v>20</v>
      </c>
      <c r="D23" s="26" t="s">
        <v>21</v>
      </c>
      <c r="E23" s="26">
        <v>32</v>
      </c>
      <c r="F23" s="35">
        <v>32432000</v>
      </c>
      <c r="G23" s="29">
        <v>33</v>
      </c>
      <c r="H23" s="67">
        <v>32242000</v>
      </c>
      <c r="I23" s="50"/>
      <c r="J23" s="51"/>
    </row>
    <row r="24" spans="1:10" ht="12.75">
      <c r="A24" s="74">
        <v>38</v>
      </c>
      <c r="B24" s="83">
        <v>2</v>
      </c>
      <c r="C24" s="26" t="s">
        <v>28</v>
      </c>
      <c r="D24" s="26" t="s">
        <v>352</v>
      </c>
      <c r="E24" s="26">
        <v>5</v>
      </c>
      <c r="F24" s="35">
        <v>1175000</v>
      </c>
      <c r="G24" s="29">
        <v>7</v>
      </c>
      <c r="H24" s="67">
        <v>4625000</v>
      </c>
      <c r="I24" s="50"/>
      <c r="J24" s="50"/>
    </row>
    <row r="25" spans="1:8" ht="12.75">
      <c r="A25" s="74">
        <v>50</v>
      </c>
      <c r="B25" s="83">
        <v>3</v>
      </c>
      <c r="C25" s="26" t="s">
        <v>316</v>
      </c>
      <c r="D25" s="26" t="s">
        <v>332</v>
      </c>
      <c r="E25" s="44">
        <v>6</v>
      </c>
      <c r="F25" s="35">
        <v>1324000</v>
      </c>
      <c r="G25" s="29">
        <v>5</v>
      </c>
      <c r="H25" s="67">
        <v>5255000</v>
      </c>
    </row>
    <row r="26" spans="1:8" ht="12.75">
      <c r="A26" s="75">
        <v>56</v>
      </c>
      <c r="B26" s="83">
        <v>4</v>
      </c>
      <c r="C26" s="26" t="s">
        <v>33</v>
      </c>
      <c r="D26" s="26" t="s">
        <v>434</v>
      </c>
      <c r="E26" s="26">
        <v>4</v>
      </c>
      <c r="F26" s="35">
        <v>3992000</v>
      </c>
      <c r="G26" s="29">
        <v>4</v>
      </c>
      <c r="H26" s="67">
        <v>2863000</v>
      </c>
    </row>
    <row r="27" spans="1:8" ht="12.75">
      <c r="A27" s="74">
        <v>57</v>
      </c>
      <c r="B27" s="83">
        <v>5</v>
      </c>
      <c r="C27" s="26" t="s">
        <v>333</v>
      </c>
      <c r="D27" s="26" t="s">
        <v>455</v>
      </c>
      <c r="E27" s="26">
        <v>2</v>
      </c>
      <c r="F27" s="35">
        <v>624000</v>
      </c>
      <c r="G27" s="29">
        <v>4</v>
      </c>
      <c r="H27" s="67">
        <v>2737000</v>
      </c>
    </row>
    <row r="28" spans="1:8" ht="12.75">
      <c r="A28" s="74">
        <v>74</v>
      </c>
      <c r="B28" s="104">
        <v>6</v>
      </c>
      <c r="C28" s="26" t="s">
        <v>34</v>
      </c>
      <c r="D28" s="26" t="s">
        <v>338</v>
      </c>
      <c r="E28" s="44">
        <v>0</v>
      </c>
      <c r="F28" s="31" t="s">
        <v>311</v>
      </c>
      <c r="G28" s="29">
        <v>3</v>
      </c>
      <c r="H28" s="67">
        <v>1888000</v>
      </c>
    </row>
    <row r="29" spans="1:8" ht="12.75">
      <c r="A29" s="74">
        <v>87</v>
      </c>
      <c r="B29" s="83">
        <v>7</v>
      </c>
      <c r="C29" s="26" t="s">
        <v>35</v>
      </c>
      <c r="D29" s="26" t="s">
        <v>442</v>
      </c>
      <c r="E29" s="34">
        <v>3</v>
      </c>
      <c r="F29" s="36">
        <v>408000</v>
      </c>
      <c r="G29" s="29">
        <v>3</v>
      </c>
      <c r="H29" s="67">
        <v>341000</v>
      </c>
    </row>
    <row r="30" spans="1:8" ht="12.75">
      <c r="A30" s="74">
        <v>104</v>
      </c>
      <c r="B30" s="104">
        <v>8</v>
      </c>
      <c r="C30" s="26" t="s">
        <v>22</v>
      </c>
      <c r="D30" s="26" t="s">
        <v>496</v>
      </c>
      <c r="E30" s="44">
        <v>0</v>
      </c>
      <c r="F30" s="31" t="s">
        <v>311</v>
      </c>
      <c r="G30" s="29">
        <v>2</v>
      </c>
      <c r="H30" s="67">
        <v>687000</v>
      </c>
    </row>
    <row r="31" spans="1:8" ht="12.75">
      <c r="A31" s="74">
        <v>129</v>
      </c>
      <c r="B31" s="104">
        <v>9</v>
      </c>
      <c r="C31" s="26" t="s">
        <v>24</v>
      </c>
      <c r="D31" s="26" t="s">
        <v>360</v>
      </c>
      <c r="E31" s="44">
        <v>0</v>
      </c>
      <c r="F31" s="31" t="s">
        <v>311</v>
      </c>
      <c r="G31" s="29">
        <v>1</v>
      </c>
      <c r="H31" s="67">
        <v>561000</v>
      </c>
    </row>
    <row r="32" spans="1:8" ht="12.75">
      <c r="A32" s="74">
        <v>135</v>
      </c>
      <c r="B32" s="104">
        <v>10</v>
      </c>
      <c r="C32" s="26" t="s">
        <v>19</v>
      </c>
      <c r="D32" s="26" t="s">
        <v>495</v>
      </c>
      <c r="E32" s="44">
        <v>0</v>
      </c>
      <c r="F32" s="31" t="s">
        <v>311</v>
      </c>
      <c r="G32" s="29">
        <v>1</v>
      </c>
      <c r="H32" s="67">
        <v>366000</v>
      </c>
    </row>
    <row r="33" spans="1:8" ht="12.75">
      <c r="A33" s="74" t="s">
        <v>311</v>
      </c>
      <c r="B33" s="83" t="s">
        <v>311</v>
      </c>
      <c r="C33" s="26" t="s">
        <v>23</v>
      </c>
      <c r="D33" s="26" t="s">
        <v>497</v>
      </c>
      <c r="E33" s="44">
        <v>0</v>
      </c>
      <c r="F33" s="31" t="s">
        <v>311</v>
      </c>
      <c r="G33" s="29">
        <v>0</v>
      </c>
      <c r="H33" s="68" t="s">
        <v>311</v>
      </c>
    </row>
    <row r="34" spans="1:8" ht="12.75">
      <c r="A34" s="74" t="s">
        <v>311</v>
      </c>
      <c r="B34" s="83" t="s">
        <v>311</v>
      </c>
      <c r="C34" s="26" t="s">
        <v>25</v>
      </c>
      <c r="D34" s="26" t="s">
        <v>498</v>
      </c>
      <c r="E34" s="44">
        <v>0</v>
      </c>
      <c r="F34" s="31" t="s">
        <v>311</v>
      </c>
      <c r="G34" s="29">
        <v>0</v>
      </c>
      <c r="H34" s="68" t="s">
        <v>311</v>
      </c>
    </row>
    <row r="35" spans="1:8" ht="12.75">
      <c r="A35" s="74" t="s">
        <v>311</v>
      </c>
      <c r="B35" s="83" t="s">
        <v>311</v>
      </c>
      <c r="C35" s="26" t="s">
        <v>26</v>
      </c>
      <c r="D35" s="26" t="s">
        <v>27</v>
      </c>
      <c r="E35" s="44">
        <v>0</v>
      </c>
      <c r="F35" s="31" t="s">
        <v>311</v>
      </c>
      <c r="G35" s="29">
        <v>0</v>
      </c>
      <c r="H35" s="68" t="s">
        <v>311</v>
      </c>
    </row>
    <row r="36" spans="1:8" ht="12.75">
      <c r="A36" s="74" t="s">
        <v>311</v>
      </c>
      <c r="B36" s="83" t="s">
        <v>311</v>
      </c>
      <c r="C36" s="26" t="s">
        <v>29</v>
      </c>
      <c r="D36" s="26" t="s">
        <v>30</v>
      </c>
      <c r="E36" s="44">
        <v>0</v>
      </c>
      <c r="F36" s="31" t="s">
        <v>311</v>
      </c>
      <c r="G36" s="29">
        <v>0</v>
      </c>
      <c r="H36" s="68" t="s">
        <v>311</v>
      </c>
    </row>
    <row r="37" spans="1:8" ht="13.5" thickBot="1">
      <c r="A37" s="74" t="s">
        <v>311</v>
      </c>
      <c r="B37" s="83" t="s">
        <v>311</v>
      </c>
      <c r="C37" s="26" t="s">
        <v>31</v>
      </c>
      <c r="D37" s="26" t="s">
        <v>32</v>
      </c>
      <c r="E37" s="44">
        <v>0</v>
      </c>
      <c r="F37" s="31" t="s">
        <v>311</v>
      </c>
      <c r="G37" s="29">
        <v>0</v>
      </c>
      <c r="H37" s="68" t="s">
        <v>311</v>
      </c>
    </row>
    <row r="38" spans="1:10" ht="12.75">
      <c r="A38" s="74" t="s">
        <v>311</v>
      </c>
      <c r="B38" s="83" t="s">
        <v>311</v>
      </c>
      <c r="C38" s="26" t="s">
        <v>328</v>
      </c>
      <c r="D38" s="26" t="s">
        <v>334</v>
      </c>
      <c r="E38" s="44">
        <v>0</v>
      </c>
      <c r="F38" s="31" t="s">
        <v>311</v>
      </c>
      <c r="G38" s="29">
        <v>0</v>
      </c>
      <c r="H38" s="68" t="s">
        <v>311</v>
      </c>
      <c r="I38" s="58" t="s">
        <v>569</v>
      </c>
      <c r="J38" s="59" t="s">
        <v>569</v>
      </c>
    </row>
    <row r="39" spans="1:10" ht="13.5" thickBot="1">
      <c r="A39" s="74" t="s">
        <v>311</v>
      </c>
      <c r="B39" s="83" t="s">
        <v>311</v>
      </c>
      <c r="C39" s="26" t="s">
        <v>401</v>
      </c>
      <c r="D39" s="26" t="s">
        <v>400</v>
      </c>
      <c r="E39" s="26">
        <v>1</v>
      </c>
      <c r="F39" s="35">
        <v>203000</v>
      </c>
      <c r="G39" s="29">
        <v>0</v>
      </c>
      <c r="H39" s="68" t="s">
        <v>311</v>
      </c>
      <c r="I39" s="60" t="s">
        <v>382</v>
      </c>
      <c r="J39" s="61" t="s">
        <v>383</v>
      </c>
    </row>
    <row r="40" spans="1:10" ht="13.5" thickBot="1">
      <c r="A40" s="86" t="s">
        <v>367</v>
      </c>
      <c r="B40" s="87"/>
      <c r="C40" s="87"/>
      <c r="D40" s="88"/>
      <c r="E40" s="47">
        <f>SUM(E23:E39)</f>
        <v>53</v>
      </c>
      <c r="F40" s="38">
        <f>SUM(F23:F39)</f>
        <v>40158000</v>
      </c>
      <c r="G40" s="89">
        <f>SUM(G23:G39)</f>
        <v>63</v>
      </c>
      <c r="H40" s="94">
        <f>SUM(H23:H39)</f>
        <v>51565000</v>
      </c>
      <c r="I40" s="62">
        <f>(G40-E40)/E40</f>
        <v>0.18867924528301888</v>
      </c>
      <c r="J40" s="62">
        <f>(H40-F40)/F40</f>
        <v>0.2840529906867872</v>
      </c>
    </row>
    <row r="41" spans="1:8" ht="13.5" thickBot="1">
      <c r="A41" s="91" t="s">
        <v>368</v>
      </c>
      <c r="B41" s="92"/>
      <c r="C41" s="92"/>
      <c r="D41" s="92"/>
      <c r="E41" s="92"/>
      <c r="F41" s="92"/>
      <c r="G41" s="92"/>
      <c r="H41" s="93"/>
    </row>
    <row r="42" spans="1:8" ht="12.75">
      <c r="A42" s="74">
        <v>14</v>
      </c>
      <c r="B42" s="104">
        <v>1</v>
      </c>
      <c r="C42" s="26" t="s">
        <v>41</v>
      </c>
      <c r="D42" s="26" t="s">
        <v>417</v>
      </c>
      <c r="E42" s="26">
        <v>14</v>
      </c>
      <c r="F42" s="35">
        <v>10851000</v>
      </c>
      <c r="G42" s="29">
        <v>19</v>
      </c>
      <c r="H42" s="67">
        <v>15126000</v>
      </c>
    </row>
    <row r="43" spans="1:8" ht="12.75">
      <c r="A43" s="74">
        <v>62</v>
      </c>
      <c r="B43" s="104">
        <v>2</v>
      </c>
      <c r="C43" s="26" t="s">
        <v>357</v>
      </c>
      <c r="D43" s="26" t="s">
        <v>358</v>
      </c>
      <c r="E43" s="44">
        <v>8</v>
      </c>
      <c r="F43" s="35">
        <v>8232000</v>
      </c>
      <c r="G43" s="29">
        <v>4</v>
      </c>
      <c r="H43" s="67">
        <v>1608000</v>
      </c>
    </row>
    <row r="44" spans="1:8" ht="12.75">
      <c r="A44" s="74">
        <v>72</v>
      </c>
      <c r="B44" s="104">
        <v>3</v>
      </c>
      <c r="C44" s="26" t="s">
        <v>40</v>
      </c>
      <c r="D44" s="26" t="s">
        <v>435</v>
      </c>
      <c r="E44" s="34">
        <v>4</v>
      </c>
      <c r="F44" s="36">
        <v>2032000</v>
      </c>
      <c r="G44" s="29">
        <v>3</v>
      </c>
      <c r="H44" s="67">
        <v>2090000</v>
      </c>
    </row>
    <row r="45" spans="1:10" ht="12.75">
      <c r="A45" s="74">
        <v>97</v>
      </c>
      <c r="B45" s="104">
        <v>4</v>
      </c>
      <c r="C45" s="29" t="s">
        <v>363</v>
      </c>
      <c r="D45" s="29" t="s">
        <v>507</v>
      </c>
      <c r="E45" s="44">
        <v>0</v>
      </c>
      <c r="F45" s="31" t="s">
        <v>311</v>
      </c>
      <c r="G45" s="29">
        <v>2</v>
      </c>
      <c r="H45" s="67">
        <v>1647000</v>
      </c>
      <c r="I45" s="50"/>
      <c r="J45" s="51"/>
    </row>
    <row r="46" spans="1:10" ht="12.75">
      <c r="A46" s="74">
        <v>115</v>
      </c>
      <c r="B46" s="104">
        <v>5</v>
      </c>
      <c r="C46" s="26" t="s">
        <v>36</v>
      </c>
      <c r="D46" s="26" t="s">
        <v>499</v>
      </c>
      <c r="E46" s="44">
        <v>0</v>
      </c>
      <c r="F46" s="31" t="s">
        <v>311</v>
      </c>
      <c r="G46" s="29">
        <v>1</v>
      </c>
      <c r="H46" s="67">
        <v>2544000</v>
      </c>
      <c r="I46" s="50"/>
      <c r="J46" s="50"/>
    </row>
    <row r="47" spans="1:8" ht="12.75">
      <c r="A47" s="75">
        <v>116</v>
      </c>
      <c r="B47" s="104">
        <v>6</v>
      </c>
      <c r="C47" s="26" t="s">
        <v>52</v>
      </c>
      <c r="D47" s="26" t="s">
        <v>480</v>
      </c>
      <c r="E47" s="44">
        <v>1</v>
      </c>
      <c r="F47" s="36">
        <v>271000</v>
      </c>
      <c r="G47" s="29">
        <v>1</v>
      </c>
      <c r="H47" s="67">
        <v>1622000</v>
      </c>
    </row>
    <row r="48" spans="1:8" ht="12.75">
      <c r="A48" s="74">
        <v>122</v>
      </c>
      <c r="B48" s="104">
        <v>7</v>
      </c>
      <c r="C48" s="26" t="s">
        <v>39</v>
      </c>
      <c r="D48" s="26" t="s">
        <v>500</v>
      </c>
      <c r="E48" s="44">
        <v>0</v>
      </c>
      <c r="F48" s="31" t="s">
        <v>311</v>
      </c>
      <c r="G48" s="29">
        <v>1</v>
      </c>
      <c r="H48" s="67">
        <v>1035000</v>
      </c>
    </row>
    <row r="49" spans="1:8" ht="12.75">
      <c r="A49" s="75">
        <v>126</v>
      </c>
      <c r="B49" s="104">
        <v>8</v>
      </c>
      <c r="C49" s="26" t="s">
        <v>50</v>
      </c>
      <c r="D49" s="26" t="s">
        <v>504</v>
      </c>
      <c r="E49" s="44">
        <v>0</v>
      </c>
      <c r="F49" s="31" t="s">
        <v>311</v>
      </c>
      <c r="G49" s="29">
        <v>1</v>
      </c>
      <c r="H49" s="67">
        <v>845000</v>
      </c>
    </row>
    <row r="50" spans="1:8" ht="12.75">
      <c r="A50" s="75">
        <v>136</v>
      </c>
      <c r="B50" s="104">
        <v>9</v>
      </c>
      <c r="C50" s="26" t="s">
        <v>53</v>
      </c>
      <c r="D50" s="26" t="s">
        <v>362</v>
      </c>
      <c r="E50" s="44">
        <v>0</v>
      </c>
      <c r="F50" s="31" t="s">
        <v>311</v>
      </c>
      <c r="G50" s="29">
        <v>1</v>
      </c>
      <c r="H50" s="67">
        <v>326000</v>
      </c>
    </row>
    <row r="51" spans="1:8" ht="12.75">
      <c r="A51" s="74">
        <v>143</v>
      </c>
      <c r="B51" s="104">
        <v>10</v>
      </c>
      <c r="C51" s="26" t="s">
        <v>54</v>
      </c>
      <c r="D51" s="26" t="s">
        <v>403</v>
      </c>
      <c r="E51" s="44">
        <v>1</v>
      </c>
      <c r="F51" s="36">
        <v>179000</v>
      </c>
      <c r="G51" s="29">
        <v>1</v>
      </c>
      <c r="H51" s="67">
        <v>229000</v>
      </c>
    </row>
    <row r="52" spans="1:8" ht="12.75">
      <c r="A52" s="74">
        <v>148</v>
      </c>
      <c r="B52" s="104">
        <v>11</v>
      </c>
      <c r="C52" s="26" t="s">
        <v>46</v>
      </c>
      <c r="D52" s="26" t="s">
        <v>356</v>
      </c>
      <c r="E52" s="26">
        <v>2</v>
      </c>
      <c r="F52" s="35">
        <v>2490000</v>
      </c>
      <c r="G52" s="29">
        <v>1</v>
      </c>
      <c r="H52" s="67">
        <v>178000</v>
      </c>
    </row>
    <row r="53" spans="1:8" ht="12.75">
      <c r="A53" s="74" t="s">
        <v>311</v>
      </c>
      <c r="B53" s="83" t="s">
        <v>311</v>
      </c>
      <c r="C53" s="26" t="s">
        <v>37</v>
      </c>
      <c r="D53" s="26" t="s">
        <v>38</v>
      </c>
      <c r="E53" s="44">
        <v>0</v>
      </c>
      <c r="F53" s="31" t="s">
        <v>311</v>
      </c>
      <c r="G53" s="29">
        <v>0</v>
      </c>
      <c r="H53" s="68" t="s">
        <v>311</v>
      </c>
    </row>
    <row r="54" spans="1:8" ht="12.75">
      <c r="A54" s="74" t="s">
        <v>311</v>
      </c>
      <c r="B54" s="83" t="s">
        <v>311</v>
      </c>
      <c r="C54" s="26" t="s">
        <v>42</v>
      </c>
      <c r="D54" s="26" t="s">
        <v>501</v>
      </c>
      <c r="E54" s="44">
        <v>0</v>
      </c>
      <c r="F54" s="31" t="s">
        <v>311</v>
      </c>
      <c r="G54" s="29">
        <v>0</v>
      </c>
      <c r="H54" s="68" t="s">
        <v>311</v>
      </c>
    </row>
    <row r="55" spans="1:8" ht="12.75">
      <c r="A55" s="74" t="s">
        <v>311</v>
      </c>
      <c r="B55" s="83" t="s">
        <v>311</v>
      </c>
      <c r="C55" s="26" t="s">
        <v>43</v>
      </c>
      <c r="D55" s="26" t="s">
        <v>502</v>
      </c>
      <c r="E55" s="44">
        <v>0</v>
      </c>
      <c r="F55" s="31" t="s">
        <v>311</v>
      </c>
      <c r="G55" s="29">
        <v>0</v>
      </c>
      <c r="H55" s="68" t="s">
        <v>311</v>
      </c>
    </row>
    <row r="56" spans="1:8" ht="12.75">
      <c r="A56" s="74" t="s">
        <v>311</v>
      </c>
      <c r="B56" s="83" t="s">
        <v>311</v>
      </c>
      <c r="C56" s="26" t="s">
        <v>44</v>
      </c>
      <c r="D56" s="26" t="s">
        <v>470</v>
      </c>
      <c r="E56" s="44">
        <v>1</v>
      </c>
      <c r="F56" s="36">
        <v>773000</v>
      </c>
      <c r="G56" s="29">
        <v>0</v>
      </c>
      <c r="H56" s="68" t="s">
        <v>311</v>
      </c>
    </row>
    <row r="57" spans="1:8" ht="12.75">
      <c r="A57" s="74" t="s">
        <v>311</v>
      </c>
      <c r="B57" s="83" t="s">
        <v>311</v>
      </c>
      <c r="C57" s="26" t="s">
        <v>45</v>
      </c>
      <c r="D57" s="26" t="s">
        <v>460</v>
      </c>
      <c r="E57" s="26">
        <v>2</v>
      </c>
      <c r="F57" s="35">
        <v>363000</v>
      </c>
      <c r="G57" s="29">
        <v>0</v>
      </c>
      <c r="H57" s="68" t="s">
        <v>311</v>
      </c>
    </row>
    <row r="58" spans="1:8" ht="12.75">
      <c r="A58" s="74" t="s">
        <v>311</v>
      </c>
      <c r="B58" s="83" t="s">
        <v>311</v>
      </c>
      <c r="C58" s="26" t="s">
        <v>47</v>
      </c>
      <c r="D58" s="26" t="s">
        <v>503</v>
      </c>
      <c r="E58" s="44">
        <v>0</v>
      </c>
      <c r="F58" s="31" t="s">
        <v>311</v>
      </c>
      <c r="G58" s="29">
        <v>0</v>
      </c>
      <c r="H58" s="68" t="s">
        <v>311</v>
      </c>
    </row>
    <row r="59" spans="1:8" ht="12.75">
      <c r="A59" s="74" t="s">
        <v>311</v>
      </c>
      <c r="B59" s="83" t="s">
        <v>311</v>
      </c>
      <c r="C59" s="26" t="s">
        <v>48</v>
      </c>
      <c r="D59" s="26" t="s">
        <v>49</v>
      </c>
      <c r="E59" s="34">
        <v>4</v>
      </c>
      <c r="F59" s="36">
        <v>2504000</v>
      </c>
      <c r="G59" s="29">
        <v>0</v>
      </c>
      <c r="H59" s="68" t="s">
        <v>311</v>
      </c>
    </row>
    <row r="60" spans="1:8" ht="12.75">
      <c r="A60" s="74" t="s">
        <v>311</v>
      </c>
      <c r="B60" s="83" t="s">
        <v>311</v>
      </c>
      <c r="C60" s="26" t="s">
        <v>51</v>
      </c>
      <c r="D60" s="26" t="s">
        <v>505</v>
      </c>
      <c r="E60" s="44">
        <v>0</v>
      </c>
      <c r="F60" s="31" t="s">
        <v>311</v>
      </c>
      <c r="G60" s="29">
        <v>0</v>
      </c>
      <c r="H60" s="68" t="s">
        <v>311</v>
      </c>
    </row>
    <row r="61" spans="1:8" ht="13.5" thickBot="1">
      <c r="A61" s="74" t="s">
        <v>311</v>
      </c>
      <c r="B61" s="83" t="s">
        <v>311</v>
      </c>
      <c r="C61" s="26" t="s">
        <v>55</v>
      </c>
      <c r="D61" s="26" t="s">
        <v>56</v>
      </c>
      <c r="E61" s="44">
        <v>0</v>
      </c>
      <c r="F61" s="31" t="s">
        <v>311</v>
      </c>
      <c r="G61" s="29">
        <v>0</v>
      </c>
      <c r="H61" s="68" t="s">
        <v>311</v>
      </c>
    </row>
    <row r="62" spans="1:10" ht="12.75">
      <c r="A62" s="74" t="s">
        <v>311</v>
      </c>
      <c r="B62" s="83" t="s">
        <v>311</v>
      </c>
      <c r="C62" s="26" t="s">
        <v>335</v>
      </c>
      <c r="D62" s="26" t="s">
        <v>506</v>
      </c>
      <c r="E62" s="44">
        <v>0</v>
      </c>
      <c r="F62" s="31" t="s">
        <v>311</v>
      </c>
      <c r="G62" s="29">
        <v>0</v>
      </c>
      <c r="H62" s="68" t="s">
        <v>311</v>
      </c>
      <c r="I62" s="58" t="s">
        <v>569</v>
      </c>
      <c r="J62" s="59" t="s">
        <v>569</v>
      </c>
    </row>
    <row r="63" spans="1:10" ht="13.5" thickBot="1">
      <c r="A63" s="74" t="s">
        <v>311</v>
      </c>
      <c r="B63" s="83" t="s">
        <v>311</v>
      </c>
      <c r="C63" s="26" t="s">
        <v>405</v>
      </c>
      <c r="D63" s="26" t="s">
        <v>404</v>
      </c>
      <c r="E63" s="26">
        <v>1</v>
      </c>
      <c r="F63" s="35">
        <v>598000</v>
      </c>
      <c r="G63" s="29">
        <v>0</v>
      </c>
      <c r="H63" s="68" t="s">
        <v>311</v>
      </c>
      <c r="I63" s="60" t="s">
        <v>382</v>
      </c>
      <c r="J63" s="61" t="s">
        <v>383</v>
      </c>
    </row>
    <row r="64" spans="1:10" ht="13.5" thickBot="1">
      <c r="A64" s="86" t="s">
        <v>370</v>
      </c>
      <c r="B64" s="87"/>
      <c r="C64" s="87"/>
      <c r="D64" s="88"/>
      <c r="E64" s="47">
        <f>SUM(E42:E63)</f>
        <v>38</v>
      </c>
      <c r="F64" s="38">
        <f>SUM(F42:F63)</f>
        <v>28293000</v>
      </c>
      <c r="G64" s="89">
        <f>SUM(G42:G63)</f>
        <v>35</v>
      </c>
      <c r="H64" s="94">
        <f>SUM(H42:H63)</f>
        <v>27250000</v>
      </c>
      <c r="I64" s="62">
        <f>(G64-E64)/E64</f>
        <v>-0.07894736842105263</v>
      </c>
      <c r="J64" s="62">
        <f>(H64-F64)/F64</f>
        <v>-0.03686424203866681</v>
      </c>
    </row>
    <row r="65" spans="1:8" ht="13.5" thickBot="1">
      <c r="A65" s="91" t="s">
        <v>369</v>
      </c>
      <c r="B65" s="92"/>
      <c r="C65" s="92"/>
      <c r="D65" s="92"/>
      <c r="E65" s="92"/>
      <c r="F65" s="92"/>
      <c r="G65" s="92"/>
      <c r="H65" s="93"/>
    </row>
    <row r="66" spans="1:8" ht="12.75">
      <c r="A66" s="74">
        <v>2</v>
      </c>
      <c r="B66" s="83">
        <v>1</v>
      </c>
      <c r="C66" s="26" t="s">
        <v>93</v>
      </c>
      <c r="D66" s="26" t="s">
        <v>410</v>
      </c>
      <c r="E66" s="26">
        <v>47</v>
      </c>
      <c r="F66" s="35">
        <v>19222000</v>
      </c>
      <c r="G66" s="29">
        <v>50</v>
      </c>
      <c r="H66" s="67">
        <v>37794000</v>
      </c>
    </row>
    <row r="67" spans="1:8" ht="12.75">
      <c r="A67" s="74">
        <v>3</v>
      </c>
      <c r="B67" s="83">
        <v>2</v>
      </c>
      <c r="C67" s="26" t="s">
        <v>87</v>
      </c>
      <c r="D67" s="26" t="s">
        <v>411</v>
      </c>
      <c r="E67" s="26">
        <v>29</v>
      </c>
      <c r="F67" s="35">
        <v>18875000</v>
      </c>
      <c r="G67" s="29">
        <v>37</v>
      </c>
      <c r="H67" s="67">
        <v>16276000</v>
      </c>
    </row>
    <row r="68" spans="1:8" ht="12.75">
      <c r="A68" s="75">
        <v>36</v>
      </c>
      <c r="B68" s="83">
        <v>3</v>
      </c>
      <c r="C68" s="26" t="s">
        <v>61</v>
      </c>
      <c r="D68" s="26" t="s">
        <v>62</v>
      </c>
      <c r="E68" s="26">
        <v>4</v>
      </c>
      <c r="F68" s="35">
        <v>1208000</v>
      </c>
      <c r="G68" s="29">
        <v>7</v>
      </c>
      <c r="H68" s="67">
        <v>7968000</v>
      </c>
    </row>
    <row r="69" spans="1:8" ht="12.75">
      <c r="A69" s="74">
        <v>37</v>
      </c>
      <c r="B69" s="83">
        <v>4</v>
      </c>
      <c r="C69" s="26" t="s">
        <v>107</v>
      </c>
      <c r="D69" s="26" t="s">
        <v>108</v>
      </c>
      <c r="E69" s="34">
        <v>1</v>
      </c>
      <c r="F69" s="35">
        <v>736000</v>
      </c>
      <c r="G69" s="29">
        <v>7</v>
      </c>
      <c r="H69" s="67">
        <v>5538000</v>
      </c>
    </row>
    <row r="70" spans="1:8" ht="12.75">
      <c r="A70" s="74">
        <v>47</v>
      </c>
      <c r="B70" s="83">
        <v>5</v>
      </c>
      <c r="C70" s="26" t="s">
        <v>76</v>
      </c>
      <c r="D70" s="26" t="s">
        <v>428</v>
      </c>
      <c r="E70" s="44">
        <v>6</v>
      </c>
      <c r="F70" s="35">
        <v>2248000</v>
      </c>
      <c r="G70" s="29">
        <v>6</v>
      </c>
      <c r="H70" s="67">
        <v>2264000</v>
      </c>
    </row>
    <row r="71" spans="1:8" ht="12.75">
      <c r="A71" s="75">
        <v>51</v>
      </c>
      <c r="B71" s="83">
        <v>6</v>
      </c>
      <c r="C71" s="26" t="s">
        <v>75</v>
      </c>
      <c r="D71" s="26" t="s">
        <v>459</v>
      </c>
      <c r="E71" s="26">
        <v>2</v>
      </c>
      <c r="F71" s="35">
        <v>485000</v>
      </c>
      <c r="G71" s="29">
        <v>5</v>
      </c>
      <c r="H71" s="67">
        <v>4034000</v>
      </c>
    </row>
    <row r="72" spans="1:10" ht="12.75">
      <c r="A72" s="74">
        <v>59</v>
      </c>
      <c r="B72" s="83">
        <v>7</v>
      </c>
      <c r="C72" s="26" t="s">
        <v>98</v>
      </c>
      <c r="D72" s="26" t="s">
        <v>99</v>
      </c>
      <c r="E72" s="44">
        <v>2</v>
      </c>
      <c r="F72" s="35">
        <v>809000</v>
      </c>
      <c r="G72" s="29">
        <v>4</v>
      </c>
      <c r="H72" s="67">
        <v>2119000</v>
      </c>
      <c r="I72" s="50"/>
      <c r="J72" s="51"/>
    </row>
    <row r="73" spans="1:10" ht="12.75">
      <c r="A73" s="75">
        <v>61</v>
      </c>
      <c r="B73" s="83">
        <v>8</v>
      </c>
      <c r="C73" s="26" t="s">
        <v>105</v>
      </c>
      <c r="D73" s="26" t="s">
        <v>520</v>
      </c>
      <c r="E73" s="44">
        <v>0</v>
      </c>
      <c r="F73" s="31" t="s">
        <v>311</v>
      </c>
      <c r="G73" s="29">
        <v>4</v>
      </c>
      <c r="H73" s="67">
        <v>1611000</v>
      </c>
      <c r="I73" s="50"/>
      <c r="J73" s="50"/>
    </row>
    <row r="74" spans="1:8" ht="12.75">
      <c r="A74" s="74">
        <v>64</v>
      </c>
      <c r="B74" s="83">
        <v>9</v>
      </c>
      <c r="C74" s="26" t="s">
        <v>85</v>
      </c>
      <c r="D74" s="26" t="s">
        <v>440</v>
      </c>
      <c r="E74" s="26">
        <v>3</v>
      </c>
      <c r="F74" s="35">
        <v>1769000</v>
      </c>
      <c r="G74" s="29">
        <v>4</v>
      </c>
      <c r="H74" s="67">
        <v>1580000</v>
      </c>
    </row>
    <row r="75" spans="1:8" ht="12.75">
      <c r="A75" s="74">
        <v>70</v>
      </c>
      <c r="B75" s="83">
        <v>10</v>
      </c>
      <c r="C75" s="26" t="s">
        <v>65</v>
      </c>
      <c r="D75" s="26" t="s">
        <v>348</v>
      </c>
      <c r="E75" s="44">
        <v>1</v>
      </c>
      <c r="F75" s="36">
        <v>961000</v>
      </c>
      <c r="G75" s="29">
        <v>3</v>
      </c>
      <c r="H75" s="67">
        <v>3329000</v>
      </c>
    </row>
    <row r="76" spans="1:8" ht="12.75">
      <c r="A76" s="75">
        <v>71</v>
      </c>
      <c r="B76" s="83">
        <v>11</v>
      </c>
      <c r="C76" s="26" t="s">
        <v>82</v>
      </c>
      <c r="D76" s="26" t="s">
        <v>402</v>
      </c>
      <c r="E76" s="26">
        <v>4</v>
      </c>
      <c r="F76" s="35">
        <v>2265000</v>
      </c>
      <c r="G76" s="29">
        <v>3</v>
      </c>
      <c r="H76" s="67">
        <v>2562000</v>
      </c>
    </row>
    <row r="77" spans="1:8" ht="12.75">
      <c r="A77" s="75">
        <v>76</v>
      </c>
      <c r="B77" s="83">
        <v>12</v>
      </c>
      <c r="C77" s="26" t="s">
        <v>96</v>
      </c>
      <c r="D77" s="26" t="s">
        <v>97</v>
      </c>
      <c r="E77" s="44">
        <v>0</v>
      </c>
      <c r="F77" s="31" t="s">
        <v>311</v>
      </c>
      <c r="G77" s="29">
        <v>3</v>
      </c>
      <c r="H77" s="67">
        <v>1605000</v>
      </c>
    </row>
    <row r="78" spans="1:8" ht="12.75">
      <c r="A78" s="74">
        <v>77</v>
      </c>
      <c r="B78" s="83">
        <v>13</v>
      </c>
      <c r="C78" s="26" t="s">
        <v>101</v>
      </c>
      <c r="D78" s="26" t="s">
        <v>102</v>
      </c>
      <c r="E78" s="44">
        <v>2</v>
      </c>
      <c r="F78" s="35">
        <v>1447000</v>
      </c>
      <c r="G78" s="29">
        <v>3</v>
      </c>
      <c r="H78" s="67">
        <v>1542000</v>
      </c>
    </row>
    <row r="79" spans="1:8" ht="12.75">
      <c r="A79" s="75">
        <v>91</v>
      </c>
      <c r="B79" s="83">
        <v>14</v>
      </c>
      <c r="C79" s="26" t="s">
        <v>81</v>
      </c>
      <c r="D79" s="26" t="s">
        <v>463</v>
      </c>
      <c r="E79" s="44">
        <v>2</v>
      </c>
      <c r="F79" s="36">
        <v>241000</v>
      </c>
      <c r="G79" s="29">
        <v>2</v>
      </c>
      <c r="H79" s="67">
        <v>2647000</v>
      </c>
    </row>
    <row r="80" spans="1:8" ht="12.75">
      <c r="A80" s="75">
        <v>96</v>
      </c>
      <c r="B80" s="83">
        <v>15</v>
      </c>
      <c r="C80" s="26" t="s">
        <v>59</v>
      </c>
      <c r="D80" s="26" t="s">
        <v>60</v>
      </c>
      <c r="E80" s="26">
        <v>3</v>
      </c>
      <c r="F80" s="35">
        <v>2025000</v>
      </c>
      <c r="G80" s="29">
        <v>2</v>
      </c>
      <c r="H80" s="67">
        <v>1712000</v>
      </c>
    </row>
    <row r="81" spans="1:8" ht="12.75">
      <c r="A81" s="74">
        <v>109</v>
      </c>
      <c r="B81" s="83">
        <v>16</v>
      </c>
      <c r="C81" s="26" t="s">
        <v>71</v>
      </c>
      <c r="D81" s="26" t="s">
        <v>451</v>
      </c>
      <c r="E81" s="44">
        <v>2</v>
      </c>
      <c r="F81" s="36">
        <v>1038000</v>
      </c>
      <c r="G81" s="29">
        <v>2</v>
      </c>
      <c r="H81" s="67">
        <v>424000</v>
      </c>
    </row>
    <row r="82" spans="1:8" ht="12.75">
      <c r="A82" s="74">
        <v>113</v>
      </c>
      <c r="B82" s="83">
        <v>17</v>
      </c>
      <c r="C82" s="26" t="s">
        <v>94</v>
      </c>
      <c r="D82" s="26" t="s">
        <v>471</v>
      </c>
      <c r="E82" s="44">
        <v>1</v>
      </c>
      <c r="F82" s="35">
        <v>743000</v>
      </c>
      <c r="G82" s="29">
        <v>1</v>
      </c>
      <c r="H82" s="67">
        <v>4174000</v>
      </c>
    </row>
    <row r="83" spans="1:8" ht="12.75">
      <c r="A83" s="74">
        <v>114</v>
      </c>
      <c r="B83" s="83">
        <v>18</v>
      </c>
      <c r="C83" s="26" t="s">
        <v>100</v>
      </c>
      <c r="D83" s="26" t="s">
        <v>359</v>
      </c>
      <c r="E83" s="44">
        <v>0</v>
      </c>
      <c r="F83" s="31" t="s">
        <v>311</v>
      </c>
      <c r="G83" s="29">
        <v>1</v>
      </c>
      <c r="H83" s="67">
        <v>3144000</v>
      </c>
    </row>
    <row r="84" spans="1:8" ht="12.75">
      <c r="A84" s="75">
        <v>121</v>
      </c>
      <c r="B84" s="83">
        <v>19</v>
      </c>
      <c r="C84" s="26" t="s">
        <v>73</v>
      </c>
      <c r="D84" s="26" t="s">
        <v>512</v>
      </c>
      <c r="E84" s="44">
        <v>0</v>
      </c>
      <c r="F84" s="31" t="s">
        <v>311</v>
      </c>
      <c r="G84" s="29">
        <v>1</v>
      </c>
      <c r="H84" s="67">
        <v>1184000</v>
      </c>
    </row>
    <row r="85" spans="1:8" ht="12.75">
      <c r="A85" s="74">
        <v>123</v>
      </c>
      <c r="B85" s="83">
        <v>20</v>
      </c>
      <c r="C85" s="26" t="s">
        <v>86</v>
      </c>
      <c r="D85" s="26" t="s">
        <v>444</v>
      </c>
      <c r="E85" s="44">
        <v>2</v>
      </c>
      <c r="F85" s="35">
        <v>2107000</v>
      </c>
      <c r="G85" s="29">
        <v>1</v>
      </c>
      <c r="H85" s="67">
        <v>933000</v>
      </c>
    </row>
    <row r="86" spans="1:8" ht="12.75">
      <c r="A86" s="74">
        <v>128</v>
      </c>
      <c r="B86" s="83">
        <v>21</v>
      </c>
      <c r="C86" s="26" t="s">
        <v>64</v>
      </c>
      <c r="D86" s="26" t="s">
        <v>448</v>
      </c>
      <c r="E86" s="44">
        <v>2</v>
      </c>
      <c r="F86" s="35">
        <v>1435000</v>
      </c>
      <c r="G86" s="29">
        <v>1</v>
      </c>
      <c r="H86" s="67">
        <v>580000</v>
      </c>
    </row>
    <row r="87" spans="1:8" ht="12.75">
      <c r="A87" s="74">
        <v>134</v>
      </c>
      <c r="B87" s="83">
        <v>22</v>
      </c>
      <c r="C87" s="26" t="s">
        <v>68</v>
      </c>
      <c r="D87" s="26" t="s">
        <v>510</v>
      </c>
      <c r="E87" s="44">
        <v>0</v>
      </c>
      <c r="F87" s="31" t="s">
        <v>311</v>
      </c>
      <c r="G87" s="29">
        <v>1</v>
      </c>
      <c r="H87" s="67">
        <v>410000</v>
      </c>
    </row>
    <row r="88" spans="1:8" ht="12.75">
      <c r="A88" s="75">
        <v>141</v>
      </c>
      <c r="B88" s="83">
        <v>23</v>
      </c>
      <c r="C88" s="26" t="s">
        <v>364</v>
      </c>
      <c r="D88" s="26" t="s">
        <v>522</v>
      </c>
      <c r="E88" s="44">
        <v>0</v>
      </c>
      <c r="F88" s="31" t="s">
        <v>311</v>
      </c>
      <c r="G88" s="29">
        <v>1</v>
      </c>
      <c r="H88" s="67">
        <v>263000</v>
      </c>
    </row>
    <row r="89" spans="1:8" ht="12.75">
      <c r="A89" s="75">
        <v>146</v>
      </c>
      <c r="B89" s="83">
        <v>24</v>
      </c>
      <c r="C89" s="26" t="s">
        <v>72</v>
      </c>
      <c r="D89" s="26" t="s">
        <v>453</v>
      </c>
      <c r="E89" s="44">
        <v>2</v>
      </c>
      <c r="F89" s="36">
        <v>723000</v>
      </c>
      <c r="G89" s="29">
        <v>1</v>
      </c>
      <c r="H89" s="67">
        <v>179000</v>
      </c>
    </row>
    <row r="90" spans="1:8" ht="12.75">
      <c r="A90" s="74">
        <v>154</v>
      </c>
      <c r="B90" s="83">
        <v>25</v>
      </c>
      <c r="C90" s="26" t="s">
        <v>104</v>
      </c>
      <c r="D90" s="26" t="s">
        <v>519</v>
      </c>
      <c r="E90" s="44">
        <v>0</v>
      </c>
      <c r="F90" s="31" t="s">
        <v>311</v>
      </c>
      <c r="G90" s="29">
        <v>1</v>
      </c>
      <c r="H90" s="68">
        <v>44000</v>
      </c>
    </row>
    <row r="91" spans="1:8" ht="12.75">
      <c r="A91" s="74" t="s">
        <v>311</v>
      </c>
      <c r="B91" s="83" t="s">
        <v>311</v>
      </c>
      <c r="C91" s="26" t="s">
        <v>57</v>
      </c>
      <c r="D91" s="26" t="s">
        <v>508</v>
      </c>
      <c r="E91" s="44">
        <v>0</v>
      </c>
      <c r="F91" s="31" t="s">
        <v>311</v>
      </c>
      <c r="G91" s="29">
        <v>0</v>
      </c>
      <c r="H91" s="68" t="s">
        <v>311</v>
      </c>
    </row>
    <row r="92" spans="1:8" ht="12.75">
      <c r="A92" s="74" t="s">
        <v>311</v>
      </c>
      <c r="B92" s="83" t="s">
        <v>311</v>
      </c>
      <c r="C92" s="26" t="s">
        <v>58</v>
      </c>
      <c r="D92" s="26" t="s">
        <v>347</v>
      </c>
      <c r="E92" s="44">
        <v>0</v>
      </c>
      <c r="F92" s="31" t="s">
        <v>311</v>
      </c>
      <c r="G92" s="29">
        <v>0</v>
      </c>
      <c r="H92" s="68" t="s">
        <v>311</v>
      </c>
    </row>
    <row r="93" spans="1:8" ht="12.75">
      <c r="A93" s="74" t="s">
        <v>311</v>
      </c>
      <c r="B93" s="83" t="s">
        <v>311</v>
      </c>
      <c r="C93" s="26" t="s">
        <v>63</v>
      </c>
      <c r="D93" s="26" t="s">
        <v>488</v>
      </c>
      <c r="E93" s="34">
        <v>1</v>
      </c>
      <c r="F93" s="36">
        <v>170000</v>
      </c>
      <c r="G93" s="29">
        <v>0</v>
      </c>
      <c r="H93" s="68" t="s">
        <v>311</v>
      </c>
    </row>
    <row r="94" spans="1:8" ht="12.75">
      <c r="A94" s="74" t="s">
        <v>311</v>
      </c>
      <c r="B94" s="83" t="s">
        <v>311</v>
      </c>
      <c r="C94" s="26" t="s">
        <v>66</v>
      </c>
      <c r="D94" s="26" t="s">
        <v>509</v>
      </c>
      <c r="E94" s="44">
        <v>0</v>
      </c>
      <c r="F94" s="31" t="s">
        <v>311</v>
      </c>
      <c r="G94" s="29">
        <v>0</v>
      </c>
      <c r="H94" s="68" t="s">
        <v>311</v>
      </c>
    </row>
    <row r="95" spans="1:8" ht="12.75">
      <c r="A95" s="74" t="s">
        <v>311</v>
      </c>
      <c r="B95" s="83" t="s">
        <v>311</v>
      </c>
      <c r="C95" s="26" t="s">
        <v>67</v>
      </c>
      <c r="D95" s="26" t="s">
        <v>447</v>
      </c>
      <c r="E95" s="26">
        <v>2</v>
      </c>
      <c r="F95" s="35">
        <v>1765000</v>
      </c>
      <c r="G95" s="29">
        <v>0</v>
      </c>
      <c r="H95" s="68" t="s">
        <v>311</v>
      </c>
    </row>
    <row r="96" spans="1:8" ht="12.75">
      <c r="A96" s="74" t="s">
        <v>311</v>
      </c>
      <c r="B96" s="83" t="s">
        <v>311</v>
      </c>
      <c r="C96" s="26" t="s">
        <v>69</v>
      </c>
      <c r="D96" s="26" t="s">
        <v>511</v>
      </c>
      <c r="E96" s="44">
        <v>0</v>
      </c>
      <c r="F96" s="31" t="s">
        <v>311</v>
      </c>
      <c r="G96" s="29">
        <v>0</v>
      </c>
      <c r="H96" s="68" t="s">
        <v>311</v>
      </c>
    </row>
    <row r="97" spans="1:8" ht="12.75">
      <c r="A97" s="74" t="s">
        <v>311</v>
      </c>
      <c r="B97" s="83" t="s">
        <v>311</v>
      </c>
      <c r="C97" s="26" t="s">
        <v>70</v>
      </c>
      <c r="D97" s="26" t="s">
        <v>439</v>
      </c>
      <c r="E97" s="34">
        <v>3</v>
      </c>
      <c r="F97" s="36">
        <v>2755000</v>
      </c>
      <c r="G97" s="29">
        <v>0</v>
      </c>
      <c r="H97" s="68" t="s">
        <v>311</v>
      </c>
    </row>
    <row r="98" spans="1:8" ht="12.75">
      <c r="A98" s="74" t="s">
        <v>311</v>
      </c>
      <c r="B98" s="83" t="s">
        <v>311</v>
      </c>
      <c r="C98" s="26" t="s">
        <v>74</v>
      </c>
      <c r="D98" s="26" t="s">
        <v>483</v>
      </c>
      <c r="E98" s="44">
        <v>1</v>
      </c>
      <c r="F98" s="35">
        <v>231000</v>
      </c>
      <c r="G98" s="29">
        <v>0</v>
      </c>
      <c r="H98" s="68" t="s">
        <v>311</v>
      </c>
    </row>
    <row r="99" spans="1:8" ht="12.75">
      <c r="A99" s="74" t="s">
        <v>311</v>
      </c>
      <c r="B99" s="83" t="s">
        <v>311</v>
      </c>
      <c r="C99" s="26" t="s">
        <v>77</v>
      </c>
      <c r="D99" s="26" t="s">
        <v>513</v>
      </c>
      <c r="E99" s="44">
        <v>0</v>
      </c>
      <c r="F99" s="31" t="s">
        <v>311</v>
      </c>
      <c r="G99" s="29">
        <v>0</v>
      </c>
      <c r="H99" s="68" t="s">
        <v>311</v>
      </c>
    </row>
    <row r="100" spans="1:8" ht="12.75">
      <c r="A100" s="74" t="s">
        <v>311</v>
      </c>
      <c r="B100" s="83" t="s">
        <v>311</v>
      </c>
      <c r="C100" s="26" t="s">
        <v>78</v>
      </c>
      <c r="D100" s="26" t="s">
        <v>514</v>
      </c>
      <c r="E100" s="44">
        <v>0</v>
      </c>
      <c r="F100" s="31" t="s">
        <v>311</v>
      </c>
      <c r="G100" s="29">
        <v>0</v>
      </c>
      <c r="H100" s="68" t="s">
        <v>311</v>
      </c>
    </row>
    <row r="101" spans="1:8" ht="12.75">
      <c r="A101" s="74" t="s">
        <v>311</v>
      </c>
      <c r="B101" s="83" t="s">
        <v>311</v>
      </c>
      <c r="C101" s="26" t="s">
        <v>79</v>
      </c>
      <c r="D101" s="26" t="s">
        <v>515</v>
      </c>
      <c r="E101" s="44">
        <v>0</v>
      </c>
      <c r="F101" s="31" t="s">
        <v>311</v>
      </c>
      <c r="G101" s="29">
        <v>0</v>
      </c>
      <c r="H101" s="68" t="s">
        <v>311</v>
      </c>
    </row>
    <row r="102" spans="1:8" ht="12.75">
      <c r="A102" s="74" t="s">
        <v>311</v>
      </c>
      <c r="B102" s="83" t="s">
        <v>311</v>
      </c>
      <c r="C102" s="26" t="s">
        <v>80</v>
      </c>
      <c r="D102" s="26" t="s">
        <v>475</v>
      </c>
      <c r="E102" s="34">
        <v>1</v>
      </c>
      <c r="F102" s="36">
        <v>476000</v>
      </c>
      <c r="G102" s="29">
        <v>0</v>
      </c>
      <c r="H102" s="68" t="s">
        <v>311</v>
      </c>
    </row>
    <row r="103" spans="1:8" ht="12.75">
      <c r="A103" s="74" t="s">
        <v>311</v>
      </c>
      <c r="B103" s="83" t="s">
        <v>311</v>
      </c>
      <c r="C103" s="26" t="s">
        <v>83</v>
      </c>
      <c r="D103" s="26" t="s">
        <v>84</v>
      </c>
      <c r="E103" s="34">
        <v>1</v>
      </c>
      <c r="F103" s="36">
        <v>315000</v>
      </c>
      <c r="G103" s="29">
        <v>0</v>
      </c>
      <c r="H103" s="68" t="s">
        <v>311</v>
      </c>
    </row>
    <row r="104" spans="1:8" ht="12.75">
      <c r="A104" s="74" t="s">
        <v>311</v>
      </c>
      <c r="B104" s="83" t="s">
        <v>311</v>
      </c>
      <c r="C104" s="26" t="s">
        <v>88</v>
      </c>
      <c r="D104" s="26" t="s">
        <v>89</v>
      </c>
      <c r="E104" s="44">
        <v>0</v>
      </c>
      <c r="F104" s="31" t="s">
        <v>311</v>
      </c>
      <c r="G104" s="29">
        <v>0</v>
      </c>
      <c r="H104" s="68" t="s">
        <v>311</v>
      </c>
    </row>
    <row r="105" spans="1:8" ht="12.75">
      <c r="A105" s="74" t="s">
        <v>311</v>
      </c>
      <c r="B105" s="83" t="s">
        <v>311</v>
      </c>
      <c r="C105" s="26" t="s">
        <v>90</v>
      </c>
      <c r="D105" s="26" t="s">
        <v>91</v>
      </c>
      <c r="E105" s="44">
        <v>3</v>
      </c>
      <c r="F105" s="35">
        <v>2085000</v>
      </c>
      <c r="G105" s="29">
        <v>0</v>
      </c>
      <c r="H105" s="68" t="s">
        <v>311</v>
      </c>
    </row>
    <row r="106" spans="1:8" ht="12.75">
      <c r="A106" s="74" t="s">
        <v>311</v>
      </c>
      <c r="B106" s="83" t="s">
        <v>311</v>
      </c>
      <c r="C106" s="26" t="s">
        <v>92</v>
      </c>
      <c r="D106" s="26" t="s">
        <v>516</v>
      </c>
      <c r="E106" s="44">
        <v>0</v>
      </c>
      <c r="F106" s="31" t="s">
        <v>311</v>
      </c>
      <c r="G106" s="29">
        <v>0</v>
      </c>
      <c r="H106" s="68" t="s">
        <v>311</v>
      </c>
    </row>
    <row r="107" spans="1:8" ht="12.75">
      <c r="A107" s="74" t="s">
        <v>311</v>
      </c>
      <c r="B107" s="83" t="s">
        <v>311</v>
      </c>
      <c r="C107" s="26" t="s">
        <v>95</v>
      </c>
      <c r="D107" s="26" t="s">
        <v>517</v>
      </c>
      <c r="E107" s="44">
        <v>0</v>
      </c>
      <c r="F107" s="31" t="s">
        <v>311</v>
      </c>
      <c r="G107" s="29">
        <v>0</v>
      </c>
      <c r="H107" s="68" t="s">
        <v>311</v>
      </c>
    </row>
    <row r="108" spans="1:8" ht="12.75">
      <c r="A108" s="74" t="s">
        <v>311</v>
      </c>
      <c r="B108" s="83" t="s">
        <v>311</v>
      </c>
      <c r="C108" s="26" t="s">
        <v>103</v>
      </c>
      <c r="D108" s="26" t="s">
        <v>518</v>
      </c>
      <c r="E108" s="44">
        <v>0</v>
      </c>
      <c r="F108" s="31" t="s">
        <v>311</v>
      </c>
      <c r="G108" s="29">
        <v>0</v>
      </c>
      <c r="H108" s="68" t="s">
        <v>311</v>
      </c>
    </row>
    <row r="109" spans="1:8" ht="13.5" thickBot="1">
      <c r="A109" s="74" t="s">
        <v>311</v>
      </c>
      <c r="B109" s="83" t="s">
        <v>311</v>
      </c>
      <c r="C109" s="26" t="s">
        <v>106</v>
      </c>
      <c r="D109" s="26" t="s">
        <v>521</v>
      </c>
      <c r="E109" s="44">
        <v>0</v>
      </c>
      <c r="F109" s="31" t="s">
        <v>311</v>
      </c>
      <c r="G109" s="29">
        <v>0</v>
      </c>
      <c r="H109" s="68" t="s">
        <v>311</v>
      </c>
    </row>
    <row r="110" spans="1:10" ht="12.75">
      <c r="A110" s="74" t="s">
        <v>311</v>
      </c>
      <c r="B110" s="83" t="s">
        <v>311</v>
      </c>
      <c r="C110" s="26" t="s">
        <v>109</v>
      </c>
      <c r="D110" s="26" t="s">
        <v>482</v>
      </c>
      <c r="E110" s="44">
        <v>1</v>
      </c>
      <c r="F110" s="35">
        <v>252000</v>
      </c>
      <c r="G110" s="29">
        <v>0</v>
      </c>
      <c r="H110" s="68" t="s">
        <v>311</v>
      </c>
      <c r="I110" s="58" t="s">
        <v>569</v>
      </c>
      <c r="J110" s="59" t="s">
        <v>569</v>
      </c>
    </row>
    <row r="111" spans="1:10" ht="13.5" thickBot="1">
      <c r="A111" s="74" t="s">
        <v>311</v>
      </c>
      <c r="B111" s="83" t="s">
        <v>311</v>
      </c>
      <c r="C111" s="26" t="s">
        <v>393</v>
      </c>
      <c r="D111" s="26" t="s">
        <v>392</v>
      </c>
      <c r="E111" s="44">
        <v>1</v>
      </c>
      <c r="F111" s="35">
        <v>203000</v>
      </c>
      <c r="G111" s="29">
        <v>0</v>
      </c>
      <c r="H111" s="68" t="s">
        <v>311</v>
      </c>
      <c r="I111" s="60" t="s">
        <v>382</v>
      </c>
      <c r="J111" s="61" t="s">
        <v>383</v>
      </c>
    </row>
    <row r="112" spans="1:10" ht="13.5" thickBot="1">
      <c r="A112" s="86" t="s">
        <v>371</v>
      </c>
      <c r="B112" s="87"/>
      <c r="C112" s="87"/>
      <c r="D112" s="88"/>
      <c r="E112" s="37">
        <f>SUM(E66:E111)</f>
        <v>129</v>
      </c>
      <c r="F112" s="38">
        <f>SUM(F66:F111)</f>
        <v>66589000</v>
      </c>
      <c r="G112" s="89">
        <f>SUM(G66:G111)</f>
        <v>151</v>
      </c>
      <c r="H112" s="94">
        <f>SUM(H66:H111)</f>
        <v>103916000</v>
      </c>
      <c r="I112" s="62">
        <f>(G112-E112)/E112</f>
        <v>0.17054263565891473</v>
      </c>
      <c r="J112" s="62">
        <f>(H112-F112)/F112</f>
        <v>0.5605580501283995</v>
      </c>
    </row>
    <row r="113" spans="1:8" ht="13.5" thickBot="1">
      <c r="A113" s="91" t="s">
        <v>372</v>
      </c>
      <c r="B113" s="92"/>
      <c r="C113" s="92"/>
      <c r="D113" s="92"/>
      <c r="E113" s="92"/>
      <c r="F113" s="92"/>
      <c r="G113" s="92"/>
      <c r="H113" s="93"/>
    </row>
    <row r="114" spans="1:8" ht="12.75">
      <c r="A114" s="74">
        <v>8</v>
      </c>
      <c r="B114" s="83">
        <v>1</v>
      </c>
      <c r="C114" s="26" t="s">
        <v>132</v>
      </c>
      <c r="D114" s="26" t="s">
        <v>412</v>
      </c>
      <c r="E114" s="26">
        <v>26</v>
      </c>
      <c r="F114" s="35">
        <v>14913000</v>
      </c>
      <c r="G114" s="29">
        <v>24</v>
      </c>
      <c r="H114" s="67">
        <v>15353000</v>
      </c>
    </row>
    <row r="115" spans="1:8" ht="12.75">
      <c r="A115" s="74">
        <v>12</v>
      </c>
      <c r="B115" s="83">
        <v>2</v>
      </c>
      <c r="C115" s="26" t="s">
        <v>121</v>
      </c>
      <c r="D115" s="26" t="s">
        <v>416</v>
      </c>
      <c r="E115" s="26">
        <v>15</v>
      </c>
      <c r="F115" s="35">
        <v>9084000</v>
      </c>
      <c r="G115" s="29">
        <v>20</v>
      </c>
      <c r="H115" s="67">
        <v>18777000</v>
      </c>
    </row>
    <row r="116" spans="1:8" ht="12.75">
      <c r="A116" s="74">
        <v>13</v>
      </c>
      <c r="B116" s="83">
        <v>3</v>
      </c>
      <c r="C116" s="26" t="s">
        <v>136</v>
      </c>
      <c r="D116" s="26" t="s">
        <v>137</v>
      </c>
      <c r="E116" s="26">
        <v>20</v>
      </c>
      <c r="F116" s="35">
        <v>7433000</v>
      </c>
      <c r="G116" s="29">
        <v>20</v>
      </c>
      <c r="H116" s="67">
        <v>12653000</v>
      </c>
    </row>
    <row r="117" spans="1:8" ht="12.75">
      <c r="A117" s="74">
        <v>17</v>
      </c>
      <c r="B117" s="83">
        <v>4</v>
      </c>
      <c r="C117" s="26" t="s">
        <v>141</v>
      </c>
      <c r="D117" s="26" t="s">
        <v>421</v>
      </c>
      <c r="E117" s="26">
        <v>11</v>
      </c>
      <c r="F117" s="35">
        <v>8724000</v>
      </c>
      <c r="G117" s="29">
        <v>15</v>
      </c>
      <c r="H117" s="67">
        <v>6037000</v>
      </c>
    </row>
    <row r="118" spans="1:8" ht="12.75">
      <c r="A118" s="75">
        <v>21</v>
      </c>
      <c r="B118" s="83">
        <v>5</v>
      </c>
      <c r="C118" s="26" t="s">
        <v>165</v>
      </c>
      <c r="D118" s="26" t="s">
        <v>166</v>
      </c>
      <c r="E118" s="26">
        <v>14</v>
      </c>
      <c r="F118" s="35">
        <v>13454000</v>
      </c>
      <c r="G118" s="29">
        <v>10</v>
      </c>
      <c r="H118" s="67">
        <v>8445000</v>
      </c>
    </row>
    <row r="119" spans="1:8" ht="12.75">
      <c r="A119" s="74">
        <v>23</v>
      </c>
      <c r="B119" s="83">
        <v>6</v>
      </c>
      <c r="C119" s="26" t="s">
        <v>122</v>
      </c>
      <c r="D119" s="26" t="s">
        <v>123</v>
      </c>
      <c r="E119" s="44">
        <v>8</v>
      </c>
      <c r="F119" s="35">
        <v>2853000</v>
      </c>
      <c r="G119" s="29">
        <v>10</v>
      </c>
      <c r="H119" s="67">
        <v>5077000</v>
      </c>
    </row>
    <row r="120" spans="1:8" ht="12.75">
      <c r="A120" s="74">
        <v>25</v>
      </c>
      <c r="B120" s="83">
        <v>7</v>
      </c>
      <c r="C120" s="26" t="s">
        <v>110</v>
      </c>
      <c r="D120" s="26" t="s">
        <v>423</v>
      </c>
      <c r="E120" s="44">
        <v>9</v>
      </c>
      <c r="F120" s="35">
        <v>2254000</v>
      </c>
      <c r="G120" s="29">
        <v>10</v>
      </c>
      <c r="H120" s="67">
        <v>4454000</v>
      </c>
    </row>
    <row r="121" spans="1:8" ht="12.75">
      <c r="A121" s="75">
        <v>31</v>
      </c>
      <c r="B121" s="83">
        <v>8</v>
      </c>
      <c r="C121" s="26" t="s">
        <v>162</v>
      </c>
      <c r="D121" s="26" t="s">
        <v>163</v>
      </c>
      <c r="E121" s="26">
        <v>13</v>
      </c>
      <c r="F121" s="35">
        <v>12482000</v>
      </c>
      <c r="G121" s="29">
        <v>8</v>
      </c>
      <c r="H121" s="67">
        <v>3453000</v>
      </c>
    </row>
    <row r="122" spans="1:8" ht="12.75">
      <c r="A122" s="74">
        <v>42</v>
      </c>
      <c r="B122" s="83">
        <v>9</v>
      </c>
      <c r="C122" s="26" t="s">
        <v>148</v>
      </c>
      <c r="D122" s="26" t="s">
        <v>149</v>
      </c>
      <c r="E122" s="26">
        <v>6</v>
      </c>
      <c r="F122" s="35">
        <v>3605000</v>
      </c>
      <c r="G122" s="29">
        <v>6</v>
      </c>
      <c r="H122" s="67">
        <v>4568000</v>
      </c>
    </row>
    <row r="123" spans="1:10" ht="12.75">
      <c r="A123" s="74">
        <v>43</v>
      </c>
      <c r="B123" s="83">
        <v>10</v>
      </c>
      <c r="C123" s="26" t="s">
        <v>164</v>
      </c>
      <c r="D123" s="26" t="s">
        <v>339</v>
      </c>
      <c r="E123" s="26">
        <v>1</v>
      </c>
      <c r="F123" s="35">
        <v>714000</v>
      </c>
      <c r="G123" s="29">
        <v>6</v>
      </c>
      <c r="H123" s="67">
        <v>4406000</v>
      </c>
      <c r="I123" s="50"/>
      <c r="J123" s="51"/>
    </row>
    <row r="124" spans="1:10" ht="12.75">
      <c r="A124" s="74">
        <v>44</v>
      </c>
      <c r="B124" s="83">
        <v>11</v>
      </c>
      <c r="C124" s="26" t="s">
        <v>119</v>
      </c>
      <c r="D124" s="26" t="s">
        <v>120</v>
      </c>
      <c r="E124" s="26">
        <v>8</v>
      </c>
      <c r="F124" s="35">
        <v>5380000</v>
      </c>
      <c r="G124" s="29">
        <v>6</v>
      </c>
      <c r="H124" s="67">
        <v>3325000</v>
      </c>
      <c r="I124" s="50"/>
      <c r="J124" s="51"/>
    </row>
    <row r="125" spans="1:10" ht="12.75">
      <c r="A125" s="75">
        <v>46</v>
      </c>
      <c r="B125" s="83">
        <v>12</v>
      </c>
      <c r="C125" s="26" t="s">
        <v>395</v>
      </c>
      <c r="D125" s="26" t="s">
        <v>394</v>
      </c>
      <c r="E125" s="34">
        <v>6</v>
      </c>
      <c r="F125" s="36">
        <v>1973000</v>
      </c>
      <c r="G125" s="29">
        <v>6</v>
      </c>
      <c r="H125" s="67">
        <v>2451000</v>
      </c>
      <c r="I125" s="50"/>
      <c r="J125" s="50"/>
    </row>
    <row r="126" spans="1:8" ht="12.75">
      <c r="A126" s="74">
        <v>58</v>
      </c>
      <c r="B126" s="83">
        <v>13</v>
      </c>
      <c r="C126" s="26" t="s">
        <v>124</v>
      </c>
      <c r="D126" s="26" t="s">
        <v>429</v>
      </c>
      <c r="E126" s="26">
        <v>5</v>
      </c>
      <c r="F126" s="35">
        <v>6040000</v>
      </c>
      <c r="G126" s="29">
        <v>4</v>
      </c>
      <c r="H126" s="67">
        <v>2472000</v>
      </c>
    </row>
    <row r="127" spans="1:8" ht="12.75">
      <c r="A127" s="74">
        <v>63</v>
      </c>
      <c r="B127" s="83">
        <v>14</v>
      </c>
      <c r="C127" s="26" t="s">
        <v>127</v>
      </c>
      <c r="D127" s="26" t="s">
        <v>461</v>
      </c>
      <c r="E127" s="34">
        <v>2</v>
      </c>
      <c r="F127" s="36">
        <v>347000</v>
      </c>
      <c r="G127" s="29">
        <v>4</v>
      </c>
      <c r="H127" s="67">
        <v>1605000</v>
      </c>
    </row>
    <row r="128" spans="1:13" s="1" customFormat="1" ht="12.75">
      <c r="A128" s="74">
        <v>73</v>
      </c>
      <c r="B128" s="83">
        <v>15</v>
      </c>
      <c r="C128" s="26" t="s">
        <v>138</v>
      </c>
      <c r="D128" s="26" t="s">
        <v>441</v>
      </c>
      <c r="E128" s="34">
        <v>3</v>
      </c>
      <c r="F128" s="35">
        <v>1502000</v>
      </c>
      <c r="G128" s="29">
        <v>3</v>
      </c>
      <c r="H128" s="67">
        <v>1910000</v>
      </c>
      <c r="J128"/>
      <c r="K128"/>
      <c r="L128"/>
      <c r="M128"/>
    </row>
    <row r="129" spans="1:8" ht="12.75">
      <c r="A129" s="74">
        <v>75</v>
      </c>
      <c r="B129" s="83">
        <v>16</v>
      </c>
      <c r="C129" s="26" t="s">
        <v>140</v>
      </c>
      <c r="D129" s="26" t="s">
        <v>349</v>
      </c>
      <c r="E129" s="44">
        <v>2</v>
      </c>
      <c r="F129" s="35">
        <v>278000</v>
      </c>
      <c r="G129" s="29">
        <v>3</v>
      </c>
      <c r="H129" s="67">
        <v>1775000</v>
      </c>
    </row>
    <row r="130" spans="1:8" ht="12.75">
      <c r="A130" s="74">
        <v>78</v>
      </c>
      <c r="B130" s="83">
        <v>17</v>
      </c>
      <c r="C130" s="26" t="s">
        <v>142</v>
      </c>
      <c r="D130" s="26" t="s">
        <v>399</v>
      </c>
      <c r="E130" s="26">
        <v>1</v>
      </c>
      <c r="F130" s="35">
        <v>189000</v>
      </c>
      <c r="G130" s="29">
        <v>3</v>
      </c>
      <c r="H130" s="67">
        <v>1536000</v>
      </c>
    </row>
    <row r="131" spans="1:8" ht="12.75">
      <c r="A131" s="74">
        <v>80</v>
      </c>
      <c r="B131" s="83">
        <v>18</v>
      </c>
      <c r="C131" s="26" t="s">
        <v>130</v>
      </c>
      <c r="D131" s="26" t="s">
        <v>131</v>
      </c>
      <c r="E131" s="44">
        <v>1</v>
      </c>
      <c r="F131" s="35">
        <v>906000</v>
      </c>
      <c r="G131" s="29">
        <v>3</v>
      </c>
      <c r="H131" s="67">
        <v>1443000</v>
      </c>
    </row>
    <row r="132" spans="1:8" ht="12.75">
      <c r="A132" s="74">
        <v>82</v>
      </c>
      <c r="B132" s="83">
        <v>19</v>
      </c>
      <c r="C132" s="26" t="s">
        <v>133</v>
      </c>
      <c r="D132" s="26" t="s">
        <v>134</v>
      </c>
      <c r="E132" s="26">
        <v>8</v>
      </c>
      <c r="F132" s="35">
        <v>5344000</v>
      </c>
      <c r="G132" s="29">
        <v>3</v>
      </c>
      <c r="H132" s="67">
        <v>1235000</v>
      </c>
    </row>
    <row r="133" spans="1:8" ht="12.75">
      <c r="A133" s="74">
        <v>85</v>
      </c>
      <c r="B133" s="83">
        <v>20</v>
      </c>
      <c r="C133" s="26" t="s">
        <v>155</v>
      </c>
      <c r="D133" s="26" t="s">
        <v>156</v>
      </c>
      <c r="E133" s="26">
        <v>1</v>
      </c>
      <c r="F133" s="35">
        <v>301000</v>
      </c>
      <c r="G133" s="29">
        <v>3</v>
      </c>
      <c r="H133" s="67">
        <v>905000</v>
      </c>
    </row>
    <row r="134" spans="1:8" ht="12.75">
      <c r="A134" s="74">
        <v>89</v>
      </c>
      <c r="B134" s="83">
        <v>21</v>
      </c>
      <c r="C134" s="26" t="s">
        <v>317</v>
      </c>
      <c r="D134" s="26" t="s">
        <v>432</v>
      </c>
      <c r="E134" s="34">
        <v>5</v>
      </c>
      <c r="F134" s="36">
        <v>2129000</v>
      </c>
      <c r="G134" s="29">
        <v>2</v>
      </c>
      <c r="H134" s="67">
        <v>3796000</v>
      </c>
    </row>
    <row r="135" spans="1:8" ht="12.75">
      <c r="A135" s="74">
        <v>103</v>
      </c>
      <c r="B135" s="83">
        <v>22</v>
      </c>
      <c r="C135" s="26" t="s">
        <v>152</v>
      </c>
      <c r="D135" s="26" t="s">
        <v>532</v>
      </c>
      <c r="E135" s="44">
        <v>0</v>
      </c>
      <c r="F135" s="31" t="s">
        <v>311</v>
      </c>
      <c r="G135" s="29">
        <v>2</v>
      </c>
      <c r="H135" s="67">
        <v>879000</v>
      </c>
    </row>
    <row r="136" spans="1:8" ht="12.75">
      <c r="A136" s="74">
        <v>105</v>
      </c>
      <c r="B136" s="83">
        <v>23</v>
      </c>
      <c r="C136" s="26" t="s">
        <v>167</v>
      </c>
      <c r="D136" s="26" t="s">
        <v>534</v>
      </c>
      <c r="E136" s="44">
        <v>0</v>
      </c>
      <c r="F136" s="31" t="s">
        <v>311</v>
      </c>
      <c r="G136" s="29">
        <v>2</v>
      </c>
      <c r="H136" s="67">
        <v>631000</v>
      </c>
    </row>
    <row r="137" spans="1:8" ht="12.75">
      <c r="A137" s="74">
        <v>110</v>
      </c>
      <c r="B137" s="83">
        <v>24</v>
      </c>
      <c r="C137" s="26" t="s">
        <v>160</v>
      </c>
      <c r="D137" s="26" t="s">
        <v>161</v>
      </c>
      <c r="E137" s="44">
        <v>2</v>
      </c>
      <c r="F137" s="35">
        <v>642000</v>
      </c>
      <c r="G137" s="29">
        <v>2</v>
      </c>
      <c r="H137" s="67">
        <v>409000</v>
      </c>
    </row>
    <row r="138" spans="1:8" ht="12.75">
      <c r="A138" s="75">
        <v>111</v>
      </c>
      <c r="B138" s="83">
        <v>25</v>
      </c>
      <c r="C138" s="26" t="s">
        <v>158</v>
      </c>
      <c r="D138" s="26" t="s">
        <v>159</v>
      </c>
      <c r="E138" s="44">
        <v>1</v>
      </c>
      <c r="F138" s="35">
        <v>1133000</v>
      </c>
      <c r="G138" s="29">
        <v>2</v>
      </c>
      <c r="H138" s="67">
        <v>316000</v>
      </c>
    </row>
    <row r="139" spans="1:8" ht="12.75">
      <c r="A139" s="74">
        <v>133</v>
      </c>
      <c r="B139" s="83">
        <v>26</v>
      </c>
      <c r="C139" s="26" t="s">
        <v>135</v>
      </c>
      <c r="D139" s="26" t="s">
        <v>431</v>
      </c>
      <c r="E139" s="44">
        <v>5</v>
      </c>
      <c r="F139" s="35">
        <v>2507000</v>
      </c>
      <c r="G139" s="29">
        <v>1</v>
      </c>
      <c r="H139" s="67">
        <v>416000</v>
      </c>
    </row>
    <row r="140" spans="1:8" ht="12.75">
      <c r="A140" s="74">
        <v>139</v>
      </c>
      <c r="B140" s="83">
        <v>27</v>
      </c>
      <c r="C140" s="26" t="s">
        <v>125</v>
      </c>
      <c r="D140" s="26" t="s">
        <v>526</v>
      </c>
      <c r="E140" s="44">
        <v>0</v>
      </c>
      <c r="F140" s="31" t="s">
        <v>311</v>
      </c>
      <c r="G140" s="29">
        <v>1</v>
      </c>
      <c r="H140" s="67">
        <v>286000</v>
      </c>
    </row>
    <row r="141" spans="1:8" ht="12.75">
      <c r="A141" s="74">
        <v>140</v>
      </c>
      <c r="B141" s="83">
        <v>28</v>
      </c>
      <c r="C141" s="26" t="s">
        <v>126</v>
      </c>
      <c r="D141" s="26" t="s">
        <v>492</v>
      </c>
      <c r="E141" s="44">
        <v>1</v>
      </c>
      <c r="F141" s="36">
        <v>91000</v>
      </c>
      <c r="G141" s="29">
        <v>1</v>
      </c>
      <c r="H141" s="67">
        <v>274000</v>
      </c>
    </row>
    <row r="142" spans="1:8" ht="12.75">
      <c r="A142" s="74">
        <v>149</v>
      </c>
      <c r="B142" s="83">
        <v>29</v>
      </c>
      <c r="C142" s="26" t="s">
        <v>150</v>
      </c>
      <c r="D142" s="26" t="s">
        <v>433</v>
      </c>
      <c r="E142" s="44">
        <v>5</v>
      </c>
      <c r="F142" s="35">
        <v>1776000</v>
      </c>
      <c r="G142" s="29">
        <v>1</v>
      </c>
      <c r="H142" s="67">
        <v>173000</v>
      </c>
    </row>
    <row r="143" spans="1:8" ht="12.75">
      <c r="A143" s="74">
        <v>150</v>
      </c>
      <c r="B143" s="83">
        <v>30</v>
      </c>
      <c r="C143" s="26" t="s">
        <v>139</v>
      </c>
      <c r="D143" s="26" t="s">
        <v>529</v>
      </c>
      <c r="E143" s="44">
        <v>0</v>
      </c>
      <c r="F143" s="31" t="s">
        <v>311</v>
      </c>
      <c r="G143" s="29">
        <v>1</v>
      </c>
      <c r="H143" s="67">
        <v>129000</v>
      </c>
    </row>
    <row r="144" spans="1:8" ht="12.75">
      <c r="A144" s="74" t="s">
        <v>311</v>
      </c>
      <c r="B144" s="83" t="s">
        <v>311</v>
      </c>
      <c r="C144" s="26" t="s">
        <v>111</v>
      </c>
      <c r="D144" s="26" t="s">
        <v>112</v>
      </c>
      <c r="E144" s="44">
        <v>0</v>
      </c>
      <c r="F144" s="31" t="s">
        <v>311</v>
      </c>
      <c r="G144" s="29">
        <v>0</v>
      </c>
      <c r="H144" s="68" t="s">
        <v>311</v>
      </c>
    </row>
    <row r="145" spans="1:8" ht="12.75">
      <c r="A145" s="74" t="s">
        <v>311</v>
      </c>
      <c r="B145" s="83" t="s">
        <v>311</v>
      </c>
      <c r="C145" s="26" t="s">
        <v>113</v>
      </c>
      <c r="D145" s="26" t="s">
        <v>523</v>
      </c>
      <c r="E145" s="44">
        <v>0</v>
      </c>
      <c r="F145" s="31" t="s">
        <v>311</v>
      </c>
      <c r="G145" s="29">
        <v>0</v>
      </c>
      <c r="H145" s="68" t="s">
        <v>311</v>
      </c>
    </row>
    <row r="146" spans="1:8" ht="12.75">
      <c r="A146" s="74" t="s">
        <v>311</v>
      </c>
      <c r="B146" s="83" t="s">
        <v>311</v>
      </c>
      <c r="C146" s="26" t="s">
        <v>114</v>
      </c>
      <c r="D146" s="26" t="s">
        <v>524</v>
      </c>
      <c r="E146" s="44">
        <v>0</v>
      </c>
      <c r="F146" s="31" t="s">
        <v>311</v>
      </c>
      <c r="G146" s="29">
        <v>0</v>
      </c>
      <c r="H146" s="68" t="s">
        <v>311</v>
      </c>
    </row>
    <row r="147" spans="1:8" ht="12.75">
      <c r="A147" s="74" t="s">
        <v>311</v>
      </c>
      <c r="B147" s="83" t="s">
        <v>311</v>
      </c>
      <c r="C147" s="26" t="s">
        <v>115</v>
      </c>
      <c r="D147" s="26" t="s">
        <v>116</v>
      </c>
      <c r="E147" s="44">
        <v>2</v>
      </c>
      <c r="F147" s="36">
        <v>342000</v>
      </c>
      <c r="G147" s="29">
        <v>0</v>
      </c>
      <c r="H147" s="68" t="s">
        <v>311</v>
      </c>
    </row>
    <row r="148" spans="1:8" ht="12.75">
      <c r="A148" s="74" t="s">
        <v>311</v>
      </c>
      <c r="B148" s="83" t="s">
        <v>311</v>
      </c>
      <c r="C148" s="26" t="s">
        <v>117</v>
      </c>
      <c r="D148" s="26" t="s">
        <v>474</v>
      </c>
      <c r="E148" s="44">
        <v>1</v>
      </c>
      <c r="F148" s="35">
        <v>527000</v>
      </c>
      <c r="G148" s="29">
        <v>0</v>
      </c>
      <c r="H148" s="68" t="s">
        <v>311</v>
      </c>
    </row>
    <row r="149" spans="1:8" ht="12.75">
      <c r="A149" s="74" t="s">
        <v>311</v>
      </c>
      <c r="B149" s="83" t="s">
        <v>311</v>
      </c>
      <c r="C149" s="26" t="s">
        <v>118</v>
      </c>
      <c r="D149" s="26" t="s">
        <v>525</v>
      </c>
      <c r="E149" s="44">
        <v>0</v>
      </c>
      <c r="F149" s="31" t="s">
        <v>311</v>
      </c>
      <c r="G149" s="29">
        <v>0</v>
      </c>
      <c r="H149" s="68" t="s">
        <v>311</v>
      </c>
    </row>
    <row r="150" spans="1:8" ht="12.75">
      <c r="A150" s="74" t="s">
        <v>311</v>
      </c>
      <c r="B150" s="83" t="s">
        <v>311</v>
      </c>
      <c r="C150" s="26" t="s">
        <v>128</v>
      </c>
      <c r="D150" s="26" t="s">
        <v>527</v>
      </c>
      <c r="E150" s="44">
        <v>0</v>
      </c>
      <c r="F150" s="31" t="s">
        <v>311</v>
      </c>
      <c r="G150" s="29">
        <v>0</v>
      </c>
      <c r="H150" s="68" t="s">
        <v>311</v>
      </c>
    </row>
    <row r="151" spans="1:8" ht="12.75">
      <c r="A151" s="74" t="s">
        <v>311</v>
      </c>
      <c r="B151" s="83" t="s">
        <v>311</v>
      </c>
      <c r="C151" s="26" t="s">
        <v>129</v>
      </c>
      <c r="D151" s="26" t="s">
        <v>528</v>
      </c>
      <c r="E151" s="44">
        <v>0</v>
      </c>
      <c r="F151" s="31" t="s">
        <v>311</v>
      </c>
      <c r="G151" s="29">
        <v>0</v>
      </c>
      <c r="H151" s="68" t="s">
        <v>311</v>
      </c>
    </row>
    <row r="152" spans="1:8" ht="12.75">
      <c r="A152" s="74" t="s">
        <v>311</v>
      </c>
      <c r="B152" s="83" t="s">
        <v>311</v>
      </c>
      <c r="C152" s="26" t="s">
        <v>143</v>
      </c>
      <c r="D152" s="26" t="s">
        <v>530</v>
      </c>
      <c r="E152" s="44">
        <v>0</v>
      </c>
      <c r="F152" s="31" t="s">
        <v>311</v>
      </c>
      <c r="G152" s="29">
        <v>0</v>
      </c>
      <c r="H152" s="68" t="s">
        <v>311</v>
      </c>
    </row>
    <row r="153" spans="1:8" ht="12.75">
      <c r="A153" s="74" t="s">
        <v>311</v>
      </c>
      <c r="B153" s="83" t="s">
        <v>311</v>
      </c>
      <c r="C153" s="26" t="s">
        <v>144</v>
      </c>
      <c r="D153" s="26" t="s">
        <v>145</v>
      </c>
      <c r="E153" s="44">
        <v>0</v>
      </c>
      <c r="F153" s="31" t="s">
        <v>311</v>
      </c>
      <c r="G153" s="29">
        <v>0</v>
      </c>
      <c r="H153" s="68" t="s">
        <v>311</v>
      </c>
    </row>
    <row r="154" spans="1:8" ht="12.75">
      <c r="A154" s="74" t="s">
        <v>311</v>
      </c>
      <c r="B154" s="83" t="s">
        <v>311</v>
      </c>
      <c r="C154" s="26" t="s">
        <v>146</v>
      </c>
      <c r="D154" s="26" t="s">
        <v>147</v>
      </c>
      <c r="E154" s="44">
        <v>0</v>
      </c>
      <c r="F154" s="31" t="s">
        <v>311</v>
      </c>
      <c r="G154" s="29">
        <v>0</v>
      </c>
      <c r="H154" s="68" t="s">
        <v>311</v>
      </c>
    </row>
    <row r="155" spans="1:8" ht="12.75">
      <c r="A155" s="74" t="s">
        <v>311</v>
      </c>
      <c r="B155" s="83" t="s">
        <v>311</v>
      </c>
      <c r="C155" s="26" t="s">
        <v>151</v>
      </c>
      <c r="D155" s="26" t="s">
        <v>531</v>
      </c>
      <c r="E155" s="44">
        <v>0</v>
      </c>
      <c r="F155" s="31" t="s">
        <v>311</v>
      </c>
      <c r="G155" s="29">
        <v>0</v>
      </c>
      <c r="H155" s="68" t="s">
        <v>311</v>
      </c>
    </row>
    <row r="156" spans="1:8" ht="12.75">
      <c r="A156" s="74" t="s">
        <v>311</v>
      </c>
      <c r="B156" s="83" t="s">
        <v>311</v>
      </c>
      <c r="C156" s="26" t="s">
        <v>153</v>
      </c>
      <c r="D156" s="26" t="s">
        <v>533</v>
      </c>
      <c r="E156" s="44">
        <v>0</v>
      </c>
      <c r="F156" s="31" t="s">
        <v>311</v>
      </c>
      <c r="G156" s="29">
        <v>0</v>
      </c>
      <c r="H156" s="68" t="s">
        <v>311</v>
      </c>
    </row>
    <row r="157" spans="1:8" ht="12.75">
      <c r="A157" s="74" t="s">
        <v>311</v>
      </c>
      <c r="B157" s="83" t="s">
        <v>311</v>
      </c>
      <c r="C157" s="26" t="s">
        <v>154</v>
      </c>
      <c r="D157" s="26" t="s">
        <v>486</v>
      </c>
      <c r="E157" s="44">
        <v>1</v>
      </c>
      <c r="F157" s="35">
        <v>202000</v>
      </c>
      <c r="G157" s="29">
        <v>0</v>
      </c>
      <c r="H157" s="68" t="s">
        <v>311</v>
      </c>
    </row>
    <row r="158" spans="1:8" ht="12.75">
      <c r="A158" s="74" t="s">
        <v>311</v>
      </c>
      <c r="B158" s="83" t="s">
        <v>311</v>
      </c>
      <c r="C158" s="26" t="s">
        <v>157</v>
      </c>
      <c r="D158" s="26" t="s">
        <v>354</v>
      </c>
      <c r="E158" s="44">
        <v>0</v>
      </c>
      <c r="F158" s="31" t="s">
        <v>311</v>
      </c>
      <c r="G158" s="29">
        <v>0</v>
      </c>
      <c r="H158" s="68" t="s">
        <v>311</v>
      </c>
    </row>
    <row r="159" spans="1:8" ht="12.75">
      <c r="A159" s="74" t="s">
        <v>311</v>
      </c>
      <c r="B159" s="83" t="s">
        <v>311</v>
      </c>
      <c r="C159" s="26" t="s">
        <v>168</v>
      </c>
      <c r="D159" s="26" t="s">
        <v>535</v>
      </c>
      <c r="E159" s="44">
        <v>0</v>
      </c>
      <c r="F159" s="31" t="s">
        <v>311</v>
      </c>
      <c r="G159" s="29">
        <v>0</v>
      </c>
      <c r="H159" s="68" t="s">
        <v>311</v>
      </c>
    </row>
    <row r="160" spans="1:8" ht="13.5" thickBot="1">
      <c r="A160" s="74" t="s">
        <v>311</v>
      </c>
      <c r="B160" s="83" t="s">
        <v>311</v>
      </c>
      <c r="C160" s="26" t="s">
        <v>169</v>
      </c>
      <c r="D160" s="26" t="s">
        <v>170</v>
      </c>
      <c r="E160" s="44">
        <v>3</v>
      </c>
      <c r="F160" s="36">
        <v>2419000</v>
      </c>
      <c r="G160" s="29">
        <v>0</v>
      </c>
      <c r="H160" s="68" t="s">
        <v>311</v>
      </c>
    </row>
    <row r="161" spans="1:8" ht="13.5" thickBot="1">
      <c r="A161" s="95" t="s">
        <v>373</v>
      </c>
      <c r="B161" s="96"/>
      <c r="C161" s="96"/>
      <c r="D161" s="97"/>
      <c r="E161" s="48">
        <f>SUM(E114:E160)</f>
        <v>186</v>
      </c>
      <c r="F161" s="52">
        <f>SUM(F114:F160)</f>
        <v>109544000</v>
      </c>
      <c r="G161" s="89">
        <f>SUM(G114:G160)</f>
        <v>182</v>
      </c>
      <c r="H161" s="90">
        <f>SUM(H114:H160)</f>
        <v>109189000</v>
      </c>
    </row>
    <row r="162" spans="1:8" ht="13.5" thickBot="1">
      <c r="A162" s="85" t="s">
        <v>374</v>
      </c>
      <c r="B162" s="64"/>
      <c r="C162" s="64"/>
      <c r="D162" s="64"/>
      <c r="E162" s="64"/>
      <c r="F162" s="64"/>
      <c r="G162" s="64"/>
      <c r="H162" s="65"/>
    </row>
    <row r="163" spans="1:8" ht="12.75">
      <c r="A163" s="74">
        <v>15</v>
      </c>
      <c r="B163" s="83">
        <v>1</v>
      </c>
      <c r="C163" s="26" t="s">
        <v>203</v>
      </c>
      <c r="D163" s="26" t="s">
        <v>204</v>
      </c>
      <c r="E163" s="26">
        <v>11</v>
      </c>
      <c r="F163" s="35">
        <v>7266000</v>
      </c>
      <c r="G163" s="29">
        <v>16</v>
      </c>
      <c r="H163" s="67">
        <v>13858000</v>
      </c>
    </row>
    <row r="164" spans="1:8" ht="12.75">
      <c r="A164" s="74">
        <v>20</v>
      </c>
      <c r="B164" s="83">
        <v>2</v>
      </c>
      <c r="C164" s="26" t="s">
        <v>181</v>
      </c>
      <c r="D164" s="26" t="s">
        <v>182</v>
      </c>
      <c r="E164" s="26">
        <v>8</v>
      </c>
      <c r="F164" s="35">
        <v>6110000</v>
      </c>
      <c r="G164" s="29">
        <v>10</v>
      </c>
      <c r="H164" s="67">
        <v>16176000</v>
      </c>
    </row>
    <row r="165" spans="1:8" ht="12.75">
      <c r="A165" s="75">
        <v>26</v>
      </c>
      <c r="B165" s="83">
        <v>3</v>
      </c>
      <c r="C165" s="26" t="s">
        <v>172</v>
      </c>
      <c r="D165" s="26" t="s">
        <v>173</v>
      </c>
      <c r="E165" s="26">
        <v>5</v>
      </c>
      <c r="F165" s="35">
        <v>4353000</v>
      </c>
      <c r="G165" s="29">
        <v>9</v>
      </c>
      <c r="H165" s="67">
        <v>10434000</v>
      </c>
    </row>
    <row r="166" spans="1:8" ht="12.75">
      <c r="A166" s="74">
        <v>34</v>
      </c>
      <c r="B166" s="83">
        <v>4</v>
      </c>
      <c r="C166" s="26" t="s">
        <v>205</v>
      </c>
      <c r="D166" s="26" t="s">
        <v>206</v>
      </c>
      <c r="E166" s="44">
        <v>7</v>
      </c>
      <c r="F166" s="35">
        <v>7924000</v>
      </c>
      <c r="G166" s="29">
        <v>7</v>
      </c>
      <c r="H166" s="67">
        <v>9114000</v>
      </c>
    </row>
    <row r="167" spans="1:8" ht="12.75">
      <c r="A167" s="74">
        <v>60</v>
      </c>
      <c r="B167" s="104">
        <v>5</v>
      </c>
      <c r="C167" s="26" t="s">
        <v>191</v>
      </c>
      <c r="D167" s="26" t="s">
        <v>541</v>
      </c>
      <c r="E167" s="44">
        <v>0</v>
      </c>
      <c r="F167" s="31" t="s">
        <v>311</v>
      </c>
      <c r="G167" s="29">
        <v>4</v>
      </c>
      <c r="H167" s="67">
        <v>1942000</v>
      </c>
    </row>
    <row r="168" spans="1:8" ht="12.75">
      <c r="A168" s="74">
        <v>67</v>
      </c>
      <c r="B168" s="83">
        <v>6</v>
      </c>
      <c r="C168" s="26" t="s">
        <v>336</v>
      </c>
      <c r="D168" s="26" t="s">
        <v>337</v>
      </c>
      <c r="E168" s="44">
        <v>6</v>
      </c>
      <c r="F168" s="35">
        <v>4809000</v>
      </c>
      <c r="G168" s="29">
        <v>4</v>
      </c>
      <c r="H168" s="67">
        <v>804000</v>
      </c>
    </row>
    <row r="169" spans="1:8" ht="12.75">
      <c r="A169" s="74">
        <v>68</v>
      </c>
      <c r="B169" s="83">
        <v>7</v>
      </c>
      <c r="C169" s="26" t="s">
        <v>174</v>
      </c>
      <c r="D169" s="26" t="s">
        <v>175</v>
      </c>
      <c r="E169" s="34">
        <v>1</v>
      </c>
      <c r="F169" s="36">
        <v>1036000</v>
      </c>
      <c r="G169" s="29">
        <v>3</v>
      </c>
      <c r="H169" s="67">
        <v>5016000</v>
      </c>
    </row>
    <row r="170" spans="1:8" ht="12.75">
      <c r="A170" s="74">
        <v>69</v>
      </c>
      <c r="B170" s="83">
        <v>8</v>
      </c>
      <c r="C170" s="26" t="s">
        <v>188</v>
      </c>
      <c r="D170" s="26" t="s">
        <v>398</v>
      </c>
      <c r="E170" s="44">
        <v>1</v>
      </c>
      <c r="F170" s="35">
        <v>808000</v>
      </c>
      <c r="G170" s="29">
        <v>3</v>
      </c>
      <c r="H170" s="67">
        <v>3445000</v>
      </c>
    </row>
    <row r="171" spans="1:8" ht="12.75">
      <c r="A171" s="74">
        <v>93</v>
      </c>
      <c r="B171" s="83">
        <v>9</v>
      </c>
      <c r="C171" s="26" t="s">
        <v>207</v>
      </c>
      <c r="D171" s="26" t="s">
        <v>430</v>
      </c>
      <c r="E171" s="44">
        <v>5</v>
      </c>
      <c r="F171" s="35">
        <v>4899000</v>
      </c>
      <c r="G171" s="29">
        <v>2</v>
      </c>
      <c r="H171" s="67">
        <v>2257000</v>
      </c>
    </row>
    <row r="172" spans="1:8" ht="12.75">
      <c r="A172" s="74">
        <v>94</v>
      </c>
      <c r="B172" s="104">
        <v>10</v>
      </c>
      <c r="C172" s="26" t="s">
        <v>183</v>
      </c>
      <c r="D172" s="26" t="s">
        <v>184</v>
      </c>
      <c r="E172" s="34">
        <v>4</v>
      </c>
      <c r="F172" s="36">
        <v>1380000</v>
      </c>
      <c r="G172" s="29">
        <v>2</v>
      </c>
      <c r="H172" s="67">
        <v>2244000</v>
      </c>
    </row>
    <row r="173" spans="1:8" ht="12.75">
      <c r="A173" s="74">
        <v>95</v>
      </c>
      <c r="B173" s="83">
        <v>11</v>
      </c>
      <c r="C173" s="26" t="s">
        <v>197</v>
      </c>
      <c r="D173" s="26" t="s">
        <v>198</v>
      </c>
      <c r="E173" s="44">
        <v>4</v>
      </c>
      <c r="F173" s="35">
        <v>716000</v>
      </c>
      <c r="G173" s="29">
        <v>2</v>
      </c>
      <c r="H173" s="67">
        <v>2232000</v>
      </c>
    </row>
    <row r="174" spans="1:8" ht="12.75">
      <c r="A174" s="74">
        <v>107</v>
      </c>
      <c r="B174" s="83">
        <v>12</v>
      </c>
      <c r="C174" s="26" t="s">
        <v>202</v>
      </c>
      <c r="D174" s="26" t="s">
        <v>484</v>
      </c>
      <c r="E174" s="34">
        <v>1</v>
      </c>
      <c r="F174" s="36">
        <v>208000</v>
      </c>
      <c r="G174" s="29">
        <v>2</v>
      </c>
      <c r="H174" s="67">
        <v>494000</v>
      </c>
    </row>
    <row r="175" spans="1:10" ht="12.75">
      <c r="A175" s="74">
        <v>117</v>
      </c>
      <c r="B175" s="83">
        <v>13</v>
      </c>
      <c r="C175" s="26" t="s">
        <v>185</v>
      </c>
      <c r="D175" s="26" t="s">
        <v>186</v>
      </c>
      <c r="E175" s="44">
        <v>0</v>
      </c>
      <c r="F175" s="31" t="s">
        <v>311</v>
      </c>
      <c r="G175" s="29">
        <v>1</v>
      </c>
      <c r="H175" s="67">
        <v>1564000</v>
      </c>
      <c r="I175" s="50"/>
      <c r="J175" s="51"/>
    </row>
    <row r="176" spans="1:10" ht="12.75" customHeight="1">
      <c r="A176" s="74">
        <v>120</v>
      </c>
      <c r="B176" s="83">
        <v>14</v>
      </c>
      <c r="C176" s="26" t="s">
        <v>190</v>
      </c>
      <c r="D176" s="26" t="s">
        <v>540</v>
      </c>
      <c r="E176" s="44">
        <v>0</v>
      </c>
      <c r="F176" s="31" t="s">
        <v>311</v>
      </c>
      <c r="G176" s="29">
        <v>1</v>
      </c>
      <c r="H176" s="67">
        <v>1407000</v>
      </c>
      <c r="I176" s="50"/>
      <c r="J176" s="50"/>
    </row>
    <row r="177" spans="1:8" ht="12.75">
      <c r="A177" s="74">
        <v>125</v>
      </c>
      <c r="B177" s="104">
        <v>15</v>
      </c>
      <c r="C177" s="26" t="s">
        <v>178</v>
      </c>
      <c r="D177" s="26" t="s">
        <v>179</v>
      </c>
      <c r="E177" s="44">
        <v>0</v>
      </c>
      <c r="F177" s="31" t="s">
        <v>311</v>
      </c>
      <c r="G177" s="29">
        <v>1</v>
      </c>
      <c r="H177" s="67">
        <v>857000</v>
      </c>
    </row>
    <row r="178" spans="1:8" ht="12.75">
      <c r="A178" s="74">
        <v>147</v>
      </c>
      <c r="B178" s="83">
        <v>16</v>
      </c>
      <c r="C178" s="26" t="s">
        <v>199</v>
      </c>
      <c r="D178" s="26" t="s">
        <v>331</v>
      </c>
      <c r="E178" s="44">
        <v>0</v>
      </c>
      <c r="F178" s="31" t="s">
        <v>311</v>
      </c>
      <c r="G178" s="29">
        <v>1</v>
      </c>
      <c r="H178" s="67">
        <v>179000</v>
      </c>
    </row>
    <row r="179" spans="1:8" ht="12.75">
      <c r="A179" s="74" t="s">
        <v>311</v>
      </c>
      <c r="B179" s="74" t="s">
        <v>311</v>
      </c>
      <c r="C179" s="29" t="s">
        <v>171</v>
      </c>
      <c r="D179" s="29" t="s">
        <v>536</v>
      </c>
      <c r="E179" s="44">
        <v>0</v>
      </c>
      <c r="F179" s="31" t="s">
        <v>311</v>
      </c>
      <c r="G179" s="29">
        <v>0</v>
      </c>
      <c r="H179" s="68" t="s">
        <v>311</v>
      </c>
    </row>
    <row r="180" spans="1:8" ht="12.75">
      <c r="A180" s="74" t="s">
        <v>311</v>
      </c>
      <c r="B180" s="74" t="s">
        <v>311</v>
      </c>
      <c r="C180" s="26" t="s">
        <v>176</v>
      </c>
      <c r="D180" s="26" t="s">
        <v>537</v>
      </c>
      <c r="E180" s="44">
        <v>0</v>
      </c>
      <c r="F180" s="31" t="s">
        <v>311</v>
      </c>
      <c r="G180" s="29">
        <v>0</v>
      </c>
      <c r="H180" s="68" t="s">
        <v>311</v>
      </c>
    </row>
    <row r="181" spans="1:8" ht="12.75">
      <c r="A181" s="74" t="s">
        <v>311</v>
      </c>
      <c r="B181" s="74" t="s">
        <v>311</v>
      </c>
      <c r="C181" s="26" t="s">
        <v>177</v>
      </c>
      <c r="D181" s="26" t="s">
        <v>438</v>
      </c>
      <c r="E181" s="44">
        <v>3</v>
      </c>
      <c r="F181" s="36">
        <v>3203000</v>
      </c>
      <c r="G181" s="29">
        <v>0</v>
      </c>
      <c r="H181" s="68" t="s">
        <v>311</v>
      </c>
    </row>
    <row r="182" spans="1:8" ht="12.75">
      <c r="A182" s="74" t="s">
        <v>311</v>
      </c>
      <c r="B182" s="74" t="s">
        <v>311</v>
      </c>
      <c r="C182" s="26" t="s">
        <v>180</v>
      </c>
      <c r="D182" s="26" t="s">
        <v>538</v>
      </c>
      <c r="E182" s="44">
        <v>0</v>
      </c>
      <c r="F182" s="31" t="s">
        <v>311</v>
      </c>
      <c r="G182" s="29">
        <v>0</v>
      </c>
      <c r="H182" s="68" t="s">
        <v>311</v>
      </c>
    </row>
    <row r="183" spans="1:8" ht="12.75">
      <c r="A183" s="74" t="s">
        <v>311</v>
      </c>
      <c r="B183" s="74" t="s">
        <v>311</v>
      </c>
      <c r="C183" s="26" t="s">
        <v>187</v>
      </c>
      <c r="D183" s="26" t="s">
        <v>539</v>
      </c>
      <c r="E183" s="44">
        <v>0</v>
      </c>
      <c r="F183" s="31" t="s">
        <v>311</v>
      </c>
      <c r="G183" s="29">
        <v>0</v>
      </c>
      <c r="H183" s="68" t="s">
        <v>311</v>
      </c>
    </row>
    <row r="184" spans="1:8" ht="12.75">
      <c r="A184" s="74" t="s">
        <v>311</v>
      </c>
      <c r="B184" s="74" t="s">
        <v>311</v>
      </c>
      <c r="C184" s="26" t="s">
        <v>189</v>
      </c>
      <c r="D184" s="26" t="s">
        <v>449</v>
      </c>
      <c r="E184" s="44">
        <v>2</v>
      </c>
      <c r="F184" s="35">
        <v>1309000</v>
      </c>
      <c r="G184" s="29">
        <v>0</v>
      </c>
      <c r="H184" s="68" t="s">
        <v>311</v>
      </c>
    </row>
    <row r="185" spans="1:8" ht="12.75">
      <c r="A185" s="74" t="s">
        <v>311</v>
      </c>
      <c r="B185" s="74" t="s">
        <v>311</v>
      </c>
      <c r="C185" s="26" t="s">
        <v>192</v>
      </c>
      <c r="D185" s="26" t="s">
        <v>542</v>
      </c>
      <c r="E185" s="44">
        <v>0</v>
      </c>
      <c r="F185" s="31" t="s">
        <v>311</v>
      </c>
      <c r="G185" s="29">
        <v>0</v>
      </c>
      <c r="H185" s="68" t="s">
        <v>311</v>
      </c>
    </row>
    <row r="186" spans="1:8" ht="12.75">
      <c r="A186" s="74" t="s">
        <v>311</v>
      </c>
      <c r="B186" s="74" t="s">
        <v>311</v>
      </c>
      <c r="C186" s="26" t="s">
        <v>193</v>
      </c>
      <c r="D186" s="26" t="s">
        <v>473</v>
      </c>
      <c r="E186" s="44">
        <v>1</v>
      </c>
      <c r="F186" s="36">
        <v>619000</v>
      </c>
      <c r="G186" s="29">
        <v>0</v>
      </c>
      <c r="H186" s="68" t="s">
        <v>311</v>
      </c>
    </row>
    <row r="187" spans="1:8" ht="12.75">
      <c r="A187" s="74" t="s">
        <v>311</v>
      </c>
      <c r="B187" s="74" t="s">
        <v>311</v>
      </c>
      <c r="C187" s="26" t="s">
        <v>194</v>
      </c>
      <c r="D187" s="26" t="s">
        <v>472</v>
      </c>
      <c r="E187" s="26">
        <v>1</v>
      </c>
      <c r="F187" s="35">
        <v>661000</v>
      </c>
      <c r="G187" s="29">
        <v>0</v>
      </c>
      <c r="H187" s="68" t="s">
        <v>311</v>
      </c>
    </row>
    <row r="188" spans="1:8" ht="12.75">
      <c r="A188" s="74" t="s">
        <v>311</v>
      </c>
      <c r="B188" s="74" t="s">
        <v>311</v>
      </c>
      <c r="C188" s="26" t="s">
        <v>195</v>
      </c>
      <c r="D188" s="26" t="s">
        <v>464</v>
      </c>
      <c r="E188" s="44">
        <v>1</v>
      </c>
      <c r="F188" s="36">
        <v>1896000</v>
      </c>
      <c r="G188" s="29">
        <v>0</v>
      </c>
      <c r="H188" s="68" t="s">
        <v>311</v>
      </c>
    </row>
    <row r="189" spans="1:8" ht="12.75">
      <c r="A189" s="74" t="s">
        <v>311</v>
      </c>
      <c r="B189" s="74" t="s">
        <v>311</v>
      </c>
      <c r="C189" s="26" t="s">
        <v>195</v>
      </c>
      <c r="D189" s="26" t="s">
        <v>543</v>
      </c>
      <c r="E189" s="44">
        <v>0</v>
      </c>
      <c r="F189" s="31" t="s">
        <v>311</v>
      </c>
      <c r="G189" s="29">
        <v>0</v>
      </c>
      <c r="H189" s="68" t="s">
        <v>311</v>
      </c>
    </row>
    <row r="190" spans="1:8" ht="12.75">
      <c r="A190" s="74" t="s">
        <v>311</v>
      </c>
      <c r="B190" s="74" t="s">
        <v>311</v>
      </c>
      <c r="C190" s="26" t="s">
        <v>196</v>
      </c>
      <c r="D190" s="26" t="s">
        <v>469</v>
      </c>
      <c r="E190" s="34">
        <v>1</v>
      </c>
      <c r="F190" s="36">
        <v>783000</v>
      </c>
      <c r="G190" s="29">
        <v>0</v>
      </c>
      <c r="H190" s="68" t="s">
        <v>311</v>
      </c>
    </row>
    <row r="191" spans="1:8" ht="13.5" thickBot="1">
      <c r="A191" s="74" t="s">
        <v>311</v>
      </c>
      <c r="B191" s="74" t="s">
        <v>311</v>
      </c>
      <c r="C191" s="26" t="s">
        <v>200</v>
      </c>
      <c r="D191" s="26" t="s">
        <v>467</v>
      </c>
      <c r="E191" s="44">
        <v>1</v>
      </c>
      <c r="F191" s="36">
        <v>865000</v>
      </c>
      <c r="G191" s="29">
        <v>0</v>
      </c>
      <c r="H191" s="68" t="s">
        <v>311</v>
      </c>
    </row>
    <row r="192" spans="1:10" ht="12.75">
      <c r="A192" s="74" t="s">
        <v>311</v>
      </c>
      <c r="B192" s="74" t="s">
        <v>311</v>
      </c>
      <c r="C192" s="26" t="s">
        <v>201</v>
      </c>
      <c r="D192" s="26" t="s">
        <v>350</v>
      </c>
      <c r="E192" s="44">
        <v>0</v>
      </c>
      <c r="F192" s="31" t="s">
        <v>311</v>
      </c>
      <c r="G192" s="29">
        <v>0</v>
      </c>
      <c r="H192" s="68" t="s">
        <v>311</v>
      </c>
      <c r="I192" s="58" t="s">
        <v>569</v>
      </c>
      <c r="J192" s="59" t="s">
        <v>569</v>
      </c>
    </row>
    <row r="193" spans="1:10" ht="13.5" thickBot="1">
      <c r="A193" s="74" t="s">
        <v>311</v>
      </c>
      <c r="B193" s="74" t="s">
        <v>311</v>
      </c>
      <c r="C193" s="26" t="s">
        <v>318</v>
      </c>
      <c r="D193" s="26" t="s">
        <v>319</v>
      </c>
      <c r="E193" s="44">
        <v>0</v>
      </c>
      <c r="F193" s="31" t="s">
        <v>311</v>
      </c>
      <c r="G193" s="29">
        <v>0</v>
      </c>
      <c r="H193" s="68" t="s">
        <v>311</v>
      </c>
      <c r="I193" s="60" t="s">
        <v>382</v>
      </c>
      <c r="J193" s="61" t="s">
        <v>383</v>
      </c>
    </row>
    <row r="194" spans="1:10" ht="13.5" thickBot="1">
      <c r="A194" s="86" t="s">
        <v>406</v>
      </c>
      <c r="B194" s="87"/>
      <c r="C194" s="87"/>
      <c r="D194" s="88"/>
      <c r="E194" s="37">
        <f>SUM(E163:E193)</f>
        <v>63</v>
      </c>
      <c r="F194" s="38">
        <f>SUM(F163:F193)</f>
        <v>48845000</v>
      </c>
      <c r="G194" s="89">
        <f>SUM(G163:G193)</f>
        <v>68</v>
      </c>
      <c r="H194" s="90">
        <f>SUM(H163:H193)</f>
        <v>72023000</v>
      </c>
      <c r="I194" s="62">
        <f>(G194-E194)/E194</f>
        <v>0.07936507936507936</v>
      </c>
      <c r="J194" s="62">
        <f>(H194-F194)/F194</f>
        <v>0.47452144538847374</v>
      </c>
    </row>
    <row r="195" spans="1:8" ht="13.5" thickBot="1">
      <c r="A195" s="91" t="s">
        <v>375</v>
      </c>
      <c r="B195" s="92"/>
      <c r="C195" s="92"/>
      <c r="D195" s="92"/>
      <c r="E195" s="92"/>
      <c r="F195" s="92"/>
      <c r="G195" s="92"/>
      <c r="H195" s="93"/>
    </row>
    <row r="196" spans="1:8" ht="15" customHeight="1">
      <c r="A196" s="74">
        <v>33</v>
      </c>
      <c r="B196" s="74">
        <v>1</v>
      </c>
      <c r="C196" s="26" t="s">
        <v>233</v>
      </c>
      <c r="D196" s="26" t="s">
        <v>454</v>
      </c>
      <c r="E196" s="44">
        <v>2</v>
      </c>
      <c r="F196" s="35">
        <v>639000</v>
      </c>
      <c r="G196" s="29">
        <v>8</v>
      </c>
      <c r="H196" s="67">
        <v>2921000</v>
      </c>
    </row>
    <row r="197" spans="1:8" ht="12.75">
      <c r="A197" s="74">
        <v>35</v>
      </c>
      <c r="B197" s="74">
        <v>2</v>
      </c>
      <c r="C197" s="26" t="s">
        <v>234</v>
      </c>
      <c r="D197" s="26" t="s">
        <v>235</v>
      </c>
      <c r="E197" s="26">
        <v>3</v>
      </c>
      <c r="F197" s="35">
        <v>1188000</v>
      </c>
      <c r="G197" s="29">
        <v>7</v>
      </c>
      <c r="H197" s="67">
        <v>8006000</v>
      </c>
    </row>
    <row r="198" spans="1:8" ht="12.75">
      <c r="A198" s="74">
        <v>45</v>
      </c>
      <c r="B198" s="74">
        <v>3</v>
      </c>
      <c r="C198" s="26" t="s">
        <v>226</v>
      </c>
      <c r="D198" s="26" t="s">
        <v>227</v>
      </c>
      <c r="E198" s="26">
        <v>3</v>
      </c>
      <c r="F198" s="35">
        <v>5382000</v>
      </c>
      <c r="G198" s="29">
        <v>6</v>
      </c>
      <c r="H198" s="67">
        <v>2544000</v>
      </c>
    </row>
    <row r="199" spans="1:8" ht="12.75">
      <c r="A199" s="74">
        <v>48</v>
      </c>
      <c r="B199" s="74">
        <v>4</v>
      </c>
      <c r="C199" s="26" t="s">
        <v>214</v>
      </c>
      <c r="D199" s="26" t="s">
        <v>436</v>
      </c>
      <c r="E199" s="26">
        <v>4</v>
      </c>
      <c r="F199" s="35">
        <v>1302000</v>
      </c>
      <c r="G199" s="29">
        <v>6</v>
      </c>
      <c r="H199" s="67">
        <v>2100000</v>
      </c>
    </row>
    <row r="200" spans="1:8" ht="12.75">
      <c r="A200" s="74">
        <v>79</v>
      </c>
      <c r="B200" s="74">
        <v>5</v>
      </c>
      <c r="C200" s="26" t="s">
        <v>213</v>
      </c>
      <c r="D200" s="26" t="s">
        <v>446</v>
      </c>
      <c r="E200" s="44">
        <v>2</v>
      </c>
      <c r="F200" s="36">
        <v>1772000</v>
      </c>
      <c r="G200" s="29">
        <v>3</v>
      </c>
      <c r="H200" s="67">
        <v>1503000</v>
      </c>
    </row>
    <row r="201" spans="1:8" ht="12.75">
      <c r="A201" s="74">
        <v>100</v>
      </c>
      <c r="B201" s="74">
        <v>6</v>
      </c>
      <c r="C201" s="26" t="s">
        <v>229</v>
      </c>
      <c r="D201" s="26" t="s">
        <v>551</v>
      </c>
      <c r="E201" s="44">
        <v>0</v>
      </c>
      <c r="F201" s="31" t="s">
        <v>311</v>
      </c>
      <c r="G201" s="29">
        <v>2</v>
      </c>
      <c r="H201" s="67">
        <v>1051000</v>
      </c>
    </row>
    <row r="202" spans="1:8" ht="12.75">
      <c r="A202" s="75">
        <v>106</v>
      </c>
      <c r="B202" s="74">
        <v>7</v>
      </c>
      <c r="C202" s="26" t="s">
        <v>232</v>
      </c>
      <c r="D202" s="26" t="s">
        <v>553</v>
      </c>
      <c r="E202" s="44">
        <v>0</v>
      </c>
      <c r="F202" s="31" t="s">
        <v>311</v>
      </c>
      <c r="G202" s="29">
        <v>2</v>
      </c>
      <c r="H202" s="67">
        <v>532000</v>
      </c>
    </row>
    <row r="203" spans="1:10" ht="12.75">
      <c r="A203" s="74">
        <v>108</v>
      </c>
      <c r="B203" s="74">
        <v>8</v>
      </c>
      <c r="C203" s="26" t="s">
        <v>215</v>
      </c>
      <c r="D203" s="26" t="s">
        <v>216</v>
      </c>
      <c r="E203" s="44">
        <v>6</v>
      </c>
      <c r="F203" s="35">
        <v>4614000</v>
      </c>
      <c r="G203" s="29">
        <v>2</v>
      </c>
      <c r="H203" s="67">
        <v>481000</v>
      </c>
      <c r="I203" s="50"/>
      <c r="J203" s="50"/>
    </row>
    <row r="204" spans="1:8" ht="12.75">
      <c r="A204" s="74">
        <v>112</v>
      </c>
      <c r="B204" s="74">
        <v>9</v>
      </c>
      <c r="C204" s="26" t="s">
        <v>230</v>
      </c>
      <c r="D204" s="26" t="s">
        <v>552</v>
      </c>
      <c r="E204" s="44">
        <v>0</v>
      </c>
      <c r="F204" s="31" t="s">
        <v>311</v>
      </c>
      <c r="G204" s="29">
        <v>2</v>
      </c>
      <c r="H204" s="67">
        <v>311000</v>
      </c>
    </row>
    <row r="205" spans="1:8" ht="12.75">
      <c r="A205" s="74">
        <v>118</v>
      </c>
      <c r="B205" s="74">
        <v>10</v>
      </c>
      <c r="C205" s="26" t="s">
        <v>212</v>
      </c>
      <c r="D205" s="26" t="s">
        <v>424</v>
      </c>
      <c r="E205" s="44">
        <v>8</v>
      </c>
      <c r="F205" s="35">
        <v>4685000</v>
      </c>
      <c r="G205" s="29">
        <v>1</v>
      </c>
      <c r="H205" s="67">
        <v>1457000</v>
      </c>
    </row>
    <row r="206" spans="1:8" ht="12.75">
      <c r="A206" s="74">
        <v>127</v>
      </c>
      <c r="B206" s="74">
        <v>11</v>
      </c>
      <c r="C206" s="26" t="s">
        <v>231</v>
      </c>
      <c r="D206" s="26" t="s">
        <v>355</v>
      </c>
      <c r="E206" s="44">
        <v>0</v>
      </c>
      <c r="F206" s="31" t="s">
        <v>311</v>
      </c>
      <c r="G206" s="29">
        <v>1</v>
      </c>
      <c r="H206" s="67">
        <v>590000</v>
      </c>
    </row>
    <row r="207" spans="1:8" ht="12.75">
      <c r="A207" s="74">
        <v>137</v>
      </c>
      <c r="B207" s="74">
        <v>12</v>
      </c>
      <c r="C207" s="26" t="s">
        <v>221</v>
      </c>
      <c r="D207" s="26" t="s">
        <v>477</v>
      </c>
      <c r="E207" s="44">
        <v>1</v>
      </c>
      <c r="F207" s="35">
        <v>429000</v>
      </c>
      <c r="G207" s="29">
        <v>1</v>
      </c>
      <c r="H207" s="67">
        <v>299000</v>
      </c>
    </row>
    <row r="208" spans="1:8" ht="12.75">
      <c r="A208" s="75">
        <v>151</v>
      </c>
      <c r="B208" s="74">
        <v>13</v>
      </c>
      <c r="C208" s="26" t="s">
        <v>236</v>
      </c>
      <c r="D208" s="26" t="s">
        <v>554</v>
      </c>
      <c r="E208" s="44">
        <v>0</v>
      </c>
      <c r="F208" s="31" t="s">
        <v>311</v>
      </c>
      <c r="G208" s="29">
        <v>1</v>
      </c>
      <c r="H208" s="67">
        <v>123000</v>
      </c>
    </row>
    <row r="209" spans="1:8" ht="12.75">
      <c r="A209" s="74" t="s">
        <v>311</v>
      </c>
      <c r="B209" s="74" t="s">
        <v>311</v>
      </c>
      <c r="C209" s="26" t="s">
        <v>208</v>
      </c>
      <c r="D209" s="26" t="s">
        <v>209</v>
      </c>
      <c r="E209" s="44">
        <v>0</v>
      </c>
      <c r="F209" s="31" t="s">
        <v>311</v>
      </c>
      <c r="G209" s="29">
        <v>0</v>
      </c>
      <c r="H209" s="68" t="s">
        <v>311</v>
      </c>
    </row>
    <row r="210" spans="1:8" ht="12.75">
      <c r="A210" s="74" t="s">
        <v>311</v>
      </c>
      <c r="B210" s="74" t="s">
        <v>311</v>
      </c>
      <c r="C210" s="26" t="s">
        <v>210</v>
      </c>
      <c r="D210" s="26" t="s">
        <v>211</v>
      </c>
      <c r="E210" s="44">
        <v>0</v>
      </c>
      <c r="F210" s="31" t="s">
        <v>311</v>
      </c>
      <c r="G210" s="29">
        <v>0</v>
      </c>
      <c r="H210" s="68" t="s">
        <v>311</v>
      </c>
    </row>
    <row r="211" spans="1:8" ht="12.75">
      <c r="A211" s="74" t="s">
        <v>311</v>
      </c>
      <c r="B211" s="74" t="s">
        <v>311</v>
      </c>
      <c r="C211" s="26" t="s">
        <v>217</v>
      </c>
      <c r="D211" s="26" t="s">
        <v>544</v>
      </c>
      <c r="E211" s="44">
        <v>0</v>
      </c>
      <c r="F211" s="31" t="s">
        <v>311</v>
      </c>
      <c r="G211" s="29">
        <v>0</v>
      </c>
      <c r="H211" s="68" t="s">
        <v>311</v>
      </c>
    </row>
    <row r="212" spans="1:8" ht="12.75">
      <c r="A212" s="74" t="s">
        <v>311</v>
      </c>
      <c r="B212" s="74" t="s">
        <v>311</v>
      </c>
      <c r="C212" s="26" t="s">
        <v>218</v>
      </c>
      <c r="D212" s="26" t="s">
        <v>545</v>
      </c>
      <c r="E212" s="44">
        <v>0</v>
      </c>
      <c r="F212" s="31" t="s">
        <v>311</v>
      </c>
      <c r="G212" s="29">
        <v>0</v>
      </c>
      <c r="H212" s="68" t="s">
        <v>311</v>
      </c>
    </row>
    <row r="213" spans="1:8" ht="12.75">
      <c r="A213" s="74" t="s">
        <v>311</v>
      </c>
      <c r="B213" s="74" t="s">
        <v>311</v>
      </c>
      <c r="C213" s="26" t="s">
        <v>219</v>
      </c>
      <c r="D213" s="26" t="s">
        <v>546</v>
      </c>
      <c r="E213" s="44">
        <v>0</v>
      </c>
      <c r="F213" s="31" t="s">
        <v>311</v>
      </c>
      <c r="G213" s="29">
        <v>0</v>
      </c>
      <c r="H213" s="68" t="s">
        <v>311</v>
      </c>
    </row>
    <row r="214" spans="1:8" ht="12.75">
      <c r="A214" s="74" t="s">
        <v>311</v>
      </c>
      <c r="B214" s="74" t="s">
        <v>311</v>
      </c>
      <c r="C214" s="26" t="s">
        <v>220</v>
      </c>
      <c r="D214" s="26" t="s">
        <v>547</v>
      </c>
      <c r="E214" s="44">
        <v>0</v>
      </c>
      <c r="F214" s="31" t="s">
        <v>311</v>
      </c>
      <c r="G214" s="29">
        <v>0</v>
      </c>
      <c r="H214" s="68" t="s">
        <v>311</v>
      </c>
    </row>
    <row r="215" spans="1:8" ht="12.75">
      <c r="A215" s="74" t="s">
        <v>311</v>
      </c>
      <c r="B215" s="74" t="s">
        <v>311</v>
      </c>
      <c r="C215" s="26" t="s">
        <v>222</v>
      </c>
      <c r="D215" s="26" t="s">
        <v>351</v>
      </c>
      <c r="E215" s="44">
        <v>0</v>
      </c>
      <c r="F215" s="31" t="s">
        <v>311</v>
      </c>
      <c r="G215" s="29">
        <v>0</v>
      </c>
      <c r="H215" s="68" t="s">
        <v>311</v>
      </c>
    </row>
    <row r="216" spans="1:8" ht="12.75">
      <c r="A216" s="74" t="s">
        <v>311</v>
      </c>
      <c r="B216" s="74" t="s">
        <v>311</v>
      </c>
      <c r="C216" s="26" t="s">
        <v>223</v>
      </c>
      <c r="D216" s="26" t="s">
        <v>548</v>
      </c>
      <c r="E216" s="44">
        <v>0</v>
      </c>
      <c r="F216" s="31" t="s">
        <v>311</v>
      </c>
      <c r="G216" s="29">
        <v>0</v>
      </c>
      <c r="H216" s="68" t="s">
        <v>311</v>
      </c>
    </row>
    <row r="217" spans="1:8" ht="12.75">
      <c r="A217" s="74" t="s">
        <v>311</v>
      </c>
      <c r="B217" s="74" t="s">
        <v>311</v>
      </c>
      <c r="C217" s="26" t="s">
        <v>224</v>
      </c>
      <c r="D217" s="26" t="s">
        <v>549</v>
      </c>
      <c r="E217" s="44">
        <v>0</v>
      </c>
      <c r="F217" s="31" t="s">
        <v>311</v>
      </c>
      <c r="G217" s="29">
        <v>0</v>
      </c>
      <c r="H217" s="68" t="s">
        <v>311</v>
      </c>
    </row>
    <row r="218" spans="1:8" ht="13.5" thickBot="1">
      <c r="A218" s="74" t="s">
        <v>311</v>
      </c>
      <c r="B218" s="74" t="s">
        <v>311</v>
      </c>
      <c r="C218" s="26" t="s">
        <v>225</v>
      </c>
      <c r="D218" s="26" t="s">
        <v>550</v>
      </c>
      <c r="E218" s="44">
        <v>0</v>
      </c>
      <c r="F218" s="31" t="s">
        <v>311</v>
      </c>
      <c r="G218" s="29">
        <v>0</v>
      </c>
      <c r="H218" s="68" t="s">
        <v>311</v>
      </c>
    </row>
    <row r="219" spans="1:10" ht="12.75">
      <c r="A219" s="74" t="s">
        <v>311</v>
      </c>
      <c r="B219" s="74" t="s">
        <v>311</v>
      </c>
      <c r="C219" s="26" t="s">
        <v>228</v>
      </c>
      <c r="D219" s="26" t="s">
        <v>437</v>
      </c>
      <c r="E219" s="34">
        <v>4</v>
      </c>
      <c r="F219" s="36">
        <v>1270000</v>
      </c>
      <c r="G219" s="29">
        <v>0</v>
      </c>
      <c r="H219" s="68" t="s">
        <v>311</v>
      </c>
      <c r="I219" s="58" t="s">
        <v>569</v>
      </c>
      <c r="J219" s="59" t="s">
        <v>569</v>
      </c>
    </row>
    <row r="220" spans="1:10" ht="13.5" thickBot="1">
      <c r="A220" s="74" t="s">
        <v>311</v>
      </c>
      <c r="B220" s="74" t="s">
        <v>311</v>
      </c>
      <c r="C220" s="26" t="s">
        <v>385</v>
      </c>
      <c r="D220" s="26" t="s">
        <v>555</v>
      </c>
      <c r="E220" s="44">
        <v>0</v>
      </c>
      <c r="F220" s="31" t="s">
        <v>311</v>
      </c>
      <c r="G220" s="29">
        <v>0</v>
      </c>
      <c r="H220" s="68" t="s">
        <v>311</v>
      </c>
      <c r="I220" s="60" t="s">
        <v>382</v>
      </c>
      <c r="J220" s="61" t="s">
        <v>383</v>
      </c>
    </row>
    <row r="221" spans="1:10" ht="13.5" thickBot="1">
      <c r="A221" s="86" t="s">
        <v>376</v>
      </c>
      <c r="B221" s="87"/>
      <c r="C221" s="87"/>
      <c r="D221" s="88"/>
      <c r="E221" s="37">
        <f>SUM(E196:E220)</f>
        <v>33</v>
      </c>
      <c r="F221" s="49">
        <f>SUM(F196:F220)</f>
        <v>21281000</v>
      </c>
      <c r="G221" s="89">
        <f>SUM(G196:G220)</f>
        <v>42</v>
      </c>
      <c r="H221" s="94">
        <f>SUM(H196:H220)</f>
        <v>21918000</v>
      </c>
      <c r="I221" s="62">
        <f>(G221-E221)/E221</f>
        <v>0.2727272727272727</v>
      </c>
      <c r="J221" s="62">
        <f>(H221-F221)/F221</f>
        <v>0.029932803909590716</v>
      </c>
    </row>
    <row r="222" spans="1:8" ht="13.5" thickBot="1">
      <c r="A222" s="91" t="s">
        <v>377</v>
      </c>
      <c r="B222" s="92"/>
      <c r="C222" s="92"/>
      <c r="D222" s="92"/>
      <c r="E222" s="92"/>
      <c r="F222" s="92"/>
      <c r="G222" s="92"/>
      <c r="H222" s="93"/>
    </row>
    <row r="223" spans="1:8" ht="12.75">
      <c r="A223" s="74">
        <v>9</v>
      </c>
      <c r="B223" s="74">
        <v>1</v>
      </c>
      <c r="C223" s="26" t="s">
        <v>239</v>
      </c>
      <c r="D223" s="26" t="s">
        <v>414</v>
      </c>
      <c r="E223" s="26">
        <v>18</v>
      </c>
      <c r="F223" s="35">
        <v>22776000</v>
      </c>
      <c r="G223" s="29">
        <v>23</v>
      </c>
      <c r="H223" s="67">
        <v>19918000</v>
      </c>
    </row>
    <row r="224" spans="1:8" ht="12.75">
      <c r="A224" s="74">
        <v>24</v>
      </c>
      <c r="B224" s="105">
        <v>2</v>
      </c>
      <c r="C224" s="26" t="s">
        <v>252</v>
      </c>
      <c r="D224" s="26" t="s">
        <v>340</v>
      </c>
      <c r="E224" s="26">
        <v>21</v>
      </c>
      <c r="F224" s="35">
        <v>17343000</v>
      </c>
      <c r="G224" s="29">
        <v>10</v>
      </c>
      <c r="H224" s="67">
        <v>4941000</v>
      </c>
    </row>
    <row r="225" spans="1:8" ht="12.75">
      <c r="A225" s="74">
        <v>49</v>
      </c>
      <c r="B225" s="74">
        <v>3</v>
      </c>
      <c r="C225" s="26" t="s">
        <v>240</v>
      </c>
      <c r="D225" s="26" t="s">
        <v>241</v>
      </c>
      <c r="E225" s="26">
        <v>6</v>
      </c>
      <c r="F225" s="35">
        <v>1827000</v>
      </c>
      <c r="G225" s="29">
        <v>6</v>
      </c>
      <c r="H225" s="67">
        <v>1580000</v>
      </c>
    </row>
    <row r="226" spans="1:8" ht="12.75">
      <c r="A226" s="74">
        <v>83</v>
      </c>
      <c r="B226" s="74">
        <v>4</v>
      </c>
      <c r="C226" s="26" t="s">
        <v>327</v>
      </c>
      <c r="D226" s="26" t="s">
        <v>465</v>
      </c>
      <c r="E226" s="45">
        <v>1</v>
      </c>
      <c r="F226" s="35">
        <v>1289000</v>
      </c>
      <c r="G226" s="29">
        <v>3</v>
      </c>
      <c r="H226" s="67">
        <v>1226000</v>
      </c>
    </row>
    <row r="227" spans="1:8" ht="12.75">
      <c r="A227" s="75">
        <v>86</v>
      </c>
      <c r="B227" s="105">
        <v>5</v>
      </c>
      <c r="C227" s="26" t="s">
        <v>242</v>
      </c>
      <c r="D227" s="26" t="s">
        <v>243</v>
      </c>
      <c r="E227" s="26">
        <v>4</v>
      </c>
      <c r="F227" s="35">
        <v>6216000</v>
      </c>
      <c r="G227" s="29">
        <v>3</v>
      </c>
      <c r="H227" s="67">
        <v>850000</v>
      </c>
    </row>
    <row r="228" spans="1:8" ht="12.75">
      <c r="A228" s="74">
        <v>92</v>
      </c>
      <c r="B228" s="106">
        <v>6</v>
      </c>
      <c r="C228" s="26" t="s">
        <v>323</v>
      </c>
      <c r="D228" s="26" t="s">
        <v>324</v>
      </c>
      <c r="E228" s="44">
        <v>0</v>
      </c>
      <c r="F228" s="31" t="s">
        <v>311</v>
      </c>
      <c r="G228" s="29">
        <v>2</v>
      </c>
      <c r="H228" s="67">
        <v>2408000</v>
      </c>
    </row>
    <row r="229" spans="1:10" ht="12.75">
      <c r="A229" s="74">
        <v>102</v>
      </c>
      <c r="B229" s="106">
        <v>7</v>
      </c>
      <c r="C229" s="26" t="s">
        <v>251</v>
      </c>
      <c r="D229" s="26" t="s">
        <v>320</v>
      </c>
      <c r="E229" s="34">
        <v>3</v>
      </c>
      <c r="F229" s="36">
        <v>6738000</v>
      </c>
      <c r="G229" s="29">
        <v>2</v>
      </c>
      <c r="H229" s="67">
        <v>945000</v>
      </c>
      <c r="I229" s="50"/>
      <c r="J229" s="51"/>
    </row>
    <row r="230" spans="1:10" ht="12.75">
      <c r="A230" s="74">
        <v>142</v>
      </c>
      <c r="B230" s="106">
        <v>8</v>
      </c>
      <c r="C230" s="26" t="s">
        <v>255</v>
      </c>
      <c r="D230" s="26" t="s">
        <v>256</v>
      </c>
      <c r="E230" s="45">
        <v>3</v>
      </c>
      <c r="F230" s="36">
        <v>5597000</v>
      </c>
      <c r="G230" s="29">
        <v>1</v>
      </c>
      <c r="H230" s="67">
        <v>254000</v>
      </c>
      <c r="I230" s="50"/>
      <c r="J230" s="50"/>
    </row>
    <row r="231" spans="1:10" ht="12.75">
      <c r="A231" s="74">
        <v>145</v>
      </c>
      <c r="B231" s="106">
        <v>9</v>
      </c>
      <c r="C231" s="26" t="s">
        <v>250</v>
      </c>
      <c r="D231" s="26" t="s">
        <v>443</v>
      </c>
      <c r="E231" s="45">
        <v>2</v>
      </c>
      <c r="F231" s="35">
        <v>2277000</v>
      </c>
      <c r="G231" s="29">
        <v>1</v>
      </c>
      <c r="H231" s="67">
        <v>203000</v>
      </c>
      <c r="I231" s="50"/>
      <c r="J231" s="50"/>
    </row>
    <row r="232" spans="1:8" ht="12.75">
      <c r="A232" s="74">
        <v>152</v>
      </c>
      <c r="B232" s="106">
        <v>10</v>
      </c>
      <c r="C232" s="26" t="s">
        <v>238</v>
      </c>
      <c r="D232" s="26" t="s">
        <v>556</v>
      </c>
      <c r="E232" s="44">
        <v>0</v>
      </c>
      <c r="F232" s="31" t="s">
        <v>311</v>
      </c>
      <c r="G232" s="29">
        <v>1</v>
      </c>
      <c r="H232" s="67">
        <v>94000</v>
      </c>
    </row>
    <row r="233" spans="1:8" ht="12.75">
      <c r="A233" s="74">
        <v>153</v>
      </c>
      <c r="B233" s="74">
        <v>11</v>
      </c>
      <c r="C233" s="26" t="s">
        <v>245</v>
      </c>
      <c r="D233" s="26" t="s">
        <v>489</v>
      </c>
      <c r="E233" s="44">
        <v>1</v>
      </c>
      <c r="F233" s="36">
        <v>161000</v>
      </c>
      <c r="G233" s="29">
        <v>1</v>
      </c>
      <c r="H233" s="67">
        <v>64000</v>
      </c>
    </row>
    <row r="234" spans="1:8" ht="12.75">
      <c r="A234" s="74" t="s">
        <v>311</v>
      </c>
      <c r="B234" s="74" t="s">
        <v>311</v>
      </c>
      <c r="C234" s="26" t="s">
        <v>237</v>
      </c>
      <c r="D234" s="26" t="s">
        <v>487</v>
      </c>
      <c r="E234" s="26">
        <v>1</v>
      </c>
      <c r="F234" s="35">
        <v>191000</v>
      </c>
      <c r="G234" s="29">
        <v>0</v>
      </c>
      <c r="H234" s="68" t="s">
        <v>311</v>
      </c>
    </row>
    <row r="235" spans="1:8" ht="12.75">
      <c r="A235" s="74" t="s">
        <v>311</v>
      </c>
      <c r="B235" s="74" t="s">
        <v>311</v>
      </c>
      <c r="C235" s="26" t="s">
        <v>244</v>
      </c>
      <c r="D235" s="26" t="s">
        <v>458</v>
      </c>
      <c r="E235" s="45">
        <v>2</v>
      </c>
      <c r="F235" s="36">
        <v>500000</v>
      </c>
      <c r="G235" s="29">
        <v>0</v>
      </c>
      <c r="H235" s="68" t="s">
        <v>311</v>
      </c>
    </row>
    <row r="236" spans="1:8" ht="12.75">
      <c r="A236" s="74" t="s">
        <v>311</v>
      </c>
      <c r="B236" s="74" t="s">
        <v>311</v>
      </c>
      <c r="C236" s="26" t="s">
        <v>246</v>
      </c>
      <c r="D236" s="26" t="s">
        <v>485</v>
      </c>
      <c r="E236" s="44">
        <v>1</v>
      </c>
      <c r="F236" s="36">
        <v>203000</v>
      </c>
      <c r="G236" s="29">
        <v>0</v>
      </c>
      <c r="H236" s="68" t="s">
        <v>311</v>
      </c>
    </row>
    <row r="237" spans="1:8" ht="12.75">
      <c r="A237" s="74" t="s">
        <v>311</v>
      </c>
      <c r="B237" s="74" t="s">
        <v>311</v>
      </c>
      <c r="C237" s="26" t="s">
        <v>247</v>
      </c>
      <c r="D237" s="26" t="s">
        <v>248</v>
      </c>
      <c r="E237" s="44">
        <v>0</v>
      </c>
      <c r="F237" s="31" t="s">
        <v>311</v>
      </c>
      <c r="G237" s="29">
        <v>0</v>
      </c>
      <c r="H237" s="68" t="s">
        <v>311</v>
      </c>
    </row>
    <row r="238" spans="1:8" ht="12.75">
      <c r="A238" s="74" t="s">
        <v>311</v>
      </c>
      <c r="B238" s="74" t="s">
        <v>311</v>
      </c>
      <c r="C238" s="26" t="s">
        <v>249</v>
      </c>
      <c r="D238" s="26" t="s">
        <v>466</v>
      </c>
      <c r="E238" s="45">
        <v>1</v>
      </c>
      <c r="F238" s="35">
        <v>1004000</v>
      </c>
      <c r="G238" s="29">
        <v>0</v>
      </c>
      <c r="H238" s="68" t="s">
        <v>311</v>
      </c>
    </row>
    <row r="239" spans="1:8" ht="13.5" thickBot="1">
      <c r="A239" s="74" t="s">
        <v>311</v>
      </c>
      <c r="B239" s="74" t="s">
        <v>311</v>
      </c>
      <c r="C239" s="26" t="s">
        <v>253</v>
      </c>
      <c r="D239" s="26" t="s">
        <v>254</v>
      </c>
      <c r="E239" s="44">
        <v>0</v>
      </c>
      <c r="F239" s="31" t="s">
        <v>311</v>
      </c>
      <c r="G239" s="29">
        <v>0</v>
      </c>
      <c r="H239" s="68" t="s">
        <v>311</v>
      </c>
    </row>
    <row r="240" spans="1:10" ht="12.75">
      <c r="A240" s="74" t="s">
        <v>311</v>
      </c>
      <c r="B240" s="74" t="s">
        <v>311</v>
      </c>
      <c r="C240" s="26" t="s">
        <v>321</v>
      </c>
      <c r="D240" s="26" t="s">
        <v>322</v>
      </c>
      <c r="E240" s="44">
        <v>0</v>
      </c>
      <c r="F240" s="31" t="s">
        <v>311</v>
      </c>
      <c r="G240" s="29">
        <v>0</v>
      </c>
      <c r="H240" s="68" t="s">
        <v>311</v>
      </c>
      <c r="I240" s="58" t="s">
        <v>569</v>
      </c>
      <c r="J240" s="59" t="s">
        <v>569</v>
      </c>
    </row>
    <row r="241" spans="1:10" ht="13.5" thickBot="1">
      <c r="A241" s="74" t="s">
        <v>311</v>
      </c>
      <c r="B241" s="74" t="s">
        <v>311</v>
      </c>
      <c r="C241" s="26" t="s">
        <v>390</v>
      </c>
      <c r="D241" s="26" t="s">
        <v>388</v>
      </c>
      <c r="E241" s="34">
        <v>1</v>
      </c>
      <c r="F241" s="36">
        <v>486000</v>
      </c>
      <c r="G241" s="29">
        <v>0</v>
      </c>
      <c r="H241" s="68" t="s">
        <v>311</v>
      </c>
      <c r="I241" s="60" t="s">
        <v>382</v>
      </c>
      <c r="J241" s="61" t="s">
        <v>383</v>
      </c>
    </row>
    <row r="242" spans="1:10" ht="13.5" thickBot="1">
      <c r="A242" s="86" t="s">
        <v>378</v>
      </c>
      <c r="B242" s="87"/>
      <c r="C242" s="87"/>
      <c r="D242" s="88"/>
      <c r="E242" s="48">
        <f>SUM(E223:E241)</f>
        <v>65</v>
      </c>
      <c r="F242" s="52">
        <f>SUM(F223:F241)</f>
        <v>66608000</v>
      </c>
      <c r="G242" s="89">
        <f>SUM(G223:G241)</f>
        <v>53</v>
      </c>
      <c r="H242" s="94">
        <f>SUM(H223:H241)</f>
        <v>32483000</v>
      </c>
      <c r="I242" s="62">
        <f>(G242-E242)/E242</f>
        <v>-0.18461538461538463</v>
      </c>
      <c r="J242" s="62">
        <f>(H242-F242)/F242</f>
        <v>-0.5123258467451357</v>
      </c>
    </row>
    <row r="243" spans="1:8" ht="13.5" thickBot="1">
      <c r="A243" s="91" t="s">
        <v>379</v>
      </c>
      <c r="B243" s="92"/>
      <c r="C243" s="92"/>
      <c r="D243" s="92"/>
      <c r="E243" s="92"/>
      <c r="F243" s="92"/>
      <c r="G243" s="92"/>
      <c r="H243" s="93"/>
    </row>
    <row r="244" spans="1:10" ht="12.75">
      <c r="A244" s="75">
        <v>1</v>
      </c>
      <c r="B244" s="75">
        <v>1</v>
      </c>
      <c r="C244" s="26" t="s">
        <v>260</v>
      </c>
      <c r="D244" s="26" t="s">
        <v>261</v>
      </c>
      <c r="E244" s="26">
        <v>45</v>
      </c>
      <c r="F244" s="35">
        <v>35858000</v>
      </c>
      <c r="G244" s="29">
        <v>57</v>
      </c>
      <c r="H244" s="67">
        <v>36408000</v>
      </c>
      <c r="I244" s="50"/>
      <c r="J244" s="51"/>
    </row>
    <row r="245" spans="1:10" ht="12.75">
      <c r="A245" s="75">
        <v>6</v>
      </c>
      <c r="B245" s="75">
        <v>2</v>
      </c>
      <c r="C245" s="29" t="s">
        <v>287</v>
      </c>
      <c r="D245" s="29" t="s">
        <v>413</v>
      </c>
      <c r="E245" s="29">
        <v>23</v>
      </c>
      <c r="F245" s="41">
        <v>21134000</v>
      </c>
      <c r="G245" s="29">
        <v>27</v>
      </c>
      <c r="H245" s="67">
        <v>34329000</v>
      </c>
      <c r="I245" s="50"/>
      <c r="J245" s="50"/>
    </row>
    <row r="246" spans="1:8" ht="12.75">
      <c r="A246" s="74">
        <v>7</v>
      </c>
      <c r="B246" s="75">
        <v>3</v>
      </c>
      <c r="C246" s="29" t="s">
        <v>283</v>
      </c>
      <c r="D246" s="29" t="s">
        <v>284</v>
      </c>
      <c r="E246" s="29">
        <v>16</v>
      </c>
      <c r="F246" s="41">
        <v>9692000</v>
      </c>
      <c r="G246" s="29">
        <v>24</v>
      </c>
      <c r="H246" s="67">
        <v>22053000</v>
      </c>
    </row>
    <row r="247" spans="1:8" ht="12.75">
      <c r="A247" s="74">
        <v>10</v>
      </c>
      <c r="B247" s="75">
        <v>4</v>
      </c>
      <c r="C247" s="29" t="s">
        <v>264</v>
      </c>
      <c r="D247" s="29" t="s">
        <v>419</v>
      </c>
      <c r="E247" s="29">
        <v>11</v>
      </c>
      <c r="F247" s="41">
        <v>12381000</v>
      </c>
      <c r="G247" s="29">
        <v>22</v>
      </c>
      <c r="H247" s="67">
        <v>25368000</v>
      </c>
    </row>
    <row r="248" spans="1:8" ht="12.75">
      <c r="A248" s="74">
        <v>18</v>
      </c>
      <c r="B248" s="75">
        <v>5</v>
      </c>
      <c r="C248" s="29" t="s">
        <v>286</v>
      </c>
      <c r="D248" s="29" t="s">
        <v>326</v>
      </c>
      <c r="E248" s="29">
        <v>9</v>
      </c>
      <c r="F248" s="41">
        <v>6071000</v>
      </c>
      <c r="G248" s="29">
        <v>14</v>
      </c>
      <c r="H248" s="67">
        <v>22796000</v>
      </c>
    </row>
    <row r="249" spans="1:8" ht="12.75">
      <c r="A249" s="74">
        <v>19</v>
      </c>
      <c r="B249" s="75">
        <v>6</v>
      </c>
      <c r="C249" s="26" t="s">
        <v>391</v>
      </c>
      <c r="D249" s="26" t="s">
        <v>420</v>
      </c>
      <c r="E249" s="44">
        <v>11</v>
      </c>
      <c r="F249" s="35">
        <v>10064000</v>
      </c>
      <c r="G249" s="29">
        <v>14</v>
      </c>
      <c r="H249" s="67">
        <v>11726000</v>
      </c>
    </row>
    <row r="250" spans="1:8" ht="12.75">
      <c r="A250" s="74">
        <v>27</v>
      </c>
      <c r="B250" s="75">
        <v>7</v>
      </c>
      <c r="C250" s="29" t="s">
        <v>270</v>
      </c>
      <c r="D250" s="29" t="s">
        <v>426</v>
      </c>
      <c r="E250" s="29">
        <v>7</v>
      </c>
      <c r="F250" s="41">
        <v>2347000</v>
      </c>
      <c r="G250" s="29">
        <v>9</v>
      </c>
      <c r="H250" s="67">
        <v>6057000</v>
      </c>
    </row>
    <row r="251" spans="1:8" ht="12.75">
      <c r="A251" s="74">
        <v>30</v>
      </c>
      <c r="B251" s="75">
        <v>8</v>
      </c>
      <c r="C251" s="29" t="s">
        <v>285</v>
      </c>
      <c r="D251" s="29" t="s">
        <v>418</v>
      </c>
      <c r="E251" s="44">
        <v>13</v>
      </c>
      <c r="F251" s="36">
        <v>24068000</v>
      </c>
      <c r="G251" s="29">
        <v>8</v>
      </c>
      <c r="H251" s="67">
        <v>6883000</v>
      </c>
    </row>
    <row r="252" spans="1:8" ht="12.75">
      <c r="A252" s="74">
        <v>32</v>
      </c>
      <c r="B252" s="75">
        <v>9</v>
      </c>
      <c r="C252" s="26" t="s">
        <v>257</v>
      </c>
      <c r="D252" s="26" t="s">
        <v>425</v>
      </c>
      <c r="E252" s="26">
        <v>8</v>
      </c>
      <c r="F252" s="35">
        <v>2881000</v>
      </c>
      <c r="G252" s="29">
        <v>8</v>
      </c>
      <c r="H252" s="67">
        <v>3218000</v>
      </c>
    </row>
    <row r="253" spans="1:8" ht="12.75">
      <c r="A253" s="74">
        <v>39</v>
      </c>
      <c r="B253" s="75">
        <v>10</v>
      </c>
      <c r="C253" s="29" t="s">
        <v>282</v>
      </c>
      <c r="D253" s="29" t="s">
        <v>353</v>
      </c>
      <c r="E253" s="29">
        <v>4</v>
      </c>
      <c r="F253" s="41">
        <v>2464000</v>
      </c>
      <c r="G253" s="29">
        <v>7</v>
      </c>
      <c r="H253" s="67">
        <v>4221000</v>
      </c>
    </row>
    <row r="254" spans="1:8" ht="12.75">
      <c r="A254" s="74">
        <v>40</v>
      </c>
      <c r="B254" s="75">
        <v>11</v>
      </c>
      <c r="C254" s="29" t="s">
        <v>267</v>
      </c>
      <c r="D254" s="29" t="s">
        <v>268</v>
      </c>
      <c r="E254" s="29">
        <v>6</v>
      </c>
      <c r="F254" s="41">
        <v>3159000</v>
      </c>
      <c r="G254" s="29">
        <v>7</v>
      </c>
      <c r="H254" s="67">
        <v>1956000</v>
      </c>
    </row>
    <row r="255" spans="1:8" ht="12.75">
      <c r="A255" s="74">
        <v>52</v>
      </c>
      <c r="B255" s="75">
        <v>12</v>
      </c>
      <c r="C255" s="29" t="s">
        <v>265</v>
      </c>
      <c r="D255" s="29" t="s">
        <v>479</v>
      </c>
      <c r="E255" s="29">
        <v>1</v>
      </c>
      <c r="F255" s="41">
        <v>284000</v>
      </c>
      <c r="G255" s="29">
        <v>5</v>
      </c>
      <c r="H255" s="67">
        <v>2731000</v>
      </c>
    </row>
    <row r="256" spans="1:8" ht="12.75">
      <c r="A256" s="74">
        <v>53</v>
      </c>
      <c r="B256" s="75">
        <v>13</v>
      </c>
      <c r="C256" s="29" t="s">
        <v>274</v>
      </c>
      <c r="D256" s="29" t="s">
        <v>275</v>
      </c>
      <c r="E256" s="29">
        <v>8</v>
      </c>
      <c r="F256" s="41">
        <v>3244000</v>
      </c>
      <c r="G256" s="29">
        <v>5</v>
      </c>
      <c r="H256" s="67">
        <v>1992000</v>
      </c>
    </row>
    <row r="257" spans="1:8" ht="12.75">
      <c r="A257" s="74">
        <v>55</v>
      </c>
      <c r="B257" s="75">
        <v>14</v>
      </c>
      <c r="C257" s="26" t="s">
        <v>258</v>
      </c>
      <c r="D257" s="26" t="s">
        <v>259</v>
      </c>
      <c r="E257" s="44">
        <v>2</v>
      </c>
      <c r="F257" s="36">
        <v>1372000</v>
      </c>
      <c r="G257" s="29">
        <v>4</v>
      </c>
      <c r="H257" s="67">
        <v>3502000</v>
      </c>
    </row>
    <row r="258" spans="1:8" ht="12.75">
      <c r="A258" s="75">
        <v>66</v>
      </c>
      <c r="B258" s="75">
        <v>15</v>
      </c>
      <c r="C258" s="29" t="s">
        <v>279</v>
      </c>
      <c r="D258" s="29" t="s">
        <v>280</v>
      </c>
      <c r="E258" s="45">
        <v>2</v>
      </c>
      <c r="F258" s="41">
        <v>3735000</v>
      </c>
      <c r="G258" s="29">
        <v>4</v>
      </c>
      <c r="H258" s="67">
        <v>1505000</v>
      </c>
    </row>
    <row r="259" spans="1:8" ht="12.75">
      <c r="A259" s="74">
        <v>88</v>
      </c>
      <c r="B259" s="75">
        <v>16</v>
      </c>
      <c r="C259" s="29" t="s">
        <v>277</v>
      </c>
      <c r="D259" s="26" t="s">
        <v>361</v>
      </c>
      <c r="E259" s="45">
        <v>2</v>
      </c>
      <c r="F259" s="42">
        <v>1159000</v>
      </c>
      <c r="G259" s="29">
        <v>2</v>
      </c>
      <c r="H259" s="67">
        <v>4797000</v>
      </c>
    </row>
    <row r="260" spans="1:8" ht="12.75">
      <c r="A260" s="74">
        <v>99</v>
      </c>
      <c r="B260" s="75">
        <v>17</v>
      </c>
      <c r="C260" s="29" t="s">
        <v>278</v>
      </c>
      <c r="D260" s="29" t="s">
        <v>490</v>
      </c>
      <c r="E260" s="45">
        <v>1</v>
      </c>
      <c r="F260" s="36">
        <v>142000</v>
      </c>
      <c r="G260" s="29">
        <v>2</v>
      </c>
      <c r="H260" s="67">
        <v>1149000</v>
      </c>
    </row>
    <row r="261" spans="1:8" ht="12.75">
      <c r="A261" s="75">
        <v>101</v>
      </c>
      <c r="B261" s="75">
        <v>18</v>
      </c>
      <c r="C261" s="29" t="s">
        <v>344</v>
      </c>
      <c r="D261" s="29" t="s">
        <v>345</v>
      </c>
      <c r="E261" s="40">
        <v>1</v>
      </c>
      <c r="F261" s="36">
        <v>1289000</v>
      </c>
      <c r="G261" s="29">
        <v>2</v>
      </c>
      <c r="H261" s="67">
        <v>1004000</v>
      </c>
    </row>
    <row r="262" spans="1:8" ht="12.75">
      <c r="A262" s="74">
        <v>119</v>
      </c>
      <c r="B262" s="75">
        <v>19</v>
      </c>
      <c r="C262" s="26" t="s">
        <v>384</v>
      </c>
      <c r="D262" s="26" t="s">
        <v>450</v>
      </c>
      <c r="E262" s="44">
        <v>2</v>
      </c>
      <c r="F262" s="35">
        <v>1293000</v>
      </c>
      <c r="G262" s="29">
        <v>1</v>
      </c>
      <c r="H262" s="67">
        <v>1440000</v>
      </c>
    </row>
    <row r="263" spans="1:8" ht="12.75">
      <c r="A263" s="74">
        <v>124</v>
      </c>
      <c r="B263" s="75">
        <v>20</v>
      </c>
      <c r="C263" s="29" t="s">
        <v>272</v>
      </c>
      <c r="D263" s="29" t="s">
        <v>273</v>
      </c>
      <c r="E263" s="44">
        <v>0</v>
      </c>
      <c r="F263" s="31" t="s">
        <v>311</v>
      </c>
      <c r="G263" s="29">
        <v>1</v>
      </c>
      <c r="H263" s="67">
        <v>904000</v>
      </c>
    </row>
    <row r="264" spans="1:8" ht="12.75">
      <c r="A264" s="74">
        <v>132</v>
      </c>
      <c r="B264" s="75">
        <v>21</v>
      </c>
      <c r="C264" s="29" t="s">
        <v>271</v>
      </c>
      <c r="D264" s="29" t="s">
        <v>491</v>
      </c>
      <c r="E264" s="45">
        <v>1</v>
      </c>
      <c r="F264" s="42">
        <v>109000</v>
      </c>
      <c r="G264" s="29">
        <v>1</v>
      </c>
      <c r="H264" s="67">
        <v>434000</v>
      </c>
    </row>
    <row r="265" spans="1:8" ht="12.75">
      <c r="A265" s="74" t="s">
        <v>311</v>
      </c>
      <c r="B265" s="74" t="s">
        <v>311</v>
      </c>
      <c r="C265" s="29" t="s">
        <v>262</v>
      </c>
      <c r="D265" s="29" t="s">
        <v>263</v>
      </c>
      <c r="E265" s="44">
        <v>0</v>
      </c>
      <c r="F265" s="31" t="s">
        <v>311</v>
      </c>
      <c r="G265" s="29">
        <v>0</v>
      </c>
      <c r="H265" s="68" t="s">
        <v>311</v>
      </c>
    </row>
    <row r="266" spans="1:8" ht="12.75">
      <c r="A266" s="74" t="s">
        <v>311</v>
      </c>
      <c r="B266" s="74" t="s">
        <v>311</v>
      </c>
      <c r="C266" s="29" t="s">
        <v>266</v>
      </c>
      <c r="D266" s="29" t="s">
        <v>325</v>
      </c>
      <c r="E266" s="44">
        <v>1</v>
      </c>
      <c r="F266" s="36">
        <v>260000</v>
      </c>
      <c r="G266" s="29">
        <v>0</v>
      </c>
      <c r="H266" s="68" t="s">
        <v>311</v>
      </c>
    </row>
    <row r="267" spans="1:8" ht="12.75">
      <c r="A267" s="74" t="s">
        <v>311</v>
      </c>
      <c r="B267" s="74" t="s">
        <v>311</v>
      </c>
      <c r="C267" s="29" t="s">
        <v>269</v>
      </c>
      <c r="D267" s="29" t="s">
        <v>557</v>
      </c>
      <c r="E267" s="44">
        <v>0</v>
      </c>
      <c r="F267" s="31" t="s">
        <v>311</v>
      </c>
      <c r="G267" s="29">
        <v>0</v>
      </c>
      <c r="H267" s="68" t="s">
        <v>311</v>
      </c>
    </row>
    <row r="268" spans="1:8" ht="12.75">
      <c r="A268" s="74" t="s">
        <v>311</v>
      </c>
      <c r="B268" s="74" t="s">
        <v>311</v>
      </c>
      <c r="C268" s="29" t="s">
        <v>276</v>
      </c>
      <c r="D268" s="29" t="s">
        <v>558</v>
      </c>
      <c r="E268" s="44">
        <v>0</v>
      </c>
      <c r="F268" s="31" t="s">
        <v>311</v>
      </c>
      <c r="G268" s="29">
        <v>0</v>
      </c>
      <c r="H268" s="68" t="s">
        <v>311</v>
      </c>
    </row>
    <row r="269" spans="1:8" ht="12.75">
      <c r="A269" s="74" t="s">
        <v>311</v>
      </c>
      <c r="B269" s="74" t="s">
        <v>311</v>
      </c>
      <c r="C269" s="29" t="s">
        <v>281</v>
      </c>
      <c r="D269" s="29" t="s">
        <v>468</v>
      </c>
      <c r="E269" s="45">
        <v>1</v>
      </c>
      <c r="F269" s="41">
        <v>795000</v>
      </c>
      <c r="G269" s="29">
        <v>0</v>
      </c>
      <c r="H269" s="68" t="s">
        <v>311</v>
      </c>
    </row>
    <row r="270" spans="1:8" ht="13.5" thickBot="1">
      <c r="A270" s="74" t="s">
        <v>311</v>
      </c>
      <c r="B270" s="74" t="s">
        <v>311</v>
      </c>
      <c r="C270" s="29" t="s">
        <v>288</v>
      </c>
      <c r="D270" s="29" t="s">
        <v>289</v>
      </c>
      <c r="E270" s="44">
        <v>1</v>
      </c>
      <c r="F270" s="36">
        <v>280000</v>
      </c>
      <c r="G270" s="29">
        <v>0</v>
      </c>
      <c r="H270" s="68" t="s">
        <v>311</v>
      </c>
    </row>
    <row r="271" spans="1:10" ht="12.75">
      <c r="A271" s="74" t="s">
        <v>311</v>
      </c>
      <c r="B271" s="74" t="s">
        <v>311</v>
      </c>
      <c r="C271" s="29" t="s">
        <v>346</v>
      </c>
      <c r="D271" s="29" t="s">
        <v>457</v>
      </c>
      <c r="E271" s="34">
        <v>2</v>
      </c>
      <c r="F271" s="36">
        <v>513000</v>
      </c>
      <c r="G271" s="29">
        <v>0</v>
      </c>
      <c r="H271" s="68" t="s">
        <v>311</v>
      </c>
      <c r="I271" s="58" t="s">
        <v>569</v>
      </c>
      <c r="J271" s="59" t="s">
        <v>569</v>
      </c>
    </row>
    <row r="272" spans="1:10" ht="13.5" thickBot="1">
      <c r="A272" s="74" t="s">
        <v>311</v>
      </c>
      <c r="B272" s="74" t="s">
        <v>311</v>
      </c>
      <c r="C272" s="26" t="s">
        <v>389</v>
      </c>
      <c r="D272" s="26" t="s">
        <v>387</v>
      </c>
      <c r="E272" s="44">
        <v>0</v>
      </c>
      <c r="F272" s="31" t="s">
        <v>311</v>
      </c>
      <c r="G272" s="29">
        <v>0</v>
      </c>
      <c r="H272" s="68" t="s">
        <v>311</v>
      </c>
      <c r="I272" s="60" t="s">
        <v>382</v>
      </c>
      <c r="J272" s="61" t="s">
        <v>383</v>
      </c>
    </row>
    <row r="273" spans="1:10" ht="13.5" thickBot="1">
      <c r="A273" s="86" t="s">
        <v>380</v>
      </c>
      <c r="B273" s="87"/>
      <c r="C273" s="87"/>
      <c r="D273" s="88"/>
      <c r="E273" s="37">
        <f>SUM(E244:E272)</f>
        <v>178</v>
      </c>
      <c r="F273" s="38">
        <f>SUM(F244:F272)</f>
        <v>144594000</v>
      </c>
      <c r="G273" s="89">
        <f>SUM(G244:G272)</f>
        <v>224</v>
      </c>
      <c r="H273" s="90">
        <f>SUM(H244:H272)</f>
        <v>194473000</v>
      </c>
      <c r="I273" s="62">
        <f>(G273-E273)/E273</f>
        <v>0.25842696629213485</v>
      </c>
      <c r="J273" s="62">
        <f>(H273-F273)/F273</f>
        <v>0.3449589886164018</v>
      </c>
    </row>
    <row r="274" spans="1:8" ht="13.5" thickBot="1">
      <c r="A274" s="91" t="s">
        <v>386</v>
      </c>
      <c r="B274" s="92"/>
      <c r="C274" s="92"/>
      <c r="D274" s="92"/>
      <c r="E274" s="92"/>
      <c r="F274" s="92"/>
      <c r="G274" s="92"/>
      <c r="H274" s="93"/>
    </row>
    <row r="275" spans="1:8" ht="12.75">
      <c r="A275" s="75">
        <v>11</v>
      </c>
      <c r="B275" s="75">
        <v>1</v>
      </c>
      <c r="C275" s="29" t="s">
        <v>290</v>
      </c>
      <c r="D275" s="29" t="s">
        <v>343</v>
      </c>
      <c r="E275" s="29">
        <v>20</v>
      </c>
      <c r="F275" s="41">
        <v>10390000</v>
      </c>
      <c r="G275" s="29">
        <v>21</v>
      </c>
      <c r="H275" s="67">
        <v>11083000</v>
      </c>
    </row>
    <row r="276" spans="1:8" ht="12.75">
      <c r="A276" s="74">
        <v>28</v>
      </c>
      <c r="B276" s="75">
        <v>2</v>
      </c>
      <c r="C276" s="29" t="s">
        <v>300</v>
      </c>
      <c r="D276" s="29" t="s">
        <v>301</v>
      </c>
      <c r="E276" s="29">
        <v>5</v>
      </c>
      <c r="F276" s="41">
        <v>1515000</v>
      </c>
      <c r="G276" s="29">
        <v>9</v>
      </c>
      <c r="H276" s="67">
        <v>2057000</v>
      </c>
    </row>
    <row r="277" spans="1:10" ht="12.75">
      <c r="A277" s="74">
        <v>29</v>
      </c>
      <c r="B277" s="75">
        <v>3</v>
      </c>
      <c r="C277" s="29" t="s">
        <v>292</v>
      </c>
      <c r="D277" s="29" t="s">
        <v>422</v>
      </c>
      <c r="E277" s="29">
        <v>9</v>
      </c>
      <c r="F277" s="41">
        <v>6284000</v>
      </c>
      <c r="G277" s="29">
        <v>8</v>
      </c>
      <c r="H277" s="67">
        <v>7090000</v>
      </c>
      <c r="I277" s="50"/>
      <c r="J277" s="51"/>
    </row>
    <row r="278" spans="1:8" ht="12.75">
      <c r="A278" s="75">
        <v>41</v>
      </c>
      <c r="B278" s="75">
        <v>4</v>
      </c>
      <c r="C278" s="29" t="s">
        <v>329</v>
      </c>
      <c r="D278" s="29" t="s">
        <v>330</v>
      </c>
      <c r="E278" s="40">
        <v>6</v>
      </c>
      <c r="F278" s="41">
        <v>3937000</v>
      </c>
      <c r="G278" s="29">
        <v>6</v>
      </c>
      <c r="H278" s="67">
        <v>5499000</v>
      </c>
    </row>
    <row r="279" spans="1:8" ht="12.75">
      <c r="A279" s="74">
        <v>90</v>
      </c>
      <c r="B279" s="75">
        <v>5</v>
      </c>
      <c r="C279" s="29" t="s">
        <v>303</v>
      </c>
      <c r="D279" s="29" t="s">
        <v>462</v>
      </c>
      <c r="E279" s="45">
        <v>2</v>
      </c>
      <c r="F279" s="41">
        <v>318000</v>
      </c>
      <c r="G279" s="29">
        <v>2</v>
      </c>
      <c r="H279" s="67">
        <v>2950000</v>
      </c>
    </row>
    <row r="280" spans="1:8" ht="12.75">
      <c r="A280" s="74">
        <v>98</v>
      </c>
      <c r="B280" s="75">
        <v>6</v>
      </c>
      <c r="C280" s="29" t="s">
        <v>302</v>
      </c>
      <c r="D280" s="29" t="s">
        <v>456</v>
      </c>
      <c r="E280" s="34">
        <v>2</v>
      </c>
      <c r="F280" s="36">
        <v>528000</v>
      </c>
      <c r="G280" s="29">
        <v>2</v>
      </c>
      <c r="H280" s="67">
        <v>1261000</v>
      </c>
    </row>
    <row r="281" spans="1:8" ht="12.75">
      <c r="A281" s="75">
        <v>131</v>
      </c>
      <c r="B281" s="106">
        <v>7</v>
      </c>
      <c r="C281" s="29" t="s">
        <v>291</v>
      </c>
      <c r="D281" s="29" t="s">
        <v>561</v>
      </c>
      <c r="E281" s="44">
        <v>0</v>
      </c>
      <c r="F281" s="31" t="s">
        <v>311</v>
      </c>
      <c r="G281" s="29">
        <v>1</v>
      </c>
      <c r="H281" s="67">
        <v>444000</v>
      </c>
    </row>
    <row r="282" spans="1:8" ht="12.75">
      <c r="A282" s="74">
        <v>138</v>
      </c>
      <c r="B282" s="107">
        <v>8</v>
      </c>
      <c r="C282" s="29" t="s">
        <v>293</v>
      </c>
      <c r="D282" s="29" t="s">
        <v>341</v>
      </c>
      <c r="E282" s="34">
        <v>1</v>
      </c>
      <c r="F282" s="36">
        <v>557000</v>
      </c>
      <c r="G282" s="29">
        <v>1</v>
      </c>
      <c r="H282" s="67">
        <v>286000</v>
      </c>
    </row>
    <row r="283" spans="1:8" ht="12.75">
      <c r="A283" s="74" t="s">
        <v>311</v>
      </c>
      <c r="B283" s="74" t="s">
        <v>311</v>
      </c>
      <c r="C283" s="29" t="s">
        <v>294</v>
      </c>
      <c r="D283" s="29" t="s">
        <v>295</v>
      </c>
      <c r="E283" s="44">
        <v>0</v>
      </c>
      <c r="F283" s="31" t="s">
        <v>311</v>
      </c>
      <c r="G283" s="29">
        <v>0</v>
      </c>
      <c r="H283" s="68" t="s">
        <v>311</v>
      </c>
    </row>
    <row r="284" spans="1:8" ht="12.75">
      <c r="A284" s="74" t="s">
        <v>311</v>
      </c>
      <c r="B284" s="74" t="s">
        <v>311</v>
      </c>
      <c r="C284" s="29" t="s">
        <v>296</v>
      </c>
      <c r="D284" s="29" t="s">
        <v>297</v>
      </c>
      <c r="E284" s="44">
        <v>0</v>
      </c>
      <c r="F284" s="31" t="s">
        <v>311</v>
      </c>
      <c r="G284" s="29">
        <v>0</v>
      </c>
      <c r="H284" s="68" t="s">
        <v>311</v>
      </c>
    </row>
    <row r="285" spans="1:8" ht="13.5" thickBot="1">
      <c r="A285" s="74" t="s">
        <v>311</v>
      </c>
      <c r="B285" s="74" t="s">
        <v>311</v>
      </c>
      <c r="C285" s="29" t="s">
        <v>298</v>
      </c>
      <c r="D285" s="29" t="s">
        <v>299</v>
      </c>
      <c r="E285" s="44">
        <v>0</v>
      </c>
      <c r="F285" s="31" t="s">
        <v>311</v>
      </c>
      <c r="G285" s="29">
        <v>0</v>
      </c>
      <c r="H285" s="68" t="s">
        <v>311</v>
      </c>
    </row>
    <row r="286" spans="1:10" ht="12.75">
      <c r="A286" s="74" t="s">
        <v>311</v>
      </c>
      <c r="B286" s="74" t="s">
        <v>311</v>
      </c>
      <c r="C286" s="29" t="s">
        <v>304</v>
      </c>
      <c r="D286" s="29" t="s">
        <v>563</v>
      </c>
      <c r="E286" s="44">
        <v>0</v>
      </c>
      <c r="F286" s="31" t="s">
        <v>311</v>
      </c>
      <c r="G286" s="29">
        <v>0</v>
      </c>
      <c r="H286" s="68" t="s">
        <v>311</v>
      </c>
      <c r="I286" s="58" t="s">
        <v>569</v>
      </c>
      <c r="J286" s="59" t="s">
        <v>569</v>
      </c>
    </row>
    <row r="287" spans="1:10" ht="13.5" thickBot="1">
      <c r="A287" s="74" t="s">
        <v>311</v>
      </c>
      <c r="B287" s="74" t="s">
        <v>311</v>
      </c>
      <c r="C287" s="29" t="s">
        <v>305</v>
      </c>
      <c r="D287" s="29" t="s">
        <v>306</v>
      </c>
      <c r="E287" s="45">
        <v>2</v>
      </c>
      <c r="F287" s="41">
        <v>751000</v>
      </c>
      <c r="G287" s="29">
        <v>0</v>
      </c>
      <c r="H287" s="68" t="s">
        <v>311</v>
      </c>
      <c r="I287" s="60" t="s">
        <v>382</v>
      </c>
      <c r="J287" s="61" t="s">
        <v>383</v>
      </c>
    </row>
    <row r="288" spans="1:10" ht="13.5" thickBot="1">
      <c r="A288" s="95" t="s">
        <v>381</v>
      </c>
      <c r="B288" s="96"/>
      <c r="C288" s="96"/>
      <c r="D288" s="97"/>
      <c r="E288" s="99">
        <f>SUM(E275:E287)</f>
        <v>47</v>
      </c>
      <c r="F288" s="100">
        <f>SUM(F275:F287)</f>
        <v>24280000</v>
      </c>
      <c r="G288" s="101">
        <f>SUM(G275:G287)</f>
        <v>50</v>
      </c>
      <c r="H288" s="90">
        <f>SUM(H275:H287)</f>
        <v>30670000</v>
      </c>
      <c r="I288" s="62">
        <f>(G288-E288)/E288</f>
        <v>0.06382978723404255</v>
      </c>
      <c r="J288" s="62">
        <f>(H288-F288)/F288</f>
        <v>0.2631795716639209</v>
      </c>
    </row>
    <row r="289" spans="1:8" ht="12.75">
      <c r="A289" s="80" t="s">
        <v>312</v>
      </c>
      <c r="B289" s="102"/>
      <c r="C289" s="102"/>
      <c r="D289" s="103"/>
      <c r="E289" s="22">
        <f>E21+E40+E64+E112+E161+E194+E221+E242+E273+E288</f>
        <v>858</v>
      </c>
      <c r="F289" s="9">
        <f>F21+F40+F64+F112+F161+F194+F221+F242+F273+F288</f>
        <v>581288000</v>
      </c>
      <c r="G289" s="22">
        <f>G21+G40+G64+G112+G161+G194+G221+G242+G273+G288</f>
        <v>939</v>
      </c>
      <c r="H289" s="9">
        <f>H21+H40+H64+H112+H161+H194+H221+H242+H273+H288</f>
        <v>676211000</v>
      </c>
    </row>
    <row r="290" spans="1:8" ht="13.5" thickBot="1">
      <c r="A290" s="78" t="s">
        <v>564</v>
      </c>
      <c r="B290" s="23"/>
      <c r="C290" s="23"/>
      <c r="D290" s="23"/>
      <c r="E290" s="19"/>
      <c r="F290" s="20"/>
      <c r="G290" s="19">
        <f>(G289-E289)/E289</f>
        <v>0.0944055944055944</v>
      </c>
      <c r="H290" s="20">
        <f>(H289-F289)/F289</f>
        <v>0.16329771128941248</v>
      </c>
    </row>
    <row r="291" spans="1:8" ht="12.75">
      <c r="A291" s="77" t="s">
        <v>565</v>
      </c>
      <c r="B291" s="43"/>
      <c r="C291" s="43"/>
      <c r="D291" s="43"/>
      <c r="E291" s="10"/>
      <c r="F291" s="12">
        <f>(F289/E289)</f>
        <v>677491.8414918415</v>
      </c>
      <c r="G291" s="7"/>
      <c r="H291" s="12">
        <f>H289/G289</f>
        <v>720139.510117146</v>
      </c>
    </row>
    <row r="292" spans="1:8" ht="13.5" thickBot="1">
      <c r="A292" s="78" t="s">
        <v>566</v>
      </c>
      <c r="B292" s="23"/>
      <c r="C292" s="23"/>
      <c r="D292" s="23"/>
      <c r="E292" s="11"/>
      <c r="F292" s="21"/>
      <c r="G292" s="8"/>
      <c r="H292" s="21">
        <f>(H291-F291)/F291</f>
        <v>0.06294934641780192</v>
      </c>
    </row>
    <row r="294" ht="12.75">
      <c r="A294" s="82" t="s">
        <v>567</v>
      </c>
    </row>
    <row r="295" spans="1:13" s="2" customFormat="1" ht="12.75">
      <c r="A295" s="82" t="s">
        <v>568</v>
      </c>
      <c r="F295" s="3"/>
      <c r="H295" s="3"/>
      <c r="I295"/>
      <c r="J295"/>
      <c r="K295"/>
      <c r="L295"/>
      <c r="M295"/>
    </row>
    <row r="296" spans="1:13" s="2" customFormat="1" ht="12.75">
      <c r="A296" s="76"/>
      <c r="F296" s="3"/>
      <c r="H296" s="3"/>
      <c r="I296"/>
      <c r="J296"/>
      <c r="K296"/>
      <c r="L296"/>
      <c r="M296"/>
    </row>
  </sheetData>
  <sheetProtection/>
  <mergeCells count="20">
    <mergeCell ref="A274:H274"/>
    <mergeCell ref="A288:D288"/>
    <mergeCell ref="A195:H195"/>
    <mergeCell ref="A221:D221"/>
    <mergeCell ref="A222:H222"/>
    <mergeCell ref="A242:D242"/>
    <mergeCell ref="A243:H243"/>
    <mergeCell ref="A273:D273"/>
    <mergeCell ref="A65:H65"/>
    <mergeCell ref="A112:D112"/>
    <mergeCell ref="A113:H113"/>
    <mergeCell ref="A161:D161"/>
    <mergeCell ref="A162:H162"/>
    <mergeCell ref="A194:D194"/>
    <mergeCell ref="A4:H4"/>
    <mergeCell ref="A21:D21"/>
    <mergeCell ref="A22:H22"/>
    <mergeCell ref="A40:D40"/>
    <mergeCell ref="A41:H41"/>
    <mergeCell ref="A64:D64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2015&amp;"Arial,Regular"&amp;10
&amp;"Arial,Bold Italic"&amp;9Comparing total for FY15 with FY14 through 11-30-14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Kim Chuday</cp:lastModifiedBy>
  <cp:lastPrinted>2010-01-19T21:25:27Z</cp:lastPrinted>
  <dcterms:created xsi:type="dcterms:W3CDTF">2005-12-22T13:56:09Z</dcterms:created>
  <dcterms:modified xsi:type="dcterms:W3CDTF">2014-12-16T18:00:57Z</dcterms:modified>
  <cp:category/>
  <cp:version/>
  <cp:contentType/>
  <cp:contentStatus/>
</cp:coreProperties>
</file>