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showHorizontalScroll="0" showVerticalScroll="0" showSheetTabs="0" xWindow="0" yWindow="0" windowWidth="12240" windowHeight="9240"/>
  </bookViews>
  <sheets>
    <sheet name="Sheet1" sheetId="1" r:id="rId1"/>
    <sheet name="Sheet2" sheetId="2" r:id="rId2"/>
  </sheets>
  <definedNames>
    <definedName name="_xlnm._FilterDatabase" localSheetId="0" hidden="1">Sheet1!$A$8:$M$446</definedName>
    <definedName name="_xlnm.Print_Titles" localSheetId="0">Sheet1!$5:$8</definedName>
  </definedNames>
  <calcPr calcId="145621"/>
</workbook>
</file>

<file path=xl/calcChain.xml><?xml version="1.0" encoding="utf-8"?>
<calcChain xmlns="http://schemas.openxmlformats.org/spreadsheetml/2006/main">
  <c r="L103" i="1" l="1"/>
  <c r="N103" i="1"/>
  <c r="N229" i="1"/>
  <c r="N227" i="1"/>
  <c r="N224" i="1"/>
  <c r="N222" i="1"/>
  <c r="N221" i="1"/>
  <c r="N218" i="1"/>
  <c r="N214" i="1"/>
  <c r="N213" i="1"/>
  <c r="N212" i="1"/>
  <c r="N211" i="1"/>
  <c r="N207" i="1"/>
  <c r="N206" i="1"/>
  <c r="N203" i="1"/>
  <c r="N202" i="1"/>
  <c r="N200" i="1"/>
  <c r="N199" i="1"/>
  <c r="N197" i="1"/>
  <c r="N196" i="1"/>
  <c r="N195" i="1"/>
  <c r="N194" i="1"/>
  <c r="N193" i="1"/>
  <c r="N190" i="1"/>
  <c r="N187" i="1"/>
  <c r="N186" i="1"/>
  <c r="N181" i="1"/>
  <c r="N179" i="1"/>
  <c r="N177" i="1"/>
  <c r="N174" i="1"/>
  <c r="N173" i="1"/>
  <c r="N172" i="1"/>
  <c r="N171" i="1"/>
  <c r="N168" i="1"/>
  <c r="N167" i="1"/>
  <c r="N163" i="1"/>
  <c r="N161" i="1"/>
  <c r="N159" i="1"/>
  <c r="N157" i="1"/>
  <c r="N156" i="1"/>
  <c r="N153" i="1"/>
  <c r="N151" i="1"/>
  <c r="N145" i="1"/>
  <c r="N143" i="1"/>
  <c r="N141" i="1"/>
  <c r="N140" i="1"/>
  <c r="N135" i="1"/>
  <c r="N134" i="1"/>
  <c r="N132" i="1"/>
  <c r="N129" i="1"/>
  <c r="N127" i="1"/>
  <c r="N126" i="1"/>
  <c r="N125" i="1"/>
  <c r="N124" i="1"/>
  <c r="N123" i="1"/>
  <c r="N120" i="1"/>
  <c r="N117" i="1"/>
  <c r="N116" i="1"/>
  <c r="N115" i="1"/>
  <c r="N113" i="1"/>
  <c r="N112" i="1"/>
  <c r="N110" i="1"/>
  <c r="N109" i="1"/>
  <c r="N108" i="1"/>
  <c r="N107" i="1"/>
  <c r="N106" i="1"/>
  <c r="N105" i="1"/>
  <c r="N102" i="1"/>
  <c r="N101" i="1"/>
  <c r="N100" i="1"/>
  <c r="N97" i="1"/>
  <c r="N96" i="1"/>
  <c r="N94" i="1"/>
  <c r="N93" i="1"/>
  <c r="N92" i="1"/>
  <c r="N84" i="1"/>
  <c r="N82" i="1"/>
  <c r="N79" i="1"/>
  <c r="N74" i="1"/>
  <c r="N72" i="1"/>
  <c r="N71" i="1"/>
  <c r="N70" i="1"/>
  <c r="N68" i="1"/>
  <c r="N67" i="1"/>
  <c r="N66" i="1"/>
  <c r="N64" i="1"/>
  <c r="N62" i="1"/>
  <c r="N60" i="1"/>
  <c r="N58" i="1"/>
  <c r="N56" i="1"/>
  <c r="N53" i="1"/>
  <c r="N51" i="1"/>
  <c r="N49" i="1"/>
  <c r="N47" i="1"/>
  <c r="N45" i="1"/>
  <c r="N43" i="1"/>
  <c r="N41" i="1"/>
  <c r="N39" i="1"/>
  <c r="N37" i="1"/>
  <c r="N36" i="1"/>
  <c r="N34" i="1"/>
  <c r="N32" i="1"/>
  <c r="N30" i="1"/>
  <c r="N28" i="1"/>
  <c r="N27" i="1"/>
  <c r="N25" i="1"/>
  <c r="N21" i="1"/>
  <c r="N20" i="1"/>
  <c r="N18" i="1"/>
  <c r="N17" i="1"/>
  <c r="N16" i="1"/>
  <c r="N14" i="1"/>
  <c r="N12" i="1"/>
  <c r="L229" i="1"/>
  <c r="L227" i="1"/>
  <c r="L224" i="1"/>
  <c r="L222" i="1"/>
  <c r="L221" i="1"/>
  <c r="L218" i="1"/>
  <c r="L214" i="1"/>
  <c r="L213" i="1"/>
  <c r="L212" i="1"/>
  <c r="L211" i="1"/>
  <c r="L207" i="1"/>
  <c r="L206" i="1"/>
  <c r="L203" i="1"/>
  <c r="L202" i="1"/>
  <c r="L200" i="1"/>
  <c r="L199" i="1"/>
  <c r="L197" i="1"/>
  <c r="L196" i="1"/>
  <c r="L195" i="1"/>
  <c r="L194" i="1"/>
  <c r="L193" i="1"/>
  <c r="L190" i="1"/>
  <c r="L187" i="1"/>
  <c r="L186" i="1"/>
  <c r="L181" i="1"/>
  <c r="L179" i="1"/>
  <c r="L177" i="1"/>
  <c r="L174" i="1"/>
  <c r="L173" i="1"/>
  <c r="L172" i="1"/>
  <c r="L171" i="1"/>
  <c r="L168" i="1"/>
  <c r="L167" i="1"/>
  <c r="L163" i="1"/>
  <c r="L161" i="1"/>
  <c r="L159" i="1"/>
  <c r="L157" i="1"/>
  <c r="L156" i="1"/>
  <c r="L153" i="1"/>
  <c r="L151" i="1"/>
  <c r="L145" i="1"/>
  <c r="L143" i="1"/>
  <c r="L141" i="1"/>
  <c r="L140" i="1"/>
  <c r="L135" i="1"/>
  <c r="L134" i="1"/>
  <c r="L132" i="1"/>
  <c r="L129" i="1"/>
  <c r="L127" i="1"/>
  <c r="L126" i="1"/>
  <c r="L125" i="1"/>
  <c r="L124" i="1"/>
  <c r="L123" i="1"/>
  <c r="L120" i="1"/>
  <c r="L117" i="1"/>
  <c r="L116" i="1"/>
  <c r="L115" i="1"/>
  <c r="L113" i="1"/>
  <c r="L112" i="1"/>
  <c r="L110" i="1"/>
  <c r="L109" i="1"/>
  <c r="L108" i="1"/>
  <c r="L107" i="1"/>
  <c r="L106" i="1"/>
  <c r="L105" i="1"/>
  <c r="L102" i="1"/>
  <c r="L101" i="1"/>
  <c r="L100" i="1"/>
  <c r="L97" i="1"/>
  <c r="L96" i="1"/>
  <c r="L94" i="1"/>
  <c r="L93" i="1"/>
  <c r="L92" i="1"/>
  <c r="L84" i="1"/>
  <c r="L82" i="1"/>
  <c r="L79" i="1"/>
  <c r="L74" i="1"/>
  <c r="L72" i="1"/>
  <c r="L71" i="1"/>
  <c r="L70" i="1"/>
  <c r="L68" i="1"/>
  <c r="L67" i="1"/>
  <c r="L66" i="1"/>
  <c r="L64" i="1"/>
  <c r="L62" i="1"/>
  <c r="L60" i="1"/>
  <c r="L58" i="1"/>
  <c r="L56" i="1"/>
  <c r="L53" i="1"/>
  <c r="L51" i="1"/>
  <c r="L49" i="1"/>
  <c r="L47" i="1"/>
  <c r="L45" i="1"/>
  <c r="L43" i="1"/>
  <c r="L41" i="1"/>
  <c r="L39" i="1"/>
  <c r="L37" i="1"/>
  <c r="L36" i="1"/>
  <c r="L34" i="1"/>
  <c r="L32" i="1"/>
  <c r="L30" i="1"/>
  <c r="L28" i="1"/>
  <c r="L27" i="1"/>
  <c r="L25" i="1"/>
  <c r="L21" i="1"/>
  <c r="L20" i="1"/>
  <c r="L18" i="1"/>
  <c r="L17" i="1"/>
  <c r="L16" i="1"/>
  <c r="L14" i="1"/>
  <c r="L12" i="1"/>
  <c r="K230" i="1"/>
  <c r="K228" i="1"/>
  <c r="K226" i="1"/>
  <c r="K225" i="1"/>
  <c r="K223" i="1"/>
  <c r="K220" i="1"/>
  <c r="K219" i="1"/>
  <c r="K216" i="1"/>
  <c r="K209" i="1"/>
  <c r="K208" i="1"/>
  <c r="K205" i="1"/>
  <c r="K204" i="1"/>
  <c r="K201" i="1"/>
  <c r="K198" i="1"/>
  <c r="K191" i="1"/>
  <c r="K189" i="1"/>
  <c r="K188" i="1"/>
  <c r="K185" i="1"/>
  <c r="K184" i="1"/>
  <c r="K183" i="1"/>
  <c r="K182" i="1"/>
  <c r="K180" i="1"/>
  <c r="K178" i="1"/>
  <c r="K176" i="1"/>
  <c r="K175" i="1"/>
  <c r="K170" i="1"/>
  <c r="K169" i="1"/>
  <c r="K166" i="1"/>
  <c r="K165" i="1"/>
  <c r="K164" i="1"/>
  <c r="K162" i="1"/>
  <c r="K160" i="1"/>
  <c r="K158" i="1"/>
  <c r="K155" i="1"/>
  <c r="K154" i="1"/>
  <c r="K152" i="1"/>
  <c r="K150" i="1"/>
  <c r="K149" i="1"/>
  <c r="K148" i="1"/>
  <c r="K147" i="1"/>
  <c r="K146" i="1"/>
  <c r="K144" i="1"/>
  <c r="K142" i="1"/>
  <c r="K139" i="1"/>
  <c r="K138" i="1"/>
  <c r="K137" i="1"/>
  <c r="K136" i="1"/>
  <c r="K133" i="1"/>
  <c r="K131" i="1"/>
  <c r="K130" i="1"/>
  <c r="K128" i="1"/>
  <c r="K122" i="1"/>
  <c r="K121" i="1"/>
  <c r="K119" i="1"/>
  <c r="K118" i="1"/>
  <c r="K114" i="1"/>
  <c r="K111" i="1"/>
  <c r="K104" i="1"/>
  <c r="K99" i="1"/>
  <c r="K98" i="1"/>
  <c r="K95" i="1"/>
  <c r="K91" i="1"/>
  <c r="K90" i="1"/>
  <c r="K89" i="1"/>
  <c r="K88" i="1"/>
  <c r="K87" i="1"/>
  <c r="K86" i="1"/>
  <c r="K85" i="1"/>
  <c r="K83" i="1"/>
  <c r="K81" i="1"/>
  <c r="K80" i="1"/>
  <c r="K78" i="1"/>
  <c r="K77" i="1"/>
  <c r="K76" i="1"/>
  <c r="K75" i="1"/>
  <c r="K73" i="1"/>
  <c r="K69" i="1"/>
  <c r="K65" i="1"/>
  <c r="K63" i="1"/>
  <c r="K61" i="1"/>
  <c r="K59" i="1"/>
  <c r="K57" i="1"/>
  <c r="K54" i="1"/>
  <c r="K52" i="1"/>
  <c r="K50" i="1"/>
  <c r="K48" i="1"/>
  <c r="K46" i="1"/>
  <c r="K44" i="1"/>
  <c r="K42" i="1"/>
  <c r="K40" i="1"/>
  <c r="K38" i="1"/>
  <c r="K35" i="1"/>
  <c r="K33" i="1"/>
  <c r="K31" i="1"/>
  <c r="K29" i="1"/>
  <c r="K26" i="1"/>
  <c r="K24" i="1"/>
  <c r="K23" i="1"/>
  <c r="K22" i="1"/>
  <c r="K19" i="1"/>
  <c r="K15" i="1"/>
  <c r="K13" i="1"/>
  <c r="K11" i="1"/>
  <c r="I11" i="1"/>
  <c r="I230" i="1"/>
  <c r="I228" i="1"/>
  <c r="I226" i="1"/>
  <c r="I225" i="1"/>
  <c r="I223" i="1"/>
  <c r="I220" i="1"/>
  <c r="I219" i="1"/>
  <c r="I216" i="1"/>
  <c r="I209" i="1"/>
  <c r="I208" i="1"/>
  <c r="I205" i="1"/>
  <c r="I204" i="1"/>
  <c r="I201" i="1"/>
  <c r="I198" i="1"/>
  <c r="I191" i="1"/>
  <c r="I189" i="1"/>
  <c r="I188" i="1"/>
  <c r="I185" i="1"/>
  <c r="I184" i="1"/>
  <c r="I183" i="1"/>
  <c r="I182" i="1"/>
  <c r="I180" i="1"/>
  <c r="I178" i="1"/>
  <c r="I176" i="1"/>
  <c r="I175" i="1"/>
  <c r="I170" i="1"/>
  <c r="I169" i="1"/>
  <c r="I166" i="1"/>
  <c r="I165" i="1"/>
  <c r="I164" i="1"/>
  <c r="I162" i="1"/>
  <c r="I160" i="1"/>
  <c r="I158" i="1"/>
  <c r="I155" i="1"/>
  <c r="I154" i="1"/>
  <c r="I152" i="1"/>
  <c r="I150" i="1"/>
  <c r="I149" i="1"/>
  <c r="I148" i="1"/>
  <c r="I147" i="1"/>
  <c r="I146" i="1"/>
  <c r="I144" i="1"/>
  <c r="I142" i="1"/>
  <c r="I139" i="1"/>
  <c r="I138" i="1"/>
  <c r="I137" i="1"/>
  <c r="I136" i="1"/>
  <c r="I133" i="1"/>
  <c r="I131" i="1"/>
  <c r="I130" i="1"/>
  <c r="I128" i="1"/>
  <c r="I122" i="1"/>
  <c r="I121" i="1"/>
  <c r="I119" i="1"/>
  <c r="I118" i="1"/>
  <c r="I114" i="1"/>
  <c r="I111" i="1"/>
  <c r="I104" i="1"/>
  <c r="I99" i="1"/>
  <c r="I98" i="1"/>
  <c r="I95" i="1"/>
  <c r="I91" i="1"/>
  <c r="I90" i="1"/>
  <c r="I89" i="1"/>
  <c r="I88" i="1"/>
  <c r="I87" i="1"/>
  <c r="I86" i="1"/>
  <c r="I85" i="1"/>
  <c r="I83" i="1"/>
  <c r="I81" i="1"/>
  <c r="I80" i="1"/>
  <c r="I78" i="1"/>
  <c r="I77" i="1"/>
  <c r="I76" i="1"/>
  <c r="I75" i="1"/>
  <c r="I73" i="1"/>
  <c r="I69" i="1"/>
  <c r="I65" i="1"/>
  <c r="I63" i="1"/>
  <c r="I61" i="1"/>
  <c r="I59" i="1"/>
  <c r="I57" i="1"/>
  <c r="I54" i="1"/>
  <c r="I52" i="1"/>
  <c r="I50" i="1"/>
  <c r="I48" i="1"/>
  <c r="I46" i="1"/>
  <c r="I44" i="1"/>
  <c r="I42" i="1"/>
  <c r="I40" i="1"/>
  <c r="I38" i="1"/>
  <c r="I35" i="1"/>
  <c r="I33" i="1"/>
  <c r="I31" i="1"/>
  <c r="I29" i="1"/>
  <c r="I26" i="1"/>
  <c r="I24" i="1"/>
  <c r="I23" i="1"/>
  <c r="I22" i="1"/>
  <c r="I19" i="1"/>
  <c r="I15" i="1"/>
  <c r="I13" i="1"/>
  <c r="K10" i="1"/>
  <c r="I10" i="1"/>
  <c r="H211" i="1"/>
  <c r="G211" i="1" s="1"/>
  <c r="H191" i="1"/>
  <c r="G191" i="1" s="1"/>
  <c r="H189" i="1"/>
  <c r="G189" i="1" s="1"/>
  <c r="H188" i="1"/>
  <c r="G188" i="1" s="1"/>
  <c r="H185" i="1"/>
  <c r="G185" i="1" s="1"/>
  <c r="H184" i="1"/>
  <c r="G184" i="1" s="1"/>
  <c r="H183" i="1"/>
  <c r="G183" i="1" s="1"/>
  <c r="H182" i="1"/>
  <c r="G182" i="1" s="1"/>
  <c r="H180" i="1"/>
  <c r="G180" i="1" s="1"/>
  <c r="H178" i="1"/>
  <c r="G178" i="1" s="1"/>
  <c r="H176" i="1"/>
  <c r="G176" i="1" s="1"/>
  <c r="H175" i="1"/>
  <c r="G175" i="1" s="1"/>
  <c r="H170" i="1"/>
  <c r="G170" i="1" s="1"/>
  <c r="H166" i="1"/>
  <c r="G166" i="1" s="1"/>
  <c r="H165" i="1"/>
  <c r="G165" i="1" s="1"/>
  <c r="H164" i="1"/>
  <c r="G164" i="1" s="1"/>
  <c r="H54" i="1"/>
  <c r="G54" i="1" s="1"/>
  <c r="H160" i="1"/>
  <c r="G160" i="1" s="1"/>
  <c r="H158" i="1"/>
  <c r="G158" i="1" s="1"/>
  <c r="H155" i="1"/>
  <c r="G155" i="1" s="1"/>
  <c r="H154" i="1"/>
  <c r="G154" i="1" s="1"/>
  <c r="H152" i="1"/>
  <c r="G152" i="1" s="1"/>
  <c r="H150" i="1"/>
  <c r="G150" i="1" s="1"/>
  <c r="H149" i="1"/>
  <c r="G149" i="1" s="1"/>
  <c r="H148" i="1"/>
  <c r="G148" i="1" s="1"/>
  <c r="H52" i="1"/>
  <c r="G52" i="1" s="1"/>
  <c r="H50" i="1"/>
  <c r="G50" i="1" s="1"/>
  <c r="H147" i="1"/>
  <c r="G147" i="1" s="1"/>
  <c r="H48" i="1"/>
  <c r="G48" i="1" s="1"/>
  <c r="H146" i="1"/>
  <c r="G146" i="1" s="1"/>
  <c r="H144" i="1"/>
  <c r="G144" i="1" s="1"/>
  <c r="H142" i="1"/>
  <c r="G142" i="1" s="1"/>
  <c r="H230" i="1"/>
  <c r="G230" i="1" s="1"/>
  <c r="H228" i="1"/>
  <c r="G228" i="1" s="1"/>
  <c r="H139" i="1"/>
  <c r="G139" i="1" s="1"/>
  <c r="H226" i="1"/>
  <c r="G226" i="1" s="1"/>
  <c r="H138" i="1"/>
  <c r="G138" i="1" s="1"/>
  <c r="H137" i="1"/>
  <c r="G137" i="1" s="1"/>
  <c r="H136" i="1"/>
  <c r="G136" i="1" s="1"/>
  <c r="H133" i="1"/>
  <c r="G133" i="1" s="1"/>
  <c r="H131" i="1"/>
  <c r="G131" i="1" s="1"/>
  <c r="H130" i="1"/>
  <c r="G130" i="1" s="1"/>
  <c r="H128" i="1"/>
  <c r="G128" i="1" s="1"/>
  <c r="H122" i="1"/>
  <c r="G122" i="1" s="1"/>
  <c r="H46" i="1"/>
  <c r="G46" i="1" s="1"/>
  <c r="H44" i="1"/>
  <c r="G44" i="1" s="1"/>
  <c r="H216" i="1"/>
  <c r="G216" i="1" s="1"/>
  <c r="H209" i="1"/>
  <c r="G209" i="1" s="1"/>
  <c r="H208" i="1"/>
  <c r="G208" i="1" s="1"/>
  <c r="H42" i="1"/>
  <c r="G42" i="1" s="1"/>
  <c r="H40" i="1"/>
  <c r="G40" i="1" s="1"/>
  <c r="H38" i="1"/>
  <c r="G38" i="1" s="1"/>
  <c r="H35" i="1"/>
  <c r="G35" i="1" s="1"/>
  <c r="H33" i="1"/>
  <c r="G33" i="1" s="1"/>
  <c r="H31" i="1"/>
  <c r="G31" i="1" s="1"/>
  <c r="H225" i="1"/>
  <c r="G225" i="1" s="1"/>
  <c r="H223" i="1"/>
  <c r="G223" i="1" s="1"/>
  <c r="H121" i="1"/>
  <c r="G121" i="1" s="1"/>
  <c r="H119" i="1"/>
  <c r="G119" i="1" s="1"/>
  <c r="H118" i="1"/>
  <c r="G118" i="1" s="1"/>
  <c r="H29" i="1"/>
  <c r="G29" i="1" s="1"/>
  <c r="H114" i="1"/>
  <c r="G114" i="1" s="1"/>
  <c r="H111" i="1"/>
  <c r="G111" i="1" s="1"/>
  <c r="H26" i="1"/>
  <c r="G26" i="1" s="1"/>
  <c r="H104" i="1"/>
  <c r="G104" i="1" s="1"/>
  <c r="H99" i="1"/>
  <c r="G99" i="1" s="1"/>
  <c r="H98" i="1"/>
  <c r="G98" i="1" s="1"/>
  <c r="H95" i="1"/>
  <c r="G95" i="1" s="1"/>
  <c r="H24" i="1"/>
  <c r="G24" i="1" s="1"/>
  <c r="H205" i="1"/>
  <c r="G205" i="1" s="1"/>
  <c r="H204" i="1"/>
  <c r="G204" i="1" s="1"/>
  <c r="H201" i="1"/>
  <c r="G201" i="1" s="1"/>
  <c r="H198" i="1"/>
  <c r="G198" i="1" s="1"/>
  <c r="H91" i="1"/>
  <c r="G91" i="1" s="1"/>
  <c r="H23" i="1"/>
  <c r="G23" i="1" s="1"/>
  <c r="H22" i="1"/>
  <c r="G22" i="1" s="1"/>
  <c r="H90" i="1"/>
  <c r="G90" i="1" s="1"/>
  <c r="H89" i="1"/>
  <c r="G89" i="1" s="1"/>
  <c r="H88" i="1"/>
  <c r="G88" i="1" s="1"/>
  <c r="H87" i="1"/>
  <c r="G87" i="1" s="1"/>
  <c r="H86" i="1"/>
  <c r="G86" i="1" s="1"/>
  <c r="H85" i="1"/>
  <c r="G85" i="1" s="1"/>
  <c r="H83" i="1"/>
  <c r="G83" i="1" s="1"/>
  <c r="H19" i="1"/>
  <c r="G19" i="1" s="1"/>
  <c r="H81" i="1"/>
  <c r="G81" i="1" s="1"/>
  <c r="H80" i="1"/>
  <c r="G80" i="1" s="1"/>
  <c r="H78" i="1"/>
  <c r="G78" i="1" s="1"/>
  <c r="H77" i="1"/>
  <c r="G77" i="1" s="1"/>
  <c r="H76" i="1"/>
  <c r="G76" i="1" s="1"/>
  <c r="H75" i="1"/>
  <c r="G75" i="1" s="1"/>
  <c r="H73" i="1"/>
  <c r="G73" i="1" s="1"/>
  <c r="H69" i="1"/>
  <c r="G69" i="1" s="1"/>
  <c r="H65" i="1"/>
  <c r="G65" i="1" s="1"/>
  <c r="H63" i="1"/>
  <c r="G63" i="1" s="1"/>
  <c r="H61" i="1"/>
  <c r="G61" i="1" s="1"/>
  <c r="H59" i="1"/>
  <c r="G59" i="1" s="1"/>
  <c r="H15" i="1"/>
  <c r="G15" i="1" s="1"/>
  <c r="H13" i="1"/>
  <c r="G13" i="1" s="1"/>
  <c r="H11" i="1"/>
  <c r="G11" i="1" s="1"/>
  <c r="H57" i="1"/>
  <c r="G57" i="1" s="1"/>
  <c r="H10" i="1"/>
  <c r="G10" i="1" s="1"/>
  <c r="H220" i="1"/>
  <c r="G220" i="1" s="1"/>
  <c r="H219" i="1"/>
  <c r="G219" i="1" s="1"/>
  <c r="H190" i="1"/>
  <c r="G190" i="1" s="1"/>
  <c r="H187" i="1"/>
  <c r="G187" i="1" s="1"/>
  <c r="H186" i="1"/>
  <c r="G186" i="1" s="1"/>
  <c r="H181" i="1"/>
  <c r="G181" i="1" s="1"/>
  <c r="H179" i="1"/>
  <c r="G179" i="1" s="1"/>
  <c r="H177" i="1"/>
  <c r="G177" i="1" s="1"/>
  <c r="H174" i="1"/>
  <c r="G174" i="1" s="1"/>
  <c r="H173" i="1"/>
  <c r="G173" i="1" s="1"/>
  <c r="H172" i="1"/>
  <c r="G172" i="1" s="1"/>
  <c r="H171" i="1"/>
  <c r="G171" i="1" s="1"/>
  <c r="H168" i="1"/>
  <c r="G168" i="1" s="1"/>
  <c r="H167" i="1"/>
  <c r="G167" i="1" s="1"/>
  <c r="H53" i="1"/>
  <c r="G53" i="1" s="1"/>
  <c r="H163" i="1"/>
  <c r="G163" i="1" s="1"/>
  <c r="H161" i="1"/>
  <c r="G161" i="1" s="1"/>
  <c r="H159" i="1"/>
  <c r="G159" i="1" s="1"/>
  <c r="H157" i="1"/>
  <c r="G157" i="1" s="1"/>
  <c r="H156" i="1"/>
  <c r="G156" i="1" s="1"/>
  <c r="H153" i="1"/>
  <c r="G153" i="1" s="1"/>
  <c r="H151" i="1"/>
  <c r="G151" i="1" s="1"/>
  <c r="H51" i="1"/>
  <c r="G51" i="1" s="1"/>
  <c r="H49" i="1"/>
  <c r="G49" i="1" s="1"/>
  <c r="H47" i="1"/>
  <c r="G47" i="1" s="1"/>
  <c r="H214" i="1"/>
  <c r="G214" i="1" s="1"/>
  <c r="H145" i="1"/>
  <c r="G145" i="1" s="1"/>
  <c r="H143" i="1"/>
  <c r="G143" i="1" s="1"/>
  <c r="H141" i="1"/>
  <c r="G141" i="1" s="1"/>
  <c r="H140" i="1"/>
  <c r="G140" i="1" s="1"/>
  <c r="H229" i="1"/>
  <c r="G229" i="1" s="1"/>
  <c r="H227" i="1"/>
  <c r="G227" i="1" s="1"/>
  <c r="H135" i="1"/>
  <c r="G135" i="1" s="1"/>
  <c r="H134" i="1"/>
  <c r="G134" i="1" s="1"/>
  <c r="H132" i="1"/>
  <c r="G132" i="1" s="1"/>
  <c r="H129" i="1"/>
  <c r="G129" i="1" s="1"/>
  <c r="H127" i="1"/>
  <c r="G127" i="1" s="1"/>
  <c r="H126" i="1"/>
  <c r="G126" i="1" s="1"/>
  <c r="H213" i="1"/>
  <c r="G213" i="1" s="1"/>
  <c r="H212" i="1"/>
  <c r="G212" i="1" s="1"/>
  <c r="H125" i="1"/>
  <c r="G125" i="1" s="1"/>
  <c r="H124" i="1"/>
  <c r="G124" i="1" s="1"/>
  <c r="H123" i="1"/>
  <c r="G123" i="1" s="1"/>
  <c r="H45" i="1"/>
  <c r="G45" i="1" s="1"/>
  <c r="H43" i="1"/>
  <c r="G43" i="1" s="1"/>
  <c r="H41" i="1"/>
  <c r="G41" i="1" s="1"/>
  <c r="H39" i="1"/>
  <c r="G39" i="1" s="1"/>
  <c r="H37" i="1"/>
  <c r="G37" i="1" s="1"/>
  <c r="H36" i="1"/>
  <c r="G36" i="1" s="1"/>
  <c r="H34" i="1"/>
  <c r="G34" i="1" s="1"/>
  <c r="H32" i="1"/>
  <c r="G32" i="1" s="1"/>
  <c r="H30" i="1"/>
  <c r="G30" i="1" s="1"/>
  <c r="H224" i="1"/>
  <c r="G224" i="1" s="1"/>
  <c r="H120" i="1"/>
  <c r="G120" i="1" s="1"/>
  <c r="H222" i="1"/>
  <c r="G222" i="1" s="1"/>
  <c r="H117" i="1"/>
  <c r="G117" i="1" s="1"/>
  <c r="H116" i="1"/>
  <c r="G116" i="1" s="1"/>
  <c r="H28" i="1"/>
  <c r="G28" i="1" s="1"/>
  <c r="H115" i="1"/>
  <c r="G115" i="1" s="1"/>
  <c r="H221" i="1"/>
  <c r="G221" i="1" s="1"/>
  <c r="H113" i="1"/>
  <c r="G113" i="1" s="1"/>
  <c r="H112" i="1"/>
  <c r="G112" i="1" s="1"/>
  <c r="H110" i="1"/>
  <c r="G110" i="1" s="1"/>
  <c r="H27" i="1"/>
  <c r="G27" i="1" s="1"/>
  <c r="H109" i="1"/>
  <c r="G109" i="1" s="1"/>
  <c r="H108" i="1"/>
  <c r="G108" i="1" s="1"/>
  <c r="H107" i="1"/>
  <c r="G107" i="1" s="1"/>
  <c r="H106" i="1"/>
  <c r="G106" i="1" s="1"/>
  <c r="H105" i="1"/>
  <c r="G105" i="1" s="1"/>
  <c r="H103" i="1"/>
  <c r="G103" i="1" s="1"/>
  <c r="H102" i="1"/>
  <c r="G102" i="1" s="1"/>
  <c r="H101" i="1"/>
  <c r="G101" i="1" s="1"/>
  <c r="H100" i="1"/>
  <c r="G100" i="1" s="1"/>
  <c r="H97" i="1"/>
  <c r="G97" i="1" s="1"/>
  <c r="H96" i="1"/>
  <c r="G96" i="1" s="1"/>
  <c r="H94" i="1"/>
  <c r="G94" i="1" s="1"/>
  <c r="H207" i="1"/>
  <c r="G207" i="1" s="1"/>
  <c r="H206" i="1"/>
  <c r="G206" i="1" s="1"/>
  <c r="H25" i="1"/>
  <c r="G25" i="1" s="1"/>
  <c r="H93" i="1"/>
  <c r="G93" i="1" s="1"/>
  <c r="H92" i="1"/>
  <c r="G92" i="1" s="1"/>
  <c r="H203" i="1"/>
  <c r="G203" i="1" s="1"/>
  <c r="H202" i="1"/>
  <c r="G202" i="1" s="1"/>
  <c r="H200" i="1"/>
  <c r="G200" i="1" s="1"/>
  <c r="H199" i="1"/>
  <c r="G199" i="1" s="1"/>
  <c r="H197" i="1"/>
  <c r="G197" i="1" s="1"/>
  <c r="H196" i="1"/>
  <c r="G196" i="1" s="1"/>
  <c r="H21" i="1"/>
  <c r="G21" i="1" s="1"/>
  <c r="H84" i="1"/>
  <c r="G84" i="1" s="1"/>
  <c r="H82" i="1"/>
  <c r="G82" i="1" s="1"/>
  <c r="H20" i="1"/>
  <c r="G20" i="1" s="1"/>
  <c r="H18" i="1"/>
  <c r="G18" i="1" s="1"/>
  <c r="H79" i="1"/>
  <c r="G79" i="1" s="1"/>
  <c r="H74" i="1"/>
  <c r="G74" i="1" s="1"/>
  <c r="H72" i="1"/>
  <c r="G72" i="1" s="1"/>
  <c r="H71" i="1"/>
  <c r="G71" i="1" s="1"/>
  <c r="H70" i="1"/>
  <c r="G70" i="1" s="1"/>
  <c r="H195" i="1"/>
  <c r="G195" i="1" s="1"/>
  <c r="H17" i="1"/>
  <c r="G17" i="1" s="1"/>
  <c r="H68" i="1"/>
  <c r="G68" i="1" s="1"/>
  <c r="H67" i="1"/>
  <c r="G67" i="1" s="1"/>
  <c r="H66" i="1"/>
  <c r="G66" i="1" s="1"/>
  <c r="H64" i="1"/>
  <c r="G64" i="1" s="1"/>
  <c r="H16" i="1"/>
  <c r="G16" i="1" s="1"/>
  <c r="H194" i="1"/>
  <c r="G194" i="1" s="1"/>
  <c r="H193" i="1"/>
  <c r="G193" i="1" s="1"/>
  <c r="H62" i="1"/>
  <c r="G62" i="1" s="1"/>
  <c r="H60" i="1"/>
  <c r="G60" i="1" s="1"/>
  <c r="H58" i="1"/>
  <c r="G58" i="1" s="1"/>
  <c r="H14" i="1"/>
  <c r="G14" i="1" s="1"/>
  <c r="H12" i="1"/>
  <c r="G12" i="1" s="1"/>
  <c r="H56" i="1"/>
  <c r="G56" i="1" s="1"/>
  <c r="H218" i="1"/>
  <c r="G218" i="1" s="1"/>
  <c r="H169" i="1"/>
  <c r="G169" i="1" s="1"/>
  <c r="H162" i="1"/>
  <c r="G162" i="1" s="1"/>
  <c r="H2" i="2" l="1"/>
  <c r="H3" i="2"/>
  <c r="H4" i="2"/>
  <c r="H5" i="2"/>
  <c r="H1" i="2"/>
  <c r="F2" i="2"/>
  <c r="F3" i="2"/>
  <c r="F4" i="2"/>
  <c r="F5" i="2"/>
  <c r="F1" i="2"/>
</calcChain>
</file>

<file path=xl/sharedStrings.xml><?xml version="1.0" encoding="utf-8"?>
<sst xmlns="http://schemas.openxmlformats.org/spreadsheetml/2006/main" count="877" uniqueCount="318">
  <si>
    <t>Sporobolus heterolepis</t>
  </si>
  <si>
    <t>1L</t>
  </si>
  <si>
    <t>P21</t>
  </si>
  <si>
    <t>Leymus arenarius (Elymus arenarius)</t>
  </si>
  <si>
    <t>Phalaris arundinacea 'Picta'</t>
  </si>
  <si>
    <t>Molinia arundinacea 'Skyracer'</t>
  </si>
  <si>
    <t>Schizachyrium scoparium</t>
  </si>
  <si>
    <t>now</t>
  </si>
  <si>
    <t>Deschampsia cespitosa 'Bronzeschleier'</t>
  </si>
  <si>
    <t>Miscanthus sinensis 'Silberfeder'</t>
  </si>
  <si>
    <t>Spiraea japonica 'Little Princess'</t>
  </si>
  <si>
    <t>Spiraea nipponica 'Snowmound'</t>
  </si>
  <si>
    <t>Potentilla fruticosa 'Abbotswood'</t>
  </si>
  <si>
    <t>Lonicera xylosteoides 'Clavey's Dwarf'</t>
  </si>
  <si>
    <t>Physocarpus opulifolius 'Dart's Gold'</t>
  </si>
  <si>
    <t>Potentilla fruticosa 'Goldfinger'</t>
  </si>
  <si>
    <t>Spiraea japonica 'Shirobana'</t>
  </si>
  <si>
    <t>Buddleja davidii 'Royal Red'</t>
  </si>
  <si>
    <t>Deutzia x scabra 'Flore Pleno'</t>
  </si>
  <si>
    <t>Weigela florida 'Variegata'</t>
  </si>
  <si>
    <t>Salix integra 'Hakuro Nishiki'</t>
  </si>
  <si>
    <t>Weigela florida 'Rosea'</t>
  </si>
  <si>
    <t>Spartina pectinata</t>
  </si>
  <si>
    <t>Kolkwitzia amabilis 'Pink Cloud'</t>
  </si>
  <si>
    <t>Sambucus canadensis 'Aurea'</t>
  </si>
  <si>
    <t>Panicum virgatum 'Heavy Metal'</t>
  </si>
  <si>
    <t>Phalaris arundinacea 'Feesay'</t>
  </si>
  <si>
    <t>Festuca glauca 'Elijah Blue'</t>
  </si>
  <si>
    <t>Callicarpa bodinieri 'Profusion'</t>
  </si>
  <si>
    <t>Callicarpa dichotoma 'Albibacca'</t>
  </si>
  <si>
    <t>Callicarpa dichotoma 'Issaii'</t>
  </si>
  <si>
    <t>Forsythia Intermedia 'Lynwood'</t>
  </si>
  <si>
    <t>05/2018</t>
  </si>
  <si>
    <t>06/2018</t>
  </si>
  <si>
    <t>Spiraea x vanhouttei</t>
  </si>
  <si>
    <t>Spiraea x bumalda 'Flaming mound'</t>
  </si>
  <si>
    <t xml:space="preserve">Cotoneaster acutifolius </t>
  </si>
  <si>
    <t>Viburnum opulifolius 'Roseum' (=sterile)</t>
  </si>
  <si>
    <t>Cornus sericea 'Flaviramea'</t>
  </si>
  <si>
    <t>Salix 'purpurea Nana'</t>
  </si>
  <si>
    <t>Spiraea x bumalda 'Anthony Waterer'</t>
  </si>
  <si>
    <t>Hedera helix 'Giant Gold'</t>
  </si>
  <si>
    <t>Spiraea x bumalda 'Goldflame'</t>
  </si>
  <si>
    <t>Calamagrostis acutiflora 'Karl Foerster'</t>
  </si>
  <si>
    <t>Symphoricarpos albus</t>
  </si>
  <si>
    <t>Weigela florida 'Looymansis Aurea'</t>
  </si>
  <si>
    <t>Cornus sericea 'Kelsey'</t>
  </si>
  <si>
    <t>Deutzia gracilis</t>
  </si>
  <si>
    <t xml:space="preserve">Physocarpus opulifolius 'Nugget' </t>
  </si>
  <si>
    <t>Miscanthus sinensis 'Little Zebra'</t>
  </si>
  <si>
    <t>Lonicera caerulea 'Berry Blue'</t>
  </si>
  <si>
    <t>Juncus effusus</t>
  </si>
  <si>
    <t>Physocarpus opulifolius</t>
  </si>
  <si>
    <t>Spiraea arguta</t>
  </si>
  <si>
    <t>Weigela florida 'White Knight'</t>
  </si>
  <si>
    <t>Perovskia atriplicifolia</t>
  </si>
  <si>
    <t xml:space="preserve">Lycium barbarum </t>
  </si>
  <si>
    <t>Deutzia gracilis 'Nikko'</t>
  </si>
  <si>
    <t>Weigela florida 'Pink Princess'</t>
  </si>
  <si>
    <t>Ligustrum vulgare</t>
  </si>
  <si>
    <t>Sorbaria sorbifolia</t>
  </si>
  <si>
    <t>Ribes alpinum</t>
  </si>
  <si>
    <t>Cornus alba 'Elegantissima'</t>
  </si>
  <si>
    <t>Weigela florida 'Bristol Ruby'</t>
  </si>
  <si>
    <t>Ligustrum vicaryi</t>
  </si>
  <si>
    <t>Chaenomeles x superba 'Rubra'</t>
  </si>
  <si>
    <t>Symphoricarpos x chenaultii 'Brain de soleil'</t>
  </si>
  <si>
    <t>Cornus alba 'Aurea'</t>
  </si>
  <si>
    <t>Hydrangea arborescens 'Annabelle'</t>
  </si>
  <si>
    <t>Hedera helix 'Gloire de Marango'</t>
  </si>
  <si>
    <t>Hydrangea paniculata 'Kyushu'</t>
  </si>
  <si>
    <t>Caryopteris x clandonensis 'Worcester Gold'</t>
  </si>
  <si>
    <t xml:space="preserve">Aronia melanocarpa 'Viking' </t>
  </si>
  <si>
    <t xml:space="preserve">Philadelphus coronarius 'Aureus' </t>
  </si>
  <si>
    <t>Actinidia arguta 'Issai'</t>
  </si>
  <si>
    <t>Diervilla lonicera</t>
  </si>
  <si>
    <t>Hedera helix</t>
  </si>
  <si>
    <t>Clematis tangutica</t>
  </si>
  <si>
    <t>Campsis x tagliabuana 'Madame Galen'</t>
  </si>
  <si>
    <t>Hedera helix 'Glacier'</t>
  </si>
  <si>
    <t>Hedera helix 'Baltica'</t>
  </si>
  <si>
    <t>Hedera helix 'Yellow Ripple'</t>
  </si>
  <si>
    <t>Ribes rubrum</t>
  </si>
  <si>
    <t>Ribes nigrum</t>
  </si>
  <si>
    <t>Sorghastrum nutans</t>
  </si>
  <si>
    <t>Panicum virgatum 'Shenandoah'</t>
  </si>
  <si>
    <t>Miscanthus sinensis 'Gracillimus'</t>
  </si>
  <si>
    <t>Calamagrostis acutiflora 'Overdam'</t>
  </si>
  <si>
    <t>Carex oshimensis 'Everillo'</t>
  </si>
  <si>
    <t>Helictotrichon sempervirens</t>
  </si>
  <si>
    <t>Calamagrostis acutiflora 'Eldorado'</t>
  </si>
  <si>
    <t>Chasmanthium latifolium</t>
  </si>
  <si>
    <t>Calamagrostis brachytricha</t>
  </si>
  <si>
    <t>Miscanthus sinensis 'Purpurascens'</t>
  </si>
  <si>
    <t>Bouteloua gracilis</t>
  </si>
  <si>
    <t>Physocarpus opulifolius 'Red Baron'</t>
  </si>
  <si>
    <t>Euonymus fortunei 'Emerald Gaiety'</t>
  </si>
  <si>
    <t>Euonymus fortunei 'Emerald Gold'</t>
  </si>
  <si>
    <t>Hibiscus syriacus 'Red Heart'</t>
  </si>
  <si>
    <t>Ligustrum ovalifolium 'Aureum'</t>
  </si>
  <si>
    <t>Parthenocissus tricuspidata 'Engelmanii'</t>
  </si>
  <si>
    <t>Sasa palmata</t>
  </si>
  <si>
    <t>Phyllostachys bissetii</t>
  </si>
  <si>
    <t>Phyllostachys atrovaginata</t>
  </si>
  <si>
    <t>Imperata cylindrica 'Red Baron'</t>
  </si>
  <si>
    <t>Syringa reticulata</t>
  </si>
  <si>
    <t>Lycium barbarum 'Lhasa'</t>
  </si>
  <si>
    <t>Spiraea bulmada 'Crispa'</t>
  </si>
  <si>
    <t xml:space="preserve">Actinidia kolomikta (mâle) </t>
  </si>
  <si>
    <t>Cornus sericea 'Flaviramea'*</t>
  </si>
  <si>
    <t>Cornus sericea 'Kelsey'*</t>
  </si>
  <si>
    <t>Cotoneaster dammeri 'Coral Beauty'</t>
  </si>
  <si>
    <t xml:space="preserve">Fargesia dracocephala ‘Rufa’ </t>
  </si>
  <si>
    <t>Hedera helix 'Yellow Ripple'*</t>
  </si>
  <si>
    <t>Hydrangea paniculata</t>
  </si>
  <si>
    <t xml:space="preserve">Hydrangea paniculata 'Jack Cataraqui' </t>
  </si>
  <si>
    <t>Hydrangea paniculata 'Kyushu'*</t>
  </si>
  <si>
    <t xml:space="preserve">Hydrangea paniculata 'Titan' </t>
  </si>
  <si>
    <t>Hypericum x inodorum 'Rheingold'</t>
  </si>
  <si>
    <t>Parthenocissus tricuspidata 'Veitchii'*</t>
  </si>
  <si>
    <t>Physocarpus opulifolius 'Monlo'</t>
  </si>
  <si>
    <t xml:space="preserve">Physocarpus opulifolius 'Monlo' </t>
  </si>
  <si>
    <t>Ribes nigrum*</t>
  </si>
  <si>
    <t>Ribes rubrum*</t>
  </si>
  <si>
    <t>Spiraea nipponica 'Snowmound'*</t>
  </si>
  <si>
    <t>Weigela florida 'Purpurea Nana'</t>
  </si>
  <si>
    <t>Weigela florida 'Variegata Nana'*</t>
  </si>
  <si>
    <t>Weigela florida 'White Knight'*</t>
  </si>
  <si>
    <t>Botanical Name</t>
  </si>
  <si>
    <t>Common Name</t>
  </si>
  <si>
    <t>USDA Zone</t>
  </si>
  <si>
    <t>Size</t>
  </si>
  <si>
    <t>Availability</t>
  </si>
  <si>
    <r>
      <rPr>
        <b/>
        <sz val="11"/>
        <color indexed="8"/>
        <rFont val="Calibri"/>
        <family val="2"/>
      </rPr>
      <t>21plug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  <r>
      <rPr>
        <sz val="11"/>
        <color indexed="23"/>
        <rFont val="Calibri"/>
        <family val="2"/>
      </rPr>
      <t>(21plants/flat)</t>
    </r>
  </si>
  <si>
    <r>
      <rPr>
        <b/>
        <sz val="11"/>
        <color indexed="8"/>
        <rFont val="Calibri"/>
        <family val="2"/>
      </rPr>
      <t xml:space="preserve">1Lpot                                                           </t>
    </r>
    <r>
      <rPr>
        <sz val="11"/>
        <color indexed="23"/>
        <rFont val="Calibri"/>
        <family val="2"/>
      </rPr>
      <t>(15plants/flat)</t>
    </r>
  </si>
  <si>
    <t>Date          of Availability</t>
  </si>
  <si>
    <t>Plant Quantity</t>
  </si>
  <si>
    <t>Full           flat Quantity</t>
  </si>
  <si>
    <r>
      <t xml:space="preserve">1-20           </t>
    </r>
    <r>
      <rPr>
        <sz val="11"/>
        <color indexed="23"/>
        <rFont val="Calibri"/>
        <family val="2"/>
      </rPr>
      <t>(</t>
    </r>
    <r>
      <rPr>
        <sz val="11"/>
        <color indexed="23"/>
        <rFont val="Calibri"/>
        <family val="2"/>
      </rPr>
      <t>↗+</t>
    </r>
    <r>
      <rPr>
        <sz val="11"/>
        <color indexed="23"/>
        <rFont val="Calibri"/>
        <family val="2"/>
      </rPr>
      <t>30%)</t>
    </r>
  </si>
  <si>
    <t>21+</t>
  </si>
  <si>
    <t>Flat</t>
  </si>
  <si>
    <r>
      <t xml:space="preserve">1-14              </t>
    </r>
    <r>
      <rPr>
        <sz val="11"/>
        <color indexed="23"/>
        <rFont val="Calibri"/>
        <family val="2"/>
      </rPr>
      <t>(↗+30%)</t>
    </r>
  </si>
  <si>
    <t>15+</t>
  </si>
  <si>
    <r>
      <rPr>
        <b/>
        <sz val="11"/>
        <color theme="1" tint="0.499984740745262"/>
        <rFont val="Calibri"/>
        <family val="2"/>
        <scheme val="minor"/>
      </rPr>
      <t>COPF</t>
    </r>
    <r>
      <rPr>
        <sz val="11"/>
        <color theme="1" tint="0.499984740745262"/>
        <rFont val="Calibri"/>
        <family val="2"/>
        <scheme val="minor"/>
      </rPr>
      <t xml:space="preserve">     </t>
    </r>
    <r>
      <rPr>
        <sz val="10"/>
        <color theme="1" tint="0.499984740745262"/>
        <rFont val="Calibri"/>
        <family val="2"/>
        <scheme val="minor"/>
      </rPr>
      <t>(fee included into price)</t>
    </r>
  </si>
  <si>
    <t>Red pussy willow</t>
  </si>
  <si>
    <t>Hierochloe odorata (Anthoxanthum nitens)</t>
  </si>
  <si>
    <t>Deschampsia cespitosa 'Northern Lights' NEW!</t>
  </si>
  <si>
    <t>Festuca idahoensis 'Siskiyou Blue' NEW!</t>
  </si>
  <si>
    <t>Caryopteris × clandonensis 'Dark knight' NEW!</t>
  </si>
  <si>
    <t>Caryopteris × clandonensis 'Inoveris' NEW!</t>
  </si>
  <si>
    <t>Euonymus fortunei 'Coloratus' NEW!</t>
  </si>
  <si>
    <t xml:space="preserve">Hibiscus syriacus 'Double White' </t>
  </si>
  <si>
    <t>Hydrangea macrophylla Cityline (R) 'Berlin' NEW!</t>
  </si>
  <si>
    <t>Hydrangea macrophylla Cityline (R) 'Paris' NEW!</t>
  </si>
  <si>
    <t>Hydrangea macrophylla 'Nikko Blue' NEW!</t>
  </si>
  <si>
    <t>Hydrangea paniculata 'Brussels Lace' NEW!</t>
  </si>
  <si>
    <t>Hydrangea paniculata 'Interhydia' NEW!</t>
  </si>
  <si>
    <t>Hydrangea paniculata 'Phantom' NEW!</t>
  </si>
  <si>
    <t>Hydrangea serrata 'Blue Bird' NEW!</t>
  </si>
  <si>
    <t>Kerria japonica 'Pleniflora' NEW!</t>
  </si>
  <si>
    <t>Kolkwitzia amabilis 'Maradco' NEW!</t>
  </si>
  <si>
    <t>Leycesteria formosa 'Notbruce' NEW!</t>
  </si>
  <si>
    <t>Philadelphus x virginalis NEW!</t>
  </si>
  <si>
    <t>Philadelphus x virginalis 'Miniature Snowflake' NEW!</t>
  </si>
  <si>
    <t xml:space="preserve">Potentilla fruticosa 'Pink beauty'* </t>
  </si>
  <si>
    <t>Salix chaenomeloides NEW!</t>
  </si>
  <si>
    <t>Symphoricarpos x chenaultii 'Hancock' NEW!</t>
  </si>
  <si>
    <t>Syringa meyeri 'Miss Kim' NEW!</t>
  </si>
  <si>
    <t>Syringa meyeri 'Palibin' NEW!</t>
  </si>
  <si>
    <t xml:space="preserve">Viburnum plicatum 'Lanarth'* </t>
  </si>
  <si>
    <r>
      <t xml:space="preserve">Weigela florida 'Brigela' FRENCH LACE </t>
    </r>
    <r>
      <rPr>
        <vertAlign val="superscript"/>
        <sz val="11"/>
        <color theme="1"/>
        <rFont val="Calibri"/>
        <family val="2"/>
        <scheme val="minor"/>
      </rPr>
      <t xml:space="preserve">TM </t>
    </r>
    <r>
      <rPr>
        <sz val="11"/>
        <color theme="1"/>
        <rFont val="Calibri"/>
        <family val="2"/>
        <scheme val="minor"/>
      </rPr>
      <t>NEW!</t>
    </r>
  </si>
  <si>
    <t>Weigela florida 'Minuet' NEW!</t>
  </si>
  <si>
    <t>Campsis radicans 'Flava' NEW!</t>
  </si>
  <si>
    <t>Humulus lupulus 'Bianca' NEW!</t>
  </si>
  <si>
    <t>Humulus lupulus 'Nugget' NEW!</t>
  </si>
  <si>
    <t>Laurus nobilis NEW!</t>
  </si>
  <si>
    <t>Prunus tomentosa NEW!</t>
  </si>
  <si>
    <t>Contact us: info@jplant.ca</t>
  </si>
  <si>
    <t>613-217-9773</t>
  </si>
  <si>
    <t>www.jplant.ca</t>
  </si>
  <si>
    <t>Blue Grama</t>
  </si>
  <si>
    <t>Feather Reed Grass 'Eldorado'</t>
  </si>
  <si>
    <t>Feather Reed Grass 'Karl Foerster'</t>
  </si>
  <si>
    <t>Feather Reed Grass 'Overdam'</t>
  </si>
  <si>
    <t>Korean Feather Reed Grass</t>
  </si>
  <si>
    <t>Japanese Sedge  'Everillo'</t>
  </si>
  <si>
    <t>Northern Sea Oats</t>
  </si>
  <si>
    <t>Bronze Veil Tufted Hair Grass</t>
  </si>
  <si>
    <t>Northern Lights Tufted Hair Grass</t>
  </si>
  <si>
    <t>Elijah Blue Fescue</t>
  </si>
  <si>
    <t>Idaho Blue fescue</t>
  </si>
  <si>
    <t>Blue Oat Grass</t>
  </si>
  <si>
    <t>Sweet Grass</t>
  </si>
  <si>
    <t>Japanese Blood Grass</t>
  </si>
  <si>
    <t>Common Rush</t>
  </si>
  <si>
    <t>Blue Lyme Grass</t>
  </si>
  <si>
    <t>Maiden Grass</t>
  </si>
  <si>
    <t>Dwarf Japanese Silver Grass</t>
  </si>
  <si>
    <t>Flame Grass</t>
  </si>
  <si>
    <t>Silver Feather Grass</t>
  </si>
  <si>
    <t>Tall Moor Grass</t>
  </si>
  <si>
    <t>Heavy Metal Switch Grass</t>
  </si>
  <si>
    <t>Shenandoah Switch Grass</t>
  </si>
  <si>
    <t>Tricolor Ribbon Grass</t>
  </si>
  <si>
    <t>Ribbon Grass</t>
  </si>
  <si>
    <t>Little Bluestem</t>
  </si>
  <si>
    <t>Indian Grass</t>
  </si>
  <si>
    <t>Prairie Cordgrass</t>
  </si>
  <si>
    <t>Prairie Dropseed</t>
  </si>
  <si>
    <t xml:space="preserve">Royal Red Butterfly Bush </t>
  </si>
  <si>
    <t>Profusion Beautyberry</t>
  </si>
  <si>
    <t>White American Beautyberry</t>
  </si>
  <si>
    <t>Purple American Beautyberry</t>
  </si>
  <si>
    <t>Worcester Gold Bluebeard</t>
  </si>
  <si>
    <t>Dark knight Bluebeard</t>
  </si>
  <si>
    <t>Innoveris Gold Bluebeard</t>
  </si>
  <si>
    <t>5a</t>
  </si>
  <si>
    <t>4a</t>
  </si>
  <si>
    <t>5b</t>
  </si>
  <si>
    <t>Red Japanese quince</t>
  </si>
  <si>
    <t>Golden Tartarean Dogwood</t>
  </si>
  <si>
    <t>Variegated Red Twig Dogwood</t>
  </si>
  <si>
    <t>Golden Twig Dogwood</t>
  </si>
  <si>
    <t>Kelsey Dwarf Dogwood</t>
  </si>
  <si>
    <t>Peking Cotoneaster</t>
  </si>
  <si>
    <t>Coral Beauty Cotoneaster</t>
  </si>
  <si>
    <t>Slender Deutzia</t>
  </si>
  <si>
    <t>Nikko Slender Deutzia</t>
  </si>
  <si>
    <t xml:space="preserve">Fuzzy Deutzia </t>
  </si>
  <si>
    <t>Northern bush honeysuckle</t>
  </si>
  <si>
    <t>Emerald Gaiety Wintercreeper</t>
  </si>
  <si>
    <t>Coloratus Wintercreeper</t>
  </si>
  <si>
    <t>Emerald 'n Gold Wintercreeper</t>
  </si>
  <si>
    <t>Border Forsythia</t>
  </si>
  <si>
    <t>Double White Rose of Sharon</t>
  </si>
  <si>
    <t>Red Heart Rose of Sharon</t>
  </si>
  <si>
    <t>Annabelle Hydrangea</t>
  </si>
  <si>
    <t>Berlin Hydrangea</t>
  </si>
  <si>
    <t>Paris Hydrangea</t>
  </si>
  <si>
    <t>Nikko Blue Hydrangea</t>
  </si>
  <si>
    <t>Blue Bird Hydrangea</t>
  </si>
  <si>
    <t>Panicle Hydrangea</t>
  </si>
  <si>
    <t>Brussels Lace Panicle Hydrangea</t>
  </si>
  <si>
    <t>Interhydia Panicle Hydrangea</t>
  </si>
  <si>
    <t>Kyushu Panicle Hydrangea</t>
  </si>
  <si>
    <t>Phantom Panicle Hydrangea</t>
  </si>
  <si>
    <t>Titan Panicle Hydrangea</t>
  </si>
  <si>
    <t>Jack Cataraqui Panicle Hydrangea</t>
  </si>
  <si>
    <t>Rheingold St John's Wort</t>
  </si>
  <si>
    <t>Double Japanese kerria</t>
  </si>
  <si>
    <t>Pink Cloud Beautybush</t>
  </si>
  <si>
    <t>Maradco Beautybush</t>
  </si>
  <si>
    <t>6b</t>
  </si>
  <si>
    <t>Notbruce Himalayan Honeysuckle</t>
  </si>
  <si>
    <t>Variegated Golden Privet</t>
  </si>
  <si>
    <t>Vicary Golden Privet</t>
  </si>
  <si>
    <t>Common Privet</t>
  </si>
  <si>
    <t>Clavey's Dwarf Honeysuckle</t>
  </si>
  <si>
    <t>3b</t>
  </si>
  <si>
    <t>Golden Mockorange</t>
  </si>
  <si>
    <t>Mockorange</t>
  </si>
  <si>
    <t>Miniature Snowflake Mockorange</t>
  </si>
  <si>
    <t>Green leaf Ninebark</t>
  </si>
  <si>
    <t>Gold leaf Ninebark</t>
  </si>
  <si>
    <t>Purple leaf Ninebark</t>
  </si>
  <si>
    <t>Dwarf Gold leaf Ninebark</t>
  </si>
  <si>
    <t>Dark Purple leaf Nine</t>
  </si>
  <si>
    <t>Alpine Currant</t>
  </si>
  <si>
    <t>Hakuro-nishiki Dappled Willow</t>
  </si>
  <si>
    <t>Dwarf Arctic Willow</t>
  </si>
  <si>
    <t>Gold Elderberry</t>
  </si>
  <si>
    <t>False Spirea</t>
  </si>
  <si>
    <t>Symphoricarpos × doorenbosii 'Mother of Pearls'</t>
  </si>
  <si>
    <t>Mother of Pearls Red Snowberry</t>
  </si>
  <si>
    <t>Dwarf Golden  leaf Coralberry</t>
  </si>
  <si>
    <t>Dwarf Green  leaf Coralberry</t>
  </si>
  <si>
    <t>Miss Kim Korean Lilac</t>
  </si>
  <si>
    <t>Palibin Korean Lilac</t>
  </si>
  <si>
    <t>Japanese Tree Lilac</t>
  </si>
  <si>
    <t>Snowball</t>
  </si>
  <si>
    <t>Japanese snowball 'Lanarth'</t>
  </si>
  <si>
    <t>Issai hardy Kiwi Wine</t>
  </si>
  <si>
    <t>Variegated Kiwi Wine</t>
  </si>
  <si>
    <t>Orange Trumpet Creeper</t>
  </si>
  <si>
    <t>Yellow Trumpet Creeper</t>
  </si>
  <si>
    <t>Golden clematis</t>
  </si>
  <si>
    <t>Common Ivy</t>
  </si>
  <si>
    <t>4b</t>
  </si>
  <si>
    <t>Baltic Ivy</t>
  </si>
  <si>
    <t>Giant Gold Ivy</t>
  </si>
  <si>
    <t>Glacier Ivy</t>
  </si>
  <si>
    <t>Yellow Ripple Ivy</t>
  </si>
  <si>
    <t>Gloire de Marango Ivy</t>
  </si>
  <si>
    <t>Golden leaf Hop</t>
  </si>
  <si>
    <t>Green leaf Hop</t>
  </si>
  <si>
    <t>Dwarf Virginia creeper</t>
  </si>
  <si>
    <t>Boston Ivy</t>
  </si>
  <si>
    <t>Incense Bamboo</t>
  </si>
  <si>
    <t xml:space="preserve">broadleaf bamboo </t>
  </si>
  <si>
    <t>Russian Sage</t>
  </si>
  <si>
    <t>Viking Black Chokeberry</t>
  </si>
  <si>
    <t>Bay laurel</t>
  </si>
  <si>
    <t>Borealis Haskap</t>
  </si>
  <si>
    <t>Common Goji</t>
  </si>
  <si>
    <t>Lhasa Goji</t>
  </si>
  <si>
    <t>Nanking cherry Tree</t>
  </si>
  <si>
    <t>Black currant</t>
  </si>
  <si>
    <t>Red currant</t>
  </si>
  <si>
    <t>06/2018*</t>
  </si>
  <si>
    <t>07/2018*</t>
  </si>
  <si>
    <t>05/2018*</t>
  </si>
  <si>
    <t>GRASSES</t>
  </si>
  <si>
    <t>ORNAMENTAL SHRUBS</t>
  </si>
  <si>
    <t>CLIMBING PLANTS</t>
  </si>
  <si>
    <t>BAMBOO</t>
  </si>
  <si>
    <t>PERENNIALS</t>
  </si>
  <si>
    <t>EDIBLE PLANTS &amp; OTHERS</t>
  </si>
  <si>
    <r>
      <rPr>
        <b/>
        <sz val="11"/>
        <color theme="1"/>
        <rFont val="Calibri"/>
        <family val="2"/>
        <scheme val="minor"/>
      </rPr>
      <t xml:space="preserve">Tag  </t>
    </r>
    <r>
      <rPr>
        <sz val="11"/>
        <color theme="1"/>
        <rFont val="Calibri"/>
        <family val="2"/>
        <scheme val="minor"/>
      </rPr>
      <t xml:space="preserve">     </t>
    </r>
    <r>
      <rPr>
        <sz val="10"/>
        <color theme="1"/>
        <rFont val="Calibri"/>
        <family val="2"/>
        <scheme val="minor"/>
      </rPr>
      <t>(fee not included)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</si>
</sst>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3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1" tint="0.499984740745262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6" xfId="0" applyBorder="1"/>
    <xf numFmtId="0" fontId="0" fillId="0" borderId="16" xfId="0" applyFont="1" applyBorder="1"/>
    <xf numFmtId="0" fontId="0" fillId="0" borderId="1" xfId="0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4" xfId="0" quotePrefix="1" applyBorder="1"/>
    <xf numFmtId="49" fontId="0" fillId="0" borderId="0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16" xfId="0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0" fillId="0" borderId="25" xfId="0" applyFont="1" applyBorder="1"/>
    <xf numFmtId="0" fontId="0" fillId="0" borderId="0" xfId="0" applyFont="1" applyBorder="1"/>
    <xf numFmtId="0" fontId="0" fillId="0" borderId="26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6" xfId="0" applyFont="1" applyBorder="1" applyAlignment="1">
      <alignment vertical="top"/>
    </xf>
    <xf numFmtId="0" fontId="0" fillId="0" borderId="26" xfId="0" applyBorder="1"/>
    <xf numFmtId="0" fontId="0" fillId="0" borderId="0" xfId="0" applyBorder="1"/>
    <xf numFmtId="0" fontId="0" fillId="0" borderId="5" xfId="0" applyBorder="1"/>
    <xf numFmtId="1" fontId="0" fillId="0" borderId="0" xfId="0" applyNumberFormat="1" applyBorder="1" applyAlignment="1">
      <alignment horizontal="center" wrapText="1"/>
    </xf>
    <xf numFmtId="0" fontId="0" fillId="0" borderId="26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Font="1" applyBorder="1" applyAlignment="1">
      <alignment vertical="top"/>
    </xf>
    <xf numFmtId="0" fontId="0" fillId="0" borderId="0" xfId="0" applyFont="1" applyFill="1" applyBorder="1" applyAlignment="1"/>
    <xf numFmtId="0" fontId="0" fillId="0" borderId="0" xfId="0" applyAlignment="1">
      <alignment horizontal="left"/>
    </xf>
    <xf numFmtId="0" fontId="0" fillId="0" borderId="26" xfId="0" applyFont="1" applyBorder="1"/>
    <xf numFmtId="0" fontId="0" fillId="0" borderId="26" xfId="0" quotePrefix="1" applyBorder="1"/>
    <xf numFmtId="0" fontId="0" fillId="2" borderId="26" xfId="0" applyFont="1" applyFill="1" applyBorder="1" applyAlignment="1">
      <alignment horizontal="left"/>
    </xf>
    <xf numFmtId="0" fontId="0" fillId="0" borderId="26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0" fillId="0" borderId="5" xfId="0" applyFont="1" applyBorder="1"/>
    <xf numFmtId="0" fontId="0" fillId="0" borderId="5" xfId="0" applyFont="1" applyBorder="1" applyAlignment="1">
      <alignment horizontal="left"/>
    </xf>
    <xf numFmtId="0" fontId="0" fillId="0" borderId="16" xfId="0" applyBorder="1" applyAlignment="1">
      <alignment horizontal="left" vertical="top"/>
    </xf>
    <xf numFmtId="0" fontId="0" fillId="2" borderId="16" xfId="0" applyFont="1" applyFill="1" applyBorder="1" applyAlignment="1">
      <alignment horizontal="left" vertical="top"/>
    </xf>
    <xf numFmtId="0" fontId="0" fillId="0" borderId="45" xfId="0" applyBorder="1"/>
    <xf numFmtId="0" fontId="0" fillId="0" borderId="47" xfId="0" applyBorder="1" applyAlignment="1">
      <alignment wrapText="1"/>
    </xf>
    <xf numFmtId="0" fontId="0" fillId="0" borderId="44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1" fontId="9" fillId="0" borderId="5" xfId="0" applyNumberFormat="1" applyFont="1" applyBorder="1" applyAlignment="1">
      <alignment horizontal="right" wrapText="1"/>
    </xf>
    <xf numFmtId="49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49" fontId="0" fillId="0" borderId="6" xfId="0" applyNumberFormat="1" applyBorder="1" applyAlignment="1">
      <alignment horizontal="left" wrapText="1"/>
    </xf>
    <xf numFmtId="1" fontId="9" fillId="0" borderId="7" xfId="0" applyNumberFormat="1" applyFont="1" applyBorder="1" applyAlignment="1">
      <alignment horizontal="right" wrapText="1"/>
    </xf>
    <xf numFmtId="165" fontId="0" fillId="0" borderId="0" xfId="0" applyNumberFormat="1"/>
    <xf numFmtId="0" fontId="12" fillId="0" borderId="0" xfId="0" applyFont="1" applyBorder="1"/>
    <xf numFmtId="0" fontId="14" fillId="0" borderId="0" xfId="2" applyFont="1" applyBorder="1"/>
    <xf numFmtId="0" fontId="15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9" fillId="0" borderId="1" xfId="0" quotePrefix="1" applyFont="1" applyBorder="1"/>
    <xf numFmtId="0" fontId="9" fillId="0" borderId="5" xfId="0" quotePrefix="1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7" xfId="0" applyFont="1" applyBorder="1" applyAlignment="1">
      <alignment horizontal="center"/>
    </xf>
    <xf numFmtId="0" fontId="9" fillId="0" borderId="12" xfId="0" applyFont="1" applyBorder="1"/>
    <xf numFmtId="165" fontId="0" fillId="0" borderId="4" xfId="1" applyNumberFormat="1" applyFont="1" applyBorder="1" applyAlignment="1"/>
    <xf numFmtId="165" fontId="2" fillId="0" borderId="1" xfId="0" applyNumberFormat="1" applyFont="1" applyBorder="1" applyAlignment="1"/>
    <xf numFmtId="165" fontId="0" fillId="0" borderId="31" xfId="1" applyNumberFormat="1" applyFont="1" applyBorder="1" applyAlignment="1"/>
    <xf numFmtId="0" fontId="0" fillId="0" borderId="4" xfId="0" applyBorder="1" applyAlignment="1"/>
    <xf numFmtId="165" fontId="11" fillId="0" borderId="1" xfId="0" applyNumberFormat="1" applyFont="1" applyBorder="1" applyAlignment="1">
      <alignment wrapText="1"/>
    </xf>
    <xf numFmtId="0" fontId="0" fillId="0" borderId="5" xfId="0" applyBorder="1" applyAlignment="1"/>
    <xf numFmtId="0" fontId="0" fillId="0" borderId="4" xfId="0" applyBorder="1" applyAlignment="1">
      <alignment wrapText="1"/>
    </xf>
    <xf numFmtId="0" fontId="0" fillId="0" borderId="1" xfId="0" applyBorder="1" applyAlignment="1"/>
    <xf numFmtId="1" fontId="0" fillId="0" borderId="5" xfId="0" applyNumberFormat="1" applyBorder="1" applyAlignment="1">
      <alignment wrapText="1"/>
    </xf>
    <xf numFmtId="165" fontId="0" fillId="0" borderId="4" xfId="0" applyNumberForma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0" fillId="0" borderId="5" xfId="0" applyNumberFormat="1" applyBorder="1" applyAlignment="1"/>
    <xf numFmtId="165" fontId="0" fillId="0" borderId="4" xfId="0" applyNumberFormat="1" applyBorder="1" applyAlignment="1"/>
    <xf numFmtId="1" fontId="0" fillId="0" borderId="4" xfId="0" applyNumberFormat="1" applyBorder="1" applyAlignment="1"/>
    <xf numFmtId="165" fontId="11" fillId="0" borderId="1" xfId="0" applyNumberFormat="1" applyFont="1" applyBorder="1" applyAlignment="1"/>
    <xf numFmtId="0" fontId="0" fillId="0" borderId="4" xfId="0" applyBorder="1" applyAlignment="1">
      <alignment vertical="top" wrapText="1"/>
    </xf>
    <xf numFmtId="165" fontId="8" fillId="0" borderId="1" xfId="0" applyNumberFormat="1" applyFont="1" applyBorder="1" applyAlignment="1">
      <alignment wrapText="1"/>
    </xf>
    <xf numFmtId="165" fontId="0" fillId="0" borderId="6" xfId="0" applyNumberFormat="1" applyBorder="1" applyAlignment="1"/>
    <xf numFmtId="165" fontId="2" fillId="0" borderId="12" xfId="0" applyNumberFormat="1" applyFont="1" applyBorder="1" applyAlignment="1"/>
    <xf numFmtId="165" fontId="0" fillId="0" borderId="40" xfId="1" applyNumberFormat="1" applyFont="1" applyBorder="1" applyAlignment="1"/>
    <xf numFmtId="0" fontId="0" fillId="0" borderId="6" xfId="0" applyBorder="1" applyAlignment="1"/>
    <xf numFmtId="165" fontId="11" fillId="0" borderId="12" xfId="0" applyNumberFormat="1" applyFont="1" applyBorder="1" applyAlignment="1">
      <alignment wrapText="1"/>
    </xf>
    <xf numFmtId="0" fontId="0" fillId="0" borderId="7" xfId="0" applyBorder="1" applyAlignment="1"/>
    <xf numFmtId="0" fontId="5" fillId="0" borderId="22" xfId="0" applyFont="1" applyBorder="1"/>
    <xf numFmtId="0" fontId="0" fillId="0" borderId="23" xfId="0" applyFont="1" applyFill="1" applyBorder="1" applyAlignment="1"/>
    <xf numFmtId="1" fontId="0" fillId="0" borderId="23" xfId="0" applyNumberFormat="1" applyBorder="1"/>
    <xf numFmtId="0" fontId="0" fillId="0" borderId="23" xfId="0" applyBorder="1"/>
    <xf numFmtId="49" fontId="7" fillId="0" borderId="23" xfId="0" applyNumberFormat="1" applyFon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/>
    </xf>
    <xf numFmtId="0" fontId="9" fillId="0" borderId="31" xfId="0" applyFont="1" applyBorder="1" applyAlignment="1">
      <alignment horizontal="center"/>
    </xf>
    <xf numFmtId="165" fontId="11" fillId="0" borderId="8" xfId="0" applyNumberFormat="1" applyFont="1" applyBorder="1" applyAlignment="1">
      <alignment wrapText="1"/>
    </xf>
    <xf numFmtId="0" fontId="4" fillId="0" borderId="23" xfId="0" applyFont="1" applyBorder="1" applyAlignment="1">
      <alignment horizontal="center" vertical="center"/>
    </xf>
    <xf numFmtId="0" fontId="15" fillId="0" borderId="27" xfId="0" applyFont="1" applyBorder="1"/>
    <xf numFmtId="0" fontId="15" fillId="0" borderId="30" xfId="0" applyFont="1" applyBorder="1" applyAlignment="1">
      <alignment horizontal="center"/>
    </xf>
    <xf numFmtId="165" fontId="0" fillId="0" borderId="18" xfId="0" applyNumberFormat="1" applyBorder="1" applyAlignment="1"/>
    <xf numFmtId="165" fontId="11" fillId="0" borderId="27" xfId="0" applyNumberFormat="1" applyFont="1" applyBorder="1" applyAlignment="1"/>
    <xf numFmtId="165" fontId="0" fillId="0" borderId="21" xfId="1" applyNumberFormat="1" applyFont="1" applyBorder="1" applyAlignment="1"/>
    <xf numFmtId="0" fontId="0" fillId="0" borderId="18" xfId="0" applyBorder="1" applyAlignment="1">
      <alignment wrapText="1"/>
    </xf>
    <xf numFmtId="165" fontId="11" fillId="0" borderId="27" xfId="0" applyNumberFormat="1" applyFont="1" applyBorder="1" applyAlignment="1">
      <alignment wrapText="1"/>
    </xf>
    <xf numFmtId="0" fontId="0" fillId="0" borderId="30" xfId="0" applyBorder="1" applyAlignment="1"/>
    <xf numFmtId="0" fontId="0" fillId="0" borderId="46" xfId="0" applyBorder="1" applyAlignment="1">
      <alignment horizontal="left"/>
    </xf>
    <xf numFmtId="0" fontId="15" fillId="0" borderId="8" xfId="0" applyFont="1" applyBorder="1"/>
    <xf numFmtId="0" fontId="0" fillId="0" borderId="41" xfId="0" applyBorder="1" applyAlignment="1">
      <alignment wrapText="1"/>
    </xf>
    <xf numFmtId="0" fontId="0" fillId="0" borderId="8" xfId="0" applyBorder="1" applyAlignment="1"/>
    <xf numFmtId="1" fontId="0" fillId="0" borderId="31" xfId="0" applyNumberFormat="1" applyBorder="1" applyAlignment="1">
      <alignment wrapText="1"/>
    </xf>
    <xf numFmtId="165" fontId="0" fillId="0" borderId="41" xfId="0" applyNumberFormat="1" applyBorder="1" applyAlignment="1">
      <alignment wrapText="1"/>
    </xf>
    <xf numFmtId="165" fontId="0" fillId="0" borderId="31" xfId="0" applyNumberFormat="1" applyBorder="1" applyAlignment="1"/>
    <xf numFmtId="0" fontId="4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165" fontId="11" fillId="0" borderId="23" xfId="0" applyNumberFormat="1" applyFont="1" applyBorder="1" applyAlignment="1"/>
    <xf numFmtId="165" fontId="0" fillId="0" borderId="23" xfId="1" applyNumberFormat="1" applyFont="1" applyBorder="1" applyAlignment="1"/>
    <xf numFmtId="0" fontId="0" fillId="0" borderId="23" xfId="0" applyBorder="1" applyAlignment="1">
      <alignment wrapText="1"/>
    </xf>
    <xf numFmtId="165" fontId="11" fillId="0" borderId="23" xfId="0" applyNumberFormat="1" applyFont="1" applyBorder="1" applyAlignment="1">
      <alignment wrapText="1"/>
    </xf>
    <xf numFmtId="0" fontId="0" fillId="0" borderId="23" xfId="0" applyBorder="1" applyAlignment="1"/>
    <xf numFmtId="0" fontId="0" fillId="0" borderId="27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165" fontId="2" fillId="0" borderId="27" xfId="0" applyNumberFormat="1" applyFont="1" applyBorder="1" applyAlignment="1"/>
    <xf numFmtId="0" fontId="0" fillId="0" borderId="18" xfId="0" applyBorder="1" applyAlignment="1"/>
    <xf numFmtId="1" fontId="0" fillId="0" borderId="41" xfId="0" applyNumberFormat="1" applyBorder="1" applyAlignment="1"/>
    <xf numFmtId="165" fontId="2" fillId="0" borderId="8" xfId="0" applyNumberFormat="1" applyFont="1" applyBorder="1" applyAlignment="1">
      <alignment wrapText="1"/>
    </xf>
    <xf numFmtId="165" fontId="2" fillId="0" borderId="23" xfId="0" applyNumberFormat="1" applyFont="1" applyBorder="1" applyAlignment="1"/>
    <xf numFmtId="0" fontId="0" fillId="0" borderId="8" xfId="0" applyFont="1" applyBorder="1"/>
    <xf numFmtId="0" fontId="9" fillId="0" borderId="27" xfId="0" applyFont="1" applyBorder="1"/>
    <xf numFmtId="0" fontId="9" fillId="0" borderId="30" xfId="0" applyFont="1" applyBorder="1" applyAlignment="1">
      <alignment horizontal="center"/>
    </xf>
    <xf numFmtId="1" fontId="0" fillId="0" borderId="18" xfId="0" applyNumberFormat="1" applyBorder="1" applyAlignment="1"/>
    <xf numFmtId="0" fontId="0" fillId="0" borderId="27" xfId="0" applyBorder="1" applyAlignment="1"/>
    <xf numFmtId="1" fontId="0" fillId="0" borderId="30" xfId="0" applyNumberFormat="1" applyBorder="1" applyAlignment="1">
      <alignment wrapText="1"/>
    </xf>
    <xf numFmtId="165" fontId="0" fillId="0" borderId="18" xfId="0" applyNumberFormat="1" applyBorder="1" applyAlignment="1">
      <alignment wrapText="1"/>
    </xf>
    <xf numFmtId="165" fontId="2" fillId="0" borderId="27" xfId="0" applyNumberFormat="1" applyFont="1" applyBorder="1" applyAlignment="1">
      <alignment wrapText="1"/>
    </xf>
    <xf numFmtId="165" fontId="0" fillId="0" borderId="30" xfId="0" applyNumberFormat="1" applyBorder="1" applyAlignment="1"/>
    <xf numFmtId="0" fontId="9" fillId="0" borderId="23" xfId="0" applyFont="1" applyBorder="1"/>
    <xf numFmtId="1" fontId="0" fillId="0" borderId="23" xfId="0" applyNumberFormat="1" applyBorder="1" applyAlignment="1">
      <alignment wrapText="1"/>
    </xf>
    <xf numFmtId="165" fontId="0" fillId="0" borderId="23" xfId="0" applyNumberFormat="1" applyBorder="1" applyAlignment="1">
      <alignment wrapText="1"/>
    </xf>
    <xf numFmtId="165" fontId="2" fillId="0" borderId="23" xfId="0" applyNumberFormat="1" applyFont="1" applyBorder="1" applyAlignment="1">
      <alignment wrapText="1"/>
    </xf>
    <xf numFmtId="165" fontId="0" fillId="0" borderId="23" xfId="0" applyNumberFormat="1" applyBorder="1" applyAlignment="1"/>
    <xf numFmtId="0" fontId="15" fillId="0" borderId="19" xfId="0" applyFont="1" applyBorder="1"/>
    <xf numFmtId="0" fontId="15" fillId="0" borderId="21" xfId="0" applyFont="1" applyBorder="1" applyAlignment="1">
      <alignment horizontal="center"/>
    </xf>
    <xf numFmtId="165" fontId="0" fillId="0" borderId="20" xfId="0" applyNumberFormat="1" applyBorder="1" applyAlignment="1"/>
    <xf numFmtId="165" fontId="2" fillId="0" borderId="19" xfId="0" applyNumberFormat="1" applyFont="1" applyBorder="1" applyAlignment="1"/>
    <xf numFmtId="0" fontId="0" fillId="0" borderId="20" xfId="0" applyBorder="1" applyAlignment="1">
      <alignment wrapText="1"/>
    </xf>
    <xf numFmtId="165" fontId="11" fillId="0" borderId="19" xfId="0" applyNumberFormat="1" applyFont="1" applyBorder="1" applyAlignment="1">
      <alignment wrapText="1"/>
    </xf>
    <xf numFmtId="0" fontId="0" fillId="0" borderId="21" xfId="0" applyBorder="1" applyAlignment="1"/>
    <xf numFmtId="0" fontId="0" fillId="0" borderId="25" xfId="0" applyFont="1" applyBorder="1" applyAlignment="1">
      <alignment horizontal="left"/>
    </xf>
    <xf numFmtId="0" fontId="0" fillId="0" borderId="49" xfId="0" applyBorder="1"/>
    <xf numFmtId="0" fontId="9" fillId="0" borderId="9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49" fontId="0" fillId="0" borderId="2" xfId="0" applyNumberFormat="1" applyBorder="1" applyAlignment="1">
      <alignment horizontal="left" wrapText="1"/>
    </xf>
    <xf numFmtId="1" fontId="9" fillId="0" borderId="3" xfId="0" applyNumberFormat="1" applyFont="1" applyBorder="1" applyAlignment="1">
      <alignment horizontal="right" wrapText="1"/>
    </xf>
    <xf numFmtId="1" fontId="0" fillId="0" borderId="33" xfId="0" applyNumberFormat="1" applyBorder="1" applyAlignment="1">
      <alignment horizontal="center" wrapText="1"/>
    </xf>
    <xf numFmtId="165" fontId="0" fillId="0" borderId="2" xfId="1" applyNumberFormat="1" applyFont="1" applyBorder="1" applyAlignment="1"/>
    <xf numFmtId="165" fontId="5" fillId="0" borderId="9" xfId="1" applyNumberFormat="1" applyFont="1" applyBorder="1" applyAlignment="1"/>
    <xf numFmtId="165" fontId="0" fillId="0" borderId="3" xfId="1" applyNumberFormat="1" applyFont="1" applyBorder="1" applyAlignment="1"/>
    <xf numFmtId="0" fontId="0" fillId="0" borderId="2" xfId="0" applyBorder="1" applyAlignment="1"/>
    <xf numFmtId="165" fontId="11" fillId="0" borderId="9" xfId="0" applyNumberFormat="1" applyFont="1" applyBorder="1" applyAlignment="1">
      <alignment wrapText="1"/>
    </xf>
    <xf numFmtId="0" fontId="0" fillId="0" borderId="3" xfId="0" applyBorder="1" applyAlignment="1"/>
    <xf numFmtId="1" fontId="0" fillId="0" borderId="37" xfId="0" applyNumberForma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45" xfId="0" applyFont="1" applyBorder="1" applyAlignment="1">
      <alignment horizontal="center"/>
    </xf>
    <xf numFmtId="1" fontId="16" fillId="0" borderId="1" xfId="0" applyNumberFormat="1" applyFont="1" applyBorder="1" applyAlignment="1">
      <alignment horizontal="right" wrapText="1"/>
    </xf>
    <xf numFmtId="1" fontId="16" fillId="0" borderId="9" xfId="0" applyNumberFormat="1" applyFont="1" applyBorder="1" applyAlignment="1">
      <alignment horizontal="right" wrapText="1"/>
    </xf>
    <xf numFmtId="1" fontId="16" fillId="0" borderId="12" xfId="0" applyNumberFormat="1" applyFont="1" applyBorder="1" applyAlignment="1">
      <alignment horizontal="right" wrapText="1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51" xfId="0" applyBorder="1" applyAlignment="1">
      <alignment horizontal="center" vertical="top"/>
    </xf>
    <xf numFmtId="0" fontId="0" fillId="0" borderId="51" xfId="0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49" fontId="0" fillId="0" borderId="41" xfId="0" applyNumberFormat="1" applyBorder="1" applyAlignment="1">
      <alignment horizontal="left" wrapText="1"/>
    </xf>
    <xf numFmtId="1" fontId="16" fillId="0" borderId="8" xfId="0" applyNumberFormat="1" applyFont="1" applyBorder="1" applyAlignment="1">
      <alignment horizontal="right" wrapText="1"/>
    </xf>
    <xf numFmtId="1" fontId="9" fillId="0" borderId="31" xfId="0" applyNumberFormat="1" applyFont="1" applyBorder="1" applyAlignment="1">
      <alignment horizontal="right" wrapText="1"/>
    </xf>
    <xf numFmtId="0" fontId="9" fillId="0" borderId="23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1" fontId="16" fillId="0" borderId="27" xfId="0" applyNumberFormat="1" applyFont="1" applyBorder="1" applyAlignment="1">
      <alignment horizontal="right" wrapText="1"/>
    </xf>
    <xf numFmtId="1" fontId="9" fillId="0" borderId="30" xfId="0" applyNumberFormat="1" applyFont="1" applyBorder="1" applyAlignment="1">
      <alignment horizontal="right" wrapText="1"/>
    </xf>
    <xf numFmtId="0" fontId="0" fillId="0" borderId="41" xfId="0" applyBorder="1" applyAlignment="1">
      <alignment horizontal="left" wrapText="1"/>
    </xf>
    <xf numFmtId="1" fontId="16" fillId="0" borderId="23" xfId="0" applyNumberFormat="1" applyFont="1" applyBorder="1" applyAlignment="1">
      <alignment horizontal="right" wrapText="1"/>
    </xf>
    <xf numFmtId="49" fontId="0" fillId="0" borderId="18" xfId="0" applyNumberFormat="1" applyBorder="1" applyAlignment="1">
      <alignment horizontal="left" wrapText="1"/>
    </xf>
    <xf numFmtId="49" fontId="0" fillId="0" borderId="20" xfId="0" applyNumberFormat="1" applyBorder="1" applyAlignment="1">
      <alignment horizontal="left" wrapText="1"/>
    </xf>
    <xf numFmtId="1" fontId="16" fillId="0" borderId="19" xfId="0" applyNumberFormat="1" applyFont="1" applyBorder="1" applyAlignment="1">
      <alignment horizontal="right" wrapText="1"/>
    </xf>
    <xf numFmtId="1" fontId="9" fillId="0" borderId="21" xfId="0" applyNumberFormat="1" applyFont="1" applyBorder="1" applyAlignment="1">
      <alignment horizontal="right" wrapText="1"/>
    </xf>
    <xf numFmtId="0" fontId="0" fillId="0" borderId="56" xfId="0" applyBorder="1" applyAlignment="1">
      <alignment horizontal="center" wrapText="1"/>
    </xf>
    <xf numFmtId="165" fontId="9" fillId="0" borderId="16" xfId="1" applyNumberFormat="1" applyFont="1" applyBorder="1" applyAlignment="1">
      <alignment horizontal="right"/>
    </xf>
    <xf numFmtId="165" fontId="9" fillId="0" borderId="49" xfId="0" applyNumberFormat="1" applyFont="1" applyBorder="1"/>
    <xf numFmtId="165" fontId="9" fillId="0" borderId="16" xfId="0" applyNumberFormat="1" applyFont="1" applyBorder="1"/>
    <xf numFmtId="165" fontId="9" fillId="0" borderId="26" xfId="0" applyNumberFormat="1" applyFont="1" applyBorder="1"/>
    <xf numFmtId="165" fontId="9" fillId="0" borderId="23" xfId="0" applyNumberFormat="1" applyFont="1" applyBorder="1"/>
    <xf numFmtId="165" fontId="9" fillId="0" borderId="46" xfId="0" applyNumberFormat="1" applyFont="1" applyBorder="1"/>
    <xf numFmtId="165" fontId="9" fillId="0" borderId="25" xfId="0" applyNumberFormat="1" applyFont="1" applyBorder="1"/>
    <xf numFmtId="165" fontId="9" fillId="0" borderId="45" xfId="0" applyNumberFormat="1" applyFont="1" applyBorder="1"/>
    <xf numFmtId="165" fontId="0" fillId="0" borderId="35" xfId="1" applyNumberFormat="1" applyFont="1" applyBorder="1"/>
    <xf numFmtId="165" fontId="0" fillId="0" borderId="32" xfId="1" applyNumberFormat="1" applyFont="1" applyBorder="1"/>
    <xf numFmtId="165" fontId="0" fillId="0" borderId="17" xfId="1" applyNumberFormat="1" applyFont="1" applyBorder="1"/>
    <xf numFmtId="165" fontId="0" fillId="0" borderId="24" xfId="1" applyNumberFormat="1" applyFont="1" applyBorder="1"/>
    <xf numFmtId="165" fontId="0" fillId="0" borderId="43" xfId="1" applyNumberFormat="1" applyFont="1" applyBorder="1"/>
    <xf numFmtId="165" fontId="0" fillId="0" borderId="42" xfId="1" applyNumberFormat="1" applyFont="1" applyBorder="1"/>
    <xf numFmtId="165" fontId="0" fillId="0" borderId="48" xfId="1" applyNumberFormat="1" applyFont="1" applyBorder="1"/>
    <xf numFmtId="165" fontId="0" fillId="0" borderId="39" xfId="1" applyNumberFormat="1" applyFont="1" applyBorder="1"/>
    <xf numFmtId="49" fontId="0" fillId="0" borderId="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165" fontId="0" fillId="0" borderId="54" xfId="1" applyNumberFormat="1" applyFont="1" applyBorder="1" applyAlignment="1">
      <alignment horizontal="center" vertical="center" wrapText="1"/>
    </xf>
    <xf numFmtId="165" fontId="0" fillId="0" borderId="48" xfId="1" applyNumberFormat="1" applyFont="1" applyBorder="1" applyAlignment="1">
      <alignment horizontal="center" vertical="center" wrapText="1"/>
    </xf>
    <xf numFmtId="165" fontId="0" fillId="0" borderId="55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57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Medium9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574675</xdr:colOff>
      <xdr:row>3</xdr:row>
      <xdr:rowOff>92034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0"/>
          <a:ext cx="1889125" cy="892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plant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6"/>
  <sheetViews>
    <sheetView tabSelected="1" zoomScale="70" zoomScaleNormal="7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F212" sqref="F212"/>
    </sheetView>
  </sheetViews>
  <sheetFormatPr baseColWidth="10" defaultColWidth="9.140625" defaultRowHeight="15" x14ac:dyDescent="0.25"/>
  <cols>
    <col min="1" max="1" width="47.140625" customWidth="1"/>
    <col min="2" max="2" width="30.7109375" customWidth="1"/>
    <col min="3" max="3" width="6.5703125" customWidth="1"/>
    <col min="4" max="4" width="5.85546875" customWidth="1"/>
    <col min="5" max="5" width="10.85546875" customWidth="1"/>
    <col min="6" max="6" width="8.5703125" style="2" customWidth="1"/>
    <col min="7" max="7" width="9" style="2" customWidth="1"/>
    <col min="8" max="8" width="3" style="2" hidden="1" customWidth="1"/>
    <col min="9" max="9" width="9.85546875" style="2" customWidth="1"/>
    <col min="10" max="10" width="9" customWidth="1"/>
    <col min="11" max="11" width="9.28515625" customWidth="1"/>
    <col min="12" max="12" width="11.42578125" customWidth="1"/>
    <col min="13" max="13" width="10.5703125" customWidth="1"/>
    <col min="17" max="17" width="10.140625" bestFit="1" customWidth="1"/>
    <col min="18" max="18" width="10.7109375" customWidth="1"/>
  </cols>
  <sheetData>
    <row r="1" spans="1:18" ht="21" x14ac:dyDescent="0.35">
      <c r="A1" s="50" t="s">
        <v>177</v>
      </c>
      <c r="B1" s="22"/>
      <c r="C1" s="22"/>
      <c r="D1" s="22"/>
      <c r="E1" s="22"/>
      <c r="F1" s="26"/>
      <c r="G1" s="26"/>
      <c r="H1" s="26"/>
      <c r="I1" s="26"/>
      <c r="J1" s="22"/>
      <c r="K1" s="22"/>
      <c r="L1" s="22"/>
      <c r="M1" s="22"/>
      <c r="N1" s="22"/>
      <c r="O1" s="22"/>
      <c r="P1" s="22"/>
    </row>
    <row r="2" spans="1:18" ht="21" x14ac:dyDescent="0.35">
      <c r="A2" s="50" t="s">
        <v>178</v>
      </c>
      <c r="B2" s="22"/>
      <c r="C2" s="22"/>
      <c r="D2" s="22"/>
      <c r="E2" s="22"/>
      <c r="F2" s="26"/>
      <c r="G2" s="26"/>
      <c r="H2" s="26"/>
      <c r="I2" s="26"/>
      <c r="J2" s="22"/>
      <c r="K2" s="22"/>
      <c r="L2" s="22"/>
      <c r="M2" s="22"/>
      <c r="N2" s="22"/>
      <c r="O2" s="22"/>
      <c r="P2" s="22"/>
    </row>
    <row r="3" spans="1:18" ht="21" x14ac:dyDescent="0.35">
      <c r="A3" s="51" t="s">
        <v>179</v>
      </c>
      <c r="B3" s="22"/>
      <c r="C3" s="22"/>
      <c r="D3" s="22"/>
      <c r="E3" s="22"/>
      <c r="F3" s="26"/>
      <c r="G3" s="26"/>
      <c r="H3" s="26"/>
      <c r="I3" s="26"/>
      <c r="J3" s="22"/>
      <c r="K3" s="22"/>
      <c r="L3" s="22"/>
      <c r="M3" s="22"/>
      <c r="N3" s="22"/>
      <c r="O3" s="22"/>
      <c r="P3" s="22"/>
    </row>
    <row r="4" spans="1:18" ht="15.75" thickBot="1" x14ac:dyDescent="0.3">
      <c r="A4" s="22"/>
      <c r="B4" s="22"/>
      <c r="C4" s="22"/>
      <c r="D4" s="22"/>
      <c r="E4" s="22"/>
      <c r="F4" s="26"/>
      <c r="G4" s="26"/>
      <c r="H4" s="26"/>
      <c r="I4" s="26"/>
      <c r="J4" s="22"/>
      <c r="K4" s="22"/>
      <c r="L4" s="22"/>
      <c r="M4" s="22"/>
      <c r="N4" s="22"/>
      <c r="O4" s="22"/>
      <c r="P4" s="22"/>
    </row>
    <row r="5" spans="1:18" ht="15.75" customHeight="1" thickBot="1" x14ac:dyDescent="0.3">
      <c r="A5" s="220" t="s">
        <v>128</v>
      </c>
      <c r="B5" s="223" t="s">
        <v>129</v>
      </c>
      <c r="C5" s="226" t="s">
        <v>130</v>
      </c>
      <c r="D5" s="229" t="s">
        <v>131</v>
      </c>
      <c r="E5" s="232" t="s">
        <v>132</v>
      </c>
      <c r="F5" s="233"/>
      <c r="G5" s="233"/>
      <c r="H5" s="234"/>
      <c r="I5" s="244" t="s">
        <v>133</v>
      </c>
      <c r="J5" s="245"/>
      <c r="K5" s="246"/>
      <c r="L5" s="211" t="s">
        <v>134</v>
      </c>
      <c r="M5" s="212"/>
      <c r="N5" s="213"/>
      <c r="O5" s="256" t="s">
        <v>143</v>
      </c>
      <c r="P5" s="217" t="s">
        <v>317</v>
      </c>
    </row>
    <row r="6" spans="1:18" ht="15.75" customHeight="1" thickBot="1" x14ac:dyDescent="0.3">
      <c r="A6" s="221"/>
      <c r="B6" s="224"/>
      <c r="C6" s="227"/>
      <c r="D6" s="230"/>
      <c r="E6" s="235" t="s">
        <v>135</v>
      </c>
      <c r="F6" s="238" t="s">
        <v>136</v>
      </c>
      <c r="G6" s="241" t="s">
        <v>137</v>
      </c>
      <c r="H6" s="41"/>
      <c r="I6" s="247"/>
      <c r="J6" s="248"/>
      <c r="K6" s="249"/>
      <c r="L6" s="214"/>
      <c r="M6" s="215"/>
      <c r="N6" s="216"/>
      <c r="O6" s="257"/>
      <c r="P6" s="218"/>
    </row>
    <row r="7" spans="1:18" ht="17.25" customHeight="1" x14ac:dyDescent="0.25">
      <c r="A7" s="221"/>
      <c r="B7" s="224"/>
      <c r="C7" s="227"/>
      <c r="D7" s="230"/>
      <c r="E7" s="236"/>
      <c r="F7" s="239"/>
      <c r="G7" s="242"/>
      <c r="H7" s="42"/>
      <c r="I7" s="209" t="s">
        <v>138</v>
      </c>
      <c r="J7" s="250" t="s">
        <v>139</v>
      </c>
      <c r="K7" s="252" t="s">
        <v>140</v>
      </c>
      <c r="L7" s="209" t="s">
        <v>141</v>
      </c>
      <c r="M7" s="250" t="s">
        <v>142</v>
      </c>
      <c r="N7" s="254" t="s">
        <v>140</v>
      </c>
      <c r="O7" s="257"/>
      <c r="P7" s="218"/>
    </row>
    <row r="8" spans="1:18" ht="15.75" thickBot="1" x14ac:dyDescent="0.3">
      <c r="A8" s="222"/>
      <c r="B8" s="225"/>
      <c r="C8" s="228"/>
      <c r="D8" s="231"/>
      <c r="E8" s="237"/>
      <c r="F8" s="240"/>
      <c r="G8" s="243"/>
      <c r="H8" s="192"/>
      <c r="I8" s="210"/>
      <c r="J8" s="251"/>
      <c r="K8" s="253"/>
      <c r="L8" s="210"/>
      <c r="M8" s="251"/>
      <c r="N8" s="255"/>
      <c r="O8" s="258"/>
      <c r="P8" s="219"/>
    </row>
    <row r="9" spans="1:18" ht="15.75" thickBot="1" x14ac:dyDescent="0.3">
      <c r="A9" s="88" t="s">
        <v>311</v>
      </c>
      <c r="B9" s="89"/>
      <c r="C9" s="18"/>
      <c r="D9" s="90"/>
      <c r="E9" s="91"/>
      <c r="F9" s="92"/>
      <c r="G9" s="93"/>
      <c r="H9" s="94"/>
      <c r="I9" s="92"/>
      <c r="J9" s="94"/>
      <c r="K9" s="92"/>
      <c r="L9" s="93"/>
      <c r="M9" s="94"/>
      <c r="N9" s="92"/>
      <c r="O9" s="182"/>
      <c r="P9" s="201"/>
    </row>
    <row r="10" spans="1:18" x14ac:dyDescent="0.25">
      <c r="A10" s="150" t="s">
        <v>94</v>
      </c>
      <c r="B10" s="151" t="s">
        <v>180</v>
      </c>
      <c r="C10" s="152">
        <v>3</v>
      </c>
      <c r="D10" s="178" t="s">
        <v>2</v>
      </c>
      <c r="E10" s="153" t="s">
        <v>32</v>
      </c>
      <c r="F10" s="168">
        <v>286</v>
      </c>
      <c r="G10" s="154">
        <f t="shared" ref="G10:G54" si="0">ROUNDDOWN(H10,0)</f>
        <v>13</v>
      </c>
      <c r="H10" s="155">
        <f>F10/21</f>
        <v>13.619047619047619</v>
      </c>
      <c r="I10" s="156">
        <f>J10*1.3</f>
        <v>1.56</v>
      </c>
      <c r="J10" s="157">
        <v>1.2</v>
      </c>
      <c r="K10" s="158">
        <f>J10*21</f>
        <v>25.2</v>
      </c>
      <c r="L10" s="159"/>
      <c r="M10" s="160"/>
      <c r="N10" s="161"/>
      <c r="O10" s="194"/>
      <c r="P10" s="202"/>
      <c r="Q10" s="49"/>
      <c r="R10" s="49"/>
    </row>
    <row r="11" spans="1:18" x14ac:dyDescent="0.25">
      <c r="A11" s="13" t="s">
        <v>90</v>
      </c>
      <c r="B11" s="52" t="s">
        <v>181</v>
      </c>
      <c r="C11" s="56">
        <v>5</v>
      </c>
      <c r="D11" s="174" t="s">
        <v>2</v>
      </c>
      <c r="E11" s="43" t="s">
        <v>7</v>
      </c>
      <c r="F11" s="167">
        <v>357</v>
      </c>
      <c r="G11" s="44">
        <f t="shared" si="0"/>
        <v>17</v>
      </c>
      <c r="H11" s="24">
        <f>F11/21</f>
        <v>17</v>
      </c>
      <c r="I11" s="65">
        <f>J11*1.3</f>
        <v>2.3400000000000003</v>
      </c>
      <c r="J11" s="66">
        <v>1.8</v>
      </c>
      <c r="K11" s="67">
        <f>J11*21</f>
        <v>37.800000000000004</v>
      </c>
      <c r="L11" s="68"/>
      <c r="M11" s="69"/>
      <c r="N11" s="70"/>
      <c r="O11" s="195"/>
      <c r="P11" s="203">
        <v>0.2</v>
      </c>
      <c r="Q11" s="49"/>
      <c r="R11" s="49"/>
    </row>
    <row r="12" spans="1:18" x14ac:dyDescent="0.25">
      <c r="A12" s="13" t="s">
        <v>43</v>
      </c>
      <c r="B12" s="53" t="s">
        <v>182</v>
      </c>
      <c r="C12" s="57">
        <v>5</v>
      </c>
      <c r="D12" s="176" t="s">
        <v>1</v>
      </c>
      <c r="E12" s="43" t="s">
        <v>32</v>
      </c>
      <c r="F12" s="167">
        <v>75</v>
      </c>
      <c r="G12" s="44">
        <f t="shared" si="0"/>
        <v>5</v>
      </c>
      <c r="H12" s="24">
        <f>F12/15</f>
        <v>5</v>
      </c>
      <c r="I12" s="71"/>
      <c r="J12" s="72"/>
      <c r="K12" s="73"/>
      <c r="L12" s="74">
        <f>1.3*M12</f>
        <v>3.6399999999999997</v>
      </c>
      <c r="M12" s="75">
        <v>2.8</v>
      </c>
      <c r="N12" s="76">
        <f>M12*15</f>
        <v>42</v>
      </c>
      <c r="O12" s="195"/>
      <c r="P12" s="203">
        <v>0.2</v>
      </c>
      <c r="Q12" s="49"/>
      <c r="R12" s="49"/>
    </row>
    <row r="13" spans="1:18" x14ac:dyDescent="0.25">
      <c r="A13" s="13" t="s">
        <v>43</v>
      </c>
      <c r="B13" s="53" t="s">
        <v>182</v>
      </c>
      <c r="C13" s="57">
        <v>5</v>
      </c>
      <c r="D13" s="174" t="s">
        <v>2</v>
      </c>
      <c r="E13" s="43" t="s">
        <v>7</v>
      </c>
      <c r="F13" s="167">
        <v>203</v>
      </c>
      <c r="G13" s="44">
        <f t="shared" si="0"/>
        <v>9</v>
      </c>
      <c r="H13" s="24">
        <f>F13/21</f>
        <v>9.6666666666666661</v>
      </c>
      <c r="I13" s="77">
        <f>J13*1.3</f>
        <v>2.08</v>
      </c>
      <c r="J13" s="66">
        <v>1.6</v>
      </c>
      <c r="K13" s="67">
        <f>J13*21</f>
        <v>33.6</v>
      </c>
      <c r="L13" s="68"/>
      <c r="M13" s="69"/>
      <c r="N13" s="70"/>
      <c r="O13" s="195"/>
      <c r="P13" s="203">
        <v>0.2</v>
      </c>
      <c r="Q13" s="49"/>
      <c r="R13" s="49"/>
    </row>
    <row r="14" spans="1:18" x14ac:dyDescent="0.25">
      <c r="A14" s="4" t="s">
        <v>87</v>
      </c>
      <c r="B14" s="53" t="s">
        <v>183</v>
      </c>
      <c r="C14" s="57">
        <v>5</v>
      </c>
      <c r="D14" s="176" t="s">
        <v>1</v>
      </c>
      <c r="E14" s="45" t="s">
        <v>32</v>
      </c>
      <c r="F14" s="167">
        <v>71</v>
      </c>
      <c r="G14" s="44">
        <f t="shared" si="0"/>
        <v>4</v>
      </c>
      <c r="H14" s="24">
        <f>F14/15</f>
        <v>4.7333333333333334</v>
      </c>
      <c r="I14" s="71"/>
      <c r="J14" s="72"/>
      <c r="K14" s="73"/>
      <c r="L14" s="74">
        <f>1.3*M14</f>
        <v>3.6399999999999997</v>
      </c>
      <c r="M14" s="75">
        <v>2.8</v>
      </c>
      <c r="N14" s="76">
        <f>M14*15</f>
        <v>42</v>
      </c>
      <c r="O14" s="195"/>
      <c r="P14" s="203">
        <v>0.2</v>
      </c>
      <c r="Q14" s="49"/>
      <c r="R14" s="49"/>
    </row>
    <row r="15" spans="1:18" x14ac:dyDescent="0.25">
      <c r="A15" s="5" t="s">
        <v>92</v>
      </c>
      <c r="B15" s="54" t="s">
        <v>184</v>
      </c>
      <c r="C15" s="58">
        <v>4</v>
      </c>
      <c r="D15" s="174" t="s">
        <v>2</v>
      </c>
      <c r="E15" s="45" t="s">
        <v>7</v>
      </c>
      <c r="F15" s="167">
        <v>90</v>
      </c>
      <c r="G15" s="44">
        <f t="shared" si="0"/>
        <v>4</v>
      </c>
      <c r="H15" s="24">
        <f>F15/21</f>
        <v>4.2857142857142856</v>
      </c>
      <c r="I15" s="77">
        <f>J15*1.3</f>
        <v>2.3400000000000003</v>
      </c>
      <c r="J15" s="66">
        <v>1.8</v>
      </c>
      <c r="K15" s="67">
        <f>J15*21</f>
        <v>37.800000000000004</v>
      </c>
      <c r="L15" s="68"/>
      <c r="M15" s="69"/>
      <c r="N15" s="70"/>
      <c r="O15" s="195"/>
      <c r="P15" s="203">
        <v>0.2</v>
      </c>
      <c r="Q15" s="49"/>
      <c r="R15" s="49"/>
    </row>
    <row r="16" spans="1:18" x14ac:dyDescent="0.25">
      <c r="A16" s="13" t="s">
        <v>88</v>
      </c>
      <c r="B16" s="52" t="s">
        <v>185</v>
      </c>
      <c r="C16" s="56">
        <v>5</v>
      </c>
      <c r="D16" s="176" t="s">
        <v>1</v>
      </c>
      <c r="E16" s="45" t="s">
        <v>7</v>
      </c>
      <c r="F16" s="167">
        <v>300</v>
      </c>
      <c r="G16" s="44">
        <f t="shared" si="0"/>
        <v>20</v>
      </c>
      <c r="H16" s="24">
        <f>F16/15</f>
        <v>20</v>
      </c>
      <c r="I16" s="71"/>
      <c r="J16" s="72"/>
      <c r="K16" s="73"/>
      <c r="L16" s="74">
        <f t="shared" ref="L16:L18" si="1">1.3*M16</f>
        <v>4.42</v>
      </c>
      <c r="M16" s="75">
        <v>3.4</v>
      </c>
      <c r="N16" s="76">
        <f t="shared" ref="N16:N18" si="2">M16*15</f>
        <v>51</v>
      </c>
      <c r="O16" s="195"/>
      <c r="P16" s="203"/>
      <c r="Q16" s="49"/>
      <c r="R16" s="49"/>
    </row>
    <row r="17" spans="1:18" x14ac:dyDescent="0.25">
      <c r="A17" s="4" t="s">
        <v>91</v>
      </c>
      <c r="B17" s="52" t="s">
        <v>186</v>
      </c>
      <c r="C17" s="56">
        <v>3</v>
      </c>
      <c r="D17" s="176" t="s">
        <v>1</v>
      </c>
      <c r="E17" s="45" t="s">
        <v>7</v>
      </c>
      <c r="F17" s="167">
        <v>93</v>
      </c>
      <c r="G17" s="44">
        <f t="shared" si="0"/>
        <v>6</v>
      </c>
      <c r="H17" s="24">
        <f>F17/15</f>
        <v>6.2</v>
      </c>
      <c r="I17" s="78"/>
      <c r="J17" s="72"/>
      <c r="K17" s="73"/>
      <c r="L17" s="74">
        <f t="shared" si="1"/>
        <v>3.6399999999999997</v>
      </c>
      <c r="M17" s="75">
        <v>2.8</v>
      </c>
      <c r="N17" s="76">
        <f t="shared" si="2"/>
        <v>42</v>
      </c>
      <c r="O17" s="195"/>
      <c r="P17" s="203">
        <v>0.2</v>
      </c>
      <c r="Q17" s="49"/>
      <c r="R17" s="49"/>
    </row>
    <row r="18" spans="1:18" x14ac:dyDescent="0.25">
      <c r="A18" s="13" t="s">
        <v>8</v>
      </c>
      <c r="B18" s="52" t="s">
        <v>187</v>
      </c>
      <c r="C18" s="56">
        <v>3</v>
      </c>
      <c r="D18" s="176" t="s">
        <v>1</v>
      </c>
      <c r="E18" s="43" t="s">
        <v>7</v>
      </c>
      <c r="F18" s="167">
        <v>602</v>
      </c>
      <c r="G18" s="44">
        <f t="shared" si="0"/>
        <v>40</v>
      </c>
      <c r="H18" s="24">
        <f>F18/15</f>
        <v>40.133333333333333</v>
      </c>
      <c r="I18" s="71"/>
      <c r="J18" s="72"/>
      <c r="K18" s="73"/>
      <c r="L18" s="74">
        <f t="shared" si="1"/>
        <v>1.6900000000000002</v>
      </c>
      <c r="M18" s="69">
        <v>1.3</v>
      </c>
      <c r="N18" s="76">
        <f t="shared" si="2"/>
        <v>19.5</v>
      </c>
      <c r="O18" s="195"/>
      <c r="P18" s="203">
        <v>0.2</v>
      </c>
      <c r="Q18" s="49"/>
      <c r="R18" s="49"/>
    </row>
    <row r="19" spans="1:18" x14ac:dyDescent="0.25">
      <c r="A19" s="13" t="s">
        <v>8</v>
      </c>
      <c r="B19" s="52" t="s">
        <v>187</v>
      </c>
      <c r="C19" s="56">
        <v>3</v>
      </c>
      <c r="D19" s="174" t="s">
        <v>2</v>
      </c>
      <c r="E19" s="43" t="s">
        <v>7</v>
      </c>
      <c r="F19" s="167">
        <v>0</v>
      </c>
      <c r="G19" s="44">
        <f t="shared" si="0"/>
        <v>0</v>
      </c>
      <c r="H19" s="24">
        <f>F19/21</f>
        <v>0</v>
      </c>
      <c r="I19" s="77">
        <f>J19*1.3</f>
        <v>0.90999999999999992</v>
      </c>
      <c r="J19" s="79">
        <v>0.7</v>
      </c>
      <c r="K19" s="67">
        <f>J19*21</f>
        <v>14.7</v>
      </c>
      <c r="L19" s="71"/>
      <c r="M19" s="69"/>
      <c r="N19" s="70"/>
      <c r="O19" s="195"/>
      <c r="P19" s="203">
        <v>0.2</v>
      </c>
      <c r="Q19" s="49"/>
      <c r="R19" s="49"/>
    </row>
    <row r="20" spans="1:18" x14ac:dyDescent="0.25">
      <c r="A20" s="4" t="s">
        <v>146</v>
      </c>
      <c r="B20" s="52" t="s">
        <v>188</v>
      </c>
      <c r="C20" s="56">
        <v>3</v>
      </c>
      <c r="D20" s="176" t="s">
        <v>1</v>
      </c>
      <c r="E20" s="45" t="s">
        <v>32</v>
      </c>
      <c r="F20" s="167">
        <v>0</v>
      </c>
      <c r="G20" s="44">
        <f t="shared" si="0"/>
        <v>0</v>
      </c>
      <c r="H20" s="24">
        <f>F20/15</f>
        <v>0</v>
      </c>
      <c r="I20" s="78"/>
      <c r="J20" s="72"/>
      <c r="K20" s="73"/>
      <c r="L20" s="74">
        <f t="shared" ref="L20:L21" si="3">1.3*M20</f>
        <v>3.6399999999999997</v>
      </c>
      <c r="M20" s="75">
        <v>2.8</v>
      </c>
      <c r="N20" s="76">
        <f t="shared" ref="N20:N21" si="4">M20*15</f>
        <v>42</v>
      </c>
      <c r="O20" s="195"/>
      <c r="P20" s="203">
        <v>0.2</v>
      </c>
      <c r="Q20" s="49"/>
      <c r="R20" s="49"/>
    </row>
    <row r="21" spans="1:18" x14ac:dyDescent="0.25">
      <c r="A21" s="13" t="s">
        <v>27</v>
      </c>
      <c r="B21" s="52" t="s">
        <v>189</v>
      </c>
      <c r="C21" s="56">
        <v>4</v>
      </c>
      <c r="D21" s="176" t="s">
        <v>1</v>
      </c>
      <c r="E21" s="43" t="s">
        <v>7</v>
      </c>
      <c r="F21" s="167">
        <v>300</v>
      </c>
      <c r="G21" s="44">
        <f t="shared" si="0"/>
        <v>20</v>
      </c>
      <c r="H21" s="24">
        <f>F21/15</f>
        <v>20</v>
      </c>
      <c r="I21" s="71"/>
      <c r="J21" s="72"/>
      <c r="K21" s="73"/>
      <c r="L21" s="74">
        <f t="shared" si="3"/>
        <v>2.4699999999999998</v>
      </c>
      <c r="M21" s="69">
        <v>1.9</v>
      </c>
      <c r="N21" s="76">
        <f t="shared" si="4"/>
        <v>28.5</v>
      </c>
      <c r="O21" s="195"/>
      <c r="P21" s="203">
        <v>0.2</v>
      </c>
      <c r="Q21" s="49"/>
      <c r="R21" s="49"/>
    </row>
    <row r="22" spans="1:18" x14ac:dyDescent="0.25">
      <c r="A22" s="13" t="s">
        <v>27</v>
      </c>
      <c r="B22" s="52" t="s">
        <v>189</v>
      </c>
      <c r="C22" s="56">
        <v>4</v>
      </c>
      <c r="D22" s="174" t="s">
        <v>2</v>
      </c>
      <c r="E22" s="43" t="s">
        <v>7</v>
      </c>
      <c r="F22" s="167">
        <v>0</v>
      </c>
      <c r="G22" s="44">
        <f t="shared" si="0"/>
        <v>0</v>
      </c>
      <c r="H22" s="24">
        <f>F22/21</f>
        <v>0</v>
      </c>
      <c r="I22" s="77">
        <f t="shared" ref="I22:I24" si="5">J22*1.3</f>
        <v>1.4300000000000002</v>
      </c>
      <c r="J22" s="79">
        <v>1.1000000000000001</v>
      </c>
      <c r="K22" s="67">
        <f t="shared" ref="K22:K24" si="6">J22*21</f>
        <v>23.1</v>
      </c>
      <c r="L22" s="71"/>
      <c r="M22" s="69"/>
      <c r="N22" s="70"/>
      <c r="O22" s="195"/>
      <c r="P22" s="203">
        <v>0.2</v>
      </c>
      <c r="Q22" s="49"/>
      <c r="R22" s="49"/>
    </row>
    <row r="23" spans="1:18" x14ac:dyDescent="0.25">
      <c r="A23" s="13" t="s">
        <v>147</v>
      </c>
      <c r="B23" s="55" t="s">
        <v>190</v>
      </c>
      <c r="C23" s="56">
        <v>4</v>
      </c>
      <c r="D23" s="174" t="s">
        <v>2</v>
      </c>
      <c r="E23" s="43" t="s">
        <v>7</v>
      </c>
      <c r="F23" s="167">
        <v>352</v>
      </c>
      <c r="G23" s="44">
        <f t="shared" si="0"/>
        <v>16</v>
      </c>
      <c r="H23" s="24">
        <f>F23/21</f>
        <v>16.761904761904763</v>
      </c>
      <c r="I23" s="77">
        <f t="shared" si="5"/>
        <v>1.56</v>
      </c>
      <c r="J23" s="66">
        <v>1.2</v>
      </c>
      <c r="K23" s="67">
        <f t="shared" si="6"/>
        <v>25.2</v>
      </c>
      <c r="L23" s="71"/>
      <c r="M23" s="69"/>
      <c r="N23" s="70"/>
      <c r="O23" s="195"/>
      <c r="P23" s="203"/>
      <c r="Q23" s="49"/>
      <c r="R23" s="49"/>
    </row>
    <row r="24" spans="1:18" x14ac:dyDescent="0.25">
      <c r="A24" s="4" t="s">
        <v>89</v>
      </c>
      <c r="B24" s="52" t="s">
        <v>191</v>
      </c>
      <c r="C24" s="56">
        <v>4</v>
      </c>
      <c r="D24" s="174" t="s">
        <v>2</v>
      </c>
      <c r="E24" s="45" t="s">
        <v>7</v>
      </c>
      <c r="F24" s="167">
        <v>194</v>
      </c>
      <c r="G24" s="44">
        <f t="shared" si="0"/>
        <v>9</v>
      </c>
      <c r="H24" s="24">
        <f>F24/21</f>
        <v>9.2380952380952372</v>
      </c>
      <c r="I24" s="77">
        <f t="shared" si="5"/>
        <v>2.4699999999999998</v>
      </c>
      <c r="J24" s="66">
        <v>1.9</v>
      </c>
      <c r="K24" s="67">
        <f t="shared" si="6"/>
        <v>39.9</v>
      </c>
      <c r="L24" s="71"/>
      <c r="M24" s="69"/>
      <c r="N24" s="70"/>
      <c r="O24" s="195"/>
      <c r="P24" s="203">
        <v>0.2</v>
      </c>
      <c r="Q24" s="49"/>
      <c r="R24" s="49"/>
    </row>
    <row r="25" spans="1:18" x14ac:dyDescent="0.25">
      <c r="A25" s="5" t="s">
        <v>145</v>
      </c>
      <c r="B25" s="53" t="s">
        <v>192</v>
      </c>
      <c r="C25" s="59">
        <v>2</v>
      </c>
      <c r="D25" s="176" t="s">
        <v>1</v>
      </c>
      <c r="E25" s="45" t="s">
        <v>7</v>
      </c>
      <c r="F25" s="167">
        <v>0</v>
      </c>
      <c r="G25" s="44">
        <f t="shared" si="0"/>
        <v>0</v>
      </c>
      <c r="H25" s="24">
        <f>F25/15</f>
        <v>0</v>
      </c>
      <c r="I25" s="78"/>
      <c r="J25" s="72"/>
      <c r="K25" s="73"/>
      <c r="L25" s="74">
        <f>1.3*M25</f>
        <v>3.6399999999999997</v>
      </c>
      <c r="M25" s="75">
        <v>2.8</v>
      </c>
      <c r="N25" s="76">
        <f>M25*15</f>
        <v>42</v>
      </c>
      <c r="O25" s="195"/>
      <c r="P25" s="203"/>
      <c r="Q25" s="49"/>
      <c r="R25" s="49"/>
    </row>
    <row r="26" spans="1:18" x14ac:dyDescent="0.25">
      <c r="A26" s="20" t="s">
        <v>104</v>
      </c>
      <c r="B26" s="52" t="s">
        <v>193</v>
      </c>
      <c r="C26" s="56">
        <v>5</v>
      </c>
      <c r="D26" s="174" t="s">
        <v>2</v>
      </c>
      <c r="E26" s="45" t="s">
        <v>32</v>
      </c>
      <c r="F26" s="167">
        <v>411</v>
      </c>
      <c r="G26" s="44">
        <f t="shared" si="0"/>
        <v>19</v>
      </c>
      <c r="H26" s="24">
        <f>F26/21</f>
        <v>19.571428571428573</v>
      </c>
      <c r="I26" s="77">
        <f>J26*1.3</f>
        <v>2.3400000000000003</v>
      </c>
      <c r="J26" s="66">
        <v>1.8</v>
      </c>
      <c r="K26" s="67">
        <f>J26*21</f>
        <v>37.800000000000004</v>
      </c>
      <c r="L26" s="71"/>
      <c r="M26" s="69"/>
      <c r="N26" s="70"/>
      <c r="O26" s="195"/>
      <c r="P26" s="203">
        <v>0.2</v>
      </c>
      <c r="Q26" s="49"/>
      <c r="R26" s="49"/>
    </row>
    <row r="27" spans="1:18" x14ac:dyDescent="0.25">
      <c r="A27" s="13" t="s">
        <v>51</v>
      </c>
      <c r="B27" s="53" t="s">
        <v>194</v>
      </c>
      <c r="C27" s="57">
        <v>4</v>
      </c>
      <c r="D27" s="176" t="s">
        <v>1</v>
      </c>
      <c r="E27" s="45" t="s">
        <v>7</v>
      </c>
      <c r="F27" s="167">
        <v>19</v>
      </c>
      <c r="G27" s="44">
        <f t="shared" si="0"/>
        <v>1</v>
      </c>
      <c r="H27" s="24">
        <f>F27/15</f>
        <v>1.2666666666666666</v>
      </c>
      <c r="I27" s="71"/>
      <c r="J27" s="72"/>
      <c r="K27" s="73"/>
      <c r="L27" s="74">
        <f t="shared" ref="L27:L28" si="7">1.3*M27</f>
        <v>2.4699999999999998</v>
      </c>
      <c r="M27" s="69">
        <v>1.9</v>
      </c>
      <c r="N27" s="76">
        <f t="shared" ref="N27:N28" si="8">M27*15</f>
        <v>28.5</v>
      </c>
      <c r="O27" s="195"/>
      <c r="P27" s="203"/>
      <c r="Q27" s="49"/>
      <c r="R27" s="49"/>
    </row>
    <row r="28" spans="1:18" x14ac:dyDescent="0.25">
      <c r="A28" s="13" t="s">
        <v>3</v>
      </c>
      <c r="B28" s="52" t="s">
        <v>195</v>
      </c>
      <c r="C28" s="56">
        <v>3</v>
      </c>
      <c r="D28" s="176" t="s">
        <v>1</v>
      </c>
      <c r="E28" s="43" t="s">
        <v>7</v>
      </c>
      <c r="F28" s="167">
        <v>0</v>
      </c>
      <c r="G28" s="44">
        <f t="shared" si="0"/>
        <v>0</v>
      </c>
      <c r="H28" s="24">
        <f>F28/15</f>
        <v>0</v>
      </c>
      <c r="I28" s="71"/>
      <c r="J28" s="72"/>
      <c r="K28" s="73"/>
      <c r="L28" s="74">
        <f t="shared" si="7"/>
        <v>2.08</v>
      </c>
      <c r="M28" s="69">
        <v>1.6</v>
      </c>
      <c r="N28" s="76">
        <f t="shared" si="8"/>
        <v>24</v>
      </c>
      <c r="O28" s="195"/>
      <c r="P28" s="203"/>
      <c r="Q28" s="49"/>
      <c r="R28" s="49"/>
    </row>
    <row r="29" spans="1:18" x14ac:dyDescent="0.25">
      <c r="A29" s="13" t="s">
        <v>3</v>
      </c>
      <c r="B29" s="52" t="s">
        <v>195</v>
      </c>
      <c r="C29" s="56">
        <v>3</v>
      </c>
      <c r="D29" s="174" t="s">
        <v>2</v>
      </c>
      <c r="E29" s="43" t="s">
        <v>7</v>
      </c>
      <c r="F29" s="167">
        <v>0</v>
      </c>
      <c r="G29" s="44">
        <f t="shared" si="0"/>
        <v>0</v>
      </c>
      <c r="H29" s="24">
        <f>F29/21</f>
        <v>0</v>
      </c>
      <c r="I29" s="77">
        <f>J29*1.3</f>
        <v>1.1700000000000002</v>
      </c>
      <c r="J29" s="79">
        <v>0.9</v>
      </c>
      <c r="K29" s="67">
        <f>J29*21</f>
        <v>18.900000000000002</v>
      </c>
      <c r="L29" s="71"/>
      <c r="M29" s="69"/>
      <c r="N29" s="70"/>
      <c r="O29" s="195"/>
      <c r="P29" s="203"/>
      <c r="Q29" s="49"/>
      <c r="R29" s="49"/>
    </row>
    <row r="30" spans="1:18" x14ac:dyDescent="0.25">
      <c r="A30" s="7" t="s">
        <v>86</v>
      </c>
      <c r="B30" s="52" t="s">
        <v>196</v>
      </c>
      <c r="C30" s="56">
        <v>5</v>
      </c>
      <c r="D30" s="176" t="s">
        <v>1</v>
      </c>
      <c r="E30" s="45" t="s">
        <v>32</v>
      </c>
      <c r="F30" s="167">
        <v>137</v>
      </c>
      <c r="G30" s="44">
        <f t="shared" si="0"/>
        <v>9</v>
      </c>
      <c r="H30" s="24">
        <f>F30/15</f>
        <v>9.1333333333333329</v>
      </c>
      <c r="I30" s="78"/>
      <c r="J30" s="72"/>
      <c r="K30" s="73"/>
      <c r="L30" s="74">
        <f>1.3*M30</f>
        <v>3.3800000000000003</v>
      </c>
      <c r="M30" s="75">
        <v>2.6</v>
      </c>
      <c r="N30" s="76">
        <f>M30*15</f>
        <v>39</v>
      </c>
      <c r="O30" s="195"/>
      <c r="P30" s="203">
        <v>0.2</v>
      </c>
      <c r="Q30" s="49"/>
      <c r="R30" s="49"/>
    </row>
    <row r="31" spans="1:18" x14ac:dyDescent="0.25">
      <c r="A31" s="7" t="s">
        <v>86</v>
      </c>
      <c r="B31" s="52" t="s">
        <v>196</v>
      </c>
      <c r="C31" s="56">
        <v>5</v>
      </c>
      <c r="D31" s="174" t="s">
        <v>2</v>
      </c>
      <c r="E31" s="45" t="s">
        <v>32</v>
      </c>
      <c r="F31" s="167">
        <v>59</v>
      </c>
      <c r="G31" s="44">
        <f t="shared" si="0"/>
        <v>2</v>
      </c>
      <c r="H31" s="24">
        <f>F31/21</f>
        <v>2.8095238095238093</v>
      </c>
      <c r="I31" s="77">
        <f>J31*1.3</f>
        <v>2.21</v>
      </c>
      <c r="J31" s="66">
        <v>1.7</v>
      </c>
      <c r="K31" s="67">
        <f>J31*21</f>
        <v>35.699999999999996</v>
      </c>
      <c r="L31" s="68"/>
      <c r="M31" s="69"/>
      <c r="N31" s="70"/>
      <c r="O31" s="195"/>
      <c r="P31" s="203">
        <v>0.2</v>
      </c>
      <c r="Q31" s="49"/>
      <c r="R31" s="49"/>
    </row>
    <row r="32" spans="1:18" x14ac:dyDescent="0.25">
      <c r="A32" s="13" t="s">
        <v>49</v>
      </c>
      <c r="B32" s="52" t="s">
        <v>197</v>
      </c>
      <c r="C32" s="56">
        <v>5</v>
      </c>
      <c r="D32" s="176" t="s">
        <v>1</v>
      </c>
      <c r="E32" s="45" t="s">
        <v>7</v>
      </c>
      <c r="F32" s="167">
        <v>125</v>
      </c>
      <c r="G32" s="44">
        <f t="shared" si="0"/>
        <v>8</v>
      </c>
      <c r="H32" s="24">
        <f>F32/15</f>
        <v>8.3333333333333339</v>
      </c>
      <c r="I32" s="71"/>
      <c r="J32" s="72"/>
      <c r="K32" s="73"/>
      <c r="L32" s="74">
        <f>1.3*M32</f>
        <v>3.12</v>
      </c>
      <c r="M32" s="75">
        <v>2.4</v>
      </c>
      <c r="N32" s="76">
        <f>M32*15</f>
        <v>36</v>
      </c>
      <c r="O32" s="195"/>
      <c r="P32" s="203">
        <v>0.2</v>
      </c>
      <c r="Q32" s="49"/>
      <c r="R32" s="49"/>
    </row>
    <row r="33" spans="1:18" x14ac:dyDescent="0.25">
      <c r="A33" s="13" t="s">
        <v>49</v>
      </c>
      <c r="B33" s="52" t="s">
        <v>197</v>
      </c>
      <c r="C33" s="56">
        <v>5</v>
      </c>
      <c r="D33" s="174" t="s">
        <v>2</v>
      </c>
      <c r="E33" s="45" t="s">
        <v>7</v>
      </c>
      <c r="F33" s="167">
        <v>170</v>
      </c>
      <c r="G33" s="44">
        <f t="shared" si="0"/>
        <v>8</v>
      </c>
      <c r="H33" s="24">
        <f>F33/21</f>
        <v>8.0952380952380949</v>
      </c>
      <c r="I33" s="77">
        <f>J33*1.3</f>
        <v>1.8199999999999998</v>
      </c>
      <c r="J33" s="66">
        <v>1.4</v>
      </c>
      <c r="K33" s="67">
        <f>J33*21</f>
        <v>29.4</v>
      </c>
      <c r="L33" s="71"/>
      <c r="M33" s="69"/>
      <c r="N33" s="70"/>
      <c r="O33" s="195"/>
      <c r="P33" s="203">
        <v>0.2</v>
      </c>
      <c r="Q33" s="49"/>
      <c r="R33" s="49"/>
    </row>
    <row r="34" spans="1:18" x14ac:dyDescent="0.25">
      <c r="A34" s="4" t="s">
        <v>93</v>
      </c>
      <c r="B34" s="55" t="s">
        <v>198</v>
      </c>
      <c r="C34" s="56">
        <v>5</v>
      </c>
      <c r="D34" s="176" t="s">
        <v>1</v>
      </c>
      <c r="E34" s="45" t="s">
        <v>32</v>
      </c>
      <c r="F34" s="167">
        <v>149</v>
      </c>
      <c r="G34" s="44">
        <f t="shared" si="0"/>
        <v>9</v>
      </c>
      <c r="H34" s="24">
        <f>F34/15</f>
        <v>9.9333333333333336</v>
      </c>
      <c r="I34" s="78"/>
      <c r="J34" s="72"/>
      <c r="K34" s="73"/>
      <c r="L34" s="74">
        <f>1.3*M34</f>
        <v>3.9000000000000004</v>
      </c>
      <c r="M34" s="75">
        <v>3</v>
      </c>
      <c r="N34" s="76">
        <f>M34*15</f>
        <v>45</v>
      </c>
      <c r="O34" s="195"/>
      <c r="P34" s="203">
        <v>0.2</v>
      </c>
      <c r="Q34" s="49"/>
      <c r="R34" s="49"/>
    </row>
    <row r="35" spans="1:18" x14ac:dyDescent="0.25">
      <c r="A35" s="4" t="s">
        <v>93</v>
      </c>
      <c r="B35" s="55" t="s">
        <v>198</v>
      </c>
      <c r="C35" s="56">
        <v>5</v>
      </c>
      <c r="D35" s="174" t="s">
        <v>2</v>
      </c>
      <c r="E35" s="43" t="s">
        <v>7</v>
      </c>
      <c r="F35" s="167">
        <v>0</v>
      </c>
      <c r="G35" s="44">
        <f t="shared" si="0"/>
        <v>0</v>
      </c>
      <c r="H35" s="24">
        <f>F35/21</f>
        <v>0</v>
      </c>
      <c r="I35" s="77">
        <f>J35*1.3</f>
        <v>2.3400000000000003</v>
      </c>
      <c r="J35" s="66">
        <v>1.8</v>
      </c>
      <c r="K35" s="67">
        <f>J35*21</f>
        <v>37.800000000000004</v>
      </c>
      <c r="L35" s="68"/>
      <c r="M35" s="69"/>
      <c r="N35" s="70"/>
      <c r="O35" s="195"/>
      <c r="P35" s="203">
        <v>0.2</v>
      </c>
      <c r="Q35" s="49"/>
      <c r="R35" s="49"/>
    </row>
    <row r="36" spans="1:18" x14ac:dyDescent="0.25">
      <c r="A36" s="13" t="s">
        <v>9</v>
      </c>
      <c r="B36" s="52" t="s">
        <v>199</v>
      </c>
      <c r="C36" s="56">
        <v>4</v>
      </c>
      <c r="D36" s="176" t="s">
        <v>1</v>
      </c>
      <c r="E36" s="43" t="s">
        <v>7</v>
      </c>
      <c r="F36" s="167">
        <v>75</v>
      </c>
      <c r="G36" s="44">
        <f t="shared" si="0"/>
        <v>5</v>
      </c>
      <c r="H36" s="24">
        <f>F36/15</f>
        <v>5</v>
      </c>
      <c r="I36" s="71"/>
      <c r="J36" s="72"/>
      <c r="K36" s="73"/>
      <c r="L36" s="74">
        <f t="shared" ref="L36:L37" si="9">1.3*M36</f>
        <v>3.6399999999999997</v>
      </c>
      <c r="M36" s="75">
        <v>2.8</v>
      </c>
      <c r="N36" s="76">
        <f t="shared" ref="N36:N37" si="10">M36*15</f>
        <v>42</v>
      </c>
      <c r="O36" s="195"/>
      <c r="P36" s="203">
        <v>0.2</v>
      </c>
      <c r="Q36" s="49"/>
      <c r="R36" s="49"/>
    </row>
    <row r="37" spans="1:18" x14ac:dyDescent="0.25">
      <c r="A37" s="19" t="s">
        <v>5</v>
      </c>
      <c r="B37" s="52" t="s">
        <v>200</v>
      </c>
      <c r="C37" s="56">
        <v>4</v>
      </c>
      <c r="D37" s="176" t="s">
        <v>1</v>
      </c>
      <c r="E37" s="43" t="s">
        <v>7</v>
      </c>
      <c r="F37" s="167">
        <v>75</v>
      </c>
      <c r="G37" s="44">
        <f t="shared" si="0"/>
        <v>5</v>
      </c>
      <c r="H37" s="24">
        <f>F37/15</f>
        <v>5</v>
      </c>
      <c r="I37" s="71"/>
      <c r="J37" s="72"/>
      <c r="K37" s="73"/>
      <c r="L37" s="74">
        <f t="shared" si="9"/>
        <v>3.3800000000000003</v>
      </c>
      <c r="M37" s="75">
        <v>2.6</v>
      </c>
      <c r="N37" s="76">
        <f t="shared" si="10"/>
        <v>39</v>
      </c>
      <c r="O37" s="195"/>
      <c r="P37" s="203"/>
      <c r="Q37" s="49"/>
      <c r="R37" s="49"/>
    </row>
    <row r="38" spans="1:18" x14ac:dyDescent="0.25">
      <c r="A38" s="13" t="s">
        <v>5</v>
      </c>
      <c r="B38" s="52" t="s">
        <v>200</v>
      </c>
      <c r="C38" s="56">
        <v>4</v>
      </c>
      <c r="D38" s="174" t="s">
        <v>2</v>
      </c>
      <c r="E38" s="43" t="s">
        <v>32</v>
      </c>
      <c r="F38" s="167">
        <v>420</v>
      </c>
      <c r="G38" s="44">
        <f t="shared" si="0"/>
        <v>20</v>
      </c>
      <c r="H38" s="24">
        <f>F38/21</f>
        <v>20</v>
      </c>
      <c r="I38" s="77">
        <f>J38*1.3</f>
        <v>2.08</v>
      </c>
      <c r="J38" s="66">
        <v>1.6</v>
      </c>
      <c r="K38" s="67">
        <f>J38*21</f>
        <v>33.6</v>
      </c>
      <c r="L38" s="71"/>
      <c r="M38" s="69"/>
      <c r="N38" s="70"/>
      <c r="O38" s="195"/>
      <c r="P38" s="203"/>
      <c r="Q38" s="49"/>
      <c r="R38" s="49"/>
    </row>
    <row r="39" spans="1:18" x14ac:dyDescent="0.25">
      <c r="A39" s="13" t="s">
        <v>25</v>
      </c>
      <c r="B39" s="52" t="s">
        <v>201</v>
      </c>
      <c r="C39" s="56">
        <v>4</v>
      </c>
      <c r="D39" s="176" t="s">
        <v>1</v>
      </c>
      <c r="E39" s="43" t="s">
        <v>7</v>
      </c>
      <c r="F39" s="167">
        <v>30</v>
      </c>
      <c r="G39" s="44">
        <f t="shared" si="0"/>
        <v>2</v>
      </c>
      <c r="H39" s="24">
        <f>F39/15</f>
        <v>2</v>
      </c>
      <c r="I39" s="71"/>
      <c r="J39" s="72"/>
      <c r="K39" s="73"/>
      <c r="L39" s="74">
        <f>1.3*M39</f>
        <v>3.3800000000000003</v>
      </c>
      <c r="M39" s="75">
        <v>2.6</v>
      </c>
      <c r="N39" s="76">
        <f>M39*15</f>
        <v>39</v>
      </c>
      <c r="O39" s="195"/>
      <c r="P39" s="203">
        <v>0.2</v>
      </c>
      <c r="Q39" s="49"/>
      <c r="R39" s="49"/>
    </row>
    <row r="40" spans="1:18" x14ac:dyDescent="0.25">
      <c r="A40" s="13" t="s">
        <v>25</v>
      </c>
      <c r="B40" s="52" t="s">
        <v>201</v>
      </c>
      <c r="C40" s="56">
        <v>4</v>
      </c>
      <c r="D40" s="174" t="s">
        <v>2</v>
      </c>
      <c r="E40" s="43" t="s">
        <v>7</v>
      </c>
      <c r="F40" s="167">
        <v>378</v>
      </c>
      <c r="G40" s="44">
        <f t="shared" si="0"/>
        <v>18</v>
      </c>
      <c r="H40" s="24">
        <f>F40/21</f>
        <v>18</v>
      </c>
      <c r="I40" s="77">
        <f>J40*1.3</f>
        <v>2.08</v>
      </c>
      <c r="J40" s="66">
        <v>1.6</v>
      </c>
      <c r="K40" s="67">
        <f>J40*21</f>
        <v>33.6</v>
      </c>
      <c r="L40" s="71"/>
      <c r="M40" s="69"/>
      <c r="N40" s="70"/>
      <c r="O40" s="195"/>
      <c r="P40" s="203">
        <v>0.2</v>
      </c>
      <c r="Q40" s="49"/>
      <c r="R40" s="49"/>
    </row>
    <row r="41" spans="1:18" ht="14.25" customHeight="1" x14ac:dyDescent="0.25">
      <c r="A41" s="7" t="s">
        <v>85</v>
      </c>
      <c r="B41" s="52" t="s">
        <v>202</v>
      </c>
      <c r="C41" s="56">
        <v>4</v>
      </c>
      <c r="D41" s="176" t="s">
        <v>1</v>
      </c>
      <c r="E41" s="43" t="s">
        <v>7</v>
      </c>
      <c r="F41" s="167">
        <v>45</v>
      </c>
      <c r="G41" s="44">
        <f t="shared" si="0"/>
        <v>3</v>
      </c>
      <c r="H41" s="24">
        <f>F41/15</f>
        <v>3</v>
      </c>
      <c r="I41" s="78"/>
      <c r="J41" s="72"/>
      <c r="K41" s="73"/>
      <c r="L41" s="74">
        <f>1.3*M41</f>
        <v>3.3800000000000003</v>
      </c>
      <c r="M41" s="75">
        <v>2.6</v>
      </c>
      <c r="N41" s="76">
        <f>M41*15</f>
        <v>39</v>
      </c>
      <c r="O41" s="195"/>
      <c r="P41" s="203">
        <v>0.2</v>
      </c>
      <c r="Q41" s="49"/>
      <c r="R41" s="49"/>
    </row>
    <row r="42" spans="1:18" ht="15" customHeight="1" x14ac:dyDescent="0.25">
      <c r="A42" s="7" t="s">
        <v>85</v>
      </c>
      <c r="B42" s="52" t="s">
        <v>202</v>
      </c>
      <c r="C42" s="56">
        <v>4</v>
      </c>
      <c r="D42" s="174" t="s">
        <v>2</v>
      </c>
      <c r="E42" s="45" t="s">
        <v>32</v>
      </c>
      <c r="F42" s="167">
        <v>379</v>
      </c>
      <c r="G42" s="44">
        <f t="shared" si="0"/>
        <v>18</v>
      </c>
      <c r="H42" s="24">
        <f>F42/21</f>
        <v>18.047619047619047</v>
      </c>
      <c r="I42" s="77">
        <f>J42*1.3</f>
        <v>2.08</v>
      </c>
      <c r="J42" s="66">
        <v>1.6</v>
      </c>
      <c r="K42" s="67">
        <f>J42*21</f>
        <v>33.6</v>
      </c>
      <c r="L42" s="68"/>
      <c r="M42" s="69"/>
      <c r="N42" s="70"/>
      <c r="O42" s="195"/>
      <c r="P42" s="203">
        <v>0.2</v>
      </c>
      <c r="Q42" s="49"/>
      <c r="R42" s="49"/>
    </row>
    <row r="43" spans="1:18" x14ac:dyDescent="0.25">
      <c r="A43" s="13" t="s">
        <v>26</v>
      </c>
      <c r="B43" s="52" t="s">
        <v>203</v>
      </c>
      <c r="C43" s="56">
        <v>4</v>
      </c>
      <c r="D43" s="176" t="s">
        <v>1</v>
      </c>
      <c r="E43" s="43" t="s">
        <v>7</v>
      </c>
      <c r="F43" s="167">
        <v>34</v>
      </c>
      <c r="G43" s="44">
        <f t="shared" si="0"/>
        <v>2</v>
      </c>
      <c r="H43" s="24">
        <f>F43/15</f>
        <v>2.2666666666666666</v>
      </c>
      <c r="I43" s="71"/>
      <c r="J43" s="72"/>
      <c r="K43" s="73"/>
      <c r="L43" s="74">
        <f>1.3*M43</f>
        <v>1.8199999999999998</v>
      </c>
      <c r="M43" s="69">
        <v>1.4</v>
      </c>
      <c r="N43" s="76">
        <f>M43*15</f>
        <v>21</v>
      </c>
      <c r="O43" s="195"/>
      <c r="P43" s="203">
        <v>0.2</v>
      </c>
      <c r="Q43" s="49"/>
      <c r="R43" s="49"/>
    </row>
    <row r="44" spans="1:18" x14ac:dyDescent="0.25">
      <c r="A44" s="13" t="s">
        <v>26</v>
      </c>
      <c r="B44" s="52" t="s">
        <v>203</v>
      </c>
      <c r="C44" s="56">
        <v>4</v>
      </c>
      <c r="D44" s="174" t="s">
        <v>2</v>
      </c>
      <c r="E44" s="43" t="s">
        <v>7</v>
      </c>
      <c r="F44" s="167">
        <v>168</v>
      </c>
      <c r="G44" s="44">
        <f t="shared" si="0"/>
        <v>8</v>
      </c>
      <c r="H44" s="24">
        <f>F44/21</f>
        <v>8</v>
      </c>
      <c r="I44" s="77">
        <f>J44*1.3</f>
        <v>0.90999999999999992</v>
      </c>
      <c r="J44" s="79">
        <v>0.7</v>
      </c>
      <c r="K44" s="67">
        <f>J44*21</f>
        <v>14.7</v>
      </c>
      <c r="L44" s="71"/>
      <c r="M44" s="69"/>
      <c r="N44" s="70"/>
      <c r="O44" s="195"/>
      <c r="P44" s="203">
        <v>0.2</v>
      </c>
      <c r="Q44" s="49"/>
      <c r="R44" s="49"/>
    </row>
    <row r="45" spans="1:18" x14ac:dyDescent="0.25">
      <c r="A45" s="13" t="s">
        <v>4</v>
      </c>
      <c r="B45" s="52" t="s">
        <v>204</v>
      </c>
      <c r="C45" s="56">
        <v>4</v>
      </c>
      <c r="D45" s="176" t="s">
        <v>1</v>
      </c>
      <c r="E45" s="43" t="s">
        <v>7</v>
      </c>
      <c r="F45" s="167">
        <v>100</v>
      </c>
      <c r="G45" s="44">
        <f t="shared" si="0"/>
        <v>6</v>
      </c>
      <c r="H45" s="24">
        <f>F45/15</f>
        <v>6.666666666666667</v>
      </c>
      <c r="I45" s="71"/>
      <c r="J45" s="72"/>
      <c r="K45" s="73"/>
      <c r="L45" s="74">
        <f>1.3*M45</f>
        <v>1.8199999999999998</v>
      </c>
      <c r="M45" s="69">
        <v>1.4</v>
      </c>
      <c r="N45" s="76">
        <f>M45*15</f>
        <v>21</v>
      </c>
      <c r="O45" s="195"/>
      <c r="P45" s="203">
        <v>0.2</v>
      </c>
      <c r="Q45" s="49"/>
      <c r="R45" s="49"/>
    </row>
    <row r="46" spans="1:18" x14ac:dyDescent="0.25">
      <c r="A46" s="13" t="s">
        <v>4</v>
      </c>
      <c r="B46" s="52" t="s">
        <v>204</v>
      </c>
      <c r="C46" s="56">
        <v>4</v>
      </c>
      <c r="D46" s="174" t="s">
        <v>2</v>
      </c>
      <c r="E46" s="43" t="s">
        <v>7</v>
      </c>
      <c r="F46" s="167">
        <v>0</v>
      </c>
      <c r="G46" s="44">
        <f t="shared" si="0"/>
        <v>0</v>
      </c>
      <c r="H46" s="24">
        <f>F46/21</f>
        <v>0</v>
      </c>
      <c r="I46" s="77">
        <f>J46*1.3</f>
        <v>0.90999999999999992</v>
      </c>
      <c r="J46" s="79">
        <v>0.7</v>
      </c>
      <c r="K46" s="67">
        <f>J46*21</f>
        <v>14.7</v>
      </c>
      <c r="L46" s="71"/>
      <c r="M46" s="69"/>
      <c r="N46" s="70"/>
      <c r="O46" s="195"/>
      <c r="P46" s="203">
        <v>0.2</v>
      </c>
      <c r="Q46" s="49"/>
      <c r="R46" s="49"/>
    </row>
    <row r="47" spans="1:18" x14ac:dyDescent="0.25">
      <c r="A47" s="13" t="s">
        <v>6</v>
      </c>
      <c r="B47" s="52" t="s">
        <v>205</v>
      </c>
      <c r="C47" s="56">
        <v>3</v>
      </c>
      <c r="D47" s="176" t="s">
        <v>1</v>
      </c>
      <c r="E47" s="43" t="s">
        <v>7</v>
      </c>
      <c r="F47" s="167">
        <v>163</v>
      </c>
      <c r="G47" s="44">
        <f t="shared" si="0"/>
        <v>10</v>
      </c>
      <c r="H47" s="24">
        <f>F47/15</f>
        <v>10.866666666666667</v>
      </c>
      <c r="I47" s="71"/>
      <c r="J47" s="72"/>
      <c r="K47" s="73"/>
      <c r="L47" s="74">
        <f>1.3*M47</f>
        <v>2.8600000000000003</v>
      </c>
      <c r="M47" s="75">
        <v>2.2000000000000002</v>
      </c>
      <c r="N47" s="76">
        <f>M47*15</f>
        <v>33</v>
      </c>
      <c r="O47" s="195"/>
      <c r="P47" s="203">
        <v>0.2</v>
      </c>
      <c r="Q47" s="49"/>
      <c r="R47" s="49"/>
    </row>
    <row r="48" spans="1:18" x14ac:dyDescent="0.25">
      <c r="A48" s="13" t="s">
        <v>6</v>
      </c>
      <c r="B48" s="52" t="s">
        <v>205</v>
      </c>
      <c r="C48" s="56">
        <v>3</v>
      </c>
      <c r="D48" s="174" t="s">
        <v>2</v>
      </c>
      <c r="E48" s="43" t="s">
        <v>7</v>
      </c>
      <c r="F48" s="167">
        <v>504</v>
      </c>
      <c r="G48" s="44">
        <f t="shared" si="0"/>
        <v>24</v>
      </c>
      <c r="H48" s="24">
        <f>F48/21</f>
        <v>24</v>
      </c>
      <c r="I48" s="77">
        <f>J48*1.3</f>
        <v>1.2869999999999999</v>
      </c>
      <c r="J48" s="79">
        <v>0.99</v>
      </c>
      <c r="K48" s="67">
        <f>J48*21</f>
        <v>20.79</v>
      </c>
      <c r="L48" s="71"/>
      <c r="M48" s="69"/>
      <c r="N48" s="70"/>
      <c r="O48" s="195"/>
      <c r="P48" s="203">
        <v>0.2</v>
      </c>
      <c r="Q48" s="49"/>
      <c r="R48" s="49"/>
    </row>
    <row r="49" spans="1:18" x14ac:dyDescent="0.25">
      <c r="A49" s="13" t="s">
        <v>84</v>
      </c>
      <c r="B49" s="52" t="s">
        <v>206</v>
      </c>
      <c r="C49" s="56">
        <v>4</v>
      </c>
      <c r="D49" s="176" t="s">
        <v>1</v>
      </c>
      <c r="E49" s="45" t="s">
        <v>33</v>
      </c>
      <c r="F49" s="167">
        <v>45</v>
      </c>
      <c r="G49" s="44">
        <f t="shared" si="0"/>
        <v>3</v>
      </c>
      <c r="H49" s="24">
        <f>F49/15</f>
        <v>3</v>
      </c>
      <c r="I49" s="78"/>
      <c r="J49" s="72"/>
      <c r="K49" s="73"/>
      <c r="L49" s="74">
        <f>1.3*M49</f>
        <v>2.8600000000000003</v>
      </c>
      <c r="M49" s="75">
        <v>2.2000000000000002</v>
      </c>
      <c r="N49" s="76">
        <f>M49*15</f>
        <v>33</v>
      </c>
      <c r="O49" s="195"/>
      <c r="P49" s="203"/>
      <c r="Q49" s="49"/>
      <c r="R49" s="49"/>
    </row>
    <row r="50" spans="1:18" ht="15.75" customHeight="1" x14ac:dyDescent="0.25">
      <c r="A50" s="13" t="s">
        <v>84</v>
      </c>
      <c r="B50" s="52" t="s">
        <v>206</v>
      </c>
      <c r="C50" s="56">
        <v>4</v>
      </c>
      <c r="D50" s="174" t="s">
        <v>2</v>
      </c>
      <c r="E50" s="45" t="s">
        <v>32</v>
      </c>
      <c r="F50" s="167">
        <v>300</v>
      </c>
      <c r="G50" s="44">
        <f t="shared" si="0"/>
        <v>14</v>
      </c>
      <c r="H50" s="24">
        <f>F50/21</f>
        <v>14.285714285714286</v>
      </c>
      <c r="I50" s="77">
        <f>J50*1.3</f>
        <v>1.4300000000000002</v>
      </c>
      <c r="J50" s="79">
        <v>1.1000000000000001</v>
      </c>
      <c r="K50" s="67">
        <f>J50*21</f>
        <v>23.1</v>
      </c>
      <c r="L50" s="68"/>
      <c r="M50" s="69"/>
      <c r="N50" s="70"/>
      <c r="O50" s="195"/>
      <c r="P50" s="203"/>
      <c r="Q50" s="49"/>
      <c r="R50" s="49"/>
    </row>
    <row r="51" spans="1:18" x14ac:dyDescent="0.25">
      <c r="A51" s="13" t="s">
        <v>22</v>
      </c>
      <c r="B51" s="52" t="s">
        <v>207</v>
      </c>
      <c r="C51" s="56">
        <v>4</v>
      </c>
      <c r="D51" s="176" t="s">
        <v>1</v>
      </c>
      <c r="E51" s="43" t="s">
        <v>7</v>
      </c>
      <c r="F51" s="167">
        <v>302</v>
      </c>
      <c r="G51" s="44">
        <f t="shared" si="0"/>
        <v>20</v>
      </c>
      <c r="H51" s="24">
        <f>F51/15</f>
        <v>20.133333333333333</v>
      </c>
      <c r="I51" s="71"/>
      <c r="J51" s="72"/>
      <c r="K51" s="73"/>
      <c r="L51" s="74">
        <f>1.3*M51</f>
        <v>1.8199999999999998</v>
      </c>
      <c r="M51" s="69">
        <v>1.4</v>
      </c>
      <c r="N51" s="76">
        <f>M51*15</f>
        <v>21</v>
      </c>
      <c r="O51" s="195"/>
      <c r="P51" s="203"/>
      <c r="Q51" s="49"/>
      <c r="R51" s="49"/>
    </row>
    <row r="52" spans="1:18" x14ac:dyDescent="0.25">
      <c r="A52" s="13" t="s">
        <v>22</v>
      </c>
      <c r="B52" s="52" t="s">
        <v>207</v>
      </c>
      <c r="C52" s="56">
        <v>4</v>
      </c>
      <c r="D52" s="174" t="s">
        <v>2</v>
      </c>
      <c r="E52" s="43" t="s">
        <v>7</v>
      </c>
      <c r="F52" s="167">
        <v>279</v>
      </c>
      <c r="G52" s="44">
        <f t="shared" si="0"/>
        <v>13</v>
      </c>
      <c r="H52" s="24">
        <f>F52/21</f>
        <v>13.285714285714286</v>
      </c>
      <c r="I52" s="77">
        <f>J52*1.3</f>
        <v>0.90999999999999992</v>
      </c>
      <c r="J52" s="79">
        <v>0.7</v>
      </c>
      <c r="K52" s="67">
        <f>J52*21</f>
        <v>14.7</v>
      </c>
      <c r="L52" s="71"/>
      <c r="M52" s="69"/>
      <c r="N52" s="70"/>
      <c r="O52" s="195"/>
      <c r="P52" s="203"/>
      <c r="Q52" s="49"/>
      <c r="R52" s="49"/>
    </row>
    <row r="53" spans="1:18" x14ac:dyDescent="0.25">
      <c r="A53" s="13" t="s">
        <v>0</v>
      </c>
      <c r="B53" s="52" t="s">
        <v>208</v>
      </c>
      <c r="C53" s="56">
        <v>3</v>
      </c>
      <c r="D53" s="176" t="s">
        <v>1</v>
      </c>
      <c r="E53" s="43" t="s">
        <v>7</v>
      </c>
      <c r="F53" s="167">
        <v>0</v>
      </c>
      <c r="G53" s="44">
        <f t="shared" si="0"/>
        <v>0</v>
      </c>
      <c r="H53" s="24">
        <f>F53/15</f>
        <v>0</v>
      </c>
      <c r="I53" s="71"/>
      <c r="J53" s="72"/>
      <c r="K53" s="73"/>
      <c r="L53" s="74">
        <f>1.3*M53</f>
        <v>2.4699999999999998</v>
      </c>
      <c r="M53" s="69">
        <v>1.9</v>
      </c>
      <c r="N53" s="76">
        <f>M53*15</f>
        <v>28.5</v>
      </c>
      <c r="O53" s="195"/>
      <c r="P53" s="203">
        <v>0.2</v>
      </c>
      <c r="Q53" s="49"/>
      <c r="R53" s="49"/>
    </row>
    <row r="54" spans="1:18" ht="15.75" thickBot="1" x14ac:dyDescent="0.3">
      <c r="A54" s="25" t="s">
        <v>0</v>
      </c>
      <c r="B54" s="99" t="s">
        <v>208</v>
      </c>
      <c r="C54" s="100">
        <v>3</v>
      </c>
      <c r="D54" s="177" t="s">
        <v>2</v>
      </c>
      <c r="E54" s="183" t="s">
        <v>7</v>
      </c>
      <c r="F54" s="184">
        <v>0</v>
      </c>
      <c r="G54" s="185">
        <f t="shared" si="0"/>
        <v>0</v>
      </c>
      <c r="H54" s="24">
        <f>F54/21</f>
        <v>0</v>
      </c>
      <c r="I54" s="101">
        <f>J54*1.3</f>
        <v>1.2869999999999999</v>
      </c>
      <c r="J54" s="102">
        <v>0.99</v>
      </c>
      <c r="K54" s="103">
        <f>J54*21</f>
        <v>20.79</v>
      </c>
      <c r="L54" s="104"/>
      <c r="M54" s="105"/>
      <c r="N54" s="106"/>
      <c r="O54" s="196"/>
      <c r="P54" s="203">
        <v>0.2</v>
      </c>
      <c r="Q54" s="49"/>
      <c r="R54" s="49"/>
    </row>
    <row r="55" spans="1:18" ht="15.75" thickBot="1" x14ac:dyDescent="0.3">
      <c r="A55" s="88" t="s">
        <v>312</v>
      </c>
      <c r="B55" s="98"/>
      <c r="C55" s="114"/>
      <c r="D55" s="115"/>
      <c r="E55" s="94"/>
      <c r="F55" s="187"/>
      <c r="G55" s="93"/>
      <c r="H55" s="94"/>
      <c r="I55" s="92"/>
      <c r="J55" s="116"/>
      <c r="K55" s="117"/>
      <c r="L55" s="118"/>
      <c r="M55" s="119"/>
      <c r="N55" s="120"/>
      <c r="O55" s="197"/>
      <c r="P55" s="204"/>
      <c r="Q55" s="49"/>
      <c r="R55" s="49"/>
    </row>
    <row r="56" spans="1:18" x14ac:dyDescent="0.25">
      <c r="A56" s="107" t="s">
        <v>17</v>
      </c>
      <c r="B56" s="108" t="s">
        <v>209</v>
      </c>
      <c r="C56" s="96">
        <v>5</v>
      </c>
      <c r="D56" s="173" t="s">
        <v>1</v>
      </c>
      <c r="E56" s="186" t="s">
        <v>7</v>
      </c>
      <c r="F56" s="180">
        <v>92</v>
      </c>
      <c r="G56" s="181">
        <f t="shared" ref="G56:G87" si="11">ROUNDDOWN(H56,0)</f>
        <v>6</v>
      </c>
      <c r="H56" s="24">
        <f>F56/15</f>
        <v>6.1333333333333337</v>
      </c>
      <c r="I56" s="109"/>
      <c r="J56" s="110"/>
      <c r="K56" s="111"/>
      <c r="L56" s="112">
        <f>1.3*M56</f>
        <v>1.6900000000000002</v>
      </c>
      <c r="M56" s="97">
        <v>1.3</v>
      </c>
      <c r="N56" s="113">
        <f>M56*15</f>
        <v>19.5</v>
      </c>
      <c r="O56" s="198"/>
      <c r="P56" s="205">
        <v>0.2</v>
      </c>
      <c r="Q56" s="49"/>
      <c r="R56" s="49"/>
    </row>
    <row r="57" spans="1:18" x14ac:dyDescent="0.25">
      <c r="A57" s="13" t="s">
        <v>17</v>
      </c>
      <c r="B57" s="52" t="s">
        <v>209</v>
      </c>
      <c r="C57" s="57">
        <v>5</v>
      </c>
      <c r="D57" s="174" t="s">
        <v>2</v>
      </c>
      <c r="E57" s="43" t="s">
        <v>7</v>
      </c>
      <c r="F57" s="167">
        <v>326</v>
      </c>
      <c r="G57" s="44">
        <f t="shared" si="11"/>
        <v>15</v>
      </c>
      <c r="H57" s="24">
        <f>F57/21</f>
        <v>15.523809523809524</v>
      </c>
      <c r="I57" s="77">
        <f>J57*1.3</f>
        <v>0.97500000000000009</v>
      </c>
      <c r="J57" s="79">
        <v>0.75</v>
      </c>
      <c r="K57" s="67">
        <f>J57*21</f>
        <v>15.75</v>
      </c>
      <c r="L57" s="71"/>
      <c r="M57" s="69"/>
      <c r="N57" s="70"/>
      <c r="O57" s="195"/>
      <c r="P57" s="205">
        <v>0.2</v>
      </c>
      <c r="Q57" s="49"/>
      <c r="R57" s="49"/>
    </row>
    <row r="58" spans="1:18" x14ac:dyDescent="0.25">
      <c r="A58" s="38" t="s">
        <v>28</v>
      </c>
      <c r="B58" s="53" t="s">
        <v>210</v>
      </c>
      <c r="C58" s="57" t="s">
        <v>216</v>
      </c>
      <c r="D58" s="175" t="s">
        <v>1</v>
      </c>
      <c r="E58" s="46" t="s">
        <v>7</v>
      </c>
      <c r="F58" s="167">
        <v>66</v>
      </c>
      <c r="G58" s="44">
        <f t="shared" si="11"/>
        <v>4</v>
      </c>
      <c r="H58" s="24">
        <f>F58/15</f>
        <v>4.4000000000000004</v>
      </c>
      <c r="I58" s="80"/>
      <c r="J58" s="72"/>
      <c r="K58" s="73"/>
      <c r="L58" s="74">
        <f>1.3*M58</f>
        <v>3.12</v>
      </c>
      <c r="M58" s="75">
        <v>2.4</v>
      </c>
      <c r="N58" s="76">
        <f>M58*15</f>
        <v>36</v>
      </c>
      <c r="O58" s="195"/>
      <c r="P58" s="203"/>
      <c r="Q58" s="49"/>
      <c r="R58" s="49"/>
    </row>
    <row r="59" spans="1:18" x14ac:dyDescent="0.25">
      <c r="A59" s="13" t="s">
        <v>28</v>
      </c>
      <c r="B59" s="53" t="s">
        <v>210</v>
      </c>
      <c r="C59" s="57" t="s">
        <v>216</v>
      </c>
      <c r="D59" s="174" t="s">
        <v>2</v>
      </c>
      <c r="E59" s="43" t="s">
        <v>33</v>
      </c>
      <c r="F59" s="167">
        <v>172</v>
      </c>
      <c r="G59" s="44">
        <f t="shared" si="11"/>
        <v>8</v>
      </c>
      <c r="H59" s="24">
        <f>F59/21</f>
        <v>8.1904761904761898</v>
      </c>
      <c r="I59" s="77">
        <f>J59*1.3</f>
        <v>1.56</v>
      </c>
      <c r="J59" s="66">
        <v>1.2</v>
      </c>
      <c r="K59" s="67">
        <f>J59*21</f>
        <v>25.2</v>
      </c>
      <c r="L59" s="71"/>
      <c r="M59" s="69"/>
      <c r="N59" s="70"/>
      <c r="O59" s="195"/>
      <c r="P59" s="203"/>
      <c r="Q59" s="49"/>
      <c r="R59" s="49"/>
    </row>
    <row r="60" spans="1:18" x14ac:dyDescent="0.25">
      <c r="A60" s="13" t="s">
        <v>29</v>
      </c>
      <c r="B60" s="52" t="s">
        <v>211</v>
      </c>
      <c r="C60" s="57" t="s">
        <v>218</v>
      </c>
      <c r="D60" s="176" t="s">
        <v>1</v>
      </c>
      <c r="E60" s="43" t="s">
        <v>7</v>
      </c>
      <c r="F60" s="167">
        <v>90</v>
      </c>
      <c r="G60" s="44">
        <f t="shared" si="11"/>
        <v>6</v>
      </c>
      <c r="H60" s="24">
        <f>F60/15</f>
        <v>6</v>
      </c>
      <c r="I60" s="71"/>
      <c r="J60" s="72"/>
      <c r="K60" s="73"/>
      <c r="L60" s="74">
        <f>1.3*M60</f>
        <v>1.6900000000000002</v>
      </c>
      <c r="M60" s="69">
        <v>1.3</v>
      </c>
      <c r="N60" s="76">
        <f>M60*15</f>
        <v>19.5</v>
      </c>
      <c r="O60" s="195"/>
      <c r="P60" s="203"/>
      <c r="Q60" s="49"/>
      <c r="R60" s="49"/>
    </row>
    <row r="61" spans="1:18" x14ac:dyDescent="0.25">
      <c r="A61" s="13" t="s">
        <v>29</v>
      </c>
      <c r="B61" s="52" t="s">
        <v>211</v>
      </c>
      <c r="C61" s="57" t="s">
        <v>218</v>
      </c>
      <c r="D61" s="174" t="s">
        <v>2</v>
      </c>
      <c r="E61" s="43" t="s">
        <v>7</v>
      </c>
      <c r="F61" s="167">
        <v>321</v>
      </c>
      <c r="G61" s="44">
        <f t="shared" si="11"/>
        <v>15</v>
      </c>
      <c r="H61" s="24">
        <f>F61/21</f>
        <v>15.285714285714286</v>
      </c>
      <c r="I61" s="77">
        <f>J61*1.3</f>
        <v>0.97500000000000009</v>
      </c>
      <c r="J61" s="79">
        <v>0.75</v>
      </c>
      <c r="K61" s="67">
        <f>J61*21</f>
        <v>15.75</v>
      </c>
      <c r="L61" s="71"/>
      <c r="M61" s="69"/>
      <c r="N61" s="70"/>
      <c r="O61" s="195"/>
      <c r="P61" s="203"/>
      <c r="Q61" s="49"/>
      <c r="R61" s="49"/>
    </row>
    <row r="62" spans="1:18" x14ac:dyDescent="0.25">
      <c r="A62" s="13" t="s">
        <v>30</v>
      </c>
      <c r="B62" s="52" t="s">
        <v>212</v>
      </c>
      <c r="C62" s="57" t="s">
        <v>218</v>
      </c>
      <c r="D62" s="176" t="s">
        <v>1</v>
      </c>
      <c r="E62" s="43" t="s">
        <v>7</v>
      </c>
      <c r="F62" s="167">
        <v>68</v>
      </c>
      <c r="G62" s="44">
        <f t="shared" si="11"/>
        <v>4</v>
      </c>
      <c r="H62" s="24">
        <f>F62/15</f>
        <v>4.5333333333333332</v>
      </c>
      <c r="I62" s="71"/>
      <c r="J62" s="72"/>
      <c r="K62" s="73"/>
      <c r="L62" s="74">
        <f>1.3*M62</f>
        <v>1.6900000000000002</v>
      </c>
      <c r="M62" s="69">
        <v>1.3</v>
      </c>
      <c r="N62" s="76">
        <f>M62*15</f>
        <v>19.5</v>
      </c>
      <c r="O62" s="195"/>
      <c r="P62" s="203"/>
      <c r="Q62" s="49"/>
      <c r="R62" s="49"/>
    </row>
    <row r="63" spans="1:18" x14ac:dyDescent="0.25">
      <c r="A63" s="13" t="s">
        <v>30</v>
      </c>
      <c r="B63" s="52" t="s">
        <v>212</v>
      </c>
      <c r="C63" s="57" t="s">
        <v>218</v>
      </c>
      <c r="D63" s="174" t="s">
        <v>2</v>
      </c>
      <c r="E63" s="43" t="s">
        <v>7</v>
      </c>
      <c r="F63" s="167">
        <v>286</v>
      </c>
      <c r="G63" s="44">
        <f t="shared" si="11"/>
        <v>13</v>
      </c>
      <c r="H63" s="24">
        <f>F63/21</f>
        <v>13.619047619047619</v>
      </c>
      <c r="I63" s="77">
        <f>J63*1.3</f>
        <v>0.97500000000000009</v>
      </c>
      <c r="J63" s="79">
        <v>0.75</v>
      </c>
      <c r="K63" s="67">
        <f>J63*21</f>
        <v>15.75</v>
      </c>
      <c r="L63" s="71"/>
      <c r="M63" s="69"/>
      <c r="N63" s="70"/>
      <c r="O63" s="195"/>
      <c r="P63" s="203"/>
      <c r="Q63" s="49"/>
      <c r="R63" s="49"/>
    </row>
    <row r="64" spans="1:18" x14ac:dyDescent="0.25">
      <c r="A64" s="4" t="s">
        <v>71</v>
      </c>
      <c r="B64" s="53" t="s">
        <v>213</v>
      </c>
      <c r="C64" s="57">
        <v>5</v>
      </c>
      <c r="D64" s="176" t="s">
        <v>1</v>
      </c>
      <c r="E64" s="45" t="s">
        <v>32</v>
      </c>
      <c r="F64" s="167">
        <v>0</v>
      </c>
      <c r="G64" s="44">
        <f t="shared" si="11"/>
        <v>0</v>
      </c>
      <c r="H64" s="24">
        <f>F64/15</f>
        <v>0</v>
      </c>
      <c r="I64" s="71"/>
      <c r="J64" s="72"/>
      <c r="K64" s="73"/>
      <c r="L64" s="74">
        <f>1.3*M64</f>
        <v>3.6399999999999997</v>
      </c>
      <c r="M64" s="75">
        <v>2.8</v>
      </c>
      <c r="N64" s="76">
        <f>M64*15</f>
        <v>42</v>
      </c>
      <c r="O64" s="195"/>
      <c r="P64" s="203"/>
      <c r="Q64" s="49"/>
      <c r="R64" s="49"/>
    </row>
    <row r="65" spans="1:18" x14ac:dyDescent="0.25">
      <c r="A65" s="4" t="s">
        <v>71</v>
      </c>
      <c r="B65" s="53" t="s">
        <v>213</v>
      </c>
      <c r="C65" s="57">
        <v>5</v>
      </c>
      <c r="D65" s="174" t="s">
        <v>2</v>
      </c>
      <c r="E65" s="45" t="s">
        <v>7</v>
      </c>
      <c r="F65" s="167">
        <v>0</v>
      </c>
      <c r="G65" s="44">
        <f t="shared" si="11"/>
        <v>0</v>
      </c>
      <c r="H65" s="24">
        <f>F65/21</f>
        <v>0</v>
      </c>
      <c r="I65" s="77">
        <f>J65*1.3</f>
        <v>1.8199999999999998</v>
      </c>
      <c r="J65" s="66">
        <v>1.4</v>
      </c>
      <c r="K65" s="67">
        <f>J65*21</f>
        <v>29.4</v>
      </c>
      <c r="L65" s="68"/>
      <c r="M65" s="69"/>
      <c r="N65" s="70"/>
      <c r="O65" s="195"/>
      <c r="P65" s="203"/>
      <c r="Q65" s="49"/>
      <c r="R65" s="49"/>
    </row>
    <row r="66" spans="1:18" x14ac:dyDescent="0.25">
      <c r="A66" s="5" t="s">
        <v>148</v>
      </c>
      <c r="B66" s="53" t="s">
        <v>214</v>
      </c>
      <c r="C66" s="57">
        <v>5</v>
      </c>
      <c r="D66" s="176" t="s">
        <v>1</v>
      </c>
      <c r="E66" s="45" t="s">
        <v>33</v>
      </c>
      <c r="F66" s="167">
        <v>0</v>
      </c>
      <c r="G66" s="44">
        <f t="shared" si="11"/>
        <v>0</v>
      </c>
      <c r="H66" s="24">
        <f>F66/15</f>
        <v>0</v>
      </c>
      <c r="I66" s="71"/>
      <c r="J66" s="72"/>
      <c r="K66" s="73"/>
      <c r="L66" s="74">
        <f t="shared" ref="L66:L68" si="12">1.3*M66</f>
        <v>3.6399999999999997</v>
      </c>
      <c r="M66" s="75">
        <v>2.8</v>
      </c>
      <c r="N66" s="76">
        <f t="shared" ref="N66:N68" si="13">M66*15</f>
        <v>42</v>
      </c>
      <c r="O66" s="195"/>
      <c r="P66" s="203"/>
      <c r="Q66" s="49"/>
      <c r="R66" s="49"/>
    </row>
    <row r="67" spans="1:18" x14ac:dyDescent="0.25">
      <c r="A67" s="21" t="s">
        <v>149</v>
      </c>
      <c r="B67" s="53" t="s">
        <v>215</v>
      </c>
      <c r="C67" s="57">
        <v>5</v>
      </c>
      <c r="D67" s="176" t="s">
        <v>1</v>
      </c>
      <c r="E67" s="45" t="s">
        <v>33</v>
      </c>
      <c r="F67" s="167">
        <v>0</v>
      </c>
      <c r="G67" s="44">
        <f t="shared" si="11"/>
        <v>0</v>
      </c>
      <c r="H67" s="24">
        <f>F67/15</f>
        <v>0</v>
      </c>
      <c r="I67" s="71"/>
      <c r="J67" s="72"/>
      <c r="K67" s="73"/>
      <c r="L67" s="74">
        <f t="shared" si="12"/>
        <v>3.6399999999999997</v>
      </c>
      <c r="M67" s="75">
        <v>2.8</v>
      </c>
      <c r="N67" s="76">
        <f t="shared" si="13"/>
        <v>42</v>
      </c>
      <c r="O67" s="195"/>
      <c r="P67" s="203"/>
      <c r="Q67" s="49"/>
      <c r="R67" s="49"/>
    </row>
    <row r="68" spans="1:18" x14ac:dyDescent="0.25">
      <c r="A68" s="21" t="s">
        <v>65</v>
      </c>
      <c r="B68" s="52" t="s">
        <v>219</v>
      </c>
      <c r="C68" s="57">
        <v>5</v>
      </c>
      <c r="D68" s="176" t="s">
        <v>1</v>
      </c>
      <c r="E68" s="45" t="s">
        <v>7</v>
      </c>
      <c r="F68" s="167">
        <v>0</v>
      </c>
      <c r="G68" s="44">
        <f t="shared" si="11"/>
        <v>0</v>
      </c>
      <c r="H68" s="24">
        <f>F68/15</f>
        <v>0</v>
      </c>
      <c r="I68" s="71"/>
      <c r="J68" s="72"/>
      <c r="K68" s="73"/>
      <c r="L68" s="74">
        <f t="shared" si="12"/>
        <v>3.12</v>
      </c>
      <c r="M68" s="75">
        <v>2.4</v>
      </c>
      <c r="N68" s="76">
        <f t="shared" si="13"/>
        <v>36</v>
      </c>
      <c r="O68" s="195"/>
      <c r="P68" s="203"/>
      <c r="Q68" s="49"/>
      <c r="R68" s="49"/>
    </row>
    <row r="69" spans="1:18" x14ac:dyDescent="0.25">
      <c r="A69" s="21" t="s">
        <v>65</v>
      </c>
      <c r="B69" s="52" t="s">
        <v>219</v>
      </c>
      <c r="C69" s="57">
        <v>5</v>
      </c>
      <c r="D69" s="174" t="s">
        <v>2</v>
      </c>
      <c r="E69" s="45" t="s">
        <v>33</v>
      </c>
      <c r="F69" s="167">
        <v>0</v>
      </c>
      <c r="G69" s="44">
        <f t="shared" si="11"/>
        <v>0</v>
      </c>
      <c r="H69" s="24">
        <f>F69/21</f>
        <v>0</v>
      </c>
      <c r="I69" s="77">
        <f>J69*1.3</f>
        <v>1.56</v>
      </c>
      <c r="J69" s="66">
        <v>1.2</v>
      </c>
      <c r="K69" s="67">
        <f>J69*21</f>
        <v>25.2</v>
      </c>
      <c r="L69" s="71"/>
      <c r="M69" s="69"/>
      <c r="N69" s="70"/>
      <c r="O69" s="195"/>
      <c r="P69" s="203"/>
      <c r="Q69" s="49"/>
      <c r="R69" s="49"/>
    </row>
    <row r="70" spans="1:18" x14ac:dyDescent="0.25">
      <c r="A70" s="4" t="s">
        <v>67</v>
      </c>
      <c r="B70" s="52" t="s">
        <v>220</v>
      </c>
      <c r="C70" s="57">
        <v>3</v>
      </c>
      <c r="D70" s="176" t="s">
        <v>1</v>
      </c>
      <c r="E70" s="45" t="s">
        <v>7</v>
      </c>
      <c r="F70" s="167">
        <v>0</v>
      </c>
      <c r="G70" s="44">
        <f t="shared" si="11"/>
        <v>0</v>
      </c>
      <c r="H70" s="24">
        <f>F70/15</f>
        <v>0</v>
      </c>
      <c r="I70" s="71"/>
      <c r="J70" s="72"/>
      <c r="K70" s="73"/>
      <c r="L70" s="74">
        <f t="shared" ref="L70:L72" si="14">1.3*M70</f>
        <v>2.8600000000000003</v>
      </c>
      <c r="M70" s="75">
        <v>2.2000000000000002</v>
      </c>
      <c r="N70" s="76">
        <f t="shared" ref="N70:N72" si="15">M70*15</f>
        <v>33</v>
      </c>
      <c r="O70" s="195"/>
      <c r="P70" s="203"/>
      <c r="Q70" s="49"/>
      <c r="R70" s="49"/>
    </row>
    <row r="71" spans="1:18" x14ac:dyDescent="0.25">
      <c r="A71" s="4" t="s">
        <v>67</v>
      </c>
      <c r="B71" s="52" t="s">
        <v>220</v>
      </c>
      <c r="C71" s="57">
        <v>3</v>
      </c>
      <c r="D71" s="176" t="s">
        <v>1</v>
      </c>
      <c r="E71" s="45" t="s">
        <v>32</v>
      </c>
      <c r="F71" s="167">
        <v>0</v>
      </c>
      <c r="G71" s="44">
        <f t="shared" si="11"/>
        <v>0</v>
      </c>
      <c r="H71" s="24">
        <f>F71/15</f>
        <v>0</v>
      </c>
      <c r="I71" s="71"/>
      <c r="J71" s="72"/>
      <c r="K71" s="73"/>
      <c r="L71" s="74">
        <f t="shared" si="14"/>
        <v>2.8600000000000003</v>
      </c>
      <c r="M71" s="75">
        <v>2.2000000000000002</v>
      </c>
      <c r="N71" s="76">
        <f t="shared" si="15"/>
        <v>33</v>
      </c>
      <c r="O71" s="195"/>
      <c r="P71" s="203"/>
      <c r="Q71" s="49"/>
      <c r="R71" s="49"/>
    </row>
    <row r="72" spans="1:18" x14ac:dyDescent="0.25">
      <c r="A72" s="4" t="s">
        <v>62</v>
      </c>
      <c r="B72" s="52" t="s">
        <v>221</v>
      </c>
      <c r="C72" s="57">
        <v>2</v>
      </c>
      <c r="D72" s="176" t="s">
        <v>1</v>
      </c>
      <c r="E72" s="45" t="s">
        <v>7</v>
      </c>
      <c r="F72" s="167">
        <v>101</v>
      </c>
      <c r="G72" s="44">
        <f t="shared" si="11"/>
        <v>6</v>
      </c>
      <c r="H72" s="24">
        <f>F72/15</f>
        <v>6.7333333333333334</v>
      </c>
      <c r="I72" s="71"/>
      <c r="J72" s="72"/>
      <c r="K72" s="73"/>
      <c r="L72" s="74">
        <f t="shared" si="14"/>
        <v>2.8600000000000003</v>
      </c>
      <c r="M72" s="75">
        <v>2.2000000000000002</v>
      </c>
      <c r="N72" s="76">
        <f t="shared" si="15"/>
        <v>33</v>
      </c>
      <c r="O72" s="195"/>
      <c r="P72" s="203"/>
      <c r="Q72" s="49"/>
      <c r="R72" s="49"/>
    </row>
    <row r="73" spans="1:18" x14ac:dyDescent="0.25">
      <c r="A73" s="4" t="s">
        <v>62</v>
      </c>
      <c r="B73" s="52" t="s">
        <v>221</v>
      </c>
      <c r="C73" s="57">
        <v>2</v>
      </c>
      <c r="D73" s="174" t="s">
        <v>2</v>
      </c>
      <c r="E73" s="45" t="s">
        <v>7</v>
      </c>
      <c r="F73" s="167">
        <v>693</v>
      </c>
      <c r="G73" s="44">
        <f t="shared" si="11"/>
        <v>33</v>
      </c>
      <c r="H73" s="24">
        <f>F73/21</f>
        <v>33</v>
      </c>
      <c r="I73" s="77">
        <f>J73*1.3</f>
        <v>1.56</v>
      </c>
      <c r="J73" s="66">
        <v>1.2</v>
      </c>
      <c r="K73" s="67">
        <f>J73*21</f>
        <v>25.2</v>
      </c>
      <c r="L73" s="68"/>
      <c r="M73" s="69"/>
      <c r="N73" s="70"/>
      <c r="O73" s="195"/>
      <c r="P73" s="203"/>
      <c r="Q73" s="49"/>
      <c r="R73" s="49"/>
    </row>
    <row r="74" spans="1:18" x14ac:dyDescent="0.25">
      <c r="A74" s="13" t="s">
        <v>38</v>
      </c>
      <c r="B74" s="52" t="s">
        <v>222</v>
      </c>
      <c r="C74" s="57">
        <v>3</v>
      </c>
      <c r="D74" s="176" t="s">
        <v>1</v>
      </c>
      <c r="E74" s="43" t="s">
        <v>7</v>
      </c>
      <c r="F74" s="167">
        <v>20</v>
      </c>
      <c r="G74" s="44">
        <f t="shared" si="11"/>
        <v>1</v>
      </c>
      <c r="H74" s="24">
        <f>F74/15</f>
        <v>1.3333333333333333</v>
      </c>
      <c r="I74" s="71"/>
      <c r="J74" s="72"/>
      <c r="K74" s="73"/>
      <c r="L74" s="74">
        <f>1.3*M74</f>
        <v>2.8600000000000003</v>
      </c>
      <c r="M74" s="75">
        <v>2.2000000000000002</v>
      </c>
      <c r="N74" s="76">
        <f>M74*15</f>
        <v>33</v>
      </c>
      <c r="O74" s="195"/>
      <c r="P74" s="203"/>
      <c r="Q74" s="49"/>
      <c r="R74" s="49"/>
    </row>
    <row r="75" spans="1:18" x14ac:dyDescent="0.25">
      <c r="A75" s="4" t="s">
        <v>38</v>
      </c>
      <c r="B75" s="52" t="s">
        <v>222</v>
      </c>
      <c r="C75" s="57">
        <v>3</v>
      </c>
      <c r="D75" s="174" t="s">
        <v>2</v>
      </c>
      <c r="E75" s="45" t="s">
        <v>7</v>
      </c>
      <c r="F75" s="167">
        <v>0</v>
      </c>
      <c r="G75" s="44">
        <f t="shared" si="11"/>
        <v>0</v>
      </c>
      <c r="H75" s="24">
        <f>F75/21</f>
        <v>0</v>
      </c>
      <c r="I75" s="77">
        <f t="shared" ref="I75:I78" si="16">J75*1.3</f>
        <v>1.56</v>
      </c>
      <c r="J75" s="66">
        <v>1.2</v>
      </c>
      <c r="K75" s="67">
        <f t="shared" ref="K75:K78" si="17">J75*21</f>
        <v>25.2</v>
      </c>
      <c r="L75" s="71"/>
      <c r="M75" s="69"/>
      <c r="N75" s="70"/>
      <c r="O75" s="195"/>
      <c r="P75" s="203"/>
      <c r="Q75" s="49"/>
      <c r="R75" s="49"/>
    </row>
    <row r="76" spans="1:18" x14ac:dyDescent="0.25">
      <c r="A76" s="4" t="s">
        <v>109</v>
      </c>
      <c r="B76" s="52" t="s">
        <v>222</v>
      </c>
      <c r="C76" s="57">
        <v>3</v>
      </c>
      <c r="D76" s="174" t="s">
        <v>2</v>
      </c>
      <c r="E76" s="45" t="s">
        <v>308</v>
      </c>
      <c r="F76" s="167">
        <v>0</v>
      </c>
      <c r="G76" s="44">
        <f t="shared" si="11"/>
        <v>0</v>
      </c>
      <c r="H76" s="24">
        <f>F76/21</f>
        <v>0</v>
      </c>
      <c r="I76" s="77">
        <f t="shared" si="16"/>
        <v>1.56</v>
      </c>
      <c r="J76" s="66">
        <v>1.2</v>
      </c>
      <c r="K76" s="67">
        <f t="shared" si="17"/>
        <v>25.2</v>
      </c>
      <c r="L76" s="71"/>
      <c r="M76" s="69"/>
      <c r="N76" s="70"/>
      <c r="O76" s="195"/>
      <c r="P76" s="203"/>
      <c r="Q76" s="49"/>
      <c r="R76" s="49"/>
    </row>
    <row r="77" spans="1:18" x14ac:dyDescent="0.25">
      <c r="A77" s="13" t="s">
        <v>46</v>
      </c>
      <c r="B77" s="52" t="s">
        <v>223</v>
      </c>
      <c r="C77" s="57">
        <v>2</v>
      </c>
      <c r="D77" s="174" t="s">
        <v>2</v>
      </c>
      <c r="E77" s="45" t="s">
        <v>7</v>
      </c>
      <c r="F77" s="167">
        <v>0</v>
      </c>
      <c r="G77" s="44">
        <f t="shared" si="11"/>
        <v>0</v>
      </c>
      <c r="H77" s="24">
        <f>F77/21</f>
        <v>0</v>
      </c>
      <c r="I77" s="77">
        <f t="shared" si="16"/>
        <v>1.56</v>
      </c>
      <c r="J77" s="66">
        <v>1.2</v>
      </c>
      <c r="K77" s="67">
        <f t="shared" si="17"/>
        <v>25.2</v>
      </c>
      <c r="L77" s="68"/>
      <c r="M77" s="69"/>
      <c r="N77" s="70"/>
      <c r="O77" s="195"/>
      <c r="P77" s="203"/>
      <c r="Q77" s="49"/>
      <c r="R77" s="49"/>
    </row>
    <row r="78" spans="1:18" x14ac:dyDescent="0.25">
      <c r="A78" s="4" t="s">
        <v>110</v>
      </c>
      <c r="B78" s="52" t="s">
        <v>223</v>
      </c>
      <c r="C78" s="57">
        <v>2</v>
      </c>
      <c r="D78" s="174" t="s">
        <v>2</v>
      </c>
      <c r="E78" s="45" t="s">
        <v>308</v>
      </c>
      <c r="F78" s="167">
        <v>0</v>
      </c>
      <c r="G78" s="44">
        <f t="shared" si="11"/>
        <v>0</v>
      </c>
      <c r="H78" s="24">
        <f>F78/21</f>
        <v>0</v>
      </c>
      <c r="I78" s="77">
        <f t="shared" si="16"/>
        <v>1.56</v>
      </c>
      <c r="J78" s="66">
        <v>1.2</v>
      </c>
      <c r="K78" s="67">
        <f t="shared" si="17"/>
        <v>25.2</v>
      </c>
      <c r="L78" s="68"/>
      <c r="M78" s="69"/>
      <c r="N78" s="70"/>
      <c r="O78" s="195"/>
      <c r="P78" s="203"/>
      <c r="Q78" s="49"/>
      <c r="R78" s="49"/>
    </row>
    <row r="79" spans="1:18" x14ac:dyDescent="0.25">
      <c r="A79" s="13" t="s">
        <v>36</v>
      </c>
      <c r="B79" s="53" t="s">
        <v>224</v>
      </c>
      <c r="C79" s="57">
        <v>4</v>
      </c>
      <c r="D79" s="176" t="s">
        <v>1</v>
      </c>
      <c r="E79" s="43" t="s">
        <v>7</v>
      </c>
      <c r="F79" s="167">
        <v>73</v>
      </c>
      <c r="G79" s="44">
        <f t="shared" si="11"/>
        <v>4</v>
      </c>
      <c r="H79" s="24">
        <f>F79/15</f>
        <v>4.8666666666666663</v>
      </c>
      <c r="I79" s="71"/>
      <c r="J79" s="72"/>
      <c r="K79" s="73"/>
      <c r="L79" s="74">
        <f>1.3*M79</f>
        <v>1.56</v>
      </c>
      <c r="M79" s="69">
        <v>1.2</v>
      </c>
      <c r="N79" s="76">
        <f>M79*15</f>
        <v>18</v>
      </c>
      <c r="O79" s="195"/>
      <c r="P79" s="203"/>
      <c r="Q79" s="49"/>
      <c r="R79" s="49"/>
    </row>
    <row r="80" spans="1:18" x14ac:dyDescent="0.25">
      <c r="A80" s="13" t="s">
        <v>36</v>
      </c>
      <c r="B80" s="53" t="s">
        <v>224</v>
      </c>
      <c r="C80" s="57">
        <v>4</v>
      </c>
      <c r="D80" s="174" t="s">
        <v>2</v>
      </c>
      <c r="E80" s="43" t="s">
        <v>7</v>
      </c>
      <c r="F80" s="167">
        <v>89</v>
      </c>
      <c r="G80" s="44">
        <f t="shared" si="11"/>
        <v>4</v>
      </c>
      <c r="H80" s="24">
        <f>F80/21</f>
        <v>4.2380952380952381</v>
      </c>
      <c r="I80" s="77">
        <f t="shared" ref="I80:I81" si="18">J80*1.3</f>
        <v>0.90999999999999992</v>
      </c>
      <c r="J80" s="79">
        <v>0.7</v>
      </c>
      <c r="K80" s="67">
        <f t="shared" ref="K80:K81" si="19">J80*21</f>
        <v>14.7</v>
      </c>
      <c r="L80" s="71"/>
      <c r="M80" s="69"/>
      <c r="N80" s="70"/>
      <c r="O80" s="195"/>
      <c r="P80" s="203"/>
      <c r="Q80" s="49"/>
      <c r="R80" s="49"/>
    </row>
    <row r="81" spans="1:18" x14ac:dyDescent="0.25">
      <c r="A81" s="13" t="s">
        <v>111</v>
      </c>
      <c r="B81" s="55" t="s">
        <v>225</v>
      </c>
      <c r="C81" s="57">
        <v>5</v>
      </c>
      <c r="D81" s="174" t="s">
        <v>2</v>
      </c>
      <c r="E81" s="43" t="s">
        <v>7</v>
      </c>
      <c r="F81" s="167">
        <v>0</v>
      </c>
      <c r="G81" s="44">
        <f t="shared" si="11"/>
        <v>0</v>
      </c>
      <c r="H81" s="24">
        <f>F81/21</f>
        <v>0</v>
      </c>
      <c r="I81" s="77">
        <f t="shared" si="18"/>
        <v>1.2869999999999999</v>
      </c>
      <c r="J81" s="79">
        <v>0.99</v>
      </c>
      <c r="K81" s="67">
        <f t="shared" si="19"/>
        <v>20.79</v>
      </c>
      <c r="L81" s="71"/>
      <c r="M81" s="69"/>
      <c r="N81" s="70"/>
      <c r="O81" s="195"/>
      <c r="P81" s="203"/>
      <c r="Q81" s="49"/>
      <c r="R81" s="49"/>
    </row>
    <row r="82" spans="1:18" x14ac:dyDescent="0.25">
      <c r="A82" s="4" t="s">
        <v>47</v>
      </c>
      <c r="B82" s="52" t="s">
        <v>226</v>
      </c>
      <c r="C82" s="57">
        <v>5</v>
      </c>
      <c r="D82" s="176" t="s">
        <v>1</v>
      </c>
      <c r="E82" s="45" t="s">
        <v>7</v>
      </c>
      <c r="F82" s="167">
        <v>0</v>
      </c>
      <c r="G82" s="44">
        <f t="shared" si="11"/>
        <v>0</v>
      </c>
      <c r="H82" s="24">
        <f>F82/15</f>
        <v>0</v>
      </c>
      <c r="I82" s="71"/>
      <c r="J82" s="72"/>
      <c r="K82" s="73"/>
      <c r="L82" s="74">
        <f>1.3*M82</f>
        <v>2.8600000000000003</v>
      </c>
      <c r="M82" s="75">
        <v>2.2000000000000002</v>
      </c>
      <c r="N82" s="76">
        <f>M82*15</f>
        <v>33</v>
      </c>
      <c r="O82" s="195"/>
      <c r="P82" s="203"/>
      <c r="Q82" s="49"/>
      <c r="R82" s="49"/>
    </row>
    <row r="83" spans="1:18" x14ac:dyDescent="0.25">
      <c r="A83" s="5" t="s">
        <v>47</v>
      </c>
      <c r="B83" s="52" t="s">
        <v>226</v>
      </c>
      <c r="C83" s="57">
        <v>5</v>
      </c>
      <c r="D83" s="174" t="s">
        <v>2</v>
      </c>
      <c r="E83" s="45" t="s">
        <v>7</v>
      </c>
      <c r="F83" s="167">
        <v>252</v>
      </c>
      <c r="G83" s="44">
        <f t="shared" si="11"/>
        <v>12</v>
      </c>
      <c r="H83" s="24">
        <f>F83/21</f>
        <v>12</v>
      </c>
      <c r="I83" s="77">
        <f>J83*1.3</f>
        <v>1.4300000000000002</v>
      </c>
      <c r="J83" s="79">
        <v>1.1000000000000001</v>
      </c>
      <c r="K83" s="67">
        <f>J83*21</f>
        <v>23.1</v>
      </c>
      <c r="L83" s="68"/>
      <c r="M83" s="69"/>
      <c r="N83" s="70"/>
      <c r="O83" s="195"/>
      <c r="P83" s="203"/>
      <c r="Q83" s="49"/>
      <c r="R83" s="49"/>
    </row>
    <row r="84" spans="1:18" x14ac:dyDescent="0.25">
      <c r="A84" s="13" t="s">
        <v>57</v>
      </c>
      <c r="B84" s="52" t="s">
        <v>227</v>
      </c>
      <c r="C84" s="57">
        <v>5</v>
      </c>
      <c r="D84" s="176" t="s">
        <v>1</v>
      </c>
      <c r="E84" s="45" t="s">
        <v>32</v>
      </c>
      <c r="F84" s="167">
        <v>90</v>
      </c>
      <c r="G84" s="44">
        <f t="shared" si="11"/>
        <v>6</v>
      </c>
      <c r="H84" s="24">
        <f>F84/15</f>
        <v>6</v>
      </c>
      <c r="I84" s="71"/>
      <c r="J84" s="72"/>
      <c r="K84" s="73"/>
      <c r="L84" s="74">
        <f>1.3*M84</f>
        <v>2.8600000000000003</v>
      </c>
      <c r="M84" s="75">
        <v>2.2000000000000002</v>
      </c>
      <c r="N84" s="76">
        <f>M84*15</f>
        <v>33</v>
      </c>
      <c r="O84" s="195"/>
      <c r="P84" s="203"/>
      <c r="Q84" s="49"/>
      <c r="R84" s="49"/>
    </row>
    <row r="85" spans="1:18" x14ac:dyDescent="0.25">
      <c r="A85" s="13" t="s">
        <v>57</v>
      </c>
      <c r="B85" s="52" t="s">
        <v>227</v>
      </c>
      <c r="C85" s="57">
        <v>5</v>
      </c>
      <c r="D85" s="174" t="s">
        <v>2</v>
      </c>
      <c r="E85" s="45" t="s">
        <v>33</v>
      </c>
      <c r="F85" s="167">
        <v>237</v>
      </c>
      <c r="G85" s="44">
        <f t="shared" si="11"/>
        <v>11</v>
      </c>
      <c r="H85" s="24">
        <f t="shared" ref="H85:H91" si="20">F85/21</f>
        <v>11.285714285714286</v>
      </c>
      <c r="I85" s="77">
        <f t="shared" ref="I85:I91" si="21">J85*1.3</f>
        <v>1.2869999999999999</v>
      </c>
      <c r="J85" s="79">
        <v>0.99</v>
      </c>
      <c r="K85" s="67">
        <f t="shared" ref="K85:K91" si="22">J85*21</f>
        <v>20.79</v>
      </c>
      <c r="L85" s="71"/>
      <c r="M85" s="69"/>
      <c r="N85" s="70"/>
      <c r="O85" s="195"/>
      <c r="P85" s="203"/>
      <c r="Q85" s="49"/>
      <c r="R85" s="49"/>
    </row>
    <row r="86" spans="1:18" x14ac:dyDescent="0.25">
      <c r="A86" s="13" t="s">
        <v>18</v>
      </c>
      <c r="B86" s="52" t="s">
        <v>228</v>
      </c>
      <c r="C86" s="57">
        <v>5</v>
      </c>
      <c r="D86" s="174" t="s">
        <v>2</v>
      </c>
      <c r="E86" s="43" t="s">
        <v>7</v>
      </c>
      <c r="F86" s="167">
        <v>357</v>
      </c>
      <c r="G86" s="44">
        <f t="shared" si="11"/>
        <v>17</v>
      </c>
      <c r="H86" s="24">
        <f t="shared" si="20"/>
        <v>17</v>
      </c>
      <c r="I86" s="77">
        <f t="shared" si="21"/>
        <v>0.90999999999999992</v>
      </c>
      <c r="J86" s="79">
        <v>0.7</v>
      </c>
      <c r="K86" s="67">
        <f t="shared" si="22"/>
        <v>14.7</v>
      </c>
      <c r="L86" s="71"/>
      <c r="M86" s="69"/>
      <c r="N86" s="70"/>
      <c r="O86" s="195"/>
      <c r="P86" s="203"/>
      <c r="Q86" s="49"/>
      <c r="R86" s="49"/>
    </row>
    <row r="87" spans="1:18" x14ac:dyDescent="0.25">
      <c r="A87" s="5" t="s">
        <v>75</v>
      </c>
      <c r="B87" s="52" t="s">
        <v>229</v>
      </c>
      <c r="C87" s="57">
        <v>3</v>
      </c>
      <c r="D87" s="174" t="s">
        <v>2</v>
      </c>
      <c r="E87" s="45" t="s">
        <v>32</v>
      </c>
      <c r="F87" s="167">
        <v>0</v>
      </c>
      <c r="G87" s="44">
        <f t="shared" si="11"/>
        <v>0</v>
      </c>
      <c r="H87" s="24">
        <f t="shared" si="20"/>
        <v>0</v>
      </c>
      <c r="I87" s="77">
        <f t="shared" si="21"/>
        <v>1.56</v>
      </c>
      <c r="J87" s="66">
        <v>1.2</v>
      </c>
      <c r="K87" s="67">
        <f t="shared" si="22"/>
        <v>25.2</v>
      </c>
      <c r="L87" s="68"/>
      <c r="M87" s="69"/>
      <c r="N87" s="70"/>
      <c r="O87" s="195"/>
      <c r="P87" s="203"/>
      <c r="Q87" s="49"/>
      <c r="R87" s="49"/>
    </row>
    <row r="88" spans="1:18" x14ac:dyDescent="0.25">
      <c r="A88" s="13" t="s">
        <v>150</v>
      </c>
      <c r="B88" s="52" t="s">
        <v>231</v>
      </c>
      <c r="C88" s="57">
        <v>4</v>
      </c>
      <c r="D88" s="174" t="s">
        <v>2</v>
      </c>
      <c r="E88" s="45" t="s">
        <v>32</v>
      </c>
      <c r="F88" s="167">
        <v>440</v>
      </c>
      <c r="G88" s="44">
        <f t="shared" ref="G88:G119" si="23">ROUNDDOWN(H88,0)</f>
        <v>20</v>
      </c>
      <c r="H88" s="24">
        <f t="shared" si="20"/>
        <v>20.952380952380953</v>
      </c>
      <c r="I88" s="77">
        <f t="shared" si="21"/>
        <v>1.56</v>
      </c>
      <c r="J88" s="66">
        <v>1.2</v>
      </c>
      <c r="K88" s="67">
        <f t="shared" si="22"/>
        <v>25.2</v>
      </c>
      <c r="L88" s="68"/>
      <c r="M88" s="69"/>
      <c r="N88" s="70"/>
      <c r="O88" s="195"/>
      <c r="P88" s="203">
        <v>0.2</v>
      </c>
      <c r="Q88" s="49"/>
      <c r="R88" s="49"/>
    </row>
    <row r="89" spans="1:18" x14ac:dyDescent="0.25">
      <c r="A89" s="5" t="s">
        <v>96</v>
      </c>
      <c r="B89" s="52" t="s">
        <v>230</v>
      </c>
      <c r="C89" s="57">
        <v>5</v>
      </c>
      <c r="D89" s="174" t="s">
        <v>2</v>
      </c>
      <c r="E89" s="45"/>
      <c r="F89" s="167">
        <v>500</v>
      </c>
      <c r="G89" s="44">
        <f t="shared" si="23"/>
        <v>23</v>
      </c>
      <c r="H89" s="24">
        <f t="shared" si="20"/>
        <v>23.80952380952381</v>
      </c>
      <c r="I89" s="77">
        <f t="shared" si="21"/>
        <v>1.4300000000000002</v>
      </c>
      <c r="J89" s="66">
        <v>1.1000000000000001</v>
      </c>
      <c r="K89" s="67">
        <f t="shared" si="22"/>
        <v>23.1</v>
      </c>
      <c r="L89" s="71"/>
      <c r="M89" s="69"/>
      <c r="N89" s="70"/>
      <c r="O89" s="195"/>
      <c r="P89" s="203"/>
      <c r="Q89" s="49"/>
      <c r="R89" s="49"/>
    </row>
    <row r="90" spans="1:18" x14ac:dyDescent="0.25">
      <c r="A90" s="5" t="s">
        <v>97</v>
      </c>
      <c r="B90" s="52" t="s">
        <v>232</v>
      </c>
      <c r="C90" s="57">
        <v>5</v>
      </c>
      <c r="D90" s="174" t="s">
        <v>2</v>
      </c>
      <c r="E90" s="45"/>
      <c r="F90" s="167">
        <v>196</v>
      </c>
      <c r="G90" s="44">
        <f t="shared" si="23"/>
        <v>9</v>
      </c>
      <c r="H90" s="24">
        <f t="shared" si="20"/>
        <v>9.3333333333333339</v>
      </c>
      <c r="I90" s="77">
        <f t="shared" si="21"/>
        <v>1.4300000000000002</v>
      </c>
      <c r="J90" s="66">
        <v>1.1000000000000001</v>
      </c>
      <c r="K90" s="67">
        <f t="shared" si="22"/>
        <v>23.1</v>
      </c>
      <c r="L90" s="71"/>
      <c r="M90" s="69"/>
      <c r="N90" s="70"/>
      <c r="O90" s="195"/>
      <c r="P90" s="203"/>
      <c r="Q90" s="49"/>
      <c r="R90" s="49"/>
    </row>
    <row r="91" spans="1:18" x14ac:dyDescent="0.25">
      <c r="A91" s="13" t="s">
        <v>31</v>
      </c>
      <c r="B91" s="52" t="s">
        <v>233</v>
      </c>
      <c r="C91" s="57">
        <v>5</v>
      </c>
      <c r="D91" s="174" t="s">
        <v>2</v>
      </c>
      <c r="E91" s="43" t="s">
        <v>7</v>
      </c>
      <c r="F91" s="167">
        <v>177</v>
      </c>
      <c r="G91" s="44">
        <f t="shared" si="23"/>
        <v>8</v>
      </c>
      <c r="H91" s="24">
        <f t="shared" si="20"/>
        <v>8.4285714285714288</v>
      </c>
      <c r="I91" s="77">
        <f t="shared" si="21"/>
        <v>1.2869999999999999</v>
      </c>
      <c r="J91" s="79">
        <v>0.99</v>
      </c>
      <c r="K91" s="67">
        <f t="shared" si="22"/>
        <v>20.79</v>
      </c>
      <c r="L91" s="71"/>
      <c r="M91" s="69"/>
      <c r="N91" s="70"/>
      <c r="O91" s="195"/>
      <c r="P91" s="203"/>
      <c r="Q91" s="49"/>
      <c r="R91" s="49"/>
    </row>
    <row r="92" spans="1:18" x14ac:dyDescent="0.25">
      <c r="A92" s="4" t="s">
        <v>151</v>
      </c>
      <c r="B92" s="53" t="s">
        <v>234</v>
      </c>
      <c r="C92" s="57" t="s">
        <v>216</v>
      </c>
      <c r="D92" s="176" t="s">
        <v>1</v>
      </c>
      <c r="E92" s="45" t="s">
        <v>33</v>
      </c>
      <c r="F92" s="167">
        <v>0</v>
      </c>
      <c r="G92" s="44">
        <f t="shared" si="23"/>
        <v>0</v>
      </c>
      <c r="H92" s="24">
        <f>F92/15</f>
        <v>0</v>
      </c>
      <c r="I92" s="71"/>
      <c r="J92" s="72"/>
      <c r="K92" s="73"/>
      <c r="L92" s="74">
        <f t="shared" ref="L92:L94" si="24">1.3*M92</f>
        <v>3.6399999999999997</v>
      </c>
      <c r="M92" s="75">
        <v>2.8</v>
      </c>
      <c r="N92" s="76">
        <f t="shared" ref="N92:N94" si="25">M92*15</f>
        <v>42</v>
      </c>
      <c r="O92" s="195"/>
      <c r="P92" s="203"/>
      <c r="Q92" s="49"/>
      <c r="R92" s="49"/>
    </row>
    <row r="93" spans="1:18" x14ac:dyDescent="0.25">
      <c r="A93" s="4" t="s">
        <v>98</v>
      </c>
      <c r="B93" s="52" t="s">
        <v>235</v>
      </c>
      <c r="C93" s="57" t="s">
        <v>216</v>
      </c>
      <c r="D93" s="176" t="s">
        <v>1</v>
      </c>
      <c r="E93" s="45" t="s">
        <v>32</v>
      </c>
      <c r="F93" s="167">
        <v>0</v>
      </c>
      <c r="G93" s="44">
        <f t="shared" si="23"/>
        <v>0</v>
      </c>
      <c r="H93" s="24">
        <f>F93/15</f>
        <v>0</v>
      </c>
      <c r="I93" s="71"/>
      <c r="J93" s="72"/>
      <c r="K93" s="73"/>
      <c r="L93" s="74">
        <f t="shared" si="24"/>
        <v>3.6399999999999997</v>
      </c>
      <c r="M93" s="75">
        <v>2.8</v>
      </c>
      <c r="N93" s="76">
        <f t="shared" si="25"/>
        <v>42</v>
      </c>
      <c r="O93" s="195"/>
      <c r="P93" s="203"/>
      <c r="Q93" s="49"/>
      <c r="R93" s="49"/>
    </row>
    <row r="94" spans="1:18" x14ac:dyDescent="0.25">
      <c r="A94" s="5" t="s">
        <v>68</v>
      </c>
      <c r="B94" s="52" t="s">
        <v>236</v>
      </c>
      <c r="C94" s="57">
        <v>3</v>
      </c>
      <c r="D94" s="176" t="s">
        <v>1</v>
      </c>
      <c r="E94" s="45" t="s">
        <v>33</v>
      </c>
      <c r="F94" s="167">
        <v>0</v>
      </c>
      <c r="G94" s="44">
        <f t="shared" si="23"/>
        <v>0</v>
      </c>
      <c r="H94" s="24">
        <f>F94/15</f>
        <v>0</v>
      </c>
      <c r="I94" s="78"/>
      <c r="J94" s="72"/>
      <c r="K94" s="73"/>
      <c r="L94" s="74">
        <f t="shared" si="24"/>
        <v>3.6399999999999997</v>
      </c>
      <c r="M94" s="75">
        <v>2.8</v>
      </c>
      <c r="N94" s="76">
        <f t="shared" si="25"/>
        <v>42</v>
      </c>
      <c r="O94" s="195"/>
      <c r="P94" s="203"/>
      <c r="Q94" s="49"/>
      <c r="R94" s="49"/>
    </row>
    <row r="95" spans="1:18" x14ac:dyDescent="0.25">
      <c r="A95" s="4" t="s">
        <v>68</v>
      </c>
      <c r="B95" s="52" t="s">
        <v>236</v>
      </c>
      <c r="C95" s="57">
        <v>3</v>
      </c>
      <c r="D95" s="174" t="s">
        <v>2</v>
      </c>
      <c r="E95" s="45" t="s">
        <v>32</v>
      </c>
      <c r="F95" s="167">
        <v>0</v>
      </c>
      <c r="G95" s="44">
        <f t="shared" si="23"/>
        <v>0</v>
      </c>
      <c r="H95" s="24">
        <f>F95/21</f>
        <v>0</v>
      </c>
      <c r="I95" s="77">
        <f>J95*1.3</f>
        <v>2.08</v>
      </c>
      <c r="J95" s="66">
        <v>1.6</v>
      </c>
      <c r="K95" s="67">
        <f>J95*21</f>
        <v>33.6</v>
      </c>
      <c r="L95" s="71"/>
      <c r="M95" s="79"/>
      <c r="N95" s="70"/>
      <c r="O95" s="195"/>
      <c r="P95" s="203"/>
      <c r="Q95" s="49"/>
      <c r="R95" s="49"/>
    </row>
    <row r="96" spans="1:18" x14ac:dyDescent="0.25">
      <c r="A96" s="7" t="s">
        <v>152</v>
      </c>
      <c r="B96" s="55" t="s">
        <v>237</v>
      </c>
      <c r="C96" s="57">
        <v>5</v>
      </c>
      <c r="D96" s="176" t="s">
        <v>1</v>
      </c>
      <c r="E96" s="45" t="s">
        <v>33</v>
      </c>
      <c r="F96" s="167">
        <v>35</v>
      </c>
      <c r="G96" s="44">
        <f t="shared" si="23"/>
        <v>2</v>
      </c>
      <c r="H96" s="24">
        <f>F96/15</f>
        <v>2.3333333333333335</v>
      </c>
      <c r="I96" s="78"/>
      <c r="J96" s="72"/>
      <c r="K96" s="73"/>
      <c r="L96" s="74">
        <f t="shared" ref="L96:L97" si="26">1.3*M96</f>
        <v>3.6399999999999997</v>
      </c>
      <c r="M96" s="75">
        <v>2.8</v>
      </c>
      <c r="N96" s="76">
        <f t="shared" ref="N96:N97" si="27">M96*15</f>
        <v>42</v>
      </c>
      <c r="O96" s="193">
        <v>0.15</v>
      </c>
      <c r="P96" s="203"/>
      <c r="Q96" s="49"/>
      <c r="R96" s="49"/>
    </row>
    <row r="97" spans="1:18" x14ac:dyDescent="0.25">
      <c r="A97" s="7" t="s">
        <v>153</v>
      </c>
      <c r="B97" s="55" t="s">
        <v>238</v>
      </c>
      <c r="C97" s="57">
        <v>5</v>
      </c>
      <c r="D97" s="176" t="s">
        <v>1</v>
      </c>
      <c r="E97" s="45" t="s">
        <v>33</v>
      </c>
      <c r="F97" s="167">
        <v>27</v>
      </c>
      <c r="G97" s="44">
        <f t="shared" si="23"/>
        <v>1</v>
      </c>
      <c r="H97" s="24">
        <f>F97/15</f>
        <v>1.8</v>
      </c>
      <c r="I97" s="78"/>
      <c r="J97" s="72"/>
      <c r="K97" s="73"/>
      <c r="L97" s="74">
        <f t="shared" si="26"/>
        <v>3.6399999999999997</v>
      </c>
      <c r="M97" s="75">
        <v>2.8</v>
      </c>
      <c r="N97" s="76">
        <f t="shared" si="27"/>
        <v>42</v>
      </c>
      <c r="O97" s="193">
        <v>0.15</v>
      </c>
      <c r="P97" s="203"/>
      <c r="Q97" s="49"/>
      <c r="R97" s="49"/>
    </row>
    <row r="98" spans="1:18" x14ac:dyDescent="0.25">
      <c r="A98" s="5" t="s">
        <v>154</v>
      </c>
      <c r="B98" s="53" t="s">
        <v>239</v>
      </c>
      <c r="C98" s="57">
        <v>5</v>
      </c>
      <c r="D98" s="174" t="s">
        <v>2</v>
      </c>
      <c r="E98" s="45" t="s">
        <v>32</v>
      </c>
      <c r="F98" s="167">
        <v>100</v>
      </c>
      <c r="G98" s="44">
        <f t="shared" si="23"/>
        <v>4</v>
      </c>
      <c r="H98" s="24">
        <f>F98/21</f>
        <v>4.7619047619047619</v>
      </c>
      <c r="I98" s="77">
        <f t="shared" ref="I98:I99" si="28">J98*1.3</f>
        <v>2.08</v>
      </c>
      <c r="J98" s="66">
        <v>1.6</v>
      </c>
      <c r="K98" s="67">
        <f t="shared" ref="K98:K99" si="29">J98*21</f>
        <v>33.6</v>
      </c>
      <c r="L98" s="68"/>
      <c r="M98" s="69"/>
      <c r="N98" s="70"/>
      <c r="O98" s="195"/>
      <c r="P98" s="203">
        <v>0.2</v>
      </c>
      <c r="Q98" s="49"/>
      <c r="R98" s="49"/>
    </row>
    <row r="99" spans="1:18" x14ac:dyDescent="0.25">
      <c r="A99" s="4" t="s">
        <v>114</v>
      </c>
      <c r="B99" s="52" t="s">
        <v>241</v>
      </c>
      <c r="C99" s="57">
        <v>3</v>
      </c>
      <c r="D99" s="174" t="s">
        <v>2</v>
      </c>
      <c r="E99" s="45" t="s">
        <v>32</v>
      </c>
      <c r="F99" s="167">
        <v>125</v>
      </c>
      <c r="G99" s="44">
        <f t="shared" si="23"/>
        <v>5</v>
      </c>
      <c r="H99" s="24">
        <f>F99/21</f>
        <v>5.9523809523809526</v>
      </c>
      <c r="I99" s="77">
        <f t="shared" si="28"/>
        <v>1.56</v>
      </c>
      <c r="J99" s="66">
        <v>1.2</v>
      </c>
      <c r="K99" s="67">
        <f t="shared" si="29"/>
        <v>25.2</v>
      </c>
      <c r="L99" s="71"/>
      <c r="M99" s="69"/>
      <c r="N99" s="70"/>
      <c r="O99" s="195"/>
      <c r="P99" s="203"/>
      <c r="Q99" s="49"/>
      <c r="R99" s="49"/>
    </row>
    <row r="100" spans="1:18" x14ac:dyDescent="0.25">
      <c r="A100" s="4" t="s">
        <v>155</v>
      </c>
      <c r="B100" s="53" t="s">
        <v>242</v>
      </c>
      <c r="C100" s="57">
        <v>3</v>
      </c>
      <c r="D100" s="176" t="s">
        <v>1</v>
      </c>
      <c r="E100" s="45" t="s">
        <v>7</v>
      </c>
      <c r="F100" s="167">
        <v>50</v>
      </c>
      <c r="G100" s="44">
        <f t="shared" si="23"/>
        <v>3</v>
      </c>
      <c r="H100" s="24">
        <f>F100/15</f>
        <v>3.3333333333333335</v>
      </c>
      <c r="I100" s="78"/>
      <c r="J100" s="72"/>
      <c r="K100" s="73"/>
      <c r="L100" s="74">
        <f t="shared" ref="L100:L110" si="30">1.3*M100</f>
        <v>3.3800000000000003</v>
      </c>
      <c r="M100" s="75">
        <v>2.6</v>
      </c>
      <c r="N100" s="76">
        <f t="shared" ref="N100:N110" si="31">M100*15</f>
        <v>39</v>
      </c>
      <c r="O100" s="195"/>
      <c r="P100" s="203"/>
      <c r="Q100" s="49"/>
      <c r="R100" s="49"/>
    </row>
    <row r="101" spans="1:18" x14ac:dyDescent="0.25">
      <c r="A101" s="5" t="s">
        <v>156</v>
      </c>
      <c r="B101" s="53" t="s">
        <v>243</v>
      </c>
      <c r="C101" s="57">
        <v>3</v>
      </c>
      <c r="D101" s="176" t="s">
        <v>1</v>
      </c>
      <c r="E101" s="45" t="s">
        <v>32</v>
      </c>
      <c r="F101" s="167">
        <v>35</v>
      </c>
      <c r="G101" s="44">
        <f t="shared" si="23"/>
        <v>2</v>
      </c>
      <c r="H101" s="24">
        <f>F101/15</f>
        <v>2.3333333333333335</v>
      </c>
      <c r="I101" s="78"/>
      <c r="J101" s="72"/>
      <c r="K101" s="73"/>
      <c r="L101" s="74">
        <f t="shared" si="30"/>
        <v>3.3800000000000003</v>
      </c>
      <c r="M101" s="75">
        <v>2.6</v>
      </c>
      <c r="N101" s="76">
        <f t="shared" si="31"/>
        <v>39</v>
      </c>
      <c r="O101" s="195"/>
      <c r="P101" s="203"/>
      <c r="Q101" s="49"/>
      <c r="R101" s="49"/>
    </row>
    <row r="102" spans="1:18" x14ac:dyDescent="0.25">
      <c r="A102" s="13" t="s">
        <v>115</v>
      </c>
      <c r="B102" s="53" t="s">
        <v>247</v>
      </c>
      <c r="C102" s="57">
        <v>3</v>
      </c>
      <c r="D102" s="176" t="s">
        <v>1</v>
      </c>
      <c r="E102" s="43" t="s">
        <v>7</v>
      </c>
      <c r="F102" s="167">
        <v>24</v>
      </c>
      <c r="G102" s="44">
        <f t="shared" si="23"/>
        <v>1</v>
      </c>
      <c r="H102" s="24">
        <f>F102/15</f>
        <v>1.6</v>
      </c>
      <c r="I102" s="71"/>
      <c r="J102" s="72"/>
      <c r="K102" s="73"/>
      <c r="L102" s="74">
        <f t="shared" si="30"/>
        <v>2.8600000000000003</v>
      </c>
      <c r="M102" s="75">
        <v>2.2000000000000002</v>
      </c>
      <c r="N102" s="76">
        <f t="shared" si="31"/>
        <v>33</v>
      </c>
      <c r="O102" s="195"/>
      <c r="P102" s="203"/>
      <c r="Q102" s="49"/>
      <c r="R102" s="49"/>
    </row>
    <row r="103" spans="1:18" x14ac:dyDescent="0.25">
      <c r="A103" s="4" t="s">
        <v>70</v>
      </c>
      <c r="B103" s="53" t="s">
        <v>244</v>
      </c>
      <c r="C103" s="57">
        <v>3</v>
      </c>
      <c r="D103" s="176" t="s">
        <v>1</v>
      </c>
      <c r="E103" s="45" t="s">
        <v>33</v>
      </c>
      <c r="F103" s="167">
        <v>0</v>
      </c>
      <c r="G103" s="44">
        <f t="shared" si="23"/>
        <v>0</v>
      </c>
      <c r="H103" s="24">
        <f>F103/15</f>
        <v>0</v>
      </c>
      <c r="I103" s="71"/>
      <c r="J103" s="72"/>
      <c r="K103" s="73"/>
      <c r="L103" s="74">
        <f t="shared" si="30"/>
        <v>3.3800000000000003</v>
      </c>
      <c r="M103" s="75">
        <v>2.6</v>
      </c>
      <c r="N103" s="76">
        <f t="shared" si="31"/>
        <v>39</v>
      </c>
      <c r="O103" s="195"/>
      <c r="P103" s="203"/>
      <c r="Q103" s="49"/>
      <c r="R103" s="49"/>
    </row>
    <row r="104" spans="1:18" x14ac:dyDescent="0.25">
      <c r="A104" s="5" t="s">
        <v>116</v>
      </c>
      <c r="B104" s="53" t="s">
        <v>244</v>
      </c>
      <c r="C104" s="57">
        <v>3</v>
      </c>
      <c r="D104" s="174" t="s">
        <v>2</v>
      </c>
      <c r="E104" s="45" t="s">
        <v>308</v>
      </c>
      <c r="F104" s="167">
        <v>265</v>
      </c>
      <c r="G104" s="44">
        <f t="shared" si="23"/>
        <v>12</v>
      </c>
      <c r="H104" s="24">
        <f>F104/21</f>
        <v>12.619047619047619</v>
      </c>
      <c r="I104" s="77">
        <f>J104*1.3</f>
        <v>2.08</v>
      </c>
      <c r="J104" s="66">
        <v>1.6</v>
      </c>
      <c r="K104" s="67">
        <f>J104*21</f>
        <v>33.6</v>
      </c>
      <c r="L104" s="74"/>
      <c r="M104" s="75"/>
      <c r="N104" s="76"/>
      <c r="O104" s="195"/>
      <c r="P104" s="203"/>
      <c r="Q104" s="49"/>
      <c r="R104" s="49"/>
    </row>
    <row r="105" spans="1:18" x14ac:dyDescent="0.25">
      <c r="A105" s="4" t="s">
        <v>157</v>
      </c>
      <c r="B105" s="53" t="s">
        <v>245</v>
      </c>
      <c r="C105" s="57">
        <v>3</v>
      </c>
      <c r="D105" s="176" t="s">
        <v>1</v>
      </c>
      <c r="E105" s="45" t="s">
        <v>33</v>
      </c>
      <c r="F105" s="167">
        <v>35</v>
      </c>
      <c r="G105" s="44">
        <f t="shared" si="23"/>
        <v>2</v>
      </c>
      <c r="H105" s="24">
        <f t="shared" ref="H105:H110" si="32">F105/15</f>
        <v>2.3333333333333335</v>
      </c>
      <c r="I105" s="71"/>
      <c r="J105" s="72"/>
      <c r="K105" s="73"/>
      <c r="L105" s="74">
        <f t="shared" si="30"/>
        <v>3.3800000000000003</v>
      </c>
      <c r="M105" s="75">
        <v>2.6</v>
      </c>
      <c r="N105" s="76">
        <f t="shared" si="31"/>
        <v>39</v>
      </c>
      <c r="O105" s="195"/>
      <c r="P105" s="203"/>
      <c r="Q105" s="49"/>
      <c r="R105" s="49"/>
    </row>
    <row r="106" spans="1:18" x14ac:dyDescent="0.25">
      <c r="A106" s="4" t="s">
        <v>117</v>
      </c>
      <c r="B106" s="53" t="s">
        <v>246</v>
      </c>
      <c r="C106" s="57">
        <v>3</v>
      </c>
      <c r="D106" s="176" t="s">
        <v>1</v>
      </c>
      <c r="E106" s="45" t="s">
        <v>32</v>
      </c>
      <c r="F106" s="167">
        <v>89</v>
      </c>
      <c r="G106" s="44">
        <f t="shared" si="23"/>
        <v>5</v>
      </c>
      <c r="H106" s="24">
        <f t="shared" si="32"/>
        <v>5.9333333333333336</v>
      </c>
      <c r="I106" s="78"/>
      <c r="J106" s="72"/>
      <c r="K106" s="73"/>
      <c r="L106" s="74">
        <f t="shared" si="30"/>
        <v>2.8600000000000003</v>
      </c>
      <c r="M106" s="75">
        <v>2.2000000000000002</v>
      </c>
      <c r="N106" s="76">
        <f t="shared" si="31"/>
        <v>33</v>
      </c>
      <c r="O106" s="195"/>
      <c r="P106" s="203"/>
      <c r="Q106" s="49"/>
      <c r="R106" s="49"/>
    </row>
    <row r="107" spans="1:18" x14ac:dyDescent="0.25">
      <c r="A107" s="4" t="s">
        <v>117</v>
      </c>
      <c r="B107" s="53" t="s">
        <v>246</v>
      </c>
      <c r="C107" s="57">
        <v>3</v>
      </c>
      <c r="D107" s="176" t="s">
        <v>1</v>
      </c>
      <c r="E107" s="45" t="s">
        <v>7</v>
      </c>
      <c r="F107" s="167">
        <v>23</v>
      </c>
      <c r="G107" s="44">
        <f t="shared" si="23"/>
        <v>1</v>
      </c>
      <c r="H107" s="24">
        <f t="shared" si="32"/>
        <v>1.5333333333333334</v>
      </c>
      <c r="I107" s="78"/>
      <c r="J107" s="72"/>
      <c r="K107" s="73"/>
      <c r="L107" s="74">
        <f t="shared" si="30"/>
        <v>2.8600000000000003</v>
      </c>
      <c r="M107" s="75">
        <v>2.2000000000000002</v>
      </c>
      <c r="N107" s="76">
        <f t="shared" si="31"/>
        <v>33</v>
      </c>
      <c r="O107" s="195"/>
      <c r="P107" s="203"/>
      <c r="Q107" s="49"/>
      <c r="R107" s="49"/>
    </row>
    <row r="108" spans="1:18" x14ac:dyDescent="0.25">
      <c r="A108" s="7" t="s">
        <v>158</v>
      </c>
      <c r="B108" s="55" t="s">
        <v>240</v>
      </c>
      <c r="C108" s="57">
        <v>5</v>
      </c>
      <c r="D108" s="176" t="s">
        <v>1</v>
      </c>
      <c r="E108" s="45" t="s">
        <v>33</v>
      </c>
      <c r="F108" s="167">
        <v>0</v>
      </c>
      <c r="G108" s="44">
        <f t="shared" si="23"/>
        <v>0</v>
      </c>
      <c r="H108" s="24">
        <f t="shared" si="32"/>
        <v>0</v>
      </c>
      <c r="I108" s="78"/>
      <c r="J108" s="72"/>
      <c r="K108" s="73"/>
      <c r="L108" s="74">
        <f t="shared" si="30"/>
        <v>3.3800000000000003</v>
      </c>
      <c r="M108" s="75">
        <v>2.6</v>
      </c>
      <c r="N108" s="76">
        <f t="shared" si="31"/>
        <v>39</v>
      </c>
      <c r="O108" s="195"/>
      <c r="P108" s="203"/>
      <c r="Q108" s="49"/>
      <c r="R108" s="49"/>
    </row>
    <row r="109" spans="1:18" x14ac:dyDescent="0.25">
      <c r="A109" s="13" t="s">
        <v>118</v>
      </c>
      <c r="B109" s="53" t="s">
        <v>248</v>
      </c>
      <c r="C109" s="57">
        <v>6</v>
      </c>
      <c r="D109" s="176" t="s">
        <v>1</v>
      </c>
      <c r="E109" s="45" t="s">
        <v>7</v>
      </c>
      <c r="F109" s="167">
        <v>46</v>
      </c>
      <c r="G109" s="44">
        <f t="shared" si="23"/>
        <v>3</v>
      </c>
      <c r="H109" s="24">
        <f t="shared" si="32"/>
        <v>3.0666666666666669</v>
      </c>
      <c r="I109" s="78"/>
      <c r="J109" s="72"/>
      <c r="K109" s="73"/>
      <c r="L109" s="74">
        <f t="shared" si="30"/>
        <v>1.8199999999999998</v>
      </c>
      <c r="M109" s="69">
        <v>1.4</v>
      </c>
      <c r="N109" s="76">
        <f t="shared" si="31"/>
        <v>21</v>
      </c>
      <c r="O109" s="195"/>
      <c r="P109" s="203"/>
      <c r="Q109" s="49"/>
      <c r="R109" s="49"/>
    </row>
    <row r="110" spans="1:18" x14ac:dyDescent="0.25">
      <c r="A110" s="5" t="s">
        <v>159</v>
      </c>
      <c r="B110" s="53" t="s">
        <v>249</v>
      </c>
      <c r="C110" s="57">
        <v>4</v>
      </c>
      <c r="D110" s="176" t="s">
        <v>1</v>
      </c>
      <c r="E110" s="45" t="s">
        <v>7</v>
      </c>
      <c r="F110" s="167">
        <v>0</v>
      </c>
      <c r="G110" s="44">
        <f t="shared" si="23"/>
        <v>0</v>
      </c>
      <c r="H110" s="24">
        <f t="shared" si="32"/>
        <v>0</v>
      </c>
      <c r="I110" s="71"/>
      <c r="J110" s="72"/>
      <c r="K110" s="73"/>
      <c r="L110" s="74">
        <f t="shared" si="30"/>
        <v>3.3800000000000003</v>
      </c>
      <c r="M110" s="75">
        <v>2.6</v>
      </c>
      <c r="N110" s="76">
        <f t="shared" si="31"/>
        <v>39</v>
      </c>
      <c r="O110" s="195"/>
      <c r="P110" s="203"/>
      <c r="Q110" s="49"/>
      <c r="R110" s="49"/>
    </row>
    <row r="111" spans="1:18" x14ac:dyDescent="0.25">
      <c r="A111" s="5" t="s">
        <v>159</v>
      </c>
      <c r="B111" s="53" t="s">
        <v>249</v>
      </c>
      <c r="C111" s="57">
        <v>4</v>
      </c>
      <c r="D111" s="174" t="s">
        <v>2</v>
      </c>
      <c r="E111" s="45" t="s">
        <v>32</v>
      </c>
      <c r="F111" s="167">
        <v>0</v>
      </c>
      <c r="G111" s="44">
        <f t="shared" si="23"/>
        <v>0</v>
      </c>
      <c r="H111" s="24">
        <f>F111/21</f>
        <v>0</v>
      </c>
      <c r="I111" s="77">
        <f>J111*1.3</f>
        <v>1.8199999999999998</v>
      </c>
      <c r="J111" s="66">
        <v>1.4</v>
      </c>
      <c r="K111" s="67">
        <f>J111*21</f>
        <v>29.4</v>
      </c>
      <c r="L111" s="68"/>
      <c r="M111" s="69"/>
      <c r="N111" s="70"/>
      <c r="O111" s="195"/>
      <c r="P111" s="203"/>
      <c r="Q111" s="49"/>
      <c r="R111" s="49"/>
    </row>
    <row r="112" spans="1:18" x14ac:dyDescent="0.25">
      <c r="A112" s="4" t="s">
        <v>160</v>
      </c>
      <c r="B112" s="52" t="s">
        <v>251</v>
      </c>
      <c r="C112" s="57">
        <v>4</v>
      </c>
      <c r="D112" s="176" t="s">
        <v>1</v>
      </c>
      <c r="E112" s="45" t="s">
        <v>33</v>
      </c>
      <c r="F112" s="167">
        <v>155</v>
      </c>
      <c r="G112" s="44">
        <f t="shared" si="23"/>
        <v>10</v>
      </c>
      <c r="H112" s="24">
        <f>F112/15</f>
        <v>10.333333333333334</v>
      </c>
      <c r="I112" s="71"/>
      <c r="J112" s="72"/>
      <c r="K112" s="73"/>
      <c r="L112" s="74">
        <f t="shared" ref="L112:L113" si="33">1.3*M112</f>
        <v>4.16</v>
      </c>
      <c r="M112" s="75">
        <v>3.2</v>
      </c>
      <c r="N112" s="76">
        <f t="shared" ref="N112:N113" si="34">M112*15</f>
        <v>48</v>
      </c>
      <c r="O112" s="195"/>
      <c r="P112" s="203"/>
      <c r="Q112" s="49"/>
      <c r="R112" s="49"/>
    </row>
    <row r="113" spans="1:18" x14ac:dyDescent="0.25">
      <c r="A113" s="13" t="s">
        <v>23</v>
      </c>
      <c r="B113" s="52" t="s">
        <v>250</v>
      </c>
      <c r="C113" s="57">
        <v>4</v>
      </c>
      <c r="D113" s="176" t="s">
        <v>1</v>
      </c>
      <c r="E113" s="43" t="s">
        <v>7</v>
      </c>
      <c r="F113" s="167">
        <v>134</v>
      </c>
      <c r="G113" s="44">
        <f t="shared" si="23"/>
        <v>8</v>
      </c>
      <c r="H113" s="24">
        <f>F113/15</f>
        <v>8.9333333333333336</v>
      </c>
      <c r="I113" s="71"/>
      <c r="J113" s="72"/>
      <c r="K113" s="73"/>
      <c r="L113" s="74">
        <f t="shared" si="33"/>
        <v>2.8600000000000003</v>
      </c>
      <c r="M113" s="75">
        <v>2.2000000000000002</v>
      </c>
      <c r="N113" s="76">
        <f t="shared" si="34"/>
        <v>33</v>
      </c>
      <c r="O113" s="195"/>
      <c r="P113" s="203"/>
      <c r="Q113" s="49"/>
      <c r="R113" s="49"/>
    </row>
    <row r="114" spans="1:18" x14ac:dyDescent="0.25">
      <c r="A114" s="13" t="s">
        <v>23</v>
      </c>
      <c r="B114" s="52" t="s">
        <v>250</v>
      </c>
      <c r="C114" s="57">
        <v>4</v>
      </c>
      <c r="D114" s="174" t="s">
        <v>2</v>
      </c>
      <c r="E114" s="43" t="s">
        <v>7</v>
      </c>
      <c r="F114" s="167">
        <v>127</v>
      </c>
      <c r="G114" s="44">
        <f t="shared" si="23"/>
        <v>6</v>
      </c>
      <c r="H114" s="24">
        <f>F114/21</f>
        <v>6.0476190476190474</v>
      </c>
      <c r="I114" s="77">
        <f>J114*1.3</f>
        <v>1.56</v>
      </c>
      <c r="J114" s="66">
        <v>1.2</v>
      </c>
      <c r="K114" s="67">
        <f>J114*21</f>
        <v>25.2</v>
      </c>
      <c r="L114" s="71"/>
      <c r="M114" s="69"/>
      <c r="N114" s="70"/>
      <c r="O114" s="195"/>
      <c r="P114" s="203"/>
      <c r="Q114" s="49"/>
      <c r="R114" s="49"/>
    </row>
    <row r="115" spans="1:18" x14ac:dyDescent="0.25">
      <c r="A115" s="4" t="s">
        <v>161</v>
      </c>
      <c r="B115" s="53" t="s">
        <v>253</v>
      </c>
      <c r="C115" s="23" t="s">
        <v>252</v>
      </c>
      <c r="D115" s="176" t="s">
        <v>1</v>
      </c>
      <c r="E115" s="45" t="s">
        <v>32</v>
      </c>
      <c r="F115" s="167">
        <v>0</v>
      </c>
      <c r="G115" s="44">
        <f t="shared" si="23"/>
        <v>0</v>
      </c>
      <c r="H115" s="24">
        <f>F115/15</f>
        <v>0</v>
      </c>
      <c r="I115" s="71"/>
      <c r="J115" s="72"/>
      <c r="K115" s="73"/>
      <c r="L115" s="74">
        <f t="shared" ref="L115:L117" si="35">1.3*M115</f>
        <v>3.12</v>
      </c>
      <c r="M115" s="75">
        <v>2.4</v>
      </c>
      <c r="N115" s="76">
        <f t="shared" ref="N115:N117" si="36">M115*15</f>
        <v>36</v>
      </c>
      <c r="O115" s="195"/>
      <c r="P115" s="203"/>
      <c r="Q115" s="49"/>
      <c r="R115" s="49"/>
    </row>
    <row r="116" spans="1:18" x14ac:dyDescent="0.25">
      <c r="A116" s="4" t="s">
        <v>99</v>
      </c>
      <c r="B116" s="53" t="s">
        <v>254</v>
      </c>
      <c r="C116" s="57">
        <v>6</v>
      </c>
      <c r="D116" s="176" t="s">
        <v>1</v>
      </c>
      <c r="E116" s="45" t="s">
        <v>33</v>
      </c>
      <c r="F116" s="167">
        <v>96</v>
      </c>
      <c r="G116" s="44">
        <f t="shared" si="23"/>
        <v>6</v>
      </c>
      <c r="H116" s="24">
        <f>F116/15</f>
        <v>6.4</v>
      </c>
      <c r="I116" s="71"/>
      <c r="J116" s="72"/>
      <c r="K116" s="73"/>
      <c r="L116" s="74">
        <f t="shared" si="35"/>
        <v>2.8600000000000003</v>
      </c>
      <c r="M116" s="75">
        <v>2.2000000000000002</v>
      </c>
      <c r="N116" s="76">
        <f t="shared" si="36"/>
        <v>33</v>
      </c>
      <c r="O116" s="195"/>
      <c r="P116" s="203"/>
      <c r="Q116" s="49"/>
      <c r="R116" s="49"/>
    </row>
    <row r="117" spans="1:18" x14ac:dyDescent="0.25">
      <c r="A117" s="4" t="s">
        <v>64</v>
      </c>
      <c r="B117" s="52" t="s">
        <v>255</v>
      </c>
      <c r="C117" s="57">
        <v>5</v>
      </c>
      <c r="D117" s="176" t="s">
        <v>1</v>
      </c>
      <c r="E117" s="45" t="s">
        <v>7</v>
      </c>
      <c r="F117" s="167">
        <v>0</v>
      </c>
      <c r="G117" s="44">
        <f t="shared" si="23"/>
        <v>0</v>
      </c>
      <c r="H117" s="24">
        <f>F117/15</f>
        <v>0</v>
      </c>
      <c r="I117" s="78"/>
      <c r="J117" s="72"/>
      <c r="K117" s="73"/>
      <c r="L117" s="74">
        <f t="shared" si="35"/>
        <v>2.8600000000000003</v>
      </c>
      <c r="M117" s="75">
        <v>2.2000000000000002</v>
      </c>
      <c r="N117" s="76">
        <f t="shared" si="36"/>
        <v>33</v>
      </c>
      <c r="O117" s="195"/>
      <c r="P117" s="203"/>
      <c r="Q117" s="49"/>
      <c r="R117" s="49"/>
    </row>
    <row r="118" spans="1:18" x14ac:dyDescent="0.25">
      <c r="A118" s="13" t="s">
        <v>64</v>
      </c>
      <c r="B118" s="52" t="s">
        <v>255</v>
      </c>
      <c r="C118" s="57">
        <v>5</v>
      </c>
      <c r="D118" s="174" t="s">
        <v>2</v>
      </c>
      <c r="E118" s="45" t="s">
        <v>7</v>
      </c>
      <c r="F118" s="167">
        <v>273</v>
      </c>
      <c r="G118" s="44">
        <f t="shared" si="23"/>
        <v>13</v>
      </c>
      <c r="H118" s="24">
        <f>F118/21</f>
        <v>13</v>
      </c>
      <c r="I118" s="77">
        <f t="shared" ref="I118:I119" si="37">J118*1.3</f>
        <v>1.56</v>
      </c>
      <c r="J118" s="66">
        <v>1.2</v>
      </c>
      <c r="K118" s="67">
        <f t="shared" ref="K118:K119" si="38">J118*21</f>
        <v>25.2</v>
      </c>
      <c r="L118" s="68"/>
      <c r="M118" s="69"/>
      <c r="N118" s="70"/>
      <c r="O118" s="195"/>
      <c r="P118" s="203"/>
      <c r="Q118" s="49"/>
      <c r="R118" s="49"/>
    </row>
    <row r="119" spans="1:18" x14ac:dyDescent="0.25">
      <c r="A119" s="4" t="s">
        <v>59</v>
      </c>
      <c r="B119" s="53" t="s">
        <v>256</v>
      </c>
      <c r="C119" s="57">
        <v>4</v>
      </c>
      <c r="D119" s="174" t="s">
        <v>2</v>
      </c>
      <c r="E119" s="45" t="s">
        <v>7</v>
      </c>
      <c r="F119" s="167">
        <v>0</v>
      </c>
      <c r="G119" s="44">
        <f t="shared" si="23"/>
        <v>0</v>
      </c>
      <c r="H119" s="24">
        <f>F119/21</f>
        <v>0</v>
      </c>
      <c r="I119" s="77">
        <f t="shared" si="37"/>
        <v>1.56</v>
      </c>
      <c r="J119" s="66">
        <v>1.2</v>
      </c>
      <c r="K119" s="67">
        <f t="shared" si="38"/>
        <v>25.2</v>
      </c>
      <c r="L119" s="71"/>
      <c r="M119" s="69"/>
      <c r="N119" s="70"/>
      <c r="O119" s="195"/>
      <c r="P119" s="203"/>
      <c r="Q119" s="49"/>
      <c r="R119" s="49"/>
    </row>
    <row r="120" spans="1:18" x14ac:dyDescent="0.25">
      <c r="A120" s="13" t="s">
        <v>13</v>
      </c>
      <c r="B120" s="52" t="s">
        <v>257</v>
      </c>
      <c r="C120" s="57" t="s">
        <v>258</v>
      </c>
      <c r="D120" s="176" t="s">
        <v>1</v>
      </c>
      <c r="E120" s="43" t="s">
        <v>7</v>
      </c>
      <c r="F120" s="167">
        <v>10</v>
      </c>
      <c r="G120" s="44">
        <f t="shared" ref="G120:G151" si="39">ROUNDDOWN(H120,0)</f>
        <v>0</v>
      </c>
      <c r="H120" s="24">
        <f>F120/15</f>
        <v>0.66666666666666663</v>
      </c>
      <c r="I120" s="71"/>
      <c r="J120" s="72"/>
      <c r="K120" s="73"/>
      <c r="L120" s="74">
        <f>1.3*M120</f>
        <v>1.6900000000000002</v>
      </c>
      <c r="M120" s="69">
        <v>1.3</v>
      </c>
      <c r="N120" s="76">
        <f>M120*15</f>
        <v>19.5</v>
      </c>
      <c r="O120" s="195"/>
      <c r="P120" s="203"/>
      <c r="Q120" s="49"/>
      <c r="R120" s="49"/>
    </row>
    <row r="121" spans="1:18" x14ac:dyDescent="0.25">
      <c r="A121" s="13" t="s">
        <v>13</v>
      </c>
      <c r="B121" s="52" t="s">
        <v>257</v>
      </c>
      <c r="C121" s="57" t="s">
        <v>258</v>
      </c>
      <c r="D121" s="174" t="s">
        <v>2</v>
      </c>
      <c r="E121" s="43" t="s">
        <v>7</v>
      </c>
      <c r="F121" s="167">
        <v>30</v>
      </c>
      <c r="G121" s="44">
        <f t="shared" si="39"/>
        <v>1</v>
      </c>
      <c r="H121" s="24">
        <f>F121/21</f>
        <v>1.4285714285714286</v>
      </c>
      <c r="I121" s="77">
        <f t="shared" ref="I121:I122" si="40">J121*1.3</f>
        <v>0.90999999999999992</v>
      </c>
      <c r="J121" s="79">
        <v>0.7</v>
      </c>
      <c r="K121" s="67">
        <f t="shared" ref="K121:K122" si="41">J121*21</f>
        <v>14.7</v>
      </c>
      <c r="L121" s="71"/>
      <c r="M121" s="69"/>
      <c r="N121" s="70"/>
      <c r="O121" s="195"/>
      <c r="P121" s="203"/>
      <c r="Q121" s="49"/>
      <c r="R121" s="49"/>
    </row>
    <row r="122" spans="1:18" x14ac:dyDescent="0.25">
      <c r="A122" s="5" t="s">
        <v>73</v>
      </c>
      <c r="B122" s="53" t="s">
        <v>259</v>
      </c>
      <c r="C122" s="57">
        <v>5</v>
      </c>
      <c r="D122" s="174" t="s">
        <v>2</v>
      </c>
      <c r="E122" s="45" t="s">
        <v>32</v>
      </c>
      <c r="F122" s="167">
        <v>0</v>
      </c>
      <c r="G122" s="44">
        <f t="shared" si="39"/>
        <v>0</v>
      </c>
      <c r="H122" s="24">
        <f>F122/21</f>
        <v>0</v>
      </c>
      <c r="I122" s="77">
        <f t="shared" si="40"/>
        <v>1.8199999999999998</v>
      </c>
      <c r="J122" s="66">
        <v>1.4</v>
      </c>
      <c r="K122" s="67">
        <f t="shared" si="41"/>
        <v>29.4</v>
      </c>
      <c r="L122" s="71"/>
      <c r="M122" s="69"/>
      <c r="N122" s="70"/>
      <c r="O122" s="195"/>
      <c r="P122" s="203"/>
      <c r="Q122" s="49"/>
      <c r="R122" s="49"/>
    </row>
    <row r="123" spans="1:18" x14ac:dyDescent="0.25">
      <c r="A123" s="13" t="s">
        <v>162</v>
      </c>
      <c r="B123" s="53" t="s">
        <v>260</v>
      </c>
      <c r="C123" s="57">
        <v>5</v>
      </c>
      <c r="D123" s="176" t="s">
        <v>1</v>
      </c>
      <c r="E123" s="45" t="s">
        <v>32</v>
      </c>
      <c r="F123" s="167">
        <v>0</v>
      </c>
      <c r="G123" s="44">
        <f t="shared" si="39"/>
        <v>0</v>
      </c>
      <c r="H123" s="24">
        <f>F123/15</f>
        <v>0</v>
      </c>
      <c r="I123" s="71"/>
      <c r="J123" s="72"/>
      <c r="K123" s="73"/>
      <c r="L123" s="74">
        <f t="shared" ref="L123:L127" si="42">1.3*M123</f>
        <v>3.6399999999999997</v>
      </c>
      <c r="M123" s="75">
        <v>2.8</v>
      </c>
      <c r="N123" s="76">
        <f t="shared" ref="N123:N127" si="43">M123*15</f>
        <v>42</v>
      </c>
      <c r="O123" s="195"/>
      <c r="P123" s="203"/>
      <c r="Q123" s="49"/>
      <c r="R123" s="49"/>
    </row>
    <row r="124" spans="1:18" x14ac:dyDescent="0.25">
      <c r="A124" s="4" t="s">
        <v>163</v>
      </c>
      <c r="B124" s="53" t="s">
        <v>261</v>
      </c>
      <c r="C124" s="57">
        <v>5</v>
      </c>
      <c r="D124" s="176" t="s">
        <v>1</v>
      </c>
      <c r="E124" s="45" t="s">
        <v>7</v>
      </c>
      <c r="F124" s="167">
        <v>0</v>
      </c>
      <c r="G124" s="44">
        <f t="shared" si="39"/>
        <v>0</v>
      </c>
      <c r="H124" s="24">
        <f>F124/15</f>
        <v>0</v>
      </c>
      <c r="I124" s="71"/>
      <c r="J124" s="72"/>
      <c r="K124" s="73"/>
      <c r="L124" s="74">
        <f t="shared" si="42"/>
        <v>3.6399999999999997</v>
      </c>
      <c r="M124" s="75">
        <v>2.8</v>
      </c>
      <c r="N124" s="76">
        <f t="shared" si="43"/>
        <v>42</v>
      </c>
      <c r="O124" s="195"/>
      <c r="P124" s="203"/>
      <c r="Q124" s="49"/>
      <c r="R124" s="49"/>
    </row>
    <row r="125" spans="1:18" x14ac:dyDescent="0.25">
      <c r="A125" s="4" t="s">
        <v>163</v>
      </c>
      <c r="B125" s="53" t="s">
        <v>261</v>
      </c>
      <c r="C125" s="57">
        <v>5</v>
      </c>
      <c r="D125" s="176" t="s">
        <v>1</v>
      </c>
      <c r="E125" s="45" t="s">
        <v>32</v>
      </c>
      <c r="F125" s="167">
        <v>0</v>
      </c>
      <c r="G125" s="44">
        <f t="shared" si="39"/>
        <v>0</v>
      </c>
      <c r="H125" s="24">
        <f>F125/15</f>
        <v>0</v>
      </c>
      <c r="I125" s="78"/>
      <c r="J125" s="72"/>
      <c r="K125" s="73"/>
      <c r="L125" s="74">
        <f t="shared" si="42"/>
        <v>3.6399999999999997</v>
      </c>
      <c r="M125" s="75">
        <v>2.8</v>
      </c>
      <c r="N125" s="76">
        <f t="shared" si="43"/>
        <v>42</v>
      </c>
      <c r="O125" s="195"/>
      <c r="P125" s="203"/>
      <c r="Q125" s="49"/>
      <c r="R125" s="49"/>
    </row>
    <row r="126" spans="1:18" x14ac:dyDescent="0.25">
      <c r="A126" s="13" t="s">
        <v>52</v>
      </c>
      <c r="B126" s="53" t="s">
        <v>262</v>
      </c>
      <c r="C126" s="57">
        <v>2</v>
      </c>
      <c r="D126" s="176" t="s">
        <v>1</v>
      </c>
      <c r="E126" s="45" t="s">
        <v>7</v>
      </c>
      <c r="F126" s="167">
        <v>104</v>
      </c>
      <c r="G126" s="44">
        <f t="shared" si="39"/>
        <v>6</v>
      </c>
      <c r="H126" s="24">
        <f>F126/15</f>
        <v>6.9333333333333336</v>
      </c>
      <c r="I126" s="78"/>
      <c r="J126" s="72"/>
      <c r="K126" s="73"/>
      <c r="L126" s="74">
        <f t="shared" si="42"/>
        <v>1.6900000000000002</v>
      </c>
      <c r="M126" s="69">
        <v>1.3</v>
      </c>
      <c r="N126" s="76">
        <f t="shared" si="43"/>
        <v>19.5</v>
      </c>
      <c r="O126" s="195"/>
      <c r="P126" s="203"/>
      <c r="Q126" s="49"/>
      <c r="R126" s="49"/>
    </row>
    <row r="127" spans="1:18" x14ac:dyDescent="0.25">
      <c r="A127" s="14" t="s">
        <v>14</v>
      </c>
      <c r="B127" s="52" t="s">
        <v>263</v>
      </c>
      <c r="C127" s="57">
        <v>3</v>
      </c>
      <c r="D127" s="176" t="s">
        <v>1</v>
      </c>
      <c r="E127" s="43" t="s">
        <v>7</v>
      </c>
      <c r="F127" s="167">
        <v>0</v>
      </c>
      <c r="G127" s="44">
        <f t="shared" si="39"/>
        <v>0</v>
      </c>
      <c r="H127" s="24">
        <f>F127/15</f>
        <v>0</v>
      </c>
      <c r="I127" s="71"/>
      <c r="J127" s="72"/>
      <c r="K127" s="73"/>
      <c r="L127" s="74">
        <f t="shared" si="42"/>
        <v>2.8600000000000003</v>
      </c>
      <c r="M127" s="75">
        <v>2.2000000000000002</v>
      </c>
      <c r="N127" s="76">
        <f t="shared" si="43"/>
        <v>33</v>
      </c>
      <c r="O127" s="195"/>
      <c r="P127" s="203"/>
      <c r="Q127" s="49"/>
      <c r="R127" s="49"/>
    </row>
    <row r="128" spans="1:18" x14ac:dyDescent="0.25">
      <c r="A128" s="25" t="s">
        <v>14</v>
      </c>
      <c r="B128" s="52" t="s">
        <v>263</v>
      </c>
      <c r="C128" s="57">
        <v>3</v>
      </c>
      <c r="D128" s="174" t="s">
        <v>2</v>
      </c>
      <c r="E128" s="43" t="s">
        <v>7</v>
      </c>
      <c r="F128" s="167">
        <v>0</v>
      </c>
      <c r="G128" s="44">
        <f t="shared" si="39"/>
        <v>0</v>
      </c>
      <c r="H128" s="24">
        <f>F128/21</f>
        <v>0</v>
      </c>
      <c r="I128" s="77">
        <f>J128*1.3</f>
        <v>1.56</v>
      </c>
      <c r="J128" s="66">
        <v>1.2</v>
      </c>
      <c r="K128" s="67">
        <f>J128*21</f>
        <v>25.2</v>
      </c>
      <c r="L128" s="71"/>
      <c r="M128" s="69"/>
      <c r="N128" s="70"/>
      <c r="O128" s="195"/>
      <c r="P128" s="203"/>
      <c r="Q128" s="49"/>
      <c r="R128" s="49"/>
    </row>
    <row r="129" spans="1:18" x14ac:dyDescent="0.25">
      <c r="A129" s="13" t="s">
        <v>120</v>
      </c>
      <c r="B129" s="52" t="s">
        <v>264</v>
      </c>
      <c r="C129" s="57">
        <v>5</v>
      </c>
      <c r="D129" s="176" t="s">
        <v>1</v>
      </c>
      <c r="E129" s="43" t="s">
        <v>7</v>
      </c>
      <c r="F129" s="167">
        <v>0</v>
      </c>
      <c r="G129" s="44">
        <f t="shared" si="39"/>
        <v>0</v>
      </c>
      <c r="H129" s="24">
        <f>F129/15</f>
        <v>0</v>
      </c>
      <c r="I129" s="71"/>
      <c r="J129" s="72"/>
      <c r="K129" s="73"/>
      <c r="L129" s="74">
        <f>1.3*M129</f>
        <v>2.8600000000000003</v>
      </c>
      <c r="M129" s="75">
        <v>2.2000000000000002</v>
      </c>
      <c r="N129" s="76">
        <f>M129*15</f>
        <v>33</v>
      </c>
      <c r="O129" s="195"/>
      <c r="P129" s="203"/>
      <c r="Q129" s="49"/>
      <c r="R129" s="49"/>
    </row>
    <row r="130" spans="1:18" x14ac:dyDescent="0.25">
      <c r="A130" s="13" t="s">
        <v>120</v>
      </c>
      <c r="B130" s="52" t="s">
        <v>264</v>
      </c>
      <c r="C130" s="57">
        <v>5</v>
      </c>
      <c r="D130" s="174" t="s">
        <v>2</v>
      </c>
      <c r="E130" s="43" t="s">
        <v>7</v>
      </c>
      <c r="F130" s="167">
        <v>1</v>
      </c>
      <c r="G130" s="44">
        <f t="shared" si="39"/>
        <v>0</v>
      </c>
      <c r="H130" s="24">
        <f>F130/21</f>
        <v>4.7619047619047616E-2</v>
      </c>
      <c r="I130" s="77">
        <f t="shared" ref="I130:I131" si="44">J130*1.3</f>
        <v>1.56</v>
      </c>
      <c r="J130" s="66">
        <v>1.2</v>
      </c>
      <c r="K130" s="67">
        <f t="shared" ref="K130:K131" si="45">J130*21</f>
        <v>25.2</v>
      </c>
      <c r="L130" s="71"/>
      <c r="M130" s="69"/>
      <c r="N130" s="70"/>
      <c r="O130" s="195"/>
      <c r="P130" s="203"/>
      <c r="Q130" s="49"/>
      <c r="R130" s="49"/>
    </row>
    <row r="131" spans="1:18" x14ac:dyDescent="0.25">
      <c r="A131" s="4" t="s">
        <v>121</v>
      </c>
      <c r="B131" s="52" t="s">
        <v>264</v>
      </c>
      <c r="C131" s="57">
        <v>5</v>
      </c>
      <c r="D131" s="174" t="s">
        <v>2</v>
      </c>
      <c r="E131" s="45" t="s">
        <v>32</v>
      </c>
      <c r="F131" s="167">
        <v>122</v>
      </c>
      <c r="G131" s="44">
        <f t="shared" si="39"/>
        <v>5</v>
      </c>
      <c r="H131" s="24">
        <f>F131/21</f>
        <v>5.8095238095238093</v>
      </c>
      <c r="I131" s="77">
        <f t="shared" si="44"/>
        <v>1.56</v>
      </c>
      <c r="J131" s="66">
        <v>1.2</v>
      </c>
      <c r="K131" s="67">
        <f t="shared" si="45"/>
        <v>25.2</v>
      </c>
      <c r="L131" s="68"/>
      <c r="M131" s="69"/>
      <c r="N131" s="70"/>
      <c r="O131" s="195"/>
      <c r="P131" s="203"/>
      <c r="Q131" s="49"/>
      <c r="R131" s="49"/>
    </row>
    <row r="132" spans="1:18" x14ac:dyDescent="0.25">
      <c r="A132" s="7" t="s">
        <v>48</v>
      </c>
      <c r="B132" s="52" t="s">
        <v>265</v>
      </c>
      <c r="C132" s="57">
        <v>3</v>
      </c>
      <c r="D132" s="176" t="s">
        <v>1</v>
      </c>
      <c r="E132" s="45" t="s">
        <v>7</v>
      </c>
      <c r="F132" s="167">
        <v>11</v>
      </c>
      <c r="G132" s="44">
        <f t="shared" si="39"/>
        <v>0</v>
      </c>
      <c r="H132" s="24">
        <f>F132/15</f>
        <v>0.73333333333333328</v>
      </c>
      <c r="I132" s="78"/>
      <c r="J132" s="72"/>
      <c r="K132" s="73"/>
      <c r="L132" s="74">
        <f>1.3*M132</f>
        <v>2.8600000000000003</v>
      </c>
      <c r="M132" s="75">
        <v>2.2000000000000002</v>
      </c>
      <c r="N132" s="76">
        <f>M132*15</f>
        <v>33</v>
      </c>
      <c r="O132" s="195"/>
      <c r="P132" s="203"/>
      <c r="Q132" s="49"/>
      <c r="R132" s="49"/>
    </row>
    <row r="133" spans="1:18" x14ac:dyDescent="0.25">
      <c r="A133" s="13" t="s">
        <v>48</v>
      </c>
      <c r="B133" s="52" t="s">
        <v>265</v>
      </c>
      <c r="C133" s="57">
        <v>3</v>
      </c>
      <c r="D133" s="174" t="s">
        <v>2</v>
      </c>
      <c r="E133" s="45" t="s">
        <v>33</v>
      </c>
      <c r="F133" s="167">
        <v>84</v>
      </c>
      <c r="G133" s="44">
        <f t="shared" si="39"/>
        <v>4</v>
      </c>
      <c r="H133" s="24">
        <f>F133/21</f>
        <v>4</v>
      </c>
      <c r="I133" s="77">
        <f>J133*1.3</f>
        <v>1.56</v>
      </c>
      <c r="J133" s="66">
        <v>1.2</v>
      </c>
      <c r="K133" s="67">
        <f>J133*21</f>
        <v>25.2</v>
      </c>
      <c r="L133" s="68"/>
      <c r="M133" s="69"/>
      <c r="N133" s="70"/>
      <c r="O133" s="195"/>
      <c r="P133" s="203"/>
      <c r="Q133" s="49"/>
      <c r="R133" s="49"/>
    </row>
    <row r="134" spans="1:18" x14ac:dyDescent="0.25">
      <c r="A134" s="13" t="s">
        <v>95</v>
      </c>
      <c r="B134" s="53" t="s">
        <v>266</v>
      </c>
      <c r="C134" s="57">
        <v>5</v>
      </c>
      <c r="D134" s="176" t="s">
        <v>1</v>
      </c>
      <c r="E134" s="45" t="s">
        <v>7</v>
      </c>
      <c r="F134" s="167">
        <v>2</v>
      </c>
      <c r="G134" s="44">
        <f t="shared" si="39"/>
        <v>0</v>
      </c>
      <c r="H134" s="24">
        <f>F134/15</f>
        <v>0.13333333333333333</v>
      </c>
      <c r="I134" s="71"/>
      <c r="J134" s="72"/>
      <c r="K134" s="73"/>
      <c r="L134" s="74">
        <f t="shared" ref="L134:L135" si="46">1.3*M134</f>
        <v>2.8600000000000003</v>
      </c>
      <c r="M134" s="75">
        <v>2.2000000000000002</v>
      </c>
      <c r="N134" s="76">
        <f t="shared" ref="N134:N135" si="47">M134*15</f>
        <v>33</v>
      </c>
      <c r="O134" s="195"/>
      <c r="P134" s="203"/>
      <c r="Q134" s="49"/>
      <c r="R134" s="49"/>
    </row>
    <row r="135" spans="1:18" x14ac:dyDescent="0.25">
      <c r="A135" s="13" t="s">
        <v>12</v>
      </c>
      <c r="B135" s="6"/>
      <c r="C135" s="35"/>
      <c r="D135" s="176" t="s">
        <v>1</v>
      </c>
      <c r="E135" s="43" t="s">
        <v>7</v>
      </c>
      <c r="F135" s="167">
        <v>0</v>
      </c>
      <c r="G135" s="44">
        <f t="shared" si="39"/>
        <v>0</v>
      </c>
      <c r="H135" s="24">
        <f>F135/15</f>
        <v>0</v>
      </c>
      <c r="I135" s="71"/>
      <c r="J135" s="72"/>
      <c r="K135" s="73"/>
      <c r="L135" s="74">
        <f t="shared" si="46"/>
        <v>2.8600000000000003</v>
      </c>
      <c r="M135" s="75">
        <v>2.2000000000000002</v>
      </c>
      <c r="N135" s="76">
        <f t="shared" si="47"/>
        <v>33</v>
      </c>
      <c r="O135" s="195"/>
      <c r="P135" s="203"/>
      <c r="Q135" s="49"/>
      <c r="R135" s="49"/>
    </row>
    <row r="136" spans="1:18" x14ac:dyDescent="0.25">
      <c r="A136" s="13" t="s">
        <v>12</v>
      </c>
      <c r="B136" s="6"/>
      <c r="C136" s="35"/>
      <c r="D136" s="174" t="s">
        <v>2</v>
      </c>
      <c r="E136" s="43" t="s">
        <v>7</v>
      </c>
      <c r="F136" s="167">
        <v>0</v>
      </c>
      <c r="G136" s="44">
        <f t="shared" si="39"/>
        <v>0</v>
      </c>
      <c r="H136" s="24">
        <f>F136/21</f>
        <v>0</v>
      </c>
      <c r="I136" s="77">
        <f t="shared" ref="I136:I139" si="48">J136*1.3</f>
        <v>1.56</v>
      </c>
      <c r="J136" s="66">
        <v>1.2</v>
      </c>
      <c r="K136" s="67">
        <f t="shared" ref="K136:K139" si="49">J136*21</f>
        <v>25.2</v>
      </c>
      <c r="L136" s="71"/>
      <c r="M136" s="69"/>
      <c r="N136" s="70"/>
      <c r="O136" s="195"/>
      <c r="P136" s="203"/>
      <c r="Q136" s="49"/>
      <c r="R136" s="49"/>
    </row>
    <row r="137" spans="1:18" x14ac:dyDescent="0.25">
      <c r="A137" s="13" t="s">
        <v>15</v>
      </c>
      <c r="B137" s="6"/>
      <c r="C137" s="35"/>
      <c r="D137" s="174" t="s">
        <v>2</v>
      </c>
      <c r="E137" s="43" t="s">
        <v>7</v>
      </c>
      <c r="F137" s="167">
        <v>0</v>
      </c>
      <c r="G137" s="44">
        <f t="shared" si="39"/>
        <v>0</v>
      </c>
      <c r="H137" s="24">
        <f>F137/21</f>
        <v>0</v>
      </c>
      <c r="I137" s="77">
        <f t="shared" si="48"/>
        <v>1.56</v>
      </c>
      <c r="J137" s="66">
        <v>1.2</v>
      </c>
      <c r="K137" s="67">
        <f t="shared" si="49"/>
        <v>25.2</v>
      </c>
      <c r="L137" s="71"/>
      <c r="M137" s="69"/>
      <c r="N137" s="70"/>
      <c r="O137" s="195"/>
      <c r="P137" s="203"/>
      <c r="Q137" s="49"/>
      <c r="R137" s="49"/>
    </row>
    <row r="138" spans="1:18" x14ac:dyDescent="0.25">
      <c r="A138" s="4" t="s">
        <v>164</v>
      </c>
      <c r="B138" s="1"/>
      <c r="C138" s="23"/>
      <c r="D138" s="174" t="s">
        <v>2</v>
      </c>
      <c r="E138" s="45" t="s">
        <v>308</v>
      </c>
      <c r="F138" s="167">
        <v>172</v>
      </c>
      <c r="G138" s="44">
        <f t="shared" si="39"/>
        <v>8</v>
      </c>
      <c r="H138" s="24">
        <f>F138/21</f>
        <v>8.1904761904761898</v>
      </c>
      <c r="I138" s="77">
        <f t="shared" si="48"/>
        <v>1.56</v>
      </c>
      <c r="J138" s="66">
        <v>1.2</v>
      </c>
      <c r="K138" s="67">
        <f t="shared" si="49"/>
        <v>25.2</v>
      </c>
      <c r="L138" s="71"/>
      <c r="M138" s="69"/>
      <c r="N138" s="70"/>
      <c r="O138" s="195"/>
      <c r="P138" s="203"/>
      <c r="Q138" s="49"/>
      <c r="R138" s="49"/>
    </row>
    <row r="139" spans="1:18" x14ac:dyDescent="0.25">
      <c r="A139" s="4" t="s">
        <v>61</v>
      </c>
      <c r="B139" s="52" t="s">
        <v>267</v>
      </c>
      <c r="C139" s="57">
        <v>2</v>
      </c>
      <c r="D139" s="174" t="s">
        <v>2</v>
      </c>
      <c r="E139" s="45" t="s">
        <v>7</v>
      </c>
      <c r="F139" s="167">
        <v>0</v>
      </c>
      <c r="G139" s="44">
        <f t="shared" si="39"/>
        <v>0</v>
      </c>
      <c r="H139" s="24">
        <f>F139/21</f>
        <v>0</v>
      </c>
      <c r="I139" s="77">
        <f t="shared" si="48"/>
        <v>1.56</v>
      </c>
      <c r="J139" s="66">
        <v>1.2</v>
      </c>
      <c r="K139" s="67">
        <f t="shared" si="49"/>
        <v>25.2</v>
      </c>
      <c r="L139" s="68"/>
      <c r="M139" s="69"/>
      <c r="N139" s="70"/>
      <c r="O139" s="195"/>
      <c r="P139" s="203"/>
      <c r="Q139" s="49"/>
      <c r="R139" s="49"/>
    </row>
    <row r="140" spans="1:18" x14ac:dyDescent="0.25">
      <c r="A140" s="13" t="s">
        <v>165</v>
      </c>
      <c r="B140" s="55" t="s">
        <v>144</v>
      </c>
      <c r="C140" s="57">
        <v>5</v>
      </c>
      <c r="D140" s="176" t="s">
        <v>1</v>
      </c>
      <c r="E140" s="45" t="s">
        <v>32</v>
      </c>
      <c r="F140" s="167">
        <v>0</v>
      </c>
      <c r="G140" s="44">
        <f t="shared" si="39"/>
        <v>0</v>
      </c>
      <c r="H140" s="24">
        <f>F140/15</f>
        <v>0</v>
      </c>
      <c r="I140" s="71"/>
      <c r="J140" s="72"/>
      <c r="K140" s="73"/>
      <c r="L140" s="74">
        <f t="shared" ref="L140:L141" si="50">1.3*M140</f>
        <v>3.12</v>
      </c>
      <c r="M140" s="75">
        <v>2.4</v>
      </c>
      <c r="N140" s="76">
        <f t="shared" ref="N140:N141" si="51">M140*15</f>
        <v>36</v>
      </c>
      <c r="O140" s="195"/>
      <c r="P140" s="203"/>
      <c r="Q140" s="49"/>
      <c r="R140" s="49"/>
    </row>
    <row r="141" spans="1:18" x14ac:dyDescent="0.25">
      <c r="A141" s="13" t="s">
        <v>20</v>
      </c>
      <c r="B141" s="52" t="s">
        <v>268</v>
      </c>
      <c r="C141" s="57">
        <v>5</v>
      </c>
      <c r="D141" s="176" t="s">
        <v>1</v>
      </c>
      <c r="E141" s="43" t="s">
        <v>7</v>
      </c>
      <c r="F141" s="167">
        <v>0</v>
      </c>
      <c r="G141" s="44">
        <f t="shared" si="39"/>
        <v>0</v>
      </c>
      <c r="H141" s="24">
        <f>F141/15</f>
        <v>0</v>
      </c>
      <c r="I141" s="71"/>
      <c r="J141" s="72"/>
      <c r="K141" s="73"/>
      <c r="L141" s="74">
        <f t="shared" si="50"/>
        <v>1.6900000000000002</v>
      </c>
      <c r="M141" s="69">
        <v>1.3</v>
      </c>
      <c r="N141" s="76">
        <f t="shared" si="51"/>
        <v>19.5</v>
      </c>
      <c r="O141" s="195"/>
      <c r="P141" s="203"/>
      <c r="Q141" s="49"/>
      <c r="R141" s="49"/>
    </row>
    <row r="142" spans="1:18" x14ac:dyDescent="0.25">
      <c r="A142" s="13" t="s">
        <v>20</v>
      </c>
      <c r="B142" s="52" t="s">
        <v>268</v>
      </c>
      <c r="C142" s="57">
        <v>5</v>
      </c>
      <c r="D142" s="174" t="s">
        <v>2</v>
      </c>
      <c r="E142" s="43" t="s">
        <v>7</v>
      </c>
      <c r="F142" s="167">
        <v>331</v>
      </c>
      <c r="G142" s="44">
        <f t="shared" si="39"/>
        <v>15</v>
      </c>
      <c r="H142" s="24">
        <f>F142/21</f>
        <v>15.761904761904763</v>
      </c>
      <c r="I142" s="77">
        <f>J142*1.3</f>
        <v>0.90999999999999992</v>
      </c>
      <c r="J142" s="79">
        <v>0.7</v>
      </c>
      <c r="K142" s="67">
        <f>J142*21</f>
        <v>14.7</v>
      </c>
      <c r="L142" s="71"/>
      <c r="M142" s="69"/>
      <c r="N142" s="70"/>
      <c r="O142" s="195"/>
      <c r="P142" s="203"/>
      <c r="Q142" s="49"/>
      <c r="R142" s="49"/>
    </row>
    <row r="143" spans="1:18" x14ac:dyDescent="0.25">
      <c r="A143" s="25" t="s">
        <v>39</v>
      </c>
      <c r="B143" s="52" t="s">
        <v>269</v>
      </c>
      <c r="C143" s="57">
        <v>4</v>
      </c>
      <c r="D143" s="176" t="s">
        <v>1</v>
      </c>
      <c r="E143" s="43" t="s">
        <v>7</v>
      </c>
      <c r="F143" s="167">
        <v>0</v>
      </c>
      <c r="G143" s="44">
        <f t="shared" si="39"/>
        <v>0</v>
      </c>
      <c r="H143" s="24">
        <f>F143/15</f>
        <v>0</v>
      </c>
      <c r="I143" s="71"/>
      <c r="J143" s="72"/>
      <c r="K143" s="73"/>
      <c r="L143" s="74">
        <f>1.3*M143</f>
        <v>2.08</v>
      </c>
      <c r="M143" s="69">
        <v>1.6</v>
      </c>
      <c r="N143" s="76">
        <f>M143*15</f>
        <v>24</v>
      </c>
      <c r="O143" s="195"/>
      <c r="P143" s="203"/>
      <c r="Q143" s="49"/>
      <c r="R143" s="49"/>
    </row>
    <row r="144" spans="1:18" x14ac:dyDescent="0.25">
      <c r="A144" s="13" t="s">
        <v>39</v>
      </c>
      <c r="B144" s="52" t="s">
        <v>269</v>
      </c>
      <c r="C144" s="57">
        <v>4</v>
      </c>
      <c r="D144" s="174" t="s">
        <v>2</v>
      </c>
      <c r="E144" s="43" t="s">
        <v>7</v>
      </c>
      <c r="F144" s="167">
        <v>0</v>
      </c>
      <c r="G144" s="44">
        <f t="shared" si="39"/>
        <v>0</v>
      </c>
      <c r="H144" s="24">
        <f>F144/21</f>
        <v>0</v>
      </c>
      <c r="I144" s="77">
        <f>J144*1.3</f>
        <v>1.2869999999999999</v>
      </c>
      <c r="J144" s="79">
        <v>0.99</v>
      </c>
      <c r="K144" s="67">
        <f>J144*21</f>
        <v>20.79</v>
      </c>
      <c r="L144" s="71"/>
      <c r="M144" s="69"/>
      <c r="N144" s="70"/>
      <c r="O144" s="195"/>
      <c r="P144" s="203"/>
      <c r="Q144" s="49"/>
      <c r="R144" s="49"/>
    </row>
    <row r="145" spans="1:18" x14ac:dyDescent="0.25">
      <c r="A145" s="13" t="s">
        <v>24</v>
      </c>
      <c r="B145" s="52" t="s">
        <v>270</v>
      </c>
      <c r="C145" s="57">
        <v>3</v>
      </c>
      <c r="D145" s="176" t="s">
        <v>1</v>
      </c>
      <c r="E145" s="43" t="s">
        <v>7</v>
      </c>
      <c r="F145" s="167">
        <v>56</v>
      </c>
      <c r="G145" s="44">
        <f t="shared" si="39"/>
        <v>3</v>
      </c>
      <c r="H145" s="24">
        <f>F145/15</f>
        <v>3.7333333333333334</v>
      </c>
      <c r="I145" s="71"/>
      <c r="J145" s="72"/>
      <c r="K145" s="73"/>
      <c r="L145" s="74">
        <f>1.3*M145</f>
        <v>1.6900000000000002</v>
      </c>
      <c r="M145" s="69">
        <v>1.3</v>
      </c>
      <c r="N145" s="76">
        <f>M145*15</f>
        <v>19.5</v>
      </c>
      <c r="O145" s="195"/>
      <c r="P145" s="203"/>
      <c r="Q145" s="49"/>
      <c r="R145" s="49"/>
    </row>
    <row r="146" spans="1:18" x14ac:dyDescent="0.25">
      <c r="A146" s="19" t="s">
        <v>24</v>
      </c>
      <c r="B146" s="52" t="s">
        <v>270</v>
      </c>
      <c r="C146" s="57">
        <v>3</v>
      </c>
      <c r="D146" s="174" t="s">
        <v>2</v>
      </c>
      <c r="E146" s="43" t="s">
        <v>7</v>
      </c>
      <c r="F146" s="167">
        <v>223</v>
      </c>
      <c r="G146" s="44">
        <f t="shared" si="39"/>
        <v>10</v>
      </c>
      <c r="H146" s="24">
        <f>F146/21</f>
        <v>10.619047619047619</v>
      </c>
      <c r="I146" s="77">
        <f t="shared" ref="I146:I150" si="52">J146*1.3</f>
        <v>0.90999999999999992</v>
      </c>
      <c r="J146" s="79">
        <v>0.7</v>
      </c>
      <c r="K146" s="67">
        <f t="shared" ref="K146:K150" si="53">J146*21</f>
        <v>14.7</v>
      </c>
      <c r="L146" s="71"/>
      <c r="M146" s="69"/>
      <c r="N146" s="70"/>
      <c r="O146" s="195"/>
      <c r="P146" s="203"/>
      <c r="Q146" s="49"/>
      <c r="R146" s="49"/>
    </row>
    <row r="147" spans="1:18" x14ac:dyDescent="0.25">
      <c r="A147" s="5" t="s">
        <v>60</v>
      </c>
      <c r="B147" s="52" t="s">
        <v>271</v>
      </c>
      <c r="C147" s="57">
        <v>2</v>
      </c>
      <c r="D147" s="174" t="s">
        <v>2</v>
      </c>
      <c r="E147" s="45" t="s">
        <v>7</v>
      </c>
      <c r="F147" s="167">
        <v>0</v>
      </c>
      <c r="G147" s="44">
        <f t="shared" si="39"/>
        <v>0</v>
      </c>
      <c r="H147" s="24">
        <f>F147/21</f>
        <v>0</v>
      </c>
      <c r="I147" s="77">
        <f t="shared" si="52"/>
        <v>1.56</v>
      </c>
      <c r="J147" s="66">
        <v>1.2</v>
      </c>
      <c r="K147" s="67">
        <f t="shared" si="53"/>
        <v>25.2</v>
      </c>
      <c r="L147" s="68"/>
      <c r="M147" s="69"/>
      <c r="N147" s="70"/>
      <c r="O147" s="195"/>
      <c r="P147" s="203"/>
      <c r="Q147" s="49"/>
      <c r="R147" s="49"/>
    </row>
    <row r="148" spans="1:18" x14ac:dyDescent="0.25">
      <c r="A148" s="13" t="s">
        <v>53</v>
      </c>
      <c r="B148" s="6"/>
      <c r="C148" s="35"/>
      <c r="D148" s="174" t="s">
        <v>2</v>
      </c>
      <c r="E148" s="45" t="s">
        <v>7</v>
      </c>
      <c r="F148" s="167">
        <v>0</v>
      </c>
      <c r="G148" s="44">
        <f t="shared" si="39"/>
        <v>0</v>
      </c>
      <c r="H148" s="24">
        <f>F148/21</f>
        <v>0</v>
      </c>
      <c r="I148" s="77">
        <f t="shared" si="52"/>
        <v>1.2869999999999999</v>
      </c>
      <c r="J148" s="79">
        <v>0.99</v>
      </c>
      <c r="K148" s="67">
        <f t="shared" si="53"/>
        <v>20.79</v>
      </c>
      <c r="L148" s="68"/>
      <c r="M148" s="69"/>
      <c r="N148" s="70"/>
      <c r="O148" s="195"/>
      <c r="P148" s="203"/>
      <c r="Q148" s="49"/>
      <c r="R148" s="49"/>
    </row>
    <row r="149" spans="1:18" x14ac:dyDescent="0.25">
      <c r="A149" s="5" t="s">
        <v>107</v>
      </c>
      <c r="B149" s="3"/>
      <c r="C149" s="36"/>
      <c r="D149" s="174" t="s">
        <v>2</v>
      </c>
      <c r="E149" s="45" t="s">
        <v>32</v>
      </c>
      <c r="F149" s="167">
        <v>225</v>
      </c>
      <c r="G149" s="44">
        <f t="shared" si="39"/>
        <v>10</v>
      </c>
      <c r="H149" s="24">
        <f>F149/21</f>
        <v>10.714285714285714</v>
      </c>
      <c r="I149" s="77">
        <f t="shared" si="52"/>
        <v>1.56</v>
      </c>
      <c r="J149" s="66">
        <v>1.2</v>
      </c>
      <c r="K149" s="67">
        <f t="shared" si="53"/>
        <v>25.2</v>
      </c>
      <c r="L149" s="71"/>
      <c r="M149" s="69"/>
      <c r="N149" s="70"/>
      <c r="O149" s="195"/>
      <c r="P149" s="203"/>
      <c r="Q149" s="49"/>
      <c r="R149" s="49"/>
    </row>
    <row r="150" spans="1:18" x14ac:dyDescent="0.25">
      <c r="A150" s="13" t="s">
        <v>10</v>
      </c>
      <c r="B150" s="6"/>
      <c r="C150" s="35"/>
      <c r="D150" s="174" t="s">
        <v>2</v>
      </c>
      <c r="E150" s="43" t="s">
        <v>7</v>
      </c>
      <c r="F150" s="167">
        <v>84</v>
      </c>
      <c r="G150" s="44">
        <f t="shared" si="39"/>
        <v>4</v>
      </c>
      <c r="H150" s="24">
        <f>F150/21</f>
        <v>4</v>
      </c>
      <c r="I150" s="77">
        <f t="shared" si="52"/>
        <v>0.90999999999999992</v>
      </c>
      <c r="J150" s="79">
        <v>0.7</v>
      </c>
      <c r="K150" s="67">
        <f t="shared" si="53"/>
        <v>14.7</v>
      </c>
      <c r="L150" s="71"/>
      <c r="M150" s="69"/>
      <c r="N150" s="70"/>
      <c r="O150" s="195"/>
      <c r="P150" s="203"/>
      <c r="Q150" s="49"/>
      <c r="R150" s="49"/>
    </row>
    <row r="151" spans="1:18" x14ac:dyDescent="0.25">
      <c r="A151" s="13" t="s">
        <v>16</v>
      </c>
      <c r="B151" s="6"/>
      <c r="C151" s="35"/>
      <c r="D151" s="176" t="s">
        <v>1</v>
      </c>
      <c r="E151" s="43" t="s">
        <v>7</v>
      </c>
      <c r="F151" s="167">
        <v>0</v>
      </c>
      <c r="G151" s="44">
        <f t="shared" si="39"/>
        <v>0</v>
      </c>
      <c r="H151" s="24">
        <f>F151/15</f>
        <v>0</v>
      </c>
      <c r="I151" s="71"/>
      <c r="J151" s="72"/>
      <c r="K151" s="73"/>
      <c r="L151" s="74">
        <f>1.3*M151</f>
        <v>2.8600000000000003</v>
      </c>
      <c r="M151" s="75">
        <v>2.2000000000000002</v>
      </c>
      <c r="N151" s="76">
        <f>M151*15</f>
        <v>33</v>
      </c>
      <c r="O151" s="195"/>
      <c r="P151" s="203"/>
      <c r="Q151" s="49"/>
      <c r="R151" s="49"/>
    </row>
    <row r="152" spans="1:18" x14ac:dyDescent="0.25">
      <c r="A152" s="13" t="s">
        <v>16</v>
      </c>
      <c r="B152" s="6"/>
      <c r="C152" s="35"/>
      <c r="D152" s="174" t="s">
        <v>2</v>
      </c>
      <c r="E152" s="43" t="s">
        <v>33</v>
      </c>
      <c r="F152" s="167">
        <v>88</v>
      </c>
      <c r="G152" s="44">
        <f t="shared" ref="G152:G183" si="54">ROUNDDOWN(H152,0)</f>
        <v>4</v>
      </c>
      <c r="H152" s="24">
        <f>F152/21</f>
        <v>4.1904761904761907</v>
      </c>
      <c r="I152" s="77">
        <f>J152*1.3</f>
        <v>1.56</v>
      </c>
      <c r="J152" s="66">
        <v>1.2</v>
      </c>
      <c r="K152" s="67">
        <f>J152*21</f>
        <v>25.2</v>
      </c>
      <c r="L152" s="68"/>
      <c r="M152" s="69"/>
      <c r="N152" s="70"/>
      <c r="O152" s="195"/>
      <c r="P152" s="203"/>
      <c r="Q152" s="49"/>
      <c r="R152" s="49"/>
    </row>
    <row r="153" spans="1:18" x14ac:dyDescent="0.25">
      <c r="A153" s="13" t="s">
        <v>11</v>
      </c>
      <c r="B153" s="6"/>
      <c r="C153" s="35"/>
      <c r="D153" s="176" t="s">
        <v>1</v>
      </c>
      <c r="E153" s="43" t="s">
        <v>7</v>
      </c>
      <c r="F153" s="167">
        <v>50</v>
      </c>
      <c r="G153" s="44">
        <f t="shared" si="54"/>
        <v>3</v>
      </c>
      <c r="H153" s="24">
        <f>F153/15</f>
        <v>3.3333333333333335</v>
      </c>
      <c r="I153" s="71"/>
      <c r="J153" s="72"/>
      <c r="K153" s="73"/>
      <c r="L153" s="74">
        <f>1.3*M153</f>
        <v>2.8600000000000003</v>
      </c>
      <c r="M153" s="75">
        <v>2.2000000000000002</v>
      </c>
      <c r="N153" s="76">
        <f>M153*15</f>
        <v>33</v>
      </c>
      <c r="O153" s="195"/>
      <c r="P153" s="203"/>
      <c r="Q153" s="49"/>
      <c r="R153" s="49"/>
    </row>
    <row r="154" spans="1:18" x14ac:dyDescent="0.25">
      <c r="A154" s="13" t="s">
        <v>11</v>
      </c>
      <c r="B154" s="6"/>
      <c r="C154" s="35"/>
      <c r="D154" s="174" t="s">
        <v>2</v>
      </c>
      <c r="E154" s="43" t="s">
        <v>7</v>
      </c>
      <c r="F154" s="167">
        <v>0</v>
      </c>
      <c r="G154" s="44">
        <f t="shared" si="54"/>
        <v>0</v>
      </c>
      <c r="H154" s="24">
        <f>F154/21</f>
        <v>0</v>
      </c>
      <c r="I154" s="77">
        <f t="shared" ref="I154:I155" si="55">J154*1.3</f>
        <v>1.2869999999999999</v>
      </c>
      <c r="J154" s="79">
        <v>0.99</v>
      </c>
      <c r="K154" s="67">
        <f t="shared" ref="K154:K155" si="56">J154*21</f>
        <v>20.79</v>
      </c>
      <c r="L154" s="71"/>
      <c r="M154" s="69"/>
      <c r="N154" s="70"/>
      <c r="O154" s="195"/>
      <c r="P154" s="203"/>
      <c r="Q154" s="49"/>
      <c r="R154" s="49"/>
    </row>
    <row r="155" spans="1:18" x14ac:dyDescent="0.25">
      <c r="A155" s="31" t="s">
        <v>124</v>
      </c>
      <c r="B155" s="3"/>
      <c r="C155" s="36"/>
      <c r="D155" s="174" t="s">
        <v>2</v>
      </c>
      <c r="E155" s="45" t="s">
        <v>308</v>
      </c>
      <c r="F155" s="167">
        <v>0</v>
      </c>
      <c r="G155" s="44">
        <f t="shared" si="54"/>
        <v>0</v>
      </c>
      <c r="H155" s="24">
        <f>F155/21</f>
        <v>0</v>
      </c>
      <c r="I155" s="77">
        <f t="shared" si="55"/>
        <v>1.2869999999999999</v>
      </c>
      <c r="J155" s="79">
        <v>0.99</v>
      </c>
      <c r="K155" s="67">
        <f t="shared" si="56"/>
        <v>20.79</v>
      </c>
      <c r="L155" s="71"/>
      <c r="M155" s="69"/>
      <c r="N155" s="70"/>
      <c r="O155" s="195"/>
      <c r="P155" s="203"/>
      <c r="Q155" s="49"/>
      <c r="R155" s="49"/>
    </row>
    <row r="156" spans="1:18" x14ac:dyDescent="0.25">
      <c r="A156" s="13" t="s">
        <v>40</v>
      </c>
      <c r="B156" s="6"/>
      <c r="C156" s="35"/>
      <c r="D156" s="176" t="s">
        <v>1</v>
      </c>
      <c r="E156" s="43" t="s">
        <v>7</v>
      </c>
      <c r="F156" s="167">
        <v>0</v>
      </c>
      <c r="G156" s="44">
        <f t="shared" si="54"/>
        <v>0</v>
      </c>
      <c r="H156" s="24">
        <f>F156/15</f>
        <v>0</v>
      </c>
      <c r="I156" s="71"/>
      <c r="J156" s="72"/>
      <c r="K156" s="73"/>
      <c r="L156" s="74">
        <f t="shared" ref="L156:L157" si="57">1.3*M156</f>
        <v>2.8600000000000003</v>
      </c>
      <c r="M156" s="75">
        <v>2.2000000000000002</v>
      </c>
      <c r="N156" s="76">
        <f t="shared" ref="N156:N157" si="58">M156*15</f>
        <v>33</v>
      </c>
      <c r="O156" s="195"/>
      <c r="P156" s="203"/>
      <c r="Q156" s="49"/>
      <c r="R156" s="49"/>
    </row>
    <row r="157" spans="1:18" x14ac:dyDescent="0.25">
      <c r="A157" s="7" t="s">
        <v>40</v>
      </c>
      <c r="B157" s="11"/>
      <c r="C157" s="37"/>
      <c r="D157" s="176" t="s">
        <v>1</v>
      </c>
      <c r="E157" s="43" t="s">
        <v>33</v>
      </c>
      <c r="F157" s="167">
        <v>0</v>
      </c>
      <c r="G157" s="44">
        <f t="shared" si="54"/>
        <v>0</v>
      </c>
      <c r="H157" s="24">
        <f>F157/15</f>
        <v>0</v>
      </c>
      <c r="I157" s="78"/>
      <c r="J157" s="72"/>
      <c r="K157" s="73"/>
      <c r="L157" s="74">
        <f t="shared" si="57"/>
        <v>2.8600000000000003</v>
      </c>
      <c r="M157" s="75">
        <v>2.2000000000000002</v>
      </c>
      <c r="N157" s="76">
        <f t="shared" si="58"/>
        <v>33</v>
      </c>
      <c r="O157" s="195"/>
      <c r="P157" s="203"/>
      <c r="Q157" s="49"/>
      <c r="R157" s="49"/>
    </row>
    <row r="158" spans="1:18" x14ac:dyDescent="0.25">
      <c r="A158" s="7" t="s">
        <v>40</v>
      </c>
      <c r="B158" s="11"/>
      <c r="C158" s="37"/>
      <c r="D158" s="174" t="s">
        <v>2</v>
      </c>
      <c r="E158" s="43" t="s">
        <v>33</v>
      </c>
      <c r="F158" s="167">
        <v>0</v>
      </c>
      <c r="G158" s="44">
        <f t="shared" si="54"/>
        <v>0</v>
      </c>
      <c r="H158" s="24">
        <f>F158/21</f>
        <v>0</v>
      </c>
      <c r="I158" s="77">
        <f>J158*1.3</f>
        <v>1.56</v>
      </c>
      <c r="J158" s="66">
        <v>1.2</v>
      </c>
      <c r="K158" s="67">
        <f>J158*21</f>
        <v>25.2</v>
      </c>
      <c r="L158" s="71"/>
      <c r="M158" s="69"/>
      <c r="N158" s="70"/>
      <c r="O158" s="195"/>
      <c r="P158" s="203"/>
      <c r="Q158" s="49"/>
      <c r="R158" s="49"/>
    </row>
    <row r="159" spans="1:18" x14ac:dyDescent="0.25">
      <c r="A159" s="13" t="s">
        <v>35</v>
      </c>
      <c r="B159" s="6"/>
      <c r="C159" s="35"/>
      <c r="D159" s="176" t="s">
        <v>1</v>
      </c>
      <c r="E159" s="43" t="s">
        <v>7</v>
      </c>
      <c r="F159" s="167">
        <v>28</v>
      </c>
      <c r="G159" s="44">
        <f t="shared" si="54"/>
        <v>1</v>
      </c>
      <c r="H159" s="24">
        <f>F159/15</f>
        <v>1.8666666666666667</v>
      </c>
      <c r="I159" s="71"/>
      <c r="J159" s="72"/>
      <c r="K159" s="73"/>
      <c r="L159" s="74">
        <f>1.3*M159</f>
        <v>2.8600000000000003</v>
      </c>
      <c r="M159" s="75">
        <v>2.2000000000000002</v>
      </c>
      <c r="N159" s="76">
        <f>M159*15</f>
        <v>33</v>
      </c>
      <c r="O159" s="195"/>
      <c r="P159" s="203"/>
      <c r="Q159" s="49"/>
      <c r="R159" s="49"/>
    </row>
    <row r="160" spans="1:18" x14ac:dyDescent="0.25">
      <c r="A160" s="13" t="s">
        <v>35</v>
      </c>
      <c r="B160" s="6"/>
      <c r="C160" s="35"/>
      <c r="D160" s="174" t="s">
        <v>2</v>
      </c>
      <c r="E160" s="45" t="s">
        <v>7</v>
      </c>
      <c r="F160" s="167">
        <v>83</v>
      </c>
      <c r="G160" s="44">
        <f t="shared" si="54"/>
        <v>3</v>
      </c>
      <c r="H160" s="24">
        <f>F160/21</f>
        <v>3.9523809523809526</v>
      </c>
      <c r="I160" s="77">
        <f>J160*1.3</f>
        <v>1.56</v>
      </c>
      <c r="J160" s="66">
        <v>1.2</v>
      </c>
      <c r="K160" s="67">
        <f>J160*21</f>
        <v>25.2</v>
      </c>
      <c r="L160" s="68"/>
      <c r="M160" s="69"/>
      <c r="N160" s="70"/>
      <c r="O160" s="195"/>
      <c r="P160" s="203"/>
      <c r="Q160" s="49"/>
      <c r="R160" s="49"/>
    </row>
    <row r="161" spans="1:18" x14ac:dyDescent="0.25">
      <c r="A161" s="4" t="s">
        <v>42</v>
      </c>
      <c r="B161" s="1"/>
      <c r="C161" s="23"/>
      <c r="D161" s="176" t="s">
        <v>1</v>
      </c>
      <c r="E161" s="45" t="s">
        <v>7</v>
      </c>
      <c r="F161" s="167">
        <v>0</v>
      </c>
      <c r="G161" s="44">
        <f t="shared" si="54"/>
        <v>0</v>
      </c>
      <c r="H161" s="24">
        <f>F161/15</f>
        <v>0</v>
      </c>
      <c r="I161" s="78"/>
      <c r="J161" s="72"/>
      <c r="K161" s="73"/>
      <c r="L161" s="74">
        <f>1.3*M161</f>
        <v>2.8600000000000003</v>
      </c>
      <c r="M161" s="75">
        <v>2.2000000000000002</v>
      </c>
      <c r="N161" s="76">
        <f>M161*15</f>
        <v>33</v>
      </c>
      <c r="O161" s="195"/>
      <c r="P161" s="203"/>
      <c r="Q161" s="49"/>
      <c r="R161" s="49"/>
    </row>
    <row r="162" spans="1:18" x14ac:dyDescent="0.25">
      <c r="A162" s="4" t="s">
        <v>42</v>
      </c>
      <c r="B162" s="1"/>
      <c r="C162" s="23"/>
      <c r="D162" s="174" t="s">
        <v>2</v>
      </c>
      <c r="E162" s="45" t="s">
        <v>7</v>
      </c>
      <c r="F162" s="167">
        <v>0</v>
      </c>
      <c r="G162" s="44">
        <f t="shared" si="54"/>
        <v>0</v>
      </c>
      <c r="H162" s="24">
        <f>F162/21</f>
        <v>0</v>
      </c>
      <c r="I162" s="77">
        <f>J162*1.3</f>
        <v>1.56</v>
      </c>
      <c r="J162" s="66">
        <v>1.2</v>
      </c>
      <c r="K162" s="67">
        <f>J162*21</f>
        <v>25.2</v>
      </c>
      <c r="L162" s="71"/>
      <c r="M162" s="69"/>
      <c r="N162" s="70"/>
      <c r="O162" s="195"/>
      <c r="P162" s="203"/>
      <c r="Q162" s="49"/>
      <c r="R162" s="49"/>
    </row>
    <row r="163" spans="1:18" x14ac:dyDescent="0.25">
      <c r="A163" s="13" t="s">
        <v>34</v>
      </c>
      <c r="B163" s="6"/>
      <c r="C163" s="35"/>
      <c r="D163" s="176" t="s">
        <v>1</v>
      </c>
      <c r="E163" s="43" t="s">
        <v>7</v>
      </c>
      <c r="F163" s="167">
        <v>28</v>
      </c>
      <c r="G163" s="44">
        <f t="shared" si="54"/>
        <v>1</v>
      </c>
      <c r="H163" s="24">
        <f>F163/15</f>
        <v>1.8666666666666667</v>
      </c>
      <c r="I163" s="71"/>
      <c r="J163" s="72"/>
      <c r="K163" s="73"/>
      <c r="L163" s="74">
        <f>1.3*M163</f>
        <v>2.5870000000000002</v>
      </c>
      <c r="M163" s="69">
        <v>1.99</v>
      </c>
      <c r="N163" s="76">
        <f>M163*15</f>
        <v>29.85</v>
      </c>
      <c r="O163" s="195"/>
      <c r="P163" s="203"/>
      <c r="Q163" s="49"/>
      <c r="R163" s="49"/>
    </row>
    <row r="164" spans="1:18" x14ac:dyDescent="0.25">
      <c r="A164" s="7" t="s">
        <v>44</v>
      </c>
      <c r="B164" s="11"/>
      <c r="C164" s="37"/>
      <c r="D164" s="174" t="s">
        <v>2</v>
      </c>
      <c r="E164" s="43" t="s">
        <v>32</v>
      </c>
      <c r="F164" s="167">
        <v>0</v>
      </c>
      <c r="G164" s="44">
        <f t="shared" si="54"/>
        <v>0</v>
      </c>
      <c r="H164" s="24">
        <f>F164/21</f>
        <v>0</v>
      </c>
      <c r="I164" s="77">
        <f t="shared" ref="I164:I166" si="59">J164*1.3</f>
        <v>1.56</v>
      </c>
      <c r="J164" s="66">
        <v>1.2</v>
      </c>
      <c r="K164" s="67">
        <f t="shared" ref="K164:K166" si="60">J164*21</f>
        <v>25.2</v>
      </c>
      <c r="L164" s="68"/>
      <c r="M164" s="69"/>
      <c r="N164" s="70"/>
      <c r="O164" s="195"/>
      <c r="P164" s="203"/>
      <c r="Q164" s="49"/>
      <c r="R164" s="49"/>
    </row>
    <row r="165" spans="1:18" x14ac:dyDescent="0.25">
      <c r="A165" s="4" t="s">
        <v>44</v>
      </c>
      <c r="B165" s="1"/>
      <c r="C165" s="23"/>
      <c r="D165" s="174" t="s">
        <v>2</v>
      </c>
      <c r="E165" s="45" t="s">
        <v>7</v>
      </c>
      <c r="F165" s="167">
        <v>0</v>
      </c>
      <c r="G165" s="44">
        <f t="shared" si="54"/>
        <v>0</v>
      </c>
      <c r="H165" s="24">
        <f>F165/21</f>
        <v>0</v>
      </c>
      <c r="I165" s="77">
        <f t="shared" si="59"/>
        <v>1.56</v>
      </c>
      <c r="J165" s="66">
        <v>1.2</v>
      </c>
      <c r="K165" s="67">
        <f t="shared" si="60"/>
        <v>25.2</v>
      </c>
      <c r="L165" s="71"/>
      <c r="M165" s="69"/>
      <c r="N165" s="70"/>
      <c r="O165" s="195"/>
      <c r="P165" s="203"/>
      <c r="Q165" s="49"/>
      <c r="R165" s="49"/>
    </row>
    <row r="166" spans="1:18" x14ac:dyDescent="0.25">
      <c r="A166" s="8" t="s">
        <v>272</v>
      </c>
      <c r="B166" s="60" t="s">
        <v>273</v>
      </c>
      <c r="C166" s="61">
        <v>3</v>
      </c>
      <c r="D166" s="174" t="s">
        <v>2</v>
      </c>
      <c r="E166" s="43" t="s">
        <v>7</v>
      </c>
      <c r="F166" s="167">
        <v>0</v>
      </c>
      <c r="G166" s="44">
        <f t="shared" si="54"/>
        <v>0</v>
      </c>
      <c r="H166" s="24">
        <f>F166/21</f>
        <v>0</v>
      </c>
      <c r="I166" s="77">
        <f t="shared" si="59"/>
        <v>1.2869999999999999</v>
      </c>
      <c r="J166" s="79">
        <v>0.99</v>
      </c>
      <c r="K166" s="67">
        <f t="shared" si="60"/>
        <v>20.79</v>
      </c>
      <c r="L166" s="71"/>
      <c r="M166" s="69"/>
      <c r="N166" s="70"/>
      <c r="O166" s="195"/>
      <c r="P166" s="203"/>
      <c r="Q166" s="49"/>
      <c r="R166" s="49"/>
    </row>
    <row r="167" spans="1:18" x14ac:dyDescent="0.25">
      <c r="A167" s="4" t="s">
        <v>66</v>
      </c>
      <c r="B167" s="53" t="s">
        <v>274</v>
      </c>
      <c r="C167" s="57" t="s">
        <v>217</v>
      </c>
      <c r="D167" s="176" t="s">
        <v>1</v>
      </c>
      <c r="E167" s="45" t="s">
        <v>7</v>
      </c>
      <c r="F167" s="167">
        <v>15</v>
      </c>
      <c r="G167" s="44">
        <f t="shared" si="54"/>
        <v>1</v>
      </c>
      <c r="H167" s="24">
        <f>F167/15</f>
        <v>1</v>
      </c>
      <c r="I167" s="78"/>
      <c r="J167" s="72"/>
      <c r="K167" s="73"/>
      <c r="L167" s="74">
        <f t="shared" ref="L167:L168" si="61">1.3*M167</f>
        <v>3.3800000000000003</v>
      </c>
      <c r="M167" s="75">
        <v>2.6</v>
      </c>
      <c r="N167" s="76">
        <f t="shared" ref="N167:N168" si="62">M167*15</f>
        <v>39</v>
      </c>
      <c r="O167" s="195"/>
      <c r="P167" s="203"/>
      <c r="Q167" s="49"/>
      <c r="R167" s="49"/>
    </row>
    <row r="168" spans="1:18" x14ac:dyDescent="0.25">
      <c r="A168" s="4" t="s">
        <v>66</v>
      </c>
      <c r="B168" s="53" t="s">
        <v>274</v>
      </c>
      <c r="C168" s="57" t="s">
        <v>217</v>
      </c>
      <c r="D168" s="176" t="s">
        <v>1</v>
      </c>
      <c r="E168" s="45" t="s">
        <v>33</v>
      </c>
      <c r="F168" s="167">
        <v>128</v>
      </c>
      <c r="G168" s="44">
        <f t="shared" si="54"/>
        <v>8</v>
      </c>
      <c r="H168" s="24">
        <f>F168/15</f>
        <v>8.5333333333333332</v>
      </c>
      <c r="I168" s="71"/>
      <c r="J168" s="72"/>
      <c r="K168" s="73"/>
      <c r="L168" s="74">
        <f t="shared" si="61"/>
        <v>3.3800000000000003</v>
      </c>
      <c r="M168" s="75">
        <v>2.6</v>
      </c>
      <c r="N168" s="76">
        <f t="shared" si="62"/>
        <v>39</v>
      </c>
      <c r="O168" s="195"/>
      <c r="P168" s="203"/>
      <c r="Q168" s="49"/>
      <c r="R168" s="49"/>
    </row>
    <row r="169" spans="1:18" x14ac:dyDescent="0.25">
      <c r="A169" s="4" t="s">
        <v>66</v>
      </c>
      <c r="B169" s="53" t="s">
        <v>274</v>
      </c>
      <c r="C169" s="57" t="s">
        <v>217</v>
      </c>
      <c r="D169" s="174" t="s">
        <v>2</v>
      </c>
      <c r="E169" s="45" t="s">
        <v>32</v>
      </c>
      <c r="F169" s="167">
        <v>531</v>
      </c>
      <c r="G169" s="44">
        <f t="shared" si="54"/>
        <v>25</v>
      </c>
      <c r="H169" s="24">
        <f>F169/21</f>
        <v>25.285714285714285</v>
      </c>
      <c r="I169" s="77">
        <f t="shared" ref="I169:I170" si="63">J169*1.3</f>
        <v>1.8199999999999998</v>
      </c>
      <c r="J169" s="66">
        <v>1.4</v>
      </c>
      <c r="K169" s="67">
        <f t="shared" ref="K169:K170" si="64">J169*21</f>
        <v>29.4</v>
      </c>
      <c r="L169" s="71"/>
      <c r="M169" s="69"/>
      <c r="N169" s="70"/>
      <c r="O169" s="195"/>
      <c r="P169" s="203"/>
      <c r="Q169" s="49"/>
      <c r="R169" s="49"/>
    </row>
    <row r="170" spans="1:18" x14ac:dyDescent="0.25">
      <c r="A170" s="4" t="s">
        <v>166</v>
      </c>
      <c r="B170" s="53" t="s">
        <v>275</v>
      </c>
      <c r="C170" s="57" t="s">
        <v>217</v>
      </c>
      <c r="D170" s="174" t="s">
        <v>2</v>
      </c>
      <c r="E170" s="45" t="s">
        <v>32</v>
      </c>
      <c r="F170" s="167">
        <v>105</v>
      </c>
      <c r="G170" s="44">
        <f t="shared" si="54"/>
        <v>5</v>
      </c>
      <c r="H170" s="24">
        <f>F170/21</f>
        <v>5</v>
      </c>
      <c r="I170" s="77">
        <f t="shared" si="63"/>
        <v>1.8199999999999998</v>
      </c>
      <c r="J170" s="66">
        <v>1.4</v>
      </c>
      <c r="K170" s="67">
        <f t="shared" si="64"/>
        <v>29.4</v>
      </c>
      <c r="L170" s="68"/>
      <c r="M170" s="69"/>
      <c r="N170" s="70"/>
      <c r="O170" s="195"/>
      <c r="P170" s="203"/>
      <c r="Q170" s="49"/>
      <c r="R170" s="49"/>
    </row>
    <row r="171" spans="1:18" x14ac:dyDescent="0.25">
      <c r="A171" s="4" t="s">
        <v>167</v>
      </c>
      <c r="B171" s="60" t="s">
        <v>276</v>
      </c>
      <c r="C171" s="61">
        <v>4</v>
      </c>
      <c r="D171" s="176" t="s">
        <v>1</v>
      </c>
      <c r="E171" s="45" t="s">
        <v>32</v>
      </c>
      <c r="F171" s="167">
        <v>190</v>
      </c>
      <c r="G171" s="44">
        <f t="shared" si="54"/>
        <v>12</v>
      </c>
      <c r="H171" s="24">
        <f>F171/15</f>
        <v>12.666666666666666</v>
      </c>
      <c r="I171" s="78"/>
      <c r="J171" s="72"/>
      <c r="K171" s="73"/>
      <c r="L171" s="74">
        <f t="shared" ref="L171:L174" si="65">1.3*M171</f>
        <v>4.16</v>
      </c>
      <c r="M171" s="75">
        <v>3.2</v>
      </c>
      <c r="N171" s="76">
        <f t="shared" ref="N171:N174" si="66">M171*15</f>
        <v>48</v>
      </c>
      <c r="O171" s="195"/>
      <c r="P171" s="203"/>
      <c r="Q171" s="49"/>
      <c r="R171" s="49"/>
    </row>
    <row r="172" spans="1:18" x14ac:dyDescent="0.25">
      <c r="A172" s="5" t="s">
        <v>168</v>
      </c>
      <c r="B172" s="60" t="s">
        <v>277</v>
      </c>
      <c r="C172" s="61">
        <v>4</v>
      </c>
      <c r="D172" s="176" t="s">
        <v>1</v>
      </c>
      <c r="E172" s="45" t="s">
        <v>32</v>
      </c>
      <c r="F172" s="167">
        <v>0</v>
      </c>
      <c r="G172" s="44">
        <f t="shared" si="54"/>
        <v>0</v>
      </c>
      <c r="H172" s="24">
        <f>F172/15</f>
        <v>0</v>
      </c>
      <c r="I172" s="71"/>
      <c r="J172" s="72"/>
      <c r="K172" s="73"/>
      <c r="L172" s="74">
        <f t="shared" si="65"/>
        <v>4.16</v>
      </c>
      <c r="M172" s="75">
        <v>3.2</v>
      </c>
      <c r="N172" s="76">
        <f t="shared" si="66"/>
        <v>48</v>
      </c>
      <c r="O172" s="195"/>
      <c r="P172" s="203"/>
      <c r="Q172" s="49"/>
      <c r="R172" s="49"/>
    </row>
    <row r="173" spans="1:18" x14ac:dyDescent="0.25">
      <c r="A173" s="5" t="s">
        <v>105</v>
      </c>
      <c r="B173" s="53" t="s">
        <v>278</v>
      </c>
      <c r="C173" s="57">
        <v>3</v>
      </c>
      <c r="D173" s="176" t="s">
        <v>1</v>
      </c>
      <c r="E173" s="43" t="s">
        <v>7</v>
      </c>
      <c r="F173" s="167">
        <v>12</v>
      </c>
      <c r="G173" s="44">
        <f t="shared" si="54"/>
        <v>0</v>
      </c>
      <c r="H173" s="24">
        <f>F173/15</f>
        <v>0.8</v>
      </c>
      <c r="I173" s="78"/>
      <c r="J173" s="72"/>
      <c r="K173" s="73"/>
      <c r="L173" s="74">
        <f t="shared" si="65"/>
        <v>2.8600000000000003</v>
      </c>
      <c r="M173" s="75">
        <v>2.2000000000000002</v>
      </c>
      <c r="N173" s="76">
        <f t="shared" si="66"/>
        <v>33</v>
      </c>
      <c r="O173" s="195"/>
      <c r="P173" s="203"/>
      <c r="Q173" s="49"/>
      <c r="R173" s="49"/>
    </row>
    <row r="174" spans="1:18" x14ac:dyDescent="0.25">
      <c r="A174" s="39" t="s">
        <v>37</v>
      </c>
      <c r="B174" s="52" t="s">
        <v>279</v>
      </c>
      <c r="C174" s="57">
        <v>3</v>
      </c>
      <c r="D174" s="176" t="s">
        <v>1</v>
      </c>
      <c r="E174" s="43" t="s">
        <v>7</v>
      </c>
      <c r="F174" s="167">
        <v>0</v>
      </c>
      <c r="G174" s="44">
        <f t="shared" si="54"/>
        <v>0</v>
      </c>
      <c r="H174" s="24">
        <f>F174/15</f>
        <v>0</v>
      </c>
      <c r="I174" s="71"/>
      <c r="J174" s="72"/>
      <c r="K174" s="73"/>
      <c r="L174" s="74">
        <f t="shared" si="65"/>
        <v>2.08</v>
      </c>
      <c r="M174" s="69">
        <v>1.6</v>
      </c>
      <c r="N174" s="76">
        <f t="shared" si="66"/>
        <v>24</v>
      </c>
      <c r="O174" s="195"/>
      <c r="P174" s="203"/>
      <c r="Q174" s="49"/>
      <c r="R174" s="49"/>
    </row>
    <row r="175" spans="1:18" x14ac:dyDescent="0.25">
      <c r="A175" s="39" t="s">
        <v>37</v>
      </c>
      <c r="B175" s="52" t="s">
        <v>279</v>
      </c>
      <c r="C175" s="57">
        <v>3</v>
      </c>
      <c r="D175" s="174" t="s">
        <v>2</v>
      </c>
      <c r="E175" s="43" t="s">
        <v>7</v>
      </c>
      <c r="F175" s="167">
        <v>389</v>
      </c>
      <c r="G175" s="44">
        <f t="shared" si="54"/>
        <v>18</v>
      </c>
      <c r="H175" s="24">
        <f>F175/21</f>
        <v>18.523809523809526</v>
      </c>
      <c r="I175" s="77">
        <f t="shared" ref="I175:I176" si="67">J175*1.3</f>
        <v>1.2869999999999999</v>
      </c>
      <c r="J175" s="79">
        <v>0.99</v>
      </c>
      <c r="K175" s="67">
        <f t="shared" ref="K175:K176" si="68">J175*21</f>
        <v>20.79</v>
      </c>
      <c r="L175" s="71"/>
      <c r="M175" s="69"/>
      <c r="N175" s="70"/>
      <c r="O175" s="195"/>
      <c r="P175" s="203"/>
      <c r="Q175" s="49"/>
      <c r="R175" s="49"/>
    </row>
    <row r="176" spans="1:18" x14ac:dyDescent="0.25">
      <c r="A176" s="13" t="s">
        <v>169</v>
      </c>
      <c r="B176" s="55" t="s">
        <v>280</v>
      </c>
      <c r="C176" s="57">
        <v>5</v>
      </c>
      <c r="D176" s="174" t="s">
        <v>2</v>
      </c>
      <c r="E176" s="45" t="s">
        <v>309</v>
      </c>
      <c r="F176" s="167">
        <v>392</v>
      </c>
      <c r="G176" s="44">
        <f t="shared" si="54"/>
        <v>18</v>
      </c>
      <c r="H176" s="24">
        <f>F176/21</f>
        <v>18.666666666666668</v>
      </c>
      <c r="I176" s="77">
        <f t="shared" si="67"/>
        <v>2.08</v>
      </c>
      <c r="J176" s="66">
        <v>1.6</v>
      </c>
      <c r="K176" s="67">
        <f t="shared" si="68"/>
        <v>33.6</v>
      </c>
      <c r="L176" s="71"/>
      <c r="M176" s="69"/>
      <c r="N176" s="70"/>
      <c r="O176" s="195"/>
      <c r="P176" s="203"/>
      <c r="Q176" s="49"/>
      <c r="R176" s="49"/>
    </row>
    <row r="177" spans="1:18" ht="14.25" customHeight="1" x14ac:dyDescent="0.25">
      <c r="A177" s="13" t="s">
        <v>170</v>
      </c>
      <c r="B177" s="6"/>
      <c r="C177" s="35"/>
      <c r="D177" s="176" t="s">
        <v>1</v>
      </c>
      <c r="E177" s="43" t="s">
        <v>33</v>
      </c>
      <c r="F177" s="167">
        <v>120</v>
      </c>
      <c r="G177" s="44">
        <f t="shared" si="54"/>
        <v>8</v>
      </c>
      <c r="H177" s="24">
        <f>F177/15</f>
        <v>8</v>
      </c>
      <c r="I177" s="78"/>
      <c r="J177" s="72"/>
      <c r="K177" s="73"/>
      <c r="L177" s="74">
        <f>1.3*M177</f>
        <v>3.3149999999999999</v>
      </c>
      <c r="M177" s="75">
        <v>2.5499999999999998</v>
      </c>
      <c r="N177" s="76">
        <f>M177*15</f>
        <v>38.25</v>
      </c>
      <c r="O177" s="195">
        <v>0.35</v>
      </c>
      <c r="P177" s="203"/>
      <c r="Q177" s="49"/>
      <c r="R177" s="49"/>
    </row>
    <row r="178" spans="1:18" ht="15" customHeight="1" x14ac:dyDescent="0.25">
      <c r="A178" s="13" t="s">
        <v>170</v>
      </c>
      <c r="B178" s="6"/>
      <c r="C178" s="35"/>
      <c r="D178" s="174" t="s">
        <v>2</v>
      </c>
      <c r="E178" s="45" t="s">
        <v>32</v>
      </c>
      <c r="F178" s="167">
        <v>399</v>
      </c>
      <c r="G178" s="44">
        <f t="shared" si="54"/>
        <v>19</v>
      </c>
      <c r="H178" s="24">
        <f>F178/21</f>
        <v>19</v>
      </c>
      <c r="I178" s="77">
        <f>J178*1.3</f>
        <v>2.0150000000000001</v>
      </c>
      <c r="J178" s="66">
        <v>1.55</v>
      </c>
      <c r="K178" s="67">
        <f>J178*21</f>
        <v>32.550000000000004</v>
      </c>
      <c r="L178" s="68"/>
      <c r="M178" s="69"/>
      <c r="N178" s="70"/>
      <c r="O178" s="195">
        <v>0.35</v>
      </c>
      <c r="P178" s="203"/>
      <c r="Q178" s="49"/>
      <c r="R178" s="49"/>
    </row>
    <row r="179" spans="1:18" x14ac:dyDescent="0.25">
      <c r="A179" s="4" t="s">
        <v>63</v>
      </c>
      <c r="B179" s="1"/>
      <c r="C179" s="23"/>
      <c r="D179" s="176" t="s">
        <v>1</v>
      </c>
      <c r="E179" s="45" t="s">
        <v>7</v>
      </c>
      <c r="F179" s="167">
        <v>0</v>
      </c>
      <c r="G179" s="44">
        <f t="shared" si="54"/>
        <v>0</v>
      </c>
      <c r="H179" s="24">
        <f>F179/15</f>
        <v>0</v>
      </c>
      <c r="I179" s="78"/>
      <c r="J179" s="72"/>
      <c r="K179" s="73"/>
      <c r="L179" s="74">
        <f>1.3*M179</f>
        <v>2.8600000000000003</v>
      </c>
      <c r="M179" s="75">
        <v>2.2000000000000002</v>
      </c>
      <c r="N179" s="76">
        <f>M179*15</f>
        <v>33</v>
      </c>
      <c r="O179" s="195"/>
      <c r="P179" s="203"/>
      <c r="Q179" s="49"/>
      <c r="R179" s="49"/>
    </row>
    <row r="180" spans="1:18" x14ac:dyDescent="0.25">
      <c r="A180" s="4" t="s">
        <v>63</v>
      </c>
      <c r="B180" s="1"/>
      <c r="C180" s="23"/>
      <c r="D180" s="174" t="s">
        <v>2</v>
      </c>
      <c r="E180" s="45" t="s">
        <v>7</v>
      </c>
      <c r="F180" s="167">
        <v>206</v>
      </c>
      <c r="G180" s="44">
        <f t="shared" si="54"/>
        <v>9</v>
      </c>
      <c r="H180" s="24">
        <f>F180/21</f>
        <v>9.8095238095238102</v>
      </c>
      <c r="I180" s="77">
        <f>J180*1.3</f>
        <v>1.56</v>
      </c>
      <c r="J180" s="66">
        <v>1.2</v>
      </c>
      <c r="K180" s="67">
        <f>J180*21</f>
        <v>25.2</v>
      </c>
      <c r="L180" s="68"/>
      <c r="M180" s="69"/>
      <c r="N180" s="70"/>
      <c r="O180" s="195"/>
      <c r="P180" s="203"/>
      <c r="Q180" s="49"/>
      <c r="R180" s="49"/>
    </row>
    <row r="181" spans="1:18" x14ac:dyDescent="0.25">
      <c r="A181" s="13" t="s">
        <v>45</v>
      </c>
      <c r="B181" s="6"/>
      <c r="C181" s="35"/>
      <c r="D181" s="176" t="s">
        <v>1</v>
      </c>
      <c r="E181" s="43" t="s">
        <v>33</v>
      </c>
      <c r="F181" s="167">
        <v>105</v>
      </c>
      <c r="G181" s="44">
        <f t="shared" si="54"/>
        <v>7</v>
      </c>
      <c r="H181" s="24">
        <f>F181/15</f>
        <v>7</v>
      </c>
      <c r="I181" s="78"/>
      <c r="J181" s="72"/>
      <c r="K181" s="73"/>
      <c r="L181" s="74">
        <f>1.3*M181</f>
        <v>2.8600000000000003</v>
      </c>
      <c r="M181" s="75">
        <v>2.2000000000000002</v>
      </c>
      <c r="N181" s="76">
        <f>M181*15</f>
        <v>33</v>
      </c>
      <c r="O181" s="195"/>
      <c r="P181" s="203"/>
      <c r="Q181" s="49"/>
      <c r="R181" s="49"/>
    </row>
    <row r="182" spans="1:18" x14ac:dyDescent="0.25">
      <c r="A182" s="13" t="s">
        <v>45</v>
      </c>
      <c r="B182" s="6"/>
      <c r="C182" s="35"/>
      <c r="D182" s="174" t="s">
        <v>2</v>
      </c>
      <c r="E182" s="45" t="s">
        <v>32</v>
      </c>
      <c r="F182" s="167">
        <v>285</v>
      </c>
      <c r="G182" s="44">
        <f t="shared" si="54"/>
        <v>13</v>
      </c>
      <c r="H182" s="24">
        <f>F182/21</f>
        <v>13.571428571428571</v>
      </c>
      <c r="I182" s="77">
        <f t="shared" ref="I182:I185" si="69">J182*1.3</f>
        <v>1.56</v>
      </c>
      <c r="J182" s="66">
        <v>1.2</v>
      </c>
      <c r="K182" s="67">
        <f t="shared" ref="K182:K185" si="70">J182*21</f>
        <v>25.2</v>
      </c>
      <c r="L182" s="68"/>
      <c r="M182" s="69"/>
      <c r="N182" s="70"/>
      <c r="O182" s="195"/>
      <c r="P182" s="203"/>
      <c r="Q182" s="49"/>
      <c r="R182" s="49"/>
    </row>
    <row r="183" spans="1:18" x14ac:dyDescent="0.25">
      <c r="A183" s="13" t="s">
        <v>171</v>
      </c>
      <c r="B183" s="6"/>
      <c r="C183" s="35"/>
      <c r="D183" s="174" t="s">
        <v>2</v>
      </c>
      <c r="E183" s="43" t="s">
        <v>32</v>
      </c>
      <c r="F183" s="167">
        <v>399</v>
      </c>
      <c r="G183" s="44">
        <f t="shared" si="54"/>
        <v>19</v>
      </c>
      <c r="H183" s="24">
        <f>F183/21</f>
        <v>19</v>
      </c>
      <c r="I183" s="77">
        <f t="shared" si="69"/>
        <v>1.56</v>
      </c>
      <c r="J183" s="66">
        <v>1.2</v>
      </c>
      <c r="K183" s="67">
        <f t="shared" si="70"/>
        <v>25.2</v>
      </c>
      <c r="L183" s="71"/>
      <c r="M183" s="69"/>
      <c r="N183" s="70"/>
      <c r="O183" s="195"/>
      <c r="P183" s="203"/>
      <c r="Q183" s="49"/>
      <c r="R183" s="49"/>
    </row>
    <row r="184" spans="1:18" x14ac:dyDescent="0.25">
      <c r="A184" s="5" t="s">
        <v>58</v>
      </c>
      <c r="B184" s="3"/>
      <c r="C184" s="36"/>
      <c r="D184" s="174" t="s">
        <v>2</v>
      </c>
      <c r="E184" s="45" t="s">
        <v>7</v>
      </c>
      <c r="F184" s="167">
        <v>131</v>
      </c>
      <c r="G184" s="44">
        <f t="shared" ref="G184:G191" si="71">ROUNDDOWN(H184,0)</f>
        <v>6</v>
      </c>
      <c r="H184" s="24">
        <f>F184/21</f>
        <v>6.2380952380952381</v>
      </c>
      <c r="I184" s="77">
        <f t="shared" si="69"/>
        <v>1.56</v>
      </c>
      <c r="J184" s="66">
        <v>1.2</v>
      </c>
      <c r="K184" s="67">
        <f t="shared" si="70"/>
        <v>25.2</v>
      </c>
      <c r="L184" s="68"/>
      <c r="M184" s="69"/>
      <c r="N184" s="70"/>
      <c r="O184" s="195"/>
      <c r="P184" s="203"/>
      <c r="Q184" s="49"/>
      <c r="R184" s="49"/>
    </row>
    <row r="185" spans="1:18" x14ac:dyDescent="0.25">
      <c r="A185" s="13" t="s">
        <v>125</v>
      </c>
      <c r="B185" s="6"/>
      <c r="C185" s="35"/>
      <c r="D185" s="174" t="s">
        <v>2</v>
      </c>
      <c r="E185" s="43" t="s">
        <v>33</v>
      </c>
      <c r="F185" s="167">
        <v>190</v>
      </c>
      <c r="G185" s="44">
        <f t="shared" si="71"/>
        <v>9</v>
      </c>
      <c r="H185" s="24">
        <f>F185/21</f>
        <v>9.0476190476190474</v>
      </c>
      <c r="I185" s="77">
        <f t="shared" si="69"/>
        <v>1.56</v>
      </c>
      <c r="J185" s="66">
        <v>1.2</v>
      </c>
      <c r="K185" s="67">
        <f t="shared" si="70"/>
        <v>25.2</v>
      </c>
      <c r="L185" s="68"/>
      <c r="M185" s="69"/>
      <c r="N185" s="70"/>
      <c r="O185" s="195"/>
      <c r="P185" s="203"/>
      <c r="Q185" s="49"/>
      <c r="R185" s="49"/>
    </row>
    <row r="186" spans="1:18" x14ac:dyDescent="0.25">
      <c r="A186" s="13" t="s">
        <v>21</v>
      </c>
      <c r="B186" s="6"/>
      <c r="C186" s="35"/>
      <c r="D186" s="176" t="s">
        <v>1</v>
      </c>
      <c r="E186" s="43" t="s">
        <v>7</v>
      </c>
      <c r="F186" s="167">
        <v>50</v>
      </c>
      <c r="G186" s="44">
        <f t="shared" si="71"/>
        <v>3</v>
      </c>
      <c r="H186" s="24">
        <f>F186/15</f>
        <v>3.3333333333333335</v>
      </c>
      <c r="I186" s="71"/>
      <c r="J186" s="72"/>
      <c r="K186" s="73"/>
      <c r="L186" s="74">
        <f t="shared" ref="L186:L187" si="72">1.3*M186</f>
        <v>1.9500000000000002</v>
      </c>
      <c r="M186" s="69">
        <v>1.5</v>
      </c>
      <c r="N186" s="76">
        <f t="shared" ref="N186:N187" si="73">M186*15</f>
        <v>22.5</v>
      </c>
      <c r="O186" s="195"/>
      <c r="P186" s="203"/>
      <c r="Q186" s="49"/>
      <c r="R186" s="49"/>
    </row>
    <row r="187" spans="1:18" x14ac:dyDescent="0.25">
      <c r="A187" s="13" t="s">
        <v>19</v>
      </c>
      <c r="B187" s="6"/>
      <c r="C187" s="35"/>
      <c r="D187" s="176" t="s">
        <v>1</v>
      </c>
      <c r="E187" s="43" t="s">
        <v>7</v>
      </c>
      <c r="F187" s="167">
        <v>114</v>
      </c>
      <c r="G187" s="44">
        <f t="shared" si="71"/>
        <v>7</v>
      </c>
      <c r="H187" s="24">
        <f>F187/15</f>
        <v>7.6</v>
      </c>
      <c r="I187" s="71"/>
      <c r="J187" s="72"/>
      <c r="K187" s="73"/>
      <c r="L187" s="74">
        <f t="shared" si="72"/>
        <v>2.08</v>
      </c>
      <c r="M187" s="69">
        <v>1.6</v>
      </c>
      <c r="N187" s="76">
        <f t="shared" si="73"/>
        <v>24</v>
      </c>
      <c r="O187" s="195"/>
      <c r="P187" s="203"/>
      <c r="Q187" s="49"/>
      <c r="R187" s="49"/>
    </row>
    <row r="188" spans="1:18" x14ac:dyDescent="0.25">
      <c r="A188" s="13" t="s">
        <v>19</v>
      </c>
      <c r="B188" s="6"/>
      <c r="C188" s="35"/>
      <c r="D188" s="174" t="s">
        <v>2</v>
      </c>
      <c r="E188" s="43" t="s">
        <v>7</v>
      </c>
      <c r="F188" s="167">
        <v>127</v>
      </c>
      <c r="G188" s="44">
        <f t="shared" si="71"/>
        <v>6</v>
      </c>
      <c r="H188" s="24">
        <f>F188/21</f>
        <v>6.0476190476190474</v>
      </c>
      <c r="I188" s="77">
        <f t="shared" ref="I188:I189" si="74">J188*1.3</f>
        <v>1.2869999999999999</v>
      </c>
      <c r="J188" s="79">
        <v>0.99</v>
      </c>
      <c r="K188" s="67">
        <f t="shared" ref="K188:K189" si="75">J188*21</f>
        <v>20.79</v>
      </c>
      <c r="L188" s="71"/>
      <c r="M188" s="69"/>
      <c r="N188" s="70"/>
      <c r="O188" s="195"/>
      <c r="P188" s="203"/>
      <c r="Q188" s="49"/>
      <c r="R188" s="49"/>
    </row>
    <row r="189" spans="1:18" x14ac:dyDescent="0.25">
      <c r="A189" s="5" t="s">
        <v>126</v>
      </c>
      <c r="B189" s="3"/>
      <c r="C189" s="36"/>
      <c r="D189" s="174" t="s">
        <v>2</v>
      </c>
      <c r="E189" s="45" t="s">
        <v>308</v>
      </c>
      <c r="F189" s="167">
        <v>206</v>
      </c>
      <c r="G189" s="44">
        <f t="shared" si="71"/>
        <v>9</v>
      </c>
      <c r="H189" s="24">
        <f>F189/21</f>
        <v>9.8095238095238102</v>
      </c>
      <c r="I189" s="77">
        <f t="shared" si="74"/>
        <v>1.56</v>
      </c>
      <c r="J189" s="66">
        <v>1.2</v>
      </c>
      <c r="K189" s="67">
        <f t="shared" si="75"/>
        <v>25.2</v>
      </c>
      <c r="L189" s="71"/>
      <c r="M189" s="69"/>
      <c r="N189" s="70"/>
      <c r="O189" s="195"/>
      <c r="P189" s="203"/>
      <c r="Q189" s="49"/>
      <c r="R189" s="49"/>
    </row>
    <row r="190" spans="1:18" x14ac:dyDescent="0.25">
      <c r="A190" s="13" t="s">
        <v>54</v>
      </c>
      <c r="B190" s="6"/>
      <c r="C190" s="35"/>
      <c r="D190" s="176" t="s">
        <v>1</v>
      </c>
      <c r="E190" s="45" t="s">
        <v>7</v>
      </c>
      <c r="F190" s="167">
        <v>21</v>
      </c>
      <c r="G190" s="44">
        <f t="shared" si="71"/>
        <v>1</v>
      </c>
      <c r="H190" s="24">
        <f>F190/15</f>
        <v>1.4</v>
      </c>
      <c r="I190" s="78"/>
      <c r="J190" s="72"/>
      <c r="K190" s="73"/>
      <c r="L190" s="74">
        <f>1.3*M190</f>
        <v>2.08</v>
      </c>
      <c r="M190" s="69">
        <v>1.6</v>
      </c>
      <c r="N190" s="76">
        <f>M190*15</f>
        <v>24</v>
      </c>
      <c r="O190" s="195"/>
      <c r="P190" s="203"/>
      <c r="Q190" s="49"/>
      <c r="R190" s="49"/>
    </row>
    <row r="191" spans="1:18" ht="15.75" thickBot="1" x14ac:dyDescent="0.3">
      <c r="A191" s="17" t="s">
        <v>127</v>
      </c>
      <c r="B191" s="121"/>
      <c r="C191" s="122"/>
      <c r="D191" s="177" t="s">
        <v>2</v>
      </c>
      <c r="E191" s="188" t="s">
        <v>308</v>
      </c>
      <c r="F191" s="184">
        <v>150</v>
      </c>
      <c r="G191" s="185">
        <f t="shared" si="71"/>
        <v>7</v>
      </c>
      <c r="H191" s="24">
        <f>F191/21</f>
        <v>7.1428571428571432</v>
      </c>
      <c r="I191" s="101">
        <f>J191*1.3</f>
        <v>1.56</v>
      </c>
      <c r="J191" s="123">
        <v>1.2</v>
      </c>
      <c r="K191" s="103">
        <f>J191*21</f>
        <v>25.2</v>
      </c>
      <c r="L191" s="124"/>
      <c r="M191" s="105"/>
      <c r="N191" s="106"/>
      <c r="O191" s="196"/>
      <c r="P191" s="206"/>
      <c r="Q191" s="49"/>
      <c r="R191" s="49"/>
    </row>
    <row r="192" spans="1:18" ht="15.75" thickBot="1" x14ac:dyDescent="0.3">
      <c r="A192" s="88" t="s">
        <v>313</v>
      </c>
      <c r="B192" s="98"/>
      <c r="C192" s="114"/>
      <c r="D192" s="115"/>
      <c r="E192" s="94"/>
      <c r="F192" s="187"/>
      <c r="G192" s="93"/>
      <c r="H192" s="94"/>
      <c r="I192" s="92"/>
      <c r="J192" s="127"/>
      <c r="K192" s="117"/>
      <c r="L192" s="120"/>
      <c r="M192" s="119"/>
      <c r="N192" s="120"/>
      <c r="O192" s="197"/>
      <c r="P192" s="204"/>
      <c r="Q192" s="49"/>
      <c r="R192" s="49"/>
    </row>
    <row r="193" spans="1:18" x14ac:dyDescent="0.25">
      <c r="A193" s="15" t="s">
        <v>172</v>
      </c>
      <c r="B193" s="95" t="s">
        <v>284</v>
      </c>
      <c r="C193" s="96">
        <v>4</v>
      </c>
      <c r="D193" s="163" t="s">
        <v>1</v>
      </c>
      <c r="E193" s="179" t="s">
        <v>33</v>
      </c>
      <c r="F193" s="180">
        <v>120</v>
      </c>
      <c r="G193" s="181">
        <f t="shared" ref="G193:G209" si="76">ROUNDDOWN(H193,0)</f>
        <v>8</v>
      </c>
      <c r="H193" s="24">
        <f>F193/15</f>
        <v>8</v>
      </c>
      <c r="I193" s="125"/>
      <c r="J193" s="110"/>
      <c r="K193" s="111"/>
      <c r="L193" s="112">
        <f t="shared" ref="L193:L197" si="77">1.3*M193</f>
        <v>4.16</v>
      </c>
      <c r="M193" s="126">
        <v>3.2</v>
      </c>
      <c r="N193" s="113">
        <f t="shared" ref="N193:N197" si="78">M193*15</f>
        <v>48</v>
      </c>
      <c r="O193" s="198"/>
      <c r="P193" s="205"/>
      <c r="Q193" s="49"/>
      <c r="R193" s="49"/>
    </row>
    <row r="194" spans="1:18" x14ac:dyDescent="0.25">
      <c r="A194" s="21" t="s">
        <v>78</v>
      </c>
      <c r="B194" s="55" t="s">
        <v>283</v>
      </c>
      <c r="C194" s="57">
        <v>4</v>
      </c>
      <c r="D194" s="165" t="s">
        <v>1</v>
      </c>
      <c r="E194" s="45" t="s">
        <v>32</v>
      </c>
      <c r="F194" s="167">
        <v>90</v>
      </c>
      <c r="G194" s="44">
        <f t="shared" si="76"/>
        <v>6</v>
      </c>
      <c r="H194" s="24">
        <f>F194/15</f>
        <v>6</v>
      </c>
      <c r="I194" s="78"/>
      <c r="J194" s="72"/>
      <c r="K194" s="73"/>
      <c r="L194" s="74">
        <f t="shared" si="77"/>
        <v>4.16</v>
      </c>
      <c r="M194" s="75">
        <v>3.2</v>
      </c>
      <c r="N194" s="76">
        <f t="shared" si="78"/>
        <v>48</v>
      </c>
      <c r="O194" s="195"/>
      <c r="P194" s="203"/>
      <c r="Q194" s="49"/>
      <c r="R194" s="49"/>
    </row>
    <row r="195" spans="1:18" ht="14.25" customHeight="1" x14ac:dyDescent="0.25">
      <c r="A195" s="21" t="s">
        <v>77</v>
      </c>
      <c r="B195" s="52" t="s">
        <v>285</v>
      </c>
      <c r="C195" s="56">
        <v>2</v>
      </c>
      <c r="D195" s="165" t="s">
        <v>1</v>
      </c>
      <c r="E195" s="45" t="s">
        <v>32</v>
      </c>
      <c r="F195" s="167">
        <v>0</v>
      </c>
      <c r="G195" s="44">
        <f t="shared" si="76"/>
        <v>0</v>
      </c>
      <c r="H195" s="24">
        <f>F195/15</f>
        <v>0</v>
      </c>
      <c r="I195" s="78"/>
      <c r="J195" s="72"/>
      <c r="K195" s="73"/>
      <c r="L195" s="74">
        <f t="shared" si="77"/>
        <v>4.16</v>
      </c>
      <c r="M195" s="75">
        <v>3.2</v>
      </c>
      <c r="N195" s="76">
        <f t="shared" si="78"/>
        <v>48</v>
      </c>
      <c r="O195" s="195"/>
      <c r="P195" s="203"/>
      <c r="Q195" s="49"/>
      <c r="R195" s="49"/>
    </row>
    <row r="196" spans="1:18" x14ac:dyDescent="0.25">
      <c r="A196" s="31" t="s">
        <v>76</v>
      </c>
      <c r="B196" s="53" t="s">
        <v>286</v>
      </c>
      <c r="C196" s="57" t="s">
        <v>287</v>
      </c>
      <c r="D196" s="165" t="s">
        <v>1</v>
      </c>
      <c r="E196" s="45" t="s">
        <v>32</v>
      </c>
      <c r="F196" s="167">
        <v>118</v>
      </c>
      <c r="G196" s="44">
        <f t="shared" si="76"/>
        <v>7</v>
      </c>
      <c r="H196" s="24">
        <f>F196/15</f>
        <v>7.8666666666666663</v>
      </c>
      <c r="I196" s="78"/>
      <c r="J196" s="72"/>
      <c r="K196" s="73"/>
      <c r="L196" s="74">
        <f t="shared" si="77"/>
        <v>2.7300000000000004</v>
      </c>
      <c r="M196" s="81">
        <v>2.1</v>
      </c>
      <c r="N196" s="76">
        <f t="shared" si="78"/>
        <v>31.5</v>
      </c>
      <c r="O196" s="195"/>
      <c r="P196" s="203">
        <v>0.2</v>
      </c>
      <c r="Q196" s="49"/>
      <c r="R196" s="49"/>
    </row>
    <row r="197" spans="1:18" x14ac:dyDescent="0.25">
      <c r="A197" s="21" t="s">
        <v>80</v>
      </c>
      <c r="B197" s="55" t="s">
        <v>288</v>
      </c>
      <c r="C197" s="57" t="s">
        <v>287</v>
      </c>
      <c r="D197" s="165" t="s">
        <v>1</v>
      </c>
      <c r="E197" s="45" t="s">
        <v>7</v>
      </c>
      <c r="F197" s="167">
        <v>27</v>
      </c>
      <c r="G197" s="44">
        <f t="shared" si="76"/>
        <v>1</v>
      </c>
      <c r="H197" s="24">
        <f>F197/15</f>
        <v>1.8</v>
      </c>
      <c r="I197" s="78"/>
      <c r="J197" s="72"/>
      <c r="K197" s="73"/>
      <c r="L197" s="74">
        <f t="shared" si="77"/>
        <v>2.7300000000000004</v>
      </c>
      <c r="M197" s="81">
        <v>2.1</v>
      </c>
      <c r="N197" s="76">
        <f t="shared" si="78"/>
        <v>31.5</v>
      </c>
      <c r="O197" s="195"/>
      <c r="P197" s="203">
        <v>0.2</v>
      </c>
      <c r="Q197" s="49"/>
      <c r="R197" s="49"/>
    </row>
    <row r="198" spans="1:18" x14ac:dyDescent="0.25">
      <c r="A198" s="21" t="s">
        <v>80</v>
      </c>
      <c r="B198" s="55" t="s">
        <v>288</v>
      </c>
      <c r="C198" s="57" t="s">
        <v>287</v>
      </c>
      <c r="D198" s="164" t="s">
        <v>2</v>
      </c>
      <c r="E198" s="45" t="s">
        <v>32</v>
      </c>
      <c r="F198" s="167">
        <v>324</v>
      </c>
      <c r="G198" s="44">
        <f t="shared" si="76"/>
        <v>15</v>
      </c>
      <c r="H198" s="24">
        <f>F198/21</f>
        <v>15.428571428571429</v>
      </c>
      <c r="I198" s="77">
        <f>J198*1.3</f>
        <v>1.4300000000000002</v>
      </c>
      <c r="J198" s="66">
        <v>1.1000000000000001</v>
      </c>
      <c r="K198" s="67">
        <f>J198*21</f>
        <v>23.1</v>
      </c>
      <c r="L198" s="68"/>
      <c r="M198" s="81"/>
      <c r="N198" s="70"/>
      <c r="O198" s="195"/>
      <c r="P198" s="203">
        <v>0.2</v>
      </c>
      <c r="Q198" s="49"/>
      <c r="R198" s="49"/>
    </row>
    <row r="199" spans="1:18" x14ac:dyDescent="0.25">
      <c r="A199" s="25" t="s">
        <v>41</v>
      </c>
      <c r="B199" s="55" t="s">
        <v>289</v>
      </c>
      <c r="C199" s="57">
        <v>6</v>
      </c>
      <c r="D199" s="165" t="s">
        <v>1</v>
      </c>
      <c r="E199" s="43" t="s">
        <v>32</v>
      </c>
      <c r="F199" s="167">
        <v>131</v>
      </c>
      <c r="G199" s="44">
        <f t="shared" si="76"/>
        <v>8</v>
      </c>
      <c r="H199" s="24">
        <f>F199/15</f>
        <v>8.7333333333333325</v>
      </c>
      <c r="I199" s="71"/>
      <c r="J199" s="72"/>
      <c r="K199" s="73"/>
      <c r="L199" s="74">
        <f t="shared" ref="L199:L200" si="79">1.3*M199</f>
        <v>2.4699999999999998</v>
      </c>
      <c r="M199" s="81">
        <v>1.9</v>
      </c>
      <c r="N199" s="76">
        <f t="shared" ref="N199:N200" si="80">M199*15</f>
        <v>28.5</v>
      </c>
      <c r="O199" s="195"/>
      <c r="P199" s="203"/>
      <c r="Q199" s="49"/>
      <c r="R199" s="49"/>
    </row>
    <row r="200" spans="1:18" ht="15.75" customHeight="1" x14ac:dyDescent="0.25">
      <c r="A200" s="25" t="s">
        <v>79</v>
      </c>
      <c r="B200" s="55" t="s">
        <v>290</v>
      </c>
      <c r="C200" s="57" t="s">
        <v>216</v>
      </c>
      <c r="D200" s="165" t="s">
        <v>1</v>
      </c>
      <c r="E200" s="45" t="s">
        <v>7</v>
      </c>
      <c r="F200" s="167">
        <v>75</v>
      </c>
      <c r="G200" s="44">
        <f t="shared" si="76"/>
        <v>5</v>
      </c>
      <c r="H200" s="24">
        <f>F200/15</f>
        <v>5</v>
      </c>
      <c r="I200" s="71"/>
      <c r="J200" s="72"/>
      <c r="K200" s="73"/>
      <c r="L200" s="74">
        <f t="shared" si="79"/>
        <v>2.7300000000000004</v>
      </c>
      <c r="M200" s="81">
        <v>2.1</v>
      </c>
      <c r="N200" s="76">
        <f t="shared" si="80"/>
        <v>31.5</v>
      </c>
      <c r="O200" s="195"/>
      <c r="P200" s="203">
        <v>0.2</v>
      </c>
      <c r="Q200" s="49"/>
      <c r="R200" s="49"/>
    </row>
    <row r="201" spans="1:18" x14ac:dyDescent="0.25">
      <c r="A201" s="32" t="s">
        <v>79</v>
      </c>
      <c r="B201" s="55" t="s">
        <v>290</v>
      </c>
      <c r="C201" s="57" t="s">
        <v>216</v>
      </c>
      <c r="D201" s="164" t="s">
        <v>2</v>
      </c>
      <c r="E201" s="43" t="s">
        <v>32</v>
      </c>
      <c r="F201" s="167">
        <v>197</v>
      </c>
      <c r="G201" s="44">
        <f t="shared" si="76"/>
        <v>9</v>
      </c>
      <c r="H201" s="24">
        <f>F201/21</f>
        <v>9.3809523809523814</v>
      </c>
      <c r="I201" s="77">
        <f>J201*1.3</f>
        <v>1.4300000000000002</v>
      </c>
      <c r="J201" s="66">
        <v>1.1000000000000001</v>
      </c>
      <c r="K201" s="67">
        <f>J201*21</f>
        <v>23.1</v>
      </c>
      <c r="L201" s="71"/>
      <c r="M201" s="81"/>
      <c r="N201" s="70"/>
      <c r="O201" s="195"/>
      <c r="P201" s="203">
        <v>0.2</v>
      </c>
      <c r="Q201" s="49"/>
      <c r="R201" s="49"/>
    </row>
    <row r="202" spans="1:18" x14ac:dyDescent="0.25">
      <c r="A202" s="21" t="s">
        <v>69</v>
      </c>
      <c r="B202" s="53" t="s">
        <v>292</v>
      </c>
      <c r="C202" s="57">
        <v>6</v>
      </c>
      <c r="D202" s="165" t="s">
        <v>1</v>
      </c>
      <c r="E202" s="45" t="s">
        <v>32</v>
      </c>
      <c r="F202" s="167">
        <v>125</v>
      </c>
      <c r="G202" s="44">
        <f t="shared" si="76"/>
        <v>8</v>
      </c>
      <c r="H202" s="24">
        <f>F202/15</f>
        <v>8.3333333333333339</v>
      </c>
      <c r="I202" s="71"/>
      <c r="J202" s="72"/>
      <c r="K202" s="73"/>
      <c r="L202" s="74">
        <f t="shared" ref="L202:L203" si="81">1.3*M202</f>
        <v>2.4699999999999998</v>
      </c>
      <c r="M202" s="81">
        <v>1.9</v>
      </c>
      <c r="N202" s="76">
        <f t="shared" ref="N202:N203" si="82">M202*15</f>
        <v>28.5</v>
      </c>
      <c r="O202" s="195"/>
      <c r="P202" s="203"/>
      <c r="Q202" s="49"/>
      <c r="R202" s="49"/>
    </row>
    <row r="203" spans="1:18" x14ac:dyDescent="0.25">
      <c r="A203" s="32" t="s">
        <v>81</v>
      </c>
      <c r="B203" s="53" t="s">
        <v>291</v>
      </c>
      <c r="C203" s="57" t="s">
        <v>216</v>
      </c>
      <c r="D203" s="165" t="s">
        <v>1</v>
      </c>
      <c r="E203" s="45" t="s">
        <v>7</v>
      </c>
      <c r="F203" s="167">
        <v>60</v>
      </c>
      <c r="G203" s="44">
        <f t="shared" si="76"/>
        <v>4</v>
      </c>
      <c r="H203" s="24">
        <f>F203/15</f>
        <v>4</v>
      </c>
      <c r="I203" s="71"/>
      <c r="J203" s="72"/>
      <c r="K203" s="73"/>
      <c r="L203" s="74">
        <f t="shared" si="81"/>
        <v>2.7300000000000004</v>
      </c>
      <c r="M203" s="81">
        <v>2.1</v>
      </c>
      <c r="N203" s="76">
        <f t="shared" si="82"/>
        <v>31.5</v>
      </c>
      <c r="O203" s="195"/>
      <c r="P203" s="203"/>
      <c r="Q203" s="49"/>
      <c r="R203" s="49"/>
    </row>
    <row r="204" spans="1:18" x14ac:dyDescent="0.25">
      <c r="A204" s="21" t="s">
        <v>81</v>
      </c>
      <c r="B204" s="53" t="s">
        <v>291</v>
      </c>
      <c r="C204" s="57" t="s">
        <v>216</v>
      </c>
      <c r="D204" s="164" t="s">
        <v>2</v>
      </c>
      <c r="E204" s="45" t="s">
        <v>7</v>
      </c>
      <c r="F204" s="167">
        <v>126</v>
      </c>
      <c r="G204" s="44">
        <f t="shared" si="76"/>
        <v>6</v>
      </c>
      <c r="H204" s="24">
        <f>F204/21</f>
        <v>6</v>
      </c>
      <c r="I204" s="77">
        <f t="shared" ref="I204:I205" si="83">J204*1.3</f>
        <v>1.4300000000000002</v>
      </c>
      <c r="J204" s="66">
        <v>1.1000000000000001</v>
      </c>
      <c r="K204" s="67">
        <f t="shared" ref="K204:K205" si="84">J204*21</f>
        <v>23.1</v>
      </c>
      <c r="L204" s="68"/>
      <c r="M204" s="69"/>
      <c r="N204" s="70"/>
      <c r="O204" s="195"/>
      <c r="P204" s="203"/>
      <c r="Q204" s="49"/>
      <c r="R204" s="49"/>
    </row>
    <row r="205" spans="1:18" x14ac:dyDescent="0.25">
      <c r="A205" s="33" t="s">
        <v>113</v>
      </c>
      <c r="B205" s="53" t="s">
        <v>291</v>
      </c>
      <c r="C205" s="57" t="s">
        <v>216</v>
      </c>
      <c r="D205" s="164" t="s">
        <v>2</v>
      </c>
      <c r="E205" s="45" t="s">
        <v>310</v>
      </c>
      <c r="F205" s="167">
        <v>137</v>
      </c>
      <c r="G205" s="44">
        <f t="shared" si="76"/>
        <v>6</v>
      </c>
      <c r="H205" s="24">
        <f>F205/21</f>
        <v>6.5238095238095237</v>
      </c>
      <c r="I205" s="77">
        <f t="shared" si="83"/>
        <v>1.4300000000000002</v>
      </c>
      <c r="J205" s="66">
        <v>1.1000000000000001</v>
      </c>
      <c r="K205" s="67">
        <f t="shared" si="84"/>
        <v>23.1</v>
      </c>
      <c r="L205" s="71"/>
      <c r="M205" s="69"/>
      <c r="N205" s="70"/>
      <c r="O205" s="195"/>
      <c r="P205" s="203"/>
      <c r="Q205" s="49"/>
      <c r="R205" s="49"/>
    </row>
    <row r="206" spans="1:18" x14ac:dyDescent="0.25">
      <c r="A206" s="31" t="s">
        <v>173</v>
      </c>
      <c r="B206" s="53" t="s">
        <v>293</v>
      </c>
      <c r="C206" s="57">
        <v>5</v>
      </c>
      <c r="D206" s="165" t="s">
        <v>1</v>
      </c>
      <c r="E206" s="45" t="s">
        <v>32</v>
      </c>
      <c r="F206" s="167">
        <v>15</v>
      </c>
      <c r="G206" s="44">
        <f t="shared" si="76"/>
        <v>1</v>
      </c>
      <c r="H206" s="24">
        <f>F206/15</f>
        <v>1</v>
      </c>
      <c r="I206" s="71"/>
      <c r="J206" s="72"/>
      <c r="K206" s="73"/>
      <c r="L206" s="74">
        <f t="shared" ref="L206:L207" si="85">1.3*M206</f>
        <v>3.12</v>
      </c>
      <c r="M206" s="75">
        <v>2.4</v>
      </c>
      <c r="N206" s="76">
        <f t="shared" ref="N206:N207" si="86">M206*15</f>
        <v>36</v>
      </c>
      <c r="O206" s="195"/>
      <c r="P206" s="203"/>
      <c r="Q206" s="49"/>
      <c r="R206" s="49"/>
    </row>
    <row r="207" spans="1:18" x14ac:dyDescent="0.25">
      <c r="A207" s="21" t="s">
        <v>174</v>
      </c>
      <c r="B207" s="53" t="s">
        <v>294</v>
      </c>
      <c r="C207" s="57">
        <v>5</v>
      </c>
      <c r="D207" s="165" t="s">
        <v>1</v>
      </c>
      <c r="E207" s="45" t="s">
        <v>32</v>
      </c>
      <c r="F207" s="167">
        <v>0</v>
      </c>
      <c r="G207" s="44">
        <f t="shared" si="76"/>
        <v>0</v>
      </c>
      <c r="H207" s="24">
        <f>F207/15</f>
        <v>0</v>
      </c>
      <c r="I207" s="78"/>
      <c r="J207" s="72"/>
      <c r="K207" s="73"/>
      <c r="L207" s="74">
        <f t="shared" si="85"/>
        <v>3.12</v>
      </c>
      <c r="M207" s="75">
        <v>2.4</v>
      </c>
      <c r="N207" s="76">
        <f t="shared" si="86"/>
        <v>36</v>
      </c>
      <c r="O207" s="195"/>
      <c r="P207" s="203"/>
      <c r="Q207" s="49"/>
      <c r="R207" s="49"/>
    </row>
    <row r="208" spans="1:18" x14ac:dyDescent="0.25">
      <c r="A208" s="5" t="s">
        <v>100</v>
      </c>
      <c r="B208" s="53" t="s">
        <v>295</v>
      </c>
      <c r="C208" s="56">
        <v>4</v>
      </c>
      <c r="D208" s="164" t="s">
        <v>2</v>
      </c>
      <c r="E208" s="45" t="s">
        <v>32</v>
      </c>
      <c r="F208" s="167">
        <v>141</v>
      </c>
      <c r="G208" s="44">
        <f t="shared" si="76"/>
        <v>6</v>
      </c>
      <c r="H208" s="24">
        <f>F208/21</f>
        <v>6.7142857142857144</v>
      </c>
      <c r="I208" s="77">
        <f t="shared" ref="I208:I209" si="87">J208*1.3</f>
        <v>1.56</v>
      </c>
      <c r="J208" s="66">
        <v>1.2</v>
      </c>
      <c r="K208" s="67">
        <f t="shared" ref="K208:K209" si="88">J208*21</f>
        <v>25.2</v>
      </c>
      <c r="L208" s="68"/>
      <c r="M208" s="69"/>
      <c r="N208" s="70"/>
      <c r="O208" s="195"/>
      <c r="P208" s="203"/>
      <c r="Q208" s="49"/>
      <c r="R208" s="49"/>
    </row>
    <row r="209" spans="1:18" ht="15.75" thickBot="1" x14ac:dyDescent="0.3">
      <c r="A209" s="31" t="s">
        <v>119</v>
      </c>
      <c r="B209" s="99" t="s">
        <v>296</v>
      </c>
      <c r="C209" s="100">
        <v>4</v>
      </c>
      <c r="D209" s="172" t="s">
        <v>2</v>
      </c>
      <c r="E209" s="188" t="s">
        <v>310</v>
      </c>
      <c r="F209" s="184">
        <v>1379</v>
      </c>
      <c r="G209" s="185">
        <f t="shared" si="76"/>
        <v>65</v>
      </c>
      <c r="H209" s="24">
        <f>F209/21</f>
        <v>65.666666666666671</v>
      </c>
      <c r="I209" s="101">
        <f t="shared" si="87"/>
        <v>1.8199999999999998</v>
      </c>
      <c r="J209" s="123">
        <v>1.4</v>
      </c>
      <c r="K209" s="103">
        <f t="shared" si="88"/>
        <v>29.4</v>
      </c>
      <c r="L209" s="124"/>
      <c r="M209" s="105"/>
      <c r="N209" s="106"/>
      <c r="O209" s="196"/>
      <c r="P209" s="206"/>
      <c r="Q209" s="49"/>
      <c r="R209" s="49"/>
    </row>
    <row r="210" spans="1:18" ht="15.75" thickBot="1" x14ac:dyDescent="0.3">
      <c r="A210" s="88" t="s">
        <v>314</v>
      </c>
      <c r="B210" s="98"/>
      <c r="C210" s="114"/>
      <c r="D210" s="115"/>
      <c r="E210" s="94"/>
      <c r="F210" s="187"/>
      <c r="G210" s="93"/>
      <c r="H210" s="94"/>
      <c r="I210" s="92"/>
      <c r="J210" s="127"/>
      <c r="K210" s="117"/>
      <c r="L210" s="120"/>
      <c r="M210" s="119"/>
      <c r="N210" s="120"/>
      <c r="O210" s="197"/>
      <c r="P210" s="204"/>
      <c r="Q210" s="49"/>
      <c r="R210" s="49"/>
    </row>
    <row r="211" spans="1:18" x14ac:dyDescent="0.25">
      <c r="A211" s="15" t="s">
        <v>112</v>
      </c>
      <c r="B211" s="128"/>
      <c r="C211" s="96" t="s">
        <v>287</v>
      </c>
      <c r="D211" s="163" t="s">
        <v>1</v>
      </c>
      <c r="E211" s="179" t="s">
        <v>32</v>
      </c>
      <c r="F211" s="180">
        <v>0</v>
      </c>
      <c r="G211" s="181">
        <f>ROUNDDOWN(H211,0)</f>
        <v>0</v>
      </c>
      <c r="H211" s="24">
        <f>F211/15</f>
        <v>0</v>
      </c>
      <c r="I211" s="125"/>
      <c r="J211" s="110"/>
      <c r="K211" s="111"/>
      <c r="L211" s="112">
        <f t="shared" ref="L211:L214" si="89">1.3*M211</f>
        <v>10.4</v>
      </c>
      <c r="M211" s="126">
        <v>8</v>
      </c>
      <c r="N211" s="113">
        <f t="shared" ref="N211:N214" si="90">M211*15</f>
        <v>120</v>
      </c>
      <c r="O211" s="198"/>
      <c r="P211" s="205"/>
      <c r="Q211" s="49"/>
      <c r="R211" s="49"/>
    </row>
    <row r="212" spans="1:18" x14ac:dyDescent="0.25">
      <c r="A212" s="34" t="s">
        <v>103</v>
      </c>
      <c r="B212" s="52" t="s">
        <v>297</v>
      </c>
      <c r="C212" s="56" t="s">
        <v>216</v>
      </c>
      <c r="D212" s="165" t="s">
        <v>1</v>
      </c>
      <c r="E212" s="45" t="s">
        <v>32</v>
      </c>
      <c r="F212" s="167">
        <v>0</v>
      </c>
      <c r="G212" s="44">
        <f>ROUNDDOWN(H212,0)</f>
        <v>0</v>
      </c>
      <c r="H212" s="24">
        <f>F212/15</f>
        <v>0</v>
      </c>
      <c r="I212" s="71"/>
      <c r="J212" s="72"/>
      <c r="K212" s="73"/>
      <c r="L212" s="74">
        <f t="shared" si="89"/>
        <v>14.950000000000001</v>
      </c>
      <c r="M212" s="75">
        <v>11.5</v>
      </c>
      <c r="N212" s="76">
        <f t="shared" si="90"/>
        <v>172.5</v>
      </c>
      <c r="O212" s="195"/>
      <c r="P212" s="203"/>
      <c r="Q212" s="49"/>
      <c r="R212" s="49"/>
    </row>
    <row r="213" spans="1:18" x14ac:dyDescent="0.25">
      <c r="A213" s="21" t="s">
        <v>102</v>
      </c>
      <c r="B213" s="1"/>
      <c r="C213" s="57" t="s">
        <v>287</v>
      </c>
      <c r="D213" s="165" t="s">
        <v>1</v>
      </c>
      <c r="E213" s="45" t="s">
        <v>7</v>
      </c>
      <c r="F213" s="167">
        <v>0</v>
      </c>
      <c r="G213" s="44">
        <f>ROUNDDOWN(H213,0)</f>
        <v>0</v>
      </c>
      <c r="H213" s="24">
        <f>F213/15</f>
        <v>0</v>
      </c>
      <c r="I213" s="71"/>
      <c r="J213" s="72"/>
      <c r="K213" s="73"/>
      <c r="L213" s="74">
        <f t="shared" si="89"/>
        <v>10.4</v>
      </c>
      <c r="M213" s="75">
        <v>8</v>
      </c>
      <c r="N213" s="76">
        <f t="shared" si="90"/>
        <v>120</v>
      </c>
      <c r="O213" s="195"/>
      <c r="P213" s="203"/>
      <c r="Q213" s="49"/>
      <c r="R213" s="49"/>
    </row>
    <row r="214" spans="1:18" ht="15.75" thickBot="1" x14ac:dyDescent="0.3">
      <c r="A214" s="21" t="s">
        <v>101</v>
      </c>
      <c r="B214" s="129" t="s">
        <v>298</v>
      </c>
      <c r="C214" s="130" t="s">
        <v>216</v>
      </c>
      <c r="D214" s="171" t="s">
        <v>1</v>
      </c>
      <c r="E214" s="188" t="s">
        <v>32</v>
      </c>
      <c r="F214" s="184">
        <v>0</v>
      </c>
      <c r="G214" s="185">
        <f>ROUNDDOWN(H214,0)</f>
        <v>0</v>
      </c>
      <c r="H214" s="24">
        <f>F214/15</f>
        <v>0</v>
      </c>
      <c r="I214" s="131"/>
      <c r="J214" s="132"/>
      <c r="K214" s="133"/>
      <c r="L214" s="134">
        <f t="shared" si="89"/>
        <v>10.4</v>
      </c>
      <c r="M214" s="135">
        <v>8</v>
      </c>
      <c r="N214" s="136">
        <f t="shared" si="90"/>
        <v>120</v>
      </c>
      <c r="O214" s="196"/>
      <c r="P214" s="206"/>
      <c r="Q214" s="49"/>
      <c r="R214" s="49"/>
    </row>
    <row r="215" spans="1:18" ht="15.75" thickBot="1" x14ac:dyDescent="0.3">
      <c r="A215" s="88" t="s">
        <v>315</v>
      </c>
      <c r="B215" s="91"/>
      <c r="C215" s="137"/>
      <c r="D215" s="91"/>
      <c r="E215" s="91"/>
      <c r="F215" s="187">
        <v>0</v>
      </c>
      <c r="G215" s="91"/>
      <c r="H215" s="91"/>
      <c r="I215" s="91"/>
      <c r="J215" s="120"/>
      <c r="K215" s="138"/>
      <c r="L215" s="139"/>
      <c r="M215" s="140"/>
      <c r="N215" s="141"/>
      <c r="O215" s="197"/>
      <c r="P215" s="204"/>
      <c r="Q215" s="49"/>
      <c r="R215" s="49"/>
    </row>
    <row r="216" spans="1:18" ht="15.75" thickBot="1" x14ac:dyDescent="0.3">
      <c r="A216" s="15" t="s">
        <v>55</v>
      </c>
      <c r="B216" s="142" t="s">
        <v>299</v>
      </c>
      <c r="C216" s="143">
        <v>5</v>
      </c>
      <c r="D216" s="170" t="s">
        <v>2</v>
      </c>
      <c r="E216" s="189" t="s">
        <v>32</v>
      </c>
      <c r="F216" s="190">
        <v>0</v>
      </c>
      <c r="G216" s="191">
        <f>ROUNDDOWN(H216,0)</f>
        <v>0</v>
      </c>
      <c r="H216" s="24">
        <f>F216/21</f>
        <v>0</v>
      </c>
      <c r="I216" s="144">
        <f>J216*1.3</f>
        <v>1.56</v>
      </c>
      <c r="J216" s="145">
        <v>1.2</v>
      </c>
      <c r="K216" s="103">
        <f>J216*21</f>
        <v>25.2</v>
      </c>
      <c r="L216" s="146"/>
      <c r="M216" s="147"/>
      <c r="N216" s="148"/>
      <c r="O216" s="199"/>
      <c r="P216" s="207"/>
      <c r="Q216" s="49"/>
      <c r="R216" s="49"/>
    </row>
    <row r="217" spans="1:18" ht="15.75" thickBot="1" x14ac:dyDescent="0.3">
      <c r="A217" s="88" t="s">
        <v>316</v>
      </c>
      <c r="B217" s="98"/>
      <c r="C217" s="114"/>
      <c r="D217" s="115"/>
      <c r="E217" s="94"/>
      <c r="F217" s="187">
        <v>0</v>
      </c>
      <c r="G217" s="93"/>
      <c r="H217" s="94"/>
      <c r="I217" s="92"/>
      <c r="J217" s="127"/>
      <c r="K217" s="117"/>
      <c r="L217" s="118"/>
      <c r="M217" s="119"/>
      <c r="N217" s="120"/>
      <c r="O217" s="197"/>
      <c r="P217" s="204"/>
      <c r="Q217" s="49"/>
      <c r="R217" s="49"/>
    </row>
    <row r="218" spans="1:18" x14ac:dyDescent="0.25">
      <c r="A218" s="149" t="s">
        <v>74</v>
      </c>
      <c r="B218" s="95" t="s">
        <v>281</v>
      </c>
      <c r="C218" s="96">
        <v>3</v>
      </c>
      <c r="D218" s="163" t="s">
        <v>1</v>
      </c>
      <c r="E218" s="179" t="s">
        <v>32</v>
      </c>
      <c r="F218" s="180">
        <v>0</v>
      </c>
      <c r="G218" s="181">
        <f t="shared" ref="G218:G230" si="91">ROUNDDOWN(H218,0)</f>
        <v>0</v>
      </c>
      <c r="H218" s="24">
        <f>F218/15</f>
        <v>0</v>
      </c>
      <c r="I218" s="109"/>
      <c r="J218" s="110"/>
      <c r="K218" s="111"/>
      <c r="L218" s="112">
        <f>1.3*M218</f>
        <v>3.6399999999999997</v>
      </c>
      <c r="M218" s="126">
        <v>2.8</v>
      </c>
      <c r="N218" s="113">
        <f>M218*15</f>
        <v>42</v>
      </c>
      <c r="O218" s="198"/>
      <c r="P218" s="205"/>
      <c r="Q218" s="49"/>
      <c r="R218" s="49"/>
    </row>
    <row r="219" spans="1:18" x14ac:dyDescent="0.25">
      <c r="A219" s="21" t="s">
        <v>108</v>
      </c>
      <c r="B219" s="55" t="s">
        <v>282</v>
      </c>
      <c r="C219" s="57">
        <v>4</v>
      </c>
      <c r="D219" s="164" t="s">
        <v>2</v>
      </c>
      <c r="E219" s="45" t="s">
        <v>7</v>
      </c>
      <c r="F219" s="167">
        <v>0</v>
      </c>
      <c r="G219" s="44">
        <f t="shared" si="91"/>
        <v>0</v>
      </c>
      <c r="H219" s="24">
        <f>F219/21</f>
        <v>0</v>
      </c>
      <c r="I219" s="77">
        <f t="shared" ref="I219:I220" si="92">J219*1.3</f>
        <v>1.8199999999999998</v>
      </c>
      <c r="J219" s="66">
        <v>1.4</v>
      </c>
      <c r="K219" s="67">
        <f t="shared" ref="K219:K220" si="93">J219*21</f>
        <v>29.4</v>
      </c>
      <c r="L219" s="71"/>
      <c r="M219" s="69"/>
      <c r="N219" s="70"/>
      <c r="O219" s="195"/>
      <c r="P219" s="203"/>
      <c r="Q219" s="49"/>
      <c r="R219" s="49"/>
    </row>
    <row r="220" spans="1:18" x14ac:dyDescent="0.25">
      <c r="A220" s="31" t="s">
        <v>72</v>
      </c>
      <c r="B220" s="53" t="s">
        <v>300</v>
      </c>
      <c r="C220" s="57">
        <v>3</v>
      </c>
      <c r="D220" s="164" t="s">
        <v>2</v>
      </c>
      <c r="E220" s="45" t="s">
        <v>32</v>
      </c>
      <c r="F220" s="167">
        <v>58</v>
      </c>
      <c r="G220" s="44">
        <f t="shared" si="91"/>
        <v>2</v>
      </c>
      <c r="H220" s="24">
        <f>F220/21</f>
        <v>2.7619047619047619</v>
      </c>
      <c r="I220" s="77">
        <f t="shared" si="92"/>
        <v>1.8199999999999998</v>
      </c>
      <c r="J220" s="66">
        <v>1.4</v>
      </c>
      <c r="K220" s="67">
        <f t="shared" si="93"/>
        <v>29.4</v>
      </c>
      <c r="L220" s="71"/>
      <c r="M220" s="69"/>
      <c r="N220" s="70"/>
      <c r="O220" s="195"/>
      <c r="P220" s="203"/>
      <c r="Q220" s="49"/>
      <c r="R220" s="49"/>
    </row>
    <row r="221" spans="1:18" x14ac:dyDescent="0.25">
      <c r="A221" s="5" t="s">
        <v>175</v>
      </c>
      <c r="B221" s="53" t="s">
        <v>301</v>
      </c>
      <c r="C221" s="36"/>
      <c r="D221" s="165" t="s">
        <v>1</v>
      </c>
      <c r="E221" s="43" t="s">
        <v>7</v>
      </c>
      <c r="F221" s="167">
        <v>0</v>
      </c>
      <c r="G221" s="44">
        <f t="shared" si="91"/>
        <v>0</v>
      </c>
      <c r="H221" s="24">
        <f>F221/15</f>
        <v>0</v>
      </c>
      <c r="I221" s="78"/>
      <c r="J221" s="72"/>
      <c r="K221" s="73"/>
      <c r="L221" s="74">
        <f t="shared" ref="L221:L222" si="94">1.3*M221</f>
        <v>4.42</v>
      </c>
      <c r="M221" s="75">
        <v>3.4</v>
      </c>
      <c r="N221" s="76">
        <f t="shared" ref="N221:N222" si="95">M221*15</f>
        <v>51</v>
      </c>
      <c r="O221" s="195"/>
      <c r="P221" s="203"/>
      <c r="Q221" s="49"/>
      <c r="R221" s="49"/>
    </row>
    <row r="222" spans="1:18" x14ac:dyDescent="0.25">
      <c r="A222" s="13" t="s">
        <v>50</v>
      </c>
      <c r="B222" s="55" t="s">
        <v>302</v>
      </c>
      <c r="C222" s="57">
        <v>2</v>
      </c>
      <c r="D222" s="165" t="s">
        <v>1</v>
      </c>
      <c r="E222" s="45" t="s">
        <v>7</v>
      </c>
      <c r="F222" s="167">
        <v>0</v>
      </c>
      <c r="G222" s="44">
        <f t="shared" si="91"/>
        <v>0</v>
      </c>
      <c r="H222" s="24">
        <f>F222/15</f>
        <v>0</v>
      </c>
      <c r="I222" s="78"/>
      <c r="J222" s="72"/>
      <c r="K222" s="73"/>
      <c r="L222" s="74">
        <f t="shared" si="94"/>
        <v>2.8600000000000003</v>
      </c>
      <c r="M222" s="75">
        <v>2.2000000000000002</v>
      </c>
      <c r="N222" s="76">
        <f t="shared" si="95"/>
        <v>33</v>
      </c>
      <c r="O222" s="195"/>
      <c r="P222" s="203"/>
      <c r="Q222" s="49"/>
      <c r="R222" s="49"/>
    </row>
    <row r="223" spans="1:18" x14ac:dyDescent="0.25">
      <c r="A223" s="21" t="s">
        <v>56</v>
      </c>
      <c r="B223" s="62" t="s">
        <v>303</v>
      </c>
      <c r="C223" s="58">
        <v>5</v>
      </c>
      <c r="D223" s="164" t="s">
        <v>2</v>
      </c>
      <c r="E223" s="45" t="s">
        <v>7</v>
      </c>
      <c r="F223" s="167">
        <v>0</v>
      </c>
      <c r="G223" s="44">
        <f t="shared" si="91"/>
        <v>0</v>
      </c>
      <c r="H223" s="24">
        <f>F223/21</f>
        <v>0</v>
      </c>
      <c r="I223" s="77">
        <f>J223*1.3</f>
        <v>1.56</v>
      </c>
      <c r="J223" s="66">
        <v>1.2</v>
      </c>
      <c r="K223" s="67">
        <f>J223*21</f>
        <v>25.2</v>
      </c>
      <c r="L223" s="71"/>
      <c r="M223" s="69"/>
      <c r="N223" s="70"/>
      <c r="O223" s="195"/>
      <c r="P223" s="203"/>
      <c r="Q223" s="49"/>
      <c r="R223" s="49"/>
    </row>
    <row r="224" spans="1:18" x14ac:dyDescent="0.25">
      <c r="A224" s="4" t="s">
        <v>106</v>
      </c>
      <c r="B224" s="55" t="s">
        <v>304</v>
      </c>
      <c r="C224" s="57">
        <v>5</v>
      </c>
      <c r="D224" s="165" t="s">
        <v>1</v>
      </c>
      <c r="E224" s="45" t="s">
        <v>7</v>
      </c>
      <c r="F224" s="167">
        <v>0</v>
      </c>
      <c r="G224" s="44">
        <f t="shared" si="91"/>
        <v>0</v>
      </c>
      <c r="H224" s="24">
        <f>F224/15</f>
        <v>0</v>
      </c>
      <c r="I224" s="78"/>
      <c r="J224" s="72"/>
      <c r="K224" s="73"/>
      <c r="L224" s="74">
        <f>1.3*M224</f>
        <v>3.3800000000000003</v>
      </c>
      <c r="M224" s="75">
        <v>2.6</v>
      </c>
      <c r="N224" s="76">
        <f>M224*15</f>
        <v>39</v>
      </c>
      <c r="O224" s="195"/>
      <c r="P224" s="203"/>
      <c r="Q224" s="49"/>
      <c r="R224" s="49"/>
    </row>
    <row r="225" spans="1:18" x14ac:dyDescent="0.25">
      <c r="A225" s="4" t="s">
        <v>106</v>
      </c>
      <c r="B225" s="55" t="s">
        <v>304</v>
      </c>
      <c r="C225" s="57">
        <v>5</v>
      </c>
      <c r="D225" s="164" t="s">
        <v>2</v>
      </c>
      <c r="E225" s="45" t="s">
        <v>7</v>
      </c>
      <c r="F225" s="167">
        <v>0</v>
      </c>
      <c r="G225" s="44">
        <f t="shared" si="91"/>
        <v>0</v>
      </c>
      <c r="H225" s="24">
        <f>F225/21</f>
        <v>0</v>
      </c>
      <c r="I225" s="77">
        <f t="shared" ref="I225:I226" si="96">J225*1.3</f>
        <v>2.08</v>
      </c>
      <c r="J225" s="66">
        <v>1.6</v>
      </c>
      <c r="K225" s="67">
        <f t="shared" ref="K225:K226" si="97">J225*21</f>
        <v>33.6</v>
      </c>
      <c r="L225" s="68"/>
      <c r="M225" s="69"/>
      <c r="N225" s="70"/>
      <c r="O225" s="195"/>
      <c r="P225" s="203"/>
      <c r="Q225" s="49"/>
      <c r="R225" s="49"/>
    </row>
    <row r="226" spans="1:18" x14ac:dyDescent="0.25">
      <c r="A226" s="13" t="s">
        <v>176</v>
      </c>
      <c r="B226" s="55" t="s">
        <v>305</v>
      </c>
      <c r="C226" s="57">
        <v>2</v>
      </c>
      <c r="D226" s="164" t="s">
        <v>2</v>
      </c>
      <c r="E226" s="45" t="s">
        <v>32</v>
      </c>
      <c r="F226" s="167">
        <v>0</v>
      </c>
      <c r="G226" s="44">
        <f t="shared" si="91"/>
        <v>0</v>
      </c>
      <c r="H226" s="24">
        <f>F226/21</f>
        <v>0</v>
      </c>
      <c r="I226" s="77">
        <f t="shared" si="96"/>
        <v>2.4699999999999998</v>
      </c>
      <c r="J226" s="66">
        <v>1.9</v>
      </c>
      <c r="K226" s="67">
        <f t="shared" si="97"/>
        <v>39.9</v>
      </c>
      <c r="L226" s="68"/>
      <c r="M226" s="69"/>
      <c r="N226" s="70"/>
      <c r="O226" s="195"/>
      <c r="P226" s="203"/>
      <c r="Q226" s="49"/>
      <c r="R226" s="49"/>
    </row>
    <row r="227" spans="1:18" x14ac:dyDescent="0.25">
      <c r="A227" s="5" t="s">
        <v>83</v>
      </c>
      <c r="B227" s="53" t="s">
        <v>306</v>
      </c>
      <c r="C227" s="57">
        <v>4</v>
      </c>
      <c r="D227" s="165" t="s">
        <v>1</v>
      </c>
      <c r="E227" s="45" t="s">
        <v>7</v>
      </c>
      <c r="F227" s="167">
        <v>0</v>
      </c>
      <c r="G227" s="44">
        <f t="shared" si="91"/>
        <v>0</v>
      </c>
      <c r="H227" s="24">
        <f>F227/15</f>
        <v>0</v>
      </c>
      <c r="I227" s="78"/>
      <c r="J227" s="72"/>
      <c r="K227" s="73"/>
      <c r="L227" s="74">
        <f>1.3*M227</f>
        <v>3.3800000000000003</v>
      </c>
      <c r="M227" s="75">
        <v>2.6</v>
      </c>
      <c r="N227" s="76">
        <f>M227*15</f>
        <v>39</v>
      </c>
      <c r="O227" s="195"/>
      <c r="P227" s="203"/>
      <c r="Q227" s="49"/>
      <c r="R227" s="49"/>
    </row>
    <row r="228" spans="1:18" x14ac:dyDescent="0.25">
      <c r="A228" s="5" t="s">
        <v>122</v>
      </c>
      <c r="B228" s="53" t="s">
        <v>306</v>
      </c>
      <c r="C228" s="57">
        <v>4</v>
      </c>
      <c r="D228" s="164" t="s">
        <v>2</v>
      </c>
      <c r="E228" s="45" t="s">
        <v>308</v>
      </c>
      <c r="F228" s="167">
        <v>0</v>
      </c>
      <c r="G228" s="44">
        <f t="shared" si="91"/>
        <v>0</v>
      </c>
      <c r="H228" s="24">
        <f>F228/21</f>
        <v>0</v>
      </c>
      <c r="I228" s="77">
        <f>J228*1.3</f>
        <v>1.8199999999999998</v>
      </c>
      <c r="J228" s="66">
        <v>1.4</v>
      </c>
      <c r="K228" s="67">
        <f>J228*21</f>
        <v>29.4</v>
      </c>
      <c r="L228" s="68"/>
      <c r="M228" s="69"/>
      <c r="N228" s="70"/>
      <c r="O228" s="195"/>
      <c r="P228" s="203"/>
      <c r="Q228" s="49"/>
      <c r="R228" s="49"/>
    </row>
    <row r="229" spans="1:18" x14ac:dyDescent="0.25">
      <c r="A229" s="4" t="s">
        <v>82</v>
      </c>
      <c r="B229" s="53" t="s">
        <v>307</v>
      </c>
      <c r="C229" s="57">
        <v>4</v>
      </c>
      <c r="D229" s="165" t="s">
        <v>1</v>
      </c>
      <c r="E229" s="45" t="s">
        <v>32</v>
      </c>
      <c r="F229" s="167">
        <v>0</v>
      </c>
      <c r="G229" s="44">
        <f t="shared" si="91"/>
        <v>0</v>
      </c>
      <c r="H229" s="24">
        <f>F229/15</f>
        <v>0</v>
      </c>
      <c r="I229" s="78"/>
      <c r="J229" s="72"/>
      <c r="K229" s="73"/>
      <c r="L229" s="74">
        <f>1.3*M229</f>
        <v>3.3800000000000003</v>
      </c>
      <c r="M229" s="75">
        <v>2.6</v>
      </c>
      <c r="N229" s="76">
        <f>M229*15</f>
        <v>39</v>
      </c>
      <c r="O229" s="195"/>
      <c r="P229" s="203"/>
      <c r="Q229" s="49"/>
      <c r="R229" s="49"/>
    </row>
    <row r="230" spans="1:18" ht="15.75" thickBot="1" x14ac:dyDescent="0.3">
      <c r="A230" s="40" t="s">
        <v>123</v>
      </c>
      <c r="B230" s="64" t="s">
        <v>307</v>
      </c>
      <c r="C230" s="63">
        <v>4</v>
      </c>
      <c r="D230" s="166" t="s">
        <v>2</v>
      </c>
      <c r="E230" s="47" t="s">
        <v>308</v>
      </c>
      <c r="F230" s="169">
        <v>0</v>
      </c>
      <c r="G230" s="48">
        <f t="shared" si="91"/>
        <v>0</v>
      </c>
      <c r="H230" s="162">
        <f>F230/21</f>
        <v>0</v>
      </c>
      <c r="I230" s="82">
        <f>J230*1.3</f>
        <v>1.8199999999999998</v>
      </c>
      <c r="J230" s="83">
        <v>1.4</v>
      </c>
      <c r="K230" s="84">
        <f>J230*21</f>
        <v>29.4</v>
      </c>
      <c r="L230" s="85"/>
      <c r="M230" s="86"/>
      <c r="N230" s="87"/>
      <c r="O230" s="200"/>
      <c r="P230" s="208"/>
      <c r="Q230" s="49"/>
      <c r="R230" s="49"/>
    </row>
    <row r="231" spans="1:18" x14ac:dyDescent="0.25">
      <c r="E231" s="30"/>
      <c r="Q231" s="49"/>
      <c r="R231" s="49"/>
    </row>
    <row r="232" spans="1:18" x14ac:dyDescent="0.25">
      <c r="E232" s="30"/>
    </row>
    <row r="233" spans="1:18" x14ac:dyDescent="0.25">
      <c r="E233" s="30"/>
    </row>
    <row r="234" spans="1:18" x14ac:dyDescent="0.25">
      <c r="E234" s="30"/>
    </row>
    <row r="235" spans="1:18" x14ac:dyDescent="0.25">
      <c r="E235" s="30"/>
    </row>
    <row r="236" spans="1:18" x14ac:dyDescent="0.25">
      <c r="E236" s="30"/>
    </row>
    <row r="237" spans="1:18" x14ac:dyDescent="0.25">
      <c r="E237" s="30"/>
    </row>
    <row r="238" spans="1:18" x14ac:dyDescent="0.25">
      <c r="E238" s="30"/>
    </row>
    <row r="239" spans="1:18" x14ac:dyDescent="0.25">
      <c r="E239" s="30"/>
    </row>
    <row r="240" spans="1:18" x14ac:dyDescent="0.25">
      <c r="E240" s="30"/>
    </row>
    <row r="241" spans="5:5" x14ac:dyDescent="0.25">
      <c r="E241" s="30"/>
    </row>
    <row r="242" spans="5:5" x14ac:dyDescent="0.25">
      <c r="E242" s="30"/>
    </row>
    <row r="243" spans="5:5" x14ac:dyDescent="0.25">
      <c r="E243" s="30"/>
    </row>
    <row r="244" spans="5:5" x14ac:dyDescent="0.25">
      <c r="E244" s="30"/>
    </row>
    <row r="245" spans="5:5" x14ac:dyDescent="0.25">
      <c r="E245" s="30"/>
    </row>
    <row r="246" spans="5:5" x14ac:dyDescent="0.25">
      <c r="E246" s="30"/>
    </row>
    <row r="247" spans="5:5" x14ac:dyDescent="0.25">
      <c r="E247" s="30"/>
    </row>
    <row r="248" spans="5:5" x14ac:dyDescent="0.25">
      <c r="E248" s="30"/>
    </row>
    <row r="249" spans="5:5" x14ac:dyDescent="0.25">
      <c r="E249" s="30"/>
    </row>
    <row r="250" spans="5:5" x14ac:dyDescent="0.25">
      <c r="E250" s="30"/>
    </row>
    <row r="251" spans="5:5" x14ac:dyDescent="0.25">
      <c r="E251" s="30"/>
    </row>
    <row r="252" spans="5:5" x14ac:dyDescent="0.25">
      <c r="E252" s="30"/>
    </row>
    <row r="253" spans="5:5" x14ac:dyDescent="0.25">
      <c r="E253" s="30"/>
    </row>
    <row r="254" spans="5:5" x14ac:dyDescent="0.25">
      <c r="E254" s="30"/>
    </row>
    <row r="255" spans="5:5" x14ac:dyDescent="0.25">
      <c r="E255" s="30"/>
    </row>
    <row r="256" spans="5:5" x14ac:dyDescent="0.25">
      <c r="E256" s="30"/>
    </row>
    <row r="257" spans="5:5" x14ac:dyDescent="0.25">
      <c r="E257" s="30"/>
    </row>
    <row r="258" spans="5:5" x14ac:dyDescent="0.25">
      <c r="E258" s="30"/>
    </row>
    <row r="259" spans="5:5" x14ac:dyDescent="0.25">
      <c r="E259" s="30"/>
    </row>
    <row r="260" spans="5:5" x14ac:dyDescent="0.25">
      <c r="E260" s="30"/>
    </row>
    <row r="261" spans="5:5" x14ac:dyDescent="0.25">
      <c r="E261" s="30"/>
    </row>
    <row r="262" spans="5:5" x14ac:dyDescent="0.25">
      <c r="E262" s="30"/>
    </row>
    <row r="263" spans="5:5" x14ac:dyDescent="0.25">
      <c r="E263" s="30"/>
    </row>
    <row r="264" spans="5:5" x14ac:dyDescent="0.25">
      <c r="E264" s="30"/>
    </row>
    <row r="265" spans="5:5" x14ac:dyDescent="0.25">
      <c r="E265" s="30"/>
    </row>
    <row r="266" spans="5:5" x14ac:dyDescent="0.25">
      <c r="E266" s="30"/>
    </row>
    <row r="267" spans="5:5" x14ac:dyDescent="0.25">
      <c r="E267" s="30"/>
    </row>
    <row r="268" spans="5:5" x14ac:dyDescent="0.25">
      <c r="E268" s="30"/>
    </row>
    <row r="269" spans="5:5" x14ac:dyDescent="0.25">
      <c r="E269" s="30"/>
    </row>
    <row r="270" spans="5:5" x14ac:dyDescent="0.25">
      <c r="E270" s="30"/>
    </row>
    <row r="271" spans="5:5" x14ac:dyDescent="0.25">
      <c r="E271" s="30"/>
    </row>
    <row r="272" spans="5:5" x14ac:dyDescent="0.25">
      <c r="E272" s="30"/>
    </row>
    <row r="273" spans="5:5" x14ac:dyDescent="0.25">
      <c r="E273" s="30"/>
    </row>
    <row r="274" spans="5:5" x14ac:dyDescent="0.25">
      <c r="E274" s="30"/>
    </row>
    <row r="275" spans="5:5" x14ac:dyDescent="0.25">
      <c r="E275" s="30"/>
    </row>
    <row r="276" spans="5:5" x14ac:dyDescent="0.25">
      <c r="E276" s="30"/>
    </row>
    <row r="277" spans="5:5" x14ac:dyDescent="0.25">
      <c r="E277" s="30"/>
    </row>
    <row r="278" spans="5:5" x14ac:dyDescent="0.25">
      <c r="E278" s="30"/>
    </row>
    <row r="279" spans="5:5" x14ac:dyDescent="0.25">
      <c r="E279" s="30"/>
    </row>
    <row r="280" spans="5:5" x14ac:dyDescent="0.25">
      <c r="E280" s="30"/>
    </row>
    <row r="281" spans="5:5" x14ac:dyDescent="0.25">
      <c r="E281" s="30"/>
    </row>
    <row r="282" spans="5:5" x14ac:dyDescent="0.25">
      <c r="E282" s="30"/>
    </row>
    <row r="283" spans="5:5" x14ac:dyDescent="0.25">
      <c r="E283" s="30"/>
    </row>
    <row r="284" spans="5:5" x14ac:dyDescent="0.25">
      <c r="E284" s="30"/>
    </row>
    <row r="285" spans="5:5" x14ac:dyDescent="0.25">
      <c r="E285" s="30"/>
    </row>
    <row r="306" spans="6:9" s="22" customFormat="1" x14ac:dyDescent="0.25">
      <c r="F306" s="26"/>
      <c r="G306" s="26"/>
      <c r="H306" s="26"/>
      <c r="I306" s="26"/>
    </row>
    <row r="307" spans="6:9" s="22" customFormat="1" x14ac:dyDescent="0.25">
      <c r="F307" s="26"/>
      <c r="G307" s="26"/>
      <c r="H307" s="26"/>
      <c r="I307" s="26"/>
    </row>
    <row r="308" spans="6:9" s="22" customFormat="1" x14ac:dyDescent="0.25">
      <c r="F308" s="26"/>
      <c r="G308" s="26"/>
      <c r="H308" s="26"/>
      <c r="I308" s="26"/>
    </row>
    <row r="309" spans="6:9" s="22" customFormat="1" x14ac:dyDescent="0.25">
      <c r="F309" s="26"/>
      <c r="G309" s="26"/>
      <c r="H309" s="26"/>
      <c r="I309" s="26"/>
    </row>
    <row r="310" spans="6:9" s="22" customFormat="1" x14ac:dyDescent="0.25">
      <c r="F310" s="26"/>
      <c r="G310" s="26"/>
      <c r="H310" s="26"/>
      <c r="I310" s="26"/>
    </row>
    <row r="311" spans="6:9" s="22" customFormat="1" x14ac:dyDescent="0.25">
      <c r="F311" s="26"/>
      <c r="G311" s="26"/>
      <c r="H311" s="26"/>
      <c r="I311" s="26"/>
    </row>
    <row r="312" spans="6:9" s="22" customFormat="1" x14ac:dyDescent="0.25">
      <c r="F312" s="26"/>
      <c r="G312" s="26"/>
      <c r="H312" s="26"/>
      <c r="I312" s="26"/>
    </row>
    <row r="313" spans="6:9" s="22" customFormat="1" x14ac:dyDescent="0.25">
      <c r="F313" s="26"/>
      <c r="G313" s="26"/>
      <c r="H313" s="26"/>
      <c r="I313" s="26"/>
    </row>
    <row r="314" spans="6:9" s="22" customFormat="1" x14ac:dyDescent="0.25">
      <c r="F314" s="26"/>
      <c r="G314" s="26"/>
      <c r="H314" s="26"/>
      <c r="I314" s="26"/>
    </row>
    <row r="315" spans="6:9" s="22" customFormat="1" x14ac:dyDescent="0.25">
      <c r="F315" s="26"/>
      <c r="G315" s="26"/>
      <c r="H315" s="26"/>
      <c r="I315" s="26"/>
    </row>
    <row r="316" spans="6:9" s="22" customFormat="1" x14ac:dyDescent="0.25">
      <c r="F316" s="26"/>
      <c r="G316" s="26"/>
      <c r="H316" s="26"/>
      <c r="I316" s="26"/>
    </row>
    <row r="317" spans="6:9" s="22" customFormat="1" x14ac:dyDescent="0.25">
      <c r="F317" s="26"/>
      <c r="G317" s="26"/>
      <c r="H317" s="26"/>
      <c r="I317" s="26"/>
    </row>
    <row r="318" spans="6:9" s="22" customFormat="1" x14ac:dyDescent="0.25">
      <c r="F318" s="26"/>
      <c r="G318" s="26"/>
      <c r="H318" s="26"/>
      <c r="I318" s="26"/>
    </row>
    <row r="319" spans="6:9" s="22" customFormat="1" x14ac:dyDescent="0.25">
      <c r="F319" s="26"/>
      <c r="G319" s="26"/>
      <c r="H319" s="26"/>
      <c r="I319" s="26"/>
    </row>
    <row r="320" spans="6:9" s="22" customFormat="1" x14ac:dyDescent="0.25">
      <c r="F320" s="26"/>
      <c r="G320" s="26"/>
      <c r="H320" s="26"/>
      <c r="I320" s="26"/>
    </row>
    <row r="321" spans="6:9" s="22" customFormat="1" x14ac:dyDescent="0.25">
      <c r="F321" s="26"/>
      <c r="G321" s="26"/>
      <c r="H321" s="26"/>
      <c r="I321" s="26"/>
    </row>
    <row r="322" spans="6:9" s="22" customFormat="1" x14ac:dyDescent="0.25">
      <c r="F322" s="26"/>
      <c r="G322" s="26"/>
      <c r="H322" s="26"/>
      <c r="I322" s="26"/>
    </row>
    <row r="323" spans="6:9" s="22" customFormat="1" x14ac:dyDescent="0.25">
      <c r="F323" s="26"/>
      <c r="G323" s="26"/>
      <c r="H323" s="26"/>
      <c r="I323" s="26"/>
    </row>
    <row r="324" spans="6:9" s="22" customFormat="1" x14ac:dyDescent="0.25">
      <c r="F324" s="26"/>
      <c r="G324" s="26"/>
      <c r="H324" s="26"/>
      <c r="I324" s="26"/>
    </row>
    <row r="325" spans="6:9" s="22" customFormat="1" x14ac:dyDescent="0.25">
      <c r="F325" s="26"/>
      <c r="G325" s="26"/>
      <c r="H325" s="26"/>
      <c r="I325" s="26"/>
    </row>
    <row r="326" spans="6:9" s="22" customFormat="1" x14ac:dyDescent="0.25">
      <c r="F326" s="26"/>
      <c r="G326" s="26"/>
      <c r="H326" s="26"/>
      <c r="I326" s="26"/>
    </row>
    <row r="327" spans="6:9" s="22" customFormat="1" x14ac:dyDescent="0.25">
      <c r="F327" s="26"/>
      <c r="G327" s="26"/>
      <c r="H327" s="26"/>
      <c r="I327" s="26"/>
    </row>
    <row r="328" spans="6:9" s="22" customFormat="1" x14ac:dyDescent="0.25">
      <c r="F328" s="26"/>
      <c r="G328" s="26"/>
      <c r="H328" s="26"/>
      <c r="I328" s="26"/>
    </row>
    <row r="329" spans="6:9" s="22" customFormat="1" x14ac:dyDescent="0.25">
      <c r="F329" s="26"/>
      <c r="G329" s="26"/>
      <c r="H329" s="26"/>
      <c r="I329" s="26"/>
    </row>
    <row r="330" spans="6:9" s="22" customFormat="1" x14ac:dyDescent="0.25">
      <c r="F330" s="26"/>
      <c r="G330" s="26"/>
      <c r="H330" s="26"/>
      <c r="I330" s="26"/>
    </row>
    <row r="331" spans="6:9" s="22" customFormat="1" x14ac:dyDescent="0.25">
      <c r="F331" s="26"/>
      <c r="G331" s="26"/>
      <c r="H331" s="26"/>
      <c r="I331" s="26"/>
    </row>
    <row r="332" spans="6:9" s="22" customFormat="1" x14ac:dyDescent="0.25">
      <c r="F332" s="26"/>
      <c r="G332" s="26"/>
      <c r="H332" s="26"/>
      <c r="I332" s="26"/>
    </row>
    <row r="333" spans="6:9" s="22" customFormat="1" x14ac:dyDescent="0.25">
      <c r="F333" s="26"/>
      <c r="G333" s="26"/>
      <c r="H333" s="26"/>
      <c r="I333" s="26"/>
    </row>
    <row r="334" spans="6:9" s="22" customFormat="1" x14ac:dyDescent="0.25">
      <c r="F334" s="26"/>
      <c r="G334" s="26"/>
      <c r="H334" s="26"/>
      <c r="I334" s="26"/>
    </row>
    <row r="335" spans="6:9" s="22" customFormat="1" x14ac:dyDescent="0.25">
      <c r="F335" s="26"/>
      <c r="G335" s="26"/>
      <c r="H335" s="26"/>
      <c r="I335" s="26"/>
    </row>
    <row r="336" spans="6:9" s="22" customFormat="1" x14ac:dyDescent="0.25">
      <c r="F336" s="26"/>
      <c r="G336" s="26"/>
      <c r="H336" s="26"/>
      <c r="I336" s="26"/>
    </row>
    <row r="337" spans="6:9" s="22" customFormat="1" x14ac:dyDescent="0.25">
      <c r="F337" s="26"/>
      <c r="G337" s="26"/>
      <c r="H337" s="26"/>
      <c r="I337" s="26"/>
    </row>
    <row r="338" spans="6:9" s="22" customFormat="1" x14ac:dyDescent="0.25">
      <c r="F338" s="26"/>
      <c r="G338" s="26"/>
      <c r="H338" s="26"/>
      <c r="I338" s="26"/>
    </row>
    <row r="339" spans="6:9" s="22" customFormat="1" x14ac:dyDescent="0.25">
      <c r="F339" s="26"/>
      <c r="G339" s="26"/>
      <c r="H339" s="26"/>
      <c r="I339" s="26"/>
    </row>
    <row r="340" spans="6:9" s="22" customFormat="1" x14ac:dyDescent="0.25">
      <c r="F340" s="26"/>
      <c r="G340" s="26"/>
      <c r="H340" s="26"/>
      <c r="I340" s="26"/>
    </row>
    <row r="341" spans="6:9" s="22" customFormat="1" x14ac:dyDescent="0.25">
      <c r="F341" s="26"/>
      <c r="G341" s="26"/>
      <c r="H341" s="26"/>
      <c r="I341" s="26"/>
    </row>
    <row r="342" spans="6:9" s="22" customFormat="1" x14ac:dyDescent="0.25">
      <c r="F342" s="26"/>
      <c r="G342" s="26"/>
      <c r="H342" s="26"/>
      <c r="I342" s="26"/>
    </row>
    <row r="343" spans="6:9" s="22" customFormat="1" x14ac:dyDescent="0.25">
      <c r="F343" s="26"/>
      <c r="G343" s="26"/>
      <c r="H343" s="26"/>
      <c r="I343" s="26"/>
    </row>
    <row r="344" spans="6:9" s="22" customFormat="1" x14ac:dyDescent="0.25">
      <c r="F344" s="26"/>
      <c r="G344" s="26"/>
      <c r="H344" s="26"/>
      <c r="I344" s="26"/>
    </row>
    <row r="345" spans="6:9" s="22" customFormat="1" x14ac:dyDescent="0.25">
      <c r="F345" s="26"/>
      <c r="G345" s="26"/>
      <c r="H345" s="26"/>
      <c r="I345" s="26"/>
    </row>
    <row r="346" spans="6:9" s="22" customFormat="1" x14ac:dyDescent="0.25">
      <c r="F346" s="26"/>
      <c r="G346" s="26"/>
      <c r="H346" s="26"/>
      <c r="I346" s="26"/>
    </row>
    <row r="347" spans="6:9" s="22" customFormat="1" x14ac:dyDescent="0.25">
      <c r="F347" s="26"/>
      <c r="G347" s="26"/>
      <c r="H347" s="26"/>
      <c r="I347" s="26"/>
    </row>
    <row r="348" spans="6:9" s="22" customFormat="1" x14ac:dyDescent="0.25">
      <c r="F348" s="26"/>
      <c r="G348" s="26"/>
      <c r="H348" s="26"/>
      <c r="I348" s="26"/>
    </row>
    <row r="349" spans="6:9" s="22" customFormat="1" x14ac:dyDescent="0.25">
      <c r="F349" s="26"/>
      <c r="G349" s="26"/>
      <c r="H349" s="26"/>
      <c r="I349" s="26"/>
    </row>
    <row r="350" spans="6:9" s="22" customFormat="1" x14ac:dyDescent="0.25">
      <c r="F350" s="26"/>
      <c r="G350" s="26"/>
      <c r="H350" s="26"/>
      <c r="I350" s="26"/>
    </row>
    <row r="351" spans="6:9" s="22" customFormat="1" x14ac:dyDescent="0.25">
      <c r="F351" s="26"/>
      <c r="G351" s="26"/>
      <c r="H351" s="26"/>
      <c r="I351" s="26"/>
    </row>
    <row r="352" spans="6:9" s="22" customFormat="1" x14ac:dyDescent="0.25">
      <c r="F352" s="26"/>
      <c r="G352" s="26"/>
      <c r="H352" s="26"/>
      <c r="I352" s="26"/>
    </row>
    <row r="353" spans="6:9" s="22" customFormat="1" x14ac:dyDescent="0.25">
      <c r="F353" s="26"/>
      <c r="G353" s="26"/>
      <c r="H353" s="26"/>
      <c r="I353" s="26"/>
    </row>
    <row r="354" spans="6:9" s="22" customFormat="1" x14ac:dyDescent="0.25">
      <c r="F354" s="26"/>
      <c r="G354" s="26"/>
      <c r="H354" s="26"/>
      <c r="I354" s="26"/>
    </row>
    <row r="355" spans="6:9" s="22" customFormat="1" x14ac:dyDescent="0.25">
      <c r="F355" s="26"/>
      <c r="G355" s="26"/>
      <c r="H355" s="26"/>
      <c r="I355" s="26"/>
    </row>
    <row r="356" spans="6:9" s="22" customFormat="1" x14ac:dyDescent="0.25">
      <c r="F356" s="26"/>
      <c r="G356" s="26"/>
      <c r="H356" s="26"/>
      <c r="I356" s="26"/>
    </row>
    <row r="357" spans="6:9" s="22" customFormat="1" x14ac:dyDescent="0.25">
      <c r="F357" s="26"/>
      <c r="G357" s="26"/>
      <c r="H357" s="26"/>
      <c r="I357" s="26"/>
    </row>
    <row r="358" spans="6:9" s="22" customFormat="1" x14ac:dyDescent="0.25">
      <c r="F358" s="26"/>
      <c r="G358" s="26"/>
      <c r="H358" s="26"/>
      <c r="I358" s="26"/>
    </row>
    <row r="359" spans="6:9" s="22" customFormat="1" x14ac:dyDescent="0.25">
      <c r="F359" s="26"/>
      <c r="G359" s="26"/>
      <c r="H359" s="26"/>
      <c r="I359" s="26"/>
    </row>
    <row r="360" spans="6:9" s="22" customFormat="1" x14ac:dyDescent="0.25">
      <c r="F360" s="26"/>
      <c r="G360" s="26"/>
      <c r="H360" s="26"/>
      <c r="I360" s="26"/>
    </row>
    <row r="361" spans="6:9" s="22" customFormat="1" x14ac:dyDescent="0.25">
      <c r="F361" s="26"/>
      <c r="G361" s="26"/>
      <c r="H361" s="26"/>
      <c r="I361" s="26"/>
    </row>
    <row r="362" spans="6:9" s="22" customFormat="1" x14ac:dyDescent="0.25">
      <c r="F362" s="26"/>
      <c r="G362" s="26"/>
      <c r="H362" s="26"/>
      <c r="I362" s="26"/>
    </row>
    <row r="363" spans="6:9" s="22" customFormat="1" x14ac:dyDescent="0.25">
      <c r="F363" s="26"/>
      <c r="G363" s="26"/>
      <c r="H363" s="26"/>
      <c r="I363" s="26"/>
    </row>
    <row r="364" spans="6:9" s="22" customFormat="1" x14ac:dyDescent="0.25">
      <c r="F364" s="26"/>
      <c r="G364" s="26"/>
      <c r="H364" s="26"/>
      <c r="I364" s="26"/>
    </row>
    <row r="365" spans="6:9" s="22" customFormat="1" x14ac:dyDescent="0.25">
      <c r="F365" s="26"/>
      <c r="G365" s="26"/>
      <c r="H365" s="26"/>
      <c r="I365" s="26"/>
    </row>
    <row r="366" spans="6:9" s="22" customFormat="1" x14ac:dyDescent="0.25">
      <c r="F366" s="26"/>
      <c r="G366" s="26"/>
      <c r="H366" s="26"/>
      <c r="I366" s="26"/>
    </row>
    <row r="367" spans="6:9" s="22" customFormat="1" x14ac:dyDescent="0.25">
      <c r="F367" s="26"/>
      <c r="G367" s="26"/>
      <c r="H367" s="26"/>
      <c r="I367" s="26"/>
    </row>
    <row r="368" spans="6:9" s="22" customFormat="1" x14ac:dyDescent="0.25">
      <c r="F368" s="26"/>
      <c r="G368" s="26"/>
      <c r="H368" s="26"/>
      <c r="I368" s="26"/>
    </row>
    <row r="369" spans="6:9" s="22" customFormat="1" x14ac:dyDescent="0.25">
      <c r="F369" s="26"/>
      <c r="G369" s="26"/>
      <c r="H369" s="26"/>
      <c r="I369" s="26"/>
    </row>
    <row r="370" spans="6:9" s="22" customFormat="1" x14ac:dyDescent="0.25">
      <c r="F370" s="26"/>
      <c r="G370" s="26"/>
      <c r="H370" s="26"/>
      <c r="I370" s="26"/>
    </row>
    <row r="371" spans="6:9" s="22" customFormat="1" x14ac:dyDescent="0.25">
      <c r="F371" s="26"/>
      <c r="G371" s="26"/>
      <c r="H371" s="26"/>
      <c r="I371" s="26"/>
    </row>
    <row r="372" spans="6:9" s="22" customFormat="1" x14ac:dyDescent="0.25">
      <c r="F372" s="26"/>
      <c r="G372" s="26"/>
      <c r="H372" s="26"/>
      <c r="I372" s="26"/>
    </row>
    <row r="373" spans="6:9" s="22" customFormat="1" x14ac:dyDescent="0.25">
      <c r="F373" s="26"/>
      <c r="G373" s="26"/>
      <c r="H373" s="26"/>
      <c r="I373" s="26"/>
    </row>
    <row r="374" spans="6:9" s="22" customFormat="1" x14ac:dyDescent="0.25">
      <c r="F374" s="26"/>
      <c r="G374" s="26"/>
      <c r="H374" s="26"/>
      <c r="I374" s="26"/>
    </row>
    <row r="375" spans="6:9" s="22" customFormat="1" x14ac:dyDescent="0.25">
      <c r="F375" s="26"/>
      <c r="G375" s="26"/>
      <c r="H375" s="26"/>
      <c r="I375" s="26"/>
    </row>
    <row r="376" spans="6:9" s="22" customFormat="1" x14ac:dyDescent="0.25">
      <c r="F376" s="26"/>
      <c r="G376" s="26"/>
      <c r="H376" s="26"/>
      <c r="I376" s="26"/>
    </row>
    <row r="377" spans="6:9" s="22" customFormat="1" x14ac:dyDescent="0.25">
      <c r="F377" s="26"/>
      <c r="G377" s="26"/>
      <c r="H377" s="26"/>
      <c r="I377" s="26"/>
    </row>
    <row r="378" spans="6:9" s="22" customFormat="1" x14ac:dyDescent="0.25">
      <c r="F378" s="26"/>
      <c r="G378" s="26"/>
      <c r="H378" s="26"/>
      <c r="I378" s="26"/>
    </row>
    <row r="379" spans="6:9" s="22" customFormat="1" x14ac:dyDescent="0.25">
      <c r="F379" s="26"/>
      <c r="G379" s="26"/>
      <c r="H379" s="26"/>
      <c r="I379" s="26"/>
    </row>
    <row r="380" spans="6:9" s="22" customFormat="1" x14ac:dyDescent="0.25">
      <c r="F380" s="26"/>
      <c r="G380" s="26"/>
      <c r="H380" s="26"/>
      <c r="I380" s="26"/>
    </row>
    <row r="381" spans="6:9" s="22" customFormat="1" x14ac:dyDescent="0.25">
      <c r="F381" s="26"/>
      <c r="G381" s="26"/>
      <c r="H381" s="26"/>
      <c r="I381" s="26"/>
    </row>
    <row r="382" spans="6:9" s="22" customFormat="1" x14ac:dyDescent="0.25">
      <c r="F382" s="26"/>
      <c r="G382" s="26"/>
      <c r="H382" s="26"/>
      <c r="I382" s="26"/>
    </row>
    <row r="383" spans="6:9" s="22" customFormat="1" x14ac:dyDescent="0.25">
      <c r="F383" s="26"/>
      <c r="G383" s="26"/>
      <c r="H383" s="26"/>
      <c r="I383" s="26"/>
    </row>
    <row r="384" spans="6:9" s="22" customFormat="1" x14ac:dyDescent="0.25">
      <c r="F384" s="26"/>
      <c r="G384" s="26"/>
      <c r="H384" s="26"/>
      <c r="I384" s="26"/>
    </row>
    <row r="385" spans="6:9" s="22" customFormat="1" x14ac:dyDescent="0.25">
      <c r="F385" s="26"/>
      <c r="G385" s="26"/>
      <c r="H385" s="26"/>
      <c r="I385" s="26"/>
    </row>
    <row r="386" spans="6:9" s="22" customFormat="1" x14ac:dyDescent="0.25">
      <c r="F386" s="26"/>
      <c r="G386" s="26"/>
      <c r="H386" s="26"/>
      <c r="I386" s="26"/>
    </row>
    <row r="387" spans="6:9" s="22" customFormat="1" x14ac:dyDescent="0.25">
      <c r="F387" s="26"/>
      <c r="G387" s="26"/>
      <c r="H387" s="26"/>
      <c r="I387" s="26"/>
    </row>
    <row r="388" spans="6:9" s="22" customFormat="1" x14ac:dyDescent="0.25">
      <c r="F388" s="26"/>
      <c r="G388" s="26"/>
      <c r="H388" s="26"/>
      <c r="I388" s="26"/>
    </row>
    <row r="389" spans="6:9" s="22" customFormat="1" x14ac:dyDescent="0.25">
      <c r="F389" s="26"/>
      <c r="G389" s="26"/>
      <c r="H389" s="26"/>
      <c r="I389" s="26"/>
    </row>
    <row r="390" spans="6:9" s="22" customFormat="1" x14ac:dyDescent="0.25">
      <c r="F390" s="26"/>
      <c r="G390" s="26"/>
      <c r="H390" s="26"/>
      <c r="I390" s="26"/>
    </row>
    <row r="391" spans="6:9" s="22" customFormat="1" x14ac:dyDescent="0.25">
      <c r="F391" s="26"/>
      <c r="G391" s="26"/>
      <c r="H391" s="26"/>
      <c r="I391" s="26"/>
    </row>
    <row r="392" spans="6:9" s="22" customFormat="1" x14ac:dyDescent="0.25">
      <c r="F392" s="26"/>
      <c r="G392" s="26"/>
      <c r="H392" s="26"/>
      <c r="I392" s="26"/>
    </row>
    <row r="393" spans="6:9" s="22" customFormat="1" x14ac:dyDescent="0.25">
      <c r="F393" s="26"/>
      <c r="G393" s="26"/>
      <c r="H393" s="26"/>
      <c r="I393" s="26"/>
    </row>
    <row r="394" spans="6:9" s="22" customFormat="1" x14ac:dyDescent="0.25">
      <c r="F394" s="26"/>
      <c r="G394" s="26"/>
      <c r="H394" s="26"/>
      <c r="I394" s="26"/>
    </row>
    <row r="395" spans="6:9" s="22" customFormat="1" x14ac:dyDescent="0.25">
      <c r="F395" s="26"/>
      <c r="G395" s="26"/>
      <c r="H395" s="26"/>
      <c r="I395" s="26"/>
    </row>
    <row r="396" spans="6:9" s="22" customFormat="1" x14ac:dyDescent="0.25">
      <c r="F396" s="26"/>
      <c r="G396" s="26"/>
      <c r="H396" s="26"/>
      <c r="I396" s="26"/>
    </row>
    <row r="397" spans="6:9" s="22" customFormat="1" x14ac:dyDescent="0.25">
      <c r="F397" s="26"/>
      <c r="G397" s="26"/>
      <c r="H397" s="26"/>
      <c r="I397" s="26"/>
    </row>
    <row r="398" spans="6:9" s="22" customFormat="1" x14ac:dyDescent="0.25">
      <c r="F398" s="26"/>
      <c r="G398" s="26"/>
      <c r="H398" s="26"/>
      <c r="I398" s="26"/>
    </row>
    <row r="399" spans="6:9" s="22" customFormat="1" x14ac:dyDescent="0.25">
      <c r="F399" s="26"/>
      <c r="G399" s="26"/>
      <c r="H399" s="26"/>
      <c r="I399" s="26"/>
    </row>
    <row r="400" spans="6:9" s="22" customFormat="1" x14ac:dyDescent="0.25">
      <c r="F400" s="26"/>
      <c r="G400" s="26"/>
      <c r="H400" s="26"/>
      <c r="I400" s="26"/>
    </row>
    <row r="401" spans="6:9" s="22" customFormat="1" x14ac:dyDescent="0.25">
      <c r="F401" s="26"/>
      <c r="G401" s="26"/>
      <c r="H401" s="26"/>
      <c r="I401" s="26"/>
    </row>
    <row r="402" spans="6:9" s="22" customFormat="1" x14ac:dyDescent="0.25">
      <c r="F402" s="26"/>
      <c r="G402" s="26"/>
      <c r="H402" s="26"/>
      <c r="I402" s="26"/>
    </row>
    <row r="403" spans="6:9" s="22" customFormat="1" x14ac:dyDescent="0.25">
      <c r="F403" s="26"/>
      <c r="G403" s="26"/>
      <c r="H403" s="26"/>
      <c r="I403" s="26"/>
    </row>
    <row r="404" spans="6:9" s="22" customFormat="1" x14ac:dyDescent="0.25">
      <c r="F404" s="26"/>
      <c r="G404" s="26"/>
      <c r="H404" s="26"/>
      <c r="I404" s="26"/>
    </row>
    <row r="405" spans="6:9" s="22" customFormat="1" x14ac:dyDescent="0.25">
      <c r="F405" s="26"/>
      <c r="G405" s="26"/>
      <c r="H405" s="26"/>
      <c r="I405" s="26"/>
    </row>
    <row r="406" spans="6:9" s="22" customFormat="1" x14ac:dyDescent="0.25">
      <c r="F406" s="26"/>
      <c r="G406" s="26"/>
      <c r="H406" s="26"/>
      <c r="I406" s="26"/>
    </row>
    <row r="407" spans="6:9" s="22" customFormat="1" x14ac:dyDescent="0.25">
      <c r="F407" s="26"/>
      <c r="G407" s="26"/>
      <c r="H407" s="26"/>
      <c r="I407" s="26"/>
    </row>
    <row r="408" spans="6:9" s="22" customFormat="1" x14ac:dyDescent="0.25">
      <c r="F408" s="26"/>
      <c r="G408" s="26"/>
      <c r="H408" s="26"/>
      <c r="I408" s="26"/>
    </row>
    <row r="409" spans="6:9" s="22" customFormat="1" x14ac:dyDescent="0.25">
      <c r="F409" s="26"/>
      <c r="G409" s="26"/>
      <c r="H409" s="26"/>
      <c r="I409" s="26"/>
    </row>
    <row r="410" spans="6:9" s="22" customFormat="1" x14ac:dyDescent="0.25">
      <c r="F410" s="26"/>
      <c r="G410" s="26"/>
      <c r="H410" s="26"/>
      <c r="I410" s="26"/>
    </row>
    <row r="411" spans="6:9" s="22" customFormat="1" x14ac:dyDescent="0.25">
      <c r="F411" s="26"/>
      <c r="G411" s="26"/>
      <c r="H411" s="26"/>
      <c r="I411" s="26"/>
    </row>
    <row r="412" spans="6:9" s="22" customFormat="1" x14ac:dyDescent="0.25">
      <c r="F412" s="26"/>
      <c r="G412" s="26"/>
      <c r="H412" s="26"/>
      <c r="I412" s="26"/>
    </row>
    <row r="413" spans="6:9" s="22" customFormat="1" x14ac:dyDescent="0.25">
      <c r="F413" s="26"/>
      <c r="G413" s="26"/>
      <c r="H413" s="26"/>
      <c r="I413" s="26"/>
    </row>
    <row r="414" spans="6:9" s="22" customFormat="1" x14ac:dyDescent="0.25">
      <c r="F414" s="26"/>
      <c r="G414" s="26"/>
      <c r="H414" s="26"/>
      <c r="I414" s="26"/>
    </row>
    <row r="415" spans="6:9" s="22" customFormat="1" x14ac:dyDescent="0.25">
      <c r="F415" s="26"/>
      <c r="G415" s="26"/>
      <c r="H415" s="26"/>
      <c r="I415" s="26"/>
    </row>
    <row r="416" spans="6:9" s="22" customFormat="1" x14ac:dyDescent="0.25">
      <c r="F416" s="26"/>
      <c r="G416" s="26"/>
      <c r="H416" s="26"/>
      <c r="I416" s="26"/>
    </row>
    <row r="417" spans="6:9" s="22" customFormat="1" x14ac:dyDescent="0.25">
      <c r="F417" s="26"/>
      <c r="G417" s="26"/>
      <c r="H417" s="26"/>
      <c r="I417" s="26"/>
    </row>
    <row r="418" spans="6:9" s="22" customFormat="1" x14ac:dyDescent="0.25">
      <c r="F418" s="26"/>
      <c r="G418" s="26"/>
      <c r="H418" s="26"/>
      <c r="I418" s="26"/>
    </row>
    <row r="419" spans="6:9" s="22" customFormat="1" x14ac:dyDescent="0.25">
      <c r="F419" s="26"/>
      <c r="G419" s="26"/>
      <c r="H419" s="26"/>
      <c r="I419" s="26"/>
    </row>
    <row r="420" spans="6:9" s="22" customFormat="1" x14ac:dyDescent="0.25">
      <c r="F420" s="26"/>
      <c r="G420" s="26"/>
      <c r="H420" s="26"/>
      <c r="I420" s="26"/>
    </row>
    <row r="421" spans="6:9" s="22" customFormat="1" x14ac:dyDescent="0.25">
      <c r="F421" s="26"/>
      <c r="G421" s="26"/>
      <c r="H421" s="26"/>
      <c r="I421" s="26"/>
    </row>
    <row r="422" spans="6:9" s="22" customFormat="1" x14ac:dyDescent="0.25">
      <c r="F422" s="26"/>
      <c r="G422" s="26"/>
      <c r="H422" s="26"/>
      <c r="I422" s="26"/>
    </row>
    <row r="423" spans="6:9" s="22" customFormat="1" x14ac:dyDescent="0.25">
      <c r="F423" s="26"/>
      <c r="G423" s="26"/>
      <c r="H423" s="26"/>
      <c r="I423" s="26"/>
    </row>
    <row r="424" spans="6:9" s="22" customFormat="1" x14ac:dyDescent="0.25">
      <c r="F424" s="26"/>
      <c r="G424" s="26"/>
      <c r="H424" s="26"/>
      <c r="I424" s="26"/>
    </row>
    <row r="425" spans="6:9" s="22" customFormat="1" x14ac:dyDescent="0.25">
      <c r="F425" s="26"/>
      <c r="G425" s="26"/>
      <c r="H425" s="26"/>
      <c r="I425" s="26"/>
    </row>
    <row r="426" spans="6:9" s="22" customFormat="1" x14ac:dyDescent="0.25">
      <c r="F426" s="26"/>
      <c r="G426" s="26"/>
      <c r="H426" s="26"/>
      <c r="I426" s="26"/>
    </row>
    <row r="427" spans="6:9" s="22" customFormat="1" x14ac:dyDescent="0.25">
      <c r="F427" s="26"/>
      <c r="G427" s="26"/>
      <c r="H427" s="26"/>
      <c r="I427" s="26"/>
    </row>
    <row r="428" spans="6:9" s="22" customFormat="1" x14ac:dyDescent="0.25">
      <c r="F428" s="26"/>
      <c r="G428" s="26"/>
      <c r="H428" s="26"/>
      <c r="I428" s="26"/>
    </row>
    <row r="429" spans="6:9" s="22" customFormat="1" x14ac:dyDescent="0.25">
      <c r="F429" s="26"/>
      <c r="G429" s="26"/>
      <c r="H429" s="26"/>
      <c r="I429" s="26"/>
    </row>
    <row r="430" spans="6:9" s="22" customFormat="1" x14ac:dyDescent="0.25">
      <c r="F430" s="26"/>
      <c r="G430" s="26"/>
      <c r="H430" s="26"/>
      <c r="I430" s="26"/>
    </row>
    <row r="431" spans="6:9" s="22" customFormat="1" x14ac:dyDescent="0.25">
      <c r="F431" s="26"/>
      <c r="G431" s="26"/>
      <c r="H431" s="26"/>
      <c r="I431" s="26"/>
    </row>
    <row r="432" spans="6:9" s="22" customFormat="1" x14ac:dyDescent="0.25">
      <c r="F432" s="26"/>
      <c r="G432" s="26"/>
      <c r="H432" s="26"/>
      <c r="I432" s="26"/>
    </row>
    <row r="433" spans="4:13" s="22" customFormat="1" x14ac:dyDescent="0.25">
      <c r="F433" s="26"/>
      <c r="G433" s="26"/>
      <c r="H433" s="26"/>
      <c r="I433" s="26"/>
    </row>
    <row r="434" spans="4:13" s="22" customFormat="1" x14ac:dyDescent="0.25">
      <c r="F434" s="26"/>
      <c r="G434" s="26"/>
      <c r="H434" s="26"/>
      <c r="I434" s="26"/>
    </row>
    <row r="435" spans="4:13" s="22" customFormat="1" x14ac:dyDescent="0.25">
      <c r="F435" s="26"/>
      <c r="G435" s="26"/>
      <c r="H435" s="26"/>
      <c r="I435" s="26"/>
    </row>
    <row r="436" spans="4:13" s="22" customFormat="1" x14ac:dyDescent="0.25">
      <c r="F436" s="26"/>
      <c r="G436" s="26"/>
      <c r="H436" s="26"/>
      <c r="I436" s="26"/>
    </row>
    <row r="437" spans="4:13" s="22" customFormat="1" x14ac:dyDescent="0.25">
      <c r="F437" s="26"/>
      <c r="G437" s="26"/>
      <c r="H437" s="26"/>
      <c r="I437" s="26"/>
    </row>
    <row r="438" spans="4:13" s="22" customFormat="1" x14ac:dyDescent="0.25">
      <c r="F438" s="26"/>
      <c r="G438" s="26"/>
      <c r="H438" s="26"/>
      <c r="I438" s="26"/>
    </row>
    <row r="439" spans="4:13" s="22" customFormat="1" x14ac:dyDescent="0.25">
      <c r="F439" s="26"/>
      <c r="G439" s="26"/>
      <c r="H439" s="26"/>
      <c r="I439" s="26"/>
    </row>
    <row r="440" spans="4:13" s="22" customFormat="1" x14ac:dyDescent="0.25">
      <c r="F440" s="26"/>
      <c r="G440" s="26"/>
      <c r="H440" s="26"/>
      <c r="I440" s="26"/>
    </row>
    <row r="441" spans="4:13" s="22" customFormat="1" x14ac:dyDescent="0.25">
      <c r="F441" s="26"/>
      <c r="G441" s="26"/>
      <c r="H441" s="26"/>
      <c r="I441" s="26"/>
    </row>
    <row r="442" spans="4:13" s="22" customFormat="1" x14ac:dyDescent="0.25">
      <c r="F442" s="26"/>
      <c r="G442" s="26"/>
      <c r="H442" s="26"/>
      <c r="I442" s="26"/>
    </row>
    <row r="443" spans="4:13" s="22" customFormat="1" x14ac:dyDescent="0.25">
      <c r="F443" s="26"/>
      <c r="G443" s="26"/>
      <c r="H443" s="26"/>
      <c r="I443" s="26"/>
    </row>
    <row r="444" spans="4:13" s="22" customFormat="1" x14ac:dyDescent="0.25">
      <c r="F444" s="26"/>
      <c r="G444" s="26"/>
      <c r="H444" s="26"/>
      <c r="I444" s="26"/>
    </row>
    <row r="445" spans="4:13" s="22" customFormat="1" x14ac:dyDescent="0.25">
      <c r="F445" s="26"/>
      <c r="G445" s="26"/>
      <c r="H445" s="26"/>
      <c r="I445" s="26"/>
    </row>
    <row r="446" spans="4:13" s="22" customFormat="1" x14ac:dyDescent="0.25">
      <c r="F446" s="26"/>
      <c r="G446" s="26"/>
      <c r="H446" s="26"/>
      <c r="I446" s="26"/>
    </row>
    <row r="447" spans="4:13" s="22" customFormat="1" x14ac:dyDescent="0.25">
      <c r="D447" s="26"/>
      <c r="E447" s="9"/>
      <c r="F447" s="10"/>
      <c r="G447" s="10"/>
      <c r="H447" s="10"/>
      <c r="I447" s="10"/>
      <c r="K447" s="27"/>
      <c r="M447" s="12"/>
    </row>
    <row r="448" spans="4:13" s="22" customFormat="1" x14ac:dyDescent="0.25">
      <c r="D448" s="26"/>
      <c r="E448" s="9"/>
      <c r="F448" s="10"/>
      <c r="G448" s="10"/>
      <c r="H448" s="10"/>
      <c r="I448" s="10"/>
      <c r="K448" s="27"/>
      <c r="M448" s="12"/>
    </row>
    <row r="449" spans="1:13" s="22" customFormat="1" x14ac:dyDescent="0.25">
      <c r="D449" s="26"/>
      <c r="E449" s="9"/>
      <c r="F449" s="10"/>
      <c r="G449" s="10"/>
      <c r="H449" s="10"/>
      <c r="I449" s="10"/>
      <c r="K449" s="27"/>
      <c r="M449" s="12"/>
    </row>
    <row r="450" spans="1:13" s="22" customFormat="1" x14ac:dyDescent="0.25">
      <c r="D450" s="26"/>
      <c r="E450" s="9"/>
      <c r="F450" s="10"/>
      <c r="G450" s="10"/>
      <c r="H450" s="10"/>
      <c r="I450" s="10"/>
      <c r="K450" s="27"/>
      <c r="M450" s="12"/>
    </row>
    <row r="451" spans="1:13" s="22" customFormat="1" x14ac:dyDescent="0.25">
      <c r="A451" s="28"/>
      <c r="B451" s="28"/>
      <c r="C451" s="28"/>
      <c r="D451" s="26"/>
      <c r="E451" s="9"/>
      <c r="F451" s="10"/>
      <c r="G451" s="10"/>
      <c r="H451" s="10"/>
      <c r="I451" s="10"/>
      <c r="K451" s="27"/>
      <c r="M451" s="12"/>
    </row>
    <row r="452" spans="1:13" s="22" customFormat="1" x14ac:dyDescent="0.25">
      <c r="A452" s="28"/>
      <c r="B452" s="28"/>
      <c r="C452" s="28"/>
      <c r="D452" s="26"/>
      <c r="E452" s="9"/>
      <c r="F452" s="10"/>
      <c r="G452" s="10"/>
      <c r="H452" s="10"/>
      <c r="I452" s="10"/>
      <c r="K452" s="27"/>
      <c r="M452" s="12"/>
    </row>
    <row r="453" spans="1:13" s="22" customFormat="1" x14ac:dyDescent="0.25">
      <c r="D453" s="26"/>
      <c r="E453" s="9"/>
      <c r="F453" s="10"/>
      <c r="G453" s="10"/>
      <c r="H453" s="10"/>
      <c r="I453" s="10"/>
      <c r="K453" s="27"/>
      <c r="M453" s="12"/>
    </row>
    <row r="454" spans="1:13" s="22" customFormat="1" x14ac:dyDescent="0.25">
      <c r="A454" s="16"/>
      <c r="B454" s="16"/>
      <c r="C454" s="16"/>
      <c r="D454" s="26"/>
      <c r="E454" s="9"/>
      <c r="F454" s="10"/>
      <c r="G454" s="10"/>
      <c r="H454" s="10"/>
      <c r="I454" s="10"/>
      <c r="K454" s="27"/>
      <c r="M454" s="12"/>
    </row>
    <row r="455" spans="1:13" s="22" customFormat="1" x14ac:dyDescent="0.25">
      <c r="D455" s="26"/>
      <c r="E455" s="9"/>
      <c r="F455" s="10"/>
      <c r="G455" s="10"/>
      <c r="H455" s="10"/>
      <c r="I455" s="10"/>
      <c r="K455" s="27"/>
      <c r="M455" s="12"/>
    </row>
    <row r="456" spans="1:13" s="22" customFormat="1" x14ac:dyDescent="0.25">
      <c r="D456" s="26"/>
      <c r="E456" s="9"/>
      <c r="F456" s="10"/>
      <c r="G456" s="10"/>
      <c r="H456" s="10"/>
      <c r="I456" s="10"/>
      <c r="K456" s="27"/>
      <c r="M456" s="12"/>
    </row>
    <row r="457" spans="1:13" s="22" customFormat="1" x14ac:dyDescent="0.25">
      <c r="D457" s="26"/>
      <c r="E457" s="9"/>
      <c r="F457" s="10"/>
      <c r="G457" s="10"/>
      <c r="H457" s="10"/>
      <c r="I457" s="10"/>
      <c r="K457" s="27"/>
      <c r="M457" s="12"/>
    </row>
    <row r="458" spans="1:13" s="22" customFormat="1" x14ac:dyDescent="0.25">
      <c r="A458" s="16"/>
      <c r="B458" s="16"/>
      <c r="C458" s="16"/>
      <c r="D458" s="26"/>
      <c r="E458" s="9"/>
      <c r="F458" s="10"/>
      <c r="G458" s="10"/>
      <c r="H458" s="10"/>
      <c r="I458" s="10"/>
      <c r="K458" s="27"/>
      <c r="M458" s="12"/>
    </row>
    <row r="459" spans="1:13" s="22" customFormat="1" x14ac:dyDescent="0.25">
      <c r="D459" s="26"/>
      <c r="E459" s="9"/>
      <c r="F459" s="10"/>
      <c r="G459" s="10"/>
      <c r="H459" s="10"/>
      <c r="I459" s="10"/>
      <c r="K459" s="27"/>
      <c r="M459" s="12"/>
    </row>
    <row r="460" spans="1:13" s="22" customFormat="1" x14ac:dyDescent="0.25">
      <c r="D460" s="26"/>
      <c r="E460" s="9"/>
      <c r="F460" s="10"/>
      <c r="G460" s="10"/>
      <c r="H460" s="10"/>
      <c r="I460" s="10"/>
      <c r="K460" s="27"/>
      <c r="M460" s="12"/>
    </row>
    <row r="461" spans="1:13" s="22" customFormat="1" x14ac:dyDescent="0.25">
      <c r="D461" s="26"/>
      <c r="E461" s="9"/>
      <c r="F461" s="10"/>
      <c r="G461" s="10"/>
      <c r="H461" s="10"/>
      <c r="I461" s="10"/>
      <c r="K461" s="27"/>
      <c r="M461" s="12"/>
    </row>
    <row r="462" spans="1:13" s="22" customFormat="1" x14ac:dyDescent="0.25">
      <c r="D462" s="26"/>
      <c r="E462" s="9"/>
      <c r="F462" s="10"/>
      <c r="G462" s="10"/>
      <c r="H462" s="10"/>
      <c r="I462" s="10"/>
      <c r="K462" s="27"/>
      <c r="M462" s="12"/>
    </row>
    <row r="463" spans="1:13" s="22" customFormat="1" x14ac:dyDescent="0.25">
      <c r="D463" s="26"/>
      <c r="E463" s="9"/>
      <c r="F463" s="10"/>
      <c r="G463" s="10"/>
      <c r="H463" s="10"/>
      <c r="I463" s="10"/>
      <c r="K463" s="27"/>
      <c r="M463" s="12"/>
    </row>
    <row r="464" spans="1:13" s="22" customFormat="1" x14ac:dyDescent="0.25">
      <c r="A464" s="16"/>
      <c r="B464" s="16"/>
      <c r="C464" s="16"/>
      <c r="D464" s="26"/>
      <c r="E464" s="9"/>
      <c r="F464" s="10"/>
      <c r="G464" s="10"/>
      <c r="H464" s="10"/>
      <c r="I464" s="10"/>
      <c r="K464" s="27"/>
      <c r="M464" s="12"/>
    </row>
    <row r="465" spans="4:13" s="22" customFormat="1" x14ac:dyDescent="0.25">
      <c r="D465" s="26"/>
      <c r="E465" s="9"/>
      <c r="F465" s="10"/>
      <c r="G465" s="10"/>
      <c r="H465" s="10"/>
      <c r="I465" s="10"/>
      <c r="K465" s="27"/>
      <c r="M465" s="12"/>
    </row>
    <row r="466" spans="4:13" s="22" customFormat="1" x14ac:dyDescent="0.25">
      <c r="D466" s="26"/>
      <c r="E466" s="9"/>
      <c r="F466" s="10"/>
      <c r="G466" s="10"/>
      <c r="H466" s="10"/>
      <c r="I466" s="10"/>
      <c r="K466" s="27"/>
      <c r="M466" s="12"/>
    </row>
    <row r="467" spans="4:13" s="22" customFormat="1" x14ac:dyDescent="0.25">
      <c r="D467" s="26"/>
      <c r="E467" s="9"/>
      <c r="F467" s="10"/>
      <c r="G467" s="10"/>
      <c r="H467" s="10"/>
      <c r="I467" s="10"/>
      <c r="K467" s="27"/>
      <c r="M467" s="12"/>
    </row>
    <row r="468" spans="4:13" s="22" customFormat="1" x14ac:dyDescent="0.25">
      <c r="D468" s="26"/>
      <c r="E468" s="9"/>
      <c r="F468" s="10"/>
      <c r="G468" s="10"/>
      <c r="H468" s="10"/>
      <c r="I468" s="10"/>
      <c r="K468" s="27"/>
      <c r="M468" s="12"/>
    </row>
    <row r="469" spans="4:13" s="22" customFormat="1" x14ac:dyDescent="0.25">
      <c r="D469" s="26"/>
      <c r="E469" s="9"/>
      <c r="F469" s="10"/>
      <c r="G469" s="10"/>
      <c r="H469" s="10"/>
      <c r="I469" s="10"/>
      <c r="K469" s="27"/>
      <c r="M469" s="12"/>
    </row>
    <row r="470" spans="4:13" s="22" customFormat="1" x14ac:dyDescent="0.25">
      <c r="D470" s="26"/>
      <c r="E470" s="9"/>
      <c r="F470" s="10"/>
      <c r="G470" s="10"/>
      <c r="H470" s="10"/>
      <c r="I470" s="10"/>
      <c r="K470" s="27"/>
      <c r="M470" s="12"/>
    </row>
    <row r="471" spans="4:13" s="22" customFormat="1" x14ac:dyDescent="0.25">
      <c r="D471" s="26"/>
      <c r="E471" s="9"/>
      <c r="F471" s="10"/>
      <c r="G471" s="10"/>
      <c r="H471" s="10"/>
      <c r="I471" s="10"/>
      <c r="K471" s="27"/>
      <c r="M471" s="12"/>
    </row>
    <row r="472" spans="4:13" s="22" customFormat="1" x14ac:dyDescent="0.25">
      <c r="D472" s="26"/>
      <c r="E472" s="9"/>
      <c r="F472" s="10"/>
      <c r="G472" s="10"/>
      <c r="H472" s="10"/>
      <c r="I472" s="10"/>
      <c r="K472" s="27"/>
      <c r="M472" s="12"/>
    </row>
    <row r="473" spans="4:13" s="22" customFormat="1" x14ac:dyDescent="0.25">
      <c r="D473" s="26"/>
      <c r="E473" s="9"/>
      <c r="F473" s="10"/>
      <c r="G473" s="10"/>
      <c r="H473" s="10"/>
      <c r="I473" s="10"/>
      <c r="K473" s="27"/>
      <c r="M473" s="12"/>
    </row>
    <row r="474" spans="4:13" s="22" customFormat="1" x14ac:dyDescent="0.25">
      <c r="D474" s="26"/>
      <c r="E474" s="9"/>
      <c r="F474" s="10"/>
      <c r="G474" s="10"/>
      <c r="H474" s="10"/>
      <c r="I474" s="10"/>
      <c r="K474" s="27"/>
      <c r="M474" s="12"/>
    </row>
    <row r="475" spans="4:13" s="22" customFormat="1" x14ac:dyDescent="0.25">
      <c r="D475" s="26"/>
      <c r="E475" s="9"/>
      <c r="F475" s="10"/>
      <c r="G475" s="10"/>
      <c r="H475" s="10"/>
      <c r="I475" s="10"/>
      <c r="K475" s="27"/>
      <c r="M475" s="12"/>
    </row>
    <row r="476" spans="4:13" s="22" customFormat="1" x14ac:dyDescent="0.25">
      <c r="D476" s="26"/>
      <c r="E476" s="9"/>
      <c r="F476" s="10"/>
      <c r="G476" s="10"/>
      <c r="H476" s="10"/>
      <c r="I476" s="10"/>
      <c r="K476" s="27"/>
      <c r="M476" s="12"/>
    </row>
    <row r="477" spans="4:13" s="22" customFormat="1" x14ac:dyDescent="0.25">
      <c r="D477" s="26"/>
      <c r="E477" s="9"/>
      <c r="F477" s="10"/>
      <c r="G477" s="10"/>
      <c r="H477" s="10"/>
      <c r="I477" s="10"/>
      <c r="K477" s="27"/>
      <c r="M477" s="12"/>
    </row>
    <row r="478" spans="4:13" s="22" customFormat="1" x14ac:dyDescent="0.25">
      <c r="D478" s="26"/>
      <c r="E478" s="9"/>
      <c r="F478" s="10"/>
      <c r="G478" s="10"/>
      <c r="H478" s="10"/>
      <c r="I478" s="10"/>
      <c r="K478" s="27"/>
      <c r="M478" s="12"/>
    </row>
    <row r="479" spans="4:13" s="22" customFormat="1" x14ac:dyDescent="0.25">
      <c r="D479" s="26"/>
      <c r="E479" s="9"/>
      <c r="F479" s="10"/>
      <c r="G479" s="10"/>
      <c r="H479" s="10"/>
      <c r="I479" s="10"/>
      <c r="K479" s="27"/>
      <c r="M479" s="12"/>
    </row>
    <row r="480" spans="4:13" s="22" customFormat="1" x14ac:dyDescent="0.25">
      <c r="D480" s="26"/>
      <c r="E480" s="9"/>
      <c r="F480" s="10"/>
      <c r="G480" s="10"/>
      <c r="H480" s="10"/>
      <c r="I480" s="10"/>
      <c r="K480" s="27"/>
      <c r="M480" s="12"/>
    </row>
    <row r="481" spans="1:13" s="22" customFormat="1" x14ac:dyDescent="0.25">
      <c r="D481" s="26"/>
      <c r="E481" s="9"/>
      <c r="F481" s="10"/>
      <c r="G481" s="10"/>
      <c r="H481" s="10"/>
      <c r="I481" s="10"/>
      <c r="K481" s="27"/>
      <c r="M481" s="12"/>
    </row>
    <row r="482" spans="1:13" s="22" customFormat="1" x14ac:dyDescent="0.25">
      <c r="D482" s="26"/>
      <c r="E482" s="9"/>
      <c r="F482" s="10"/>
      <c r="G482" s="10"/>
      <c r="H482" s="10"/>
      <c r="I482" s="10"/>
      <c r="K482" s="27"/>
      <c r="M482" s="12"/>
    </row>
    <row r="483" spans="1:13" s="22" customFormat="1" x14ac:dyDescent="0.25">
      <c r="D483" s="26"/>
      <c r="E483" s="9"/>
      <c r="F483" s="10"/>
      <c r="G483" s="10"/>
      <c r="H483" s="10"/>
      <c r="I483" s="10"/>
      <c r="K483" s="27"/>
      <c r="M483" s="12"/>
    </row>
    <row r="484" spans="1:13" s="22" customFormat="1" x14ac:dyDescent="0.25">
      <c r="D484" s="26"/>
      <c r="E484" s="9"/>
      <c r="F484" s="10"/>
      <c r="G484" s="10"/>
      <c r="H484" s="10"/>
      <c r="I484" s="10"/>
      <c r="K484" s="27"/>
      <c r="M484" s="12"/>
    </row>
    <row r="485" spans="1:13" s="22" customFormat="1" x14ac:dyDescent="0.25">
      <c r="D485" s="26"/>
      <c r="E485" s="9"/>
      <c r="F485" s="10"/>
      <c r="G485" s="10"/>
      <c r="H485" s="10"/>
      <c r="I485" s="10"/>
      <c r="K485" s="27"/>
      <c r="M485" s="12"/>
    </row>
    <row r="486" spans="1:13" s="22" customFormat="1" x14ac:dyDescent="0.25">
      <c r="D486" s="26"/>
      <c r="E486" s="9"/>
      <c r="F486" s="10"/>
      <c r="G486" s="10"/>
      <c r="H486" s="10"/>
      <c r="I486" s="10"/>
      <c r="K486" s="27"/>
      <c r="M486" s="12"/>
    </row>
    <row r="487" spans="1:13" s="22" customFormat="1" x14ac:dyDescent="0.25">
      <c r="A487" s="16"/>
      <c r="B487" s="16"/>
      <c r="C487" s="16"/>
      <c r="D487" s="26"/>
      <c r="E487" s="9"/>
      <c r="F487" s="10"/>
      <c r="G487" s="10"/>
      <c r="H487" s="10"/>
      <c r="I487" s="10"/>
      <c r="K487" s="27"/>
      <c r="M487" s="12"/>
    </row>
    <row r="488" spans="1:13" s="22" customFormat="1" x14ac:dyDescent="0.25">
      <c r="A488" s="16"/>
      <c r="B488" s="16"/>
      <c r="C488" s="16"/>
      <c r="D488" s="26"/>
      <c r="E488" s="9"/>
      <c r="F488" s="10"/>
      <c r="G488" s="10"/>
      <c r="H488" s="10"/>
      <c r="I488" s="10"/>
      <c r="K488" s="27"/>
      <c r="M488" s="12"/>
    </row>
    <row r="489" spans="1:13" s="22" customFormat="1" x14ac:dyDescent="0.25">
      <c r="A489" s="16"/>
      <c r="B489" s="16"/>
      <c r="C489" s="16"/>
      <c r="D489" s="26"/>
      <c r="E489" s="9"/>
      <c r="F489" s="10"/>
      <c r="G489" s="10"/>
      <c r="H489" s="10"/>
      <c r="I489" s="10"/>
      <c r="K489" s="27"/>
      <c r="M489" s="12"/>
    </row>
    <row r="490" spans="1:13" s="22" customFormat="1" x14ac:dyDescent="0.25">
      <c r="A490" s="16"/>
      <c r="B490" s="16"/>
      <c r="C490" s="16"/>
      <c r="D490" s="26"/>
      <c r="E490" s="9"/>
      <c r="F490" s="10"/>
      <c r="G490" s="10"/>
      <c r="H490" s="10"/>
      <c r="I490" s="10"/>
      <c r="K490" s="27"/>
      <c r="M490" s="12"/>
    </row>
    <row r="491" spans="1:13" s="22" customFormat="1" x14ac:dyDescent="0.25">
      <c r="A491" s="16"/>
      <c r="B491" s="16"/>
      <c r="C491" s="16"/>
      <c r="D491" s="26"/>
      <c r="E491" s="9"/>
      <c r="F491" s="10"/>
      <c r="G491" s="10"/>
      <c r="H491" s="10"/>
      <c r="I491" s="10"/>
      <c r="K491" s="27"/>
      <c r="M491" s="12"/>
    </row>
    <row r="492" spans="1:13" s="22" customFormat="1" x14ac:dyDescent="0.25">
      <c r="A492" s="16"/>
      <c r="B492" s="16"/>
      <c r="C492" s="16"/>
      <c r="D492" s="26"/>
      <c r="E492" s="9"/>
      <c r="F492" s="10"/>
      <c r="G492" s="10"/>
      <c r="H492" s="10"/>
      <c r="I492" s="10"/>
      <c r="K492" s="27"/>
      <c r="M492" s="12"/>
    </row>
    <row r="493" spans="1:13" s="22" customFormat="1" x14ac:dyDescent="0.25">
      <c r="A493" s="16"/>
      <c r="B493" s="16"/>
      <c r="C493" s="16"/>
      <c r="D493" s="26"/>
      <c r="E493" s="9"/>
      <c r="F493" s="10"/>
      <c r="G493" s="10"/>
      <c r="H493" s="10"/>
      <c r="I493" s="10"/>
      <c r="K493" s="27"/>
      <c r="M493" s="12"/>
    </row>
    <row r="494" spans="1:13" s="22" customFormat="1" x14ac:dyDescent="0.25">
      <c r="A494" s="16"/>
      <c r="B494" s="16"/>
      <c r="C494" s="16"/>
      <c r="D494" s="26"/>
      <c r="E494" s="9"/>
      <c r="F494" s="10"/>
      <c r="G494" s="10"/>
      <c r="H494" s="10"/>
      <c r="I494" s="10"/>
      <c r="K494" s="27"/>
      <c r="M494" s="12"/>
    </row>
    <row r="495" spans="1:13" s="22" customFormat="1" x14ac:dyDescent="0.25">
      <c r="A495" s="16"/>
      <c r="B495" s="16"/>
      <c r="C495" s="16"/>
      <c r="D495" s="26"/>
      <c r="E495" s="9"/>
      <c r="F495" s="10"/>
      <c r="G495" s="10"/>
      <c r="H495" s="10"/>
      <c r="I495" s="10"/>
      <c r="K495" s="27"/>
      <c r="M495" s="12"/>
    </row>
    <row r="496" spans="1:13" s="22" customFormat="1" x14ac:dyDescent="0.25">
      <c r="A496" s="16"/>
      <c r="B496" s="16"/>
      <c r="C496" s="16"/>
      <c r="D496" s="26"/>
      <c r="E496" s="9"/>
      <c r="F496" s="10"/>
      <c r="G496" s="10"/>
      <c r="H496" s="10"/>
      <c r="I496" s="10"/>
      <c r="K496" s="27"/>
      <c r="M496" s="12"/>
    </row>
    <row r="497" spans="1:13" s="22" customFormat="1" x14ac:dyDescent="0.25">
      <c r="A497" s="16"/>
      <c r="B497" s="16"/>
      <c r="C497" s="16"/>
      <c r="D497" s="26"/>
      <c r="E497" s="9"/>
      <c r="F497" s="10"/>
      <c r="G497" s="10"/>
      <c r="H497" s="10"/>
      <c r="I497" s="10"/>
      <c r="K497" s="27"/>
      <c r="M497" s="12"/>
    </row>
    <row r="498" spans="1:13" s="22" customFormat="1" x14ac:dyDescent="0.25">
      <c r="A498" s="29"/>
      <c r="B498" s="29"/>
      <c r="C498" s="29"/>
      <c r="D498" s="26"/>
      <c r="E498" s="9"/>
      <c r="F498" s="10"/>
      <c r="G498" s="10"/>
      <c r="H498" s="10"/>
      <c r="I498" s="10"/>
      <c r="K498" s="27"/>
      <c r="M498" s="12"/>
    </row>
    <row r="499" spans="1:13" s="22" customFormat="1" x14ac:dyDescent="0.25">
      <c r="A499" s="16"/>
      <c r="B499" s="16"/>
      <c r="C499" s="16"/>
      <c r="D499" s="26"/>
      <c r="E499" s="9"/>
      <c r="F499" s="10"/>
      <c r="G499" s="10"/>
      <c r="H499" s="10"/>
      <c r="I499" s="10"/>
      <c r="K499" s="27"/>
      <c r="M499" s="12"/>
    </row>
    <row r="500" spans="1:13" s="22" customFormat="1" x14ac:dyDescent="0.25">
      <c r="A500" s="16"/>
      <c r="B500" s="16"/>
      <c r="C500" s="16"/>
      <c r="D500" s="26"/>
      <c r="E500" s="9"/>
      <c r="F500" s="10"/>
      <c r="G500" s="10"/>
      <c r="H500" s="10"/>
      <c r="I500" s="10"/>
      <c r="K500" s="27"/>
      <c r="M500" s="12"/>
    </row>
    <row r="501" spans="1:13" s="22" customFormat="1" x14ac:dyDescent="0.25">
      <c r="A501" s="16"/>
      <c r="B501" s="16"/>
      <c r="C501" s="16"/>
      <c r="D501" s="26"/>
      <c r="E501" s="9"/>
      <c r="F501" s="10"/>
      <c r="G501" s="10"/>
      <c r="H501" s="10"/>
      <c r="I501" s="10"/>
      <c r="K501" s="27"/>
      <c r="M501" s="12"/>
    </row>
    <row r="502" spans="1:13" s="22" customFormat="1" x14ac:dyDescent="0.25">
      <c r="A502" s="16"/>
      <c r="B502" s="16"/>
      <c r="C502" s="16"/>
      <c r="D502" s="26"/>
      <c r="E502" s="9"/>
      <c r="F502" s="10"/>
      <c r="G502" s="10"/>
      <c r="H502" s="10"/>
      <c r="I502" s="10"/>
      <c r="K502" s="27"/>
      <c r="M502" s="12"/>
    </row>
    <row r="503" spans="1:13" s="22" customFormat="1" x14ac:dyDescent="0.25">
      <c r="A503" s="28"/>
      <c r="B503" s="28"/>
      <c r="C503" s="28"/>
      <c r="D503" s="26"/>
      <c r="E503" s="9"/>
      <c r="F503" s="10"/>
      <c r="G503" s="10"/>
      <c r="H503" s="10"/>
      <c r="I503" s="10"/>
      <c r="K503" s="27"/>
      <c r="M503" s="12"/>
    </row>
    <row r="504" spans="1:13" s="22" customFormat="1" x14ac:dyDescent="0.25">
      <c r="A504" s="29"/>
      <c r="B504" s="29"/>
      <c r="C504" s="29"/>
      <c r="D504" s="26"/>
      <c r="E504" s="9"/>
      <c r="F504" s="10"/>
      <c r="G504" s="10"/>
      <c r="H504" s="10"/>
      <c r="I504" s="10"/>
      <c r="K504" s="27"/>
      <c r="M504" s="12"/>
    </row>
    <row r="505" spans="1:13" s="22" customFormat="1" x14ac:dyDescent="0.25">
      <c r="A505" s="29"/>
      <c r="B505" s="29"/>
      <c r="C505" s="29"/>
      <c r="D505" s="26"/>
      <c r="E505" s="9"/>
      <c r="F505" s="10"/>
      <c r="G505" s="10"/>
      <c r="H505" s="10"/>
      <c r="I505" s="10"/>
      <c r="K505" s="27"/>
      <c r="M505" s="12"/>
    </row>
    <row r="506" spans="1:13" s="22" customFormat="1" x14ac:dyDescent="0.25">
      <c r="A506" s="29"/>
      <c r="B506" s="29"/>
      <c r="C506" s="29"/>
      <c r="D506" s="26"/>
      <c r="E506" s="9"/>
      <c r="F506" s="10"/>
      <c r="G506" s="10"/>
      <c r="H506" s="10"/>
      <c r="I506" s="10"/>
      <c r="K506" s="27"/>
      <c r="M506" s="12"/>
    </row>
    <row r="507" spans="1:13" s="22" customFormat="1" x14ac:dyDescent="0.25">
      <c r="A507" s="29"/>
      <c r="B507" s="29"/>
      <c r="C507" s="29"/>
      <c r="D507" s="26"/>
      <c r="E507" s="9"/>
      <c r="F507" s="10"/>
      <c r="G507" s="10"/>
      <c r="H507" s="10"/>
      <c r="I507" s="10"/>
      <c r="K507" s="27"/>
      <c r="M507" s="12"/>
    </row>
    <row r="508" spans="1:13" s="22" customFormat="1" x14ac:dyDescent="0.25">
      <c r="A508" s="29"/>
      <c r="B508" s="29"/>
      <c r="C508" s="29"/>
      <c r="D508" s="26"/>
      <c r="E508" s="9"/>
      <c r="F508" s="10"/>
      <c r="G508" s="10"/>
      <c r="H508" s="10"/>
      <c r="I508" s="10"/>
      <c r="K508" s="27"/>
      <c r="M508" s="12"/>
    </row>
    <row r="509" spans="1:13" s="22" customFormat="1" x14ac:dyDescent="0.25">
      <c r="A509" s="29"/>
      <c r="B509" s="29"/>
      <c r="C509" s="29"/>
      <c r="D509" s="26"/>
      <c r="E509" s="9"/>
      <c r="F509" s="10"/>
      <c r="G509" s="10"/>
      <c r="H509" s="10"/>
      <c r="I509" s="10"/>
      <c r="K509" s="27"/>
      <c r="M509" s="12"/>
    </row>
    <row r="510" spans="1:13" s="22" customFormat="1" x14ac:dyDescent="0.25">
      <c r="A510" s="16"/>
      <c r="B510" s="16"/>
      <c r="C510" s="16"/>
      <c r="D510" s="26"/>
      <c r="E510" s="9"/>
      <c r="F510" s="10"/>
      <c r="G510" s="10"/>
      <c r="H510" s="10"/>
      <c r="I510" s="10"/>
      <c r="K510" s="27"/>
      <c r="M510" s="12"/>
    </row>
    <row r="511" spans="1:13" s="22" customFormat="1" x14ac:dyDescent="0.25">
      <c r="A511" s="16"/>
      <c r="B511" s="16"/>
      <c r="C511" s="16"/>
      <c r="D511" s="26"/>
      <c r="E511" s="9"/>
      <c r="F511" s="10"/>
      <c r="G511" s="10"/>
      <c r="H511" s="10"/>
      <c r="I511" s="10"/>
      <c r="K511" s="27"/>
      <c r="M511" s="12"/>
    </row>
    <row r="512" spans="1:13" s="22" customFormat="1" x14ac:dyDescent="0.25">
      <c r="A512" s="16"/>
      <c r="B512" s="16"/>
      <c r="C512" s="16"/>
      <c r="D512" s="26"/>
      <c r="E512" s="9"/>
      <c r="F512" s="10"/>
      <c r="G512" s="10"/>
      <c r="H512" s="10"/>
      <c r="I512" s="10"/>
      <c r="K512" s="27"/>
      <c r="M512" s="12"/>
    </row>
    <row r="513" spans="1:13" s="22" customFormat="1" x14ac:dyDescent="0.25">
      <c r="A513" s="16"/>
      <c r="B513" s="16"/>
      <c r="C513" s="16"/>
      <c r="D513" s="26"/>
      <c r="E513" s="9"/>
      <c r="F513" s="10"/>
      <c r="G513" s="10"/>
      <c r="H513" s="10"/>
      <c r="I513" s="10"/>
      <c r="K513" s="27"/>
      <c r="M513" s="12"/>
    </row>
    <row r="514" spans="1:13" s="22" customFormat="1" x14ac:dyDescent="0.25">
      <c r="D514" s="26"/>
      <c r="E514" s="9"/>
      <c r="F514" s="10"/>
      <c r="G514" s="10"/>
      <c r="H514" s="10"/>
      <c r="I514" s="10"/>
      <c r="K514" s="27"/>
      <c r="M514" s="12"/>
    </row>
    <row r="515" spans="1:13" s="22" customFormat="1" x14ac:dyDescent="0.25">
      <c r="D515" s="26"/>
      <c r="E515" s="9"/>
      <c r="F515" s="10"/>
      <c r="G515" s="10"/>
      <c r="H515" s="10"/>
      <c r="I515" s="10"/>
      <c r="K515" s="27"/>
      <c r="M515" s="12"/>
    </row>
    <row r="516" spans="1:13" s="22" customFormat="1" x14ac:dyDescent="0.25">
      <c r="D516" s="26"/>
      <c r="E516" s="9"/>
      <c r="F516" s="10"/>
      <c r="G516" s="10"/>
      <c r="H516" s="10"/>
      <c r="I516" s="10"/>
      <c r="K516" s="27"/>
      <c r="M516" s="12"/>
    </row>
    <row r="517" spans="1:13" s="22" customFormat="1" x14ac:dyDescent="0.25">
      <c r="D517" s="26"/>
      <c r="E517" s="9"/>
      <c r="F517" s="10"/>
      <c r="G517" s="10"/>
      <c r="H517" s="10"/>
      <c r="I517" s="10"/>
      <c r="K517" s="27"/>
      <c r="M517" s="12"/>
    </row>
    <row r="518" spans="1:13" s="22" customFormat="1" x14ac:dyDescent="0.25">
      <c r="D518" s="26"/>
      <c r="E518" s="9"/>
      <c r="F518" s="10"/>
      <c r="G518" s="10"/>
      <c r="H518" s="10"/>
      <c r="I518" s="10"/>
      <c r="K518" s="27"/>
      <c r="M518" s="12"/>
    </row>
    <row r="519" spans="1:13" s="22" customFormat="1" x14ac:dyDescent="0.25">
      <c r="D519" s="26"/>
      <c r="E519" s="9"/>
      <c r="F519" s="10"/>
      <c r="G519" s="10"/>
      <c r="H519" s="10"/>
      <c r="I519" s="10"/>
      <c r="K519" s="27"/>
      <c r="M519" s="12"/>
    </row>
    <row r="520" spans="1:13" s="22" customFormat="1" x14ac:dyDescent="0.25">
      <c r="D520" s="26"/>
      <c r="E520" s="9"/>
      <c r="F520" s="10"/>
      <c r="G520" s="10"/>
      <c r="H520" s="10"/>
      <c r="I520" s="10"/>
      <c r="K520" s="27"/>
      <c r="M520" s="12"/>
    </row>
    <row r="521" spans="1:13" s="22" customFormat="1" x14ac:dyDescent="0.25">
      <c r="A521" s="16"/>
      <c r="B521" s="16"/>
      <c r="C521" s="16"/>
      <c r="D521" s="26"/>
      <c r="E521" s="9"/>
      <c r="F521" s="10"/>
      <c r="G521" s="10"/>
      <c r="H521" s="10"/>
      <c r="I521" s="10"/>
      <c r="K521" s="27"/>
      <c r="M521" s="12"/>
    </row>
    <row r="522" spans="1:13" s="22" customFormat="1" x14ac:dyDescent="0.25">
      <c r="A522" s="16"/>
      <c r="B522" s="16"/>
      <c r="C522" s="16"/>
      <c r="D522" s="26"/>
      <c r="E522" s="9"/>
      <c r="F522" s="10"/>
      <c r="G522" s="10"/>
      <c r="H522" s="10"/>
      <c r="I522" s="10"/>
      <c r="K522" s="27"/>
      <c r="M522" s="12"/>
    </row>
    <row r="523" spans="1:13" s="22" customFormat="1" x14ac:dyDescent="0.25">
      <c r="D523" s="26"/>
      <c r="E523" s="9"/>
      <c r="F523" s="10"/>
      <c r="G523" s="10"/>
      <c r="H523" s="10"/>
      <c r="I523" s="10"/>
      <c r="K523" s="27"/>
      <c r="M523" s="12"/>
    </row>
    <row r="524" spans="1:13" s="22" customFormat="1" x14ac:dyDescent="0.25">
      <c r="D524" s="26"/>
      <c r="E524" s="9"/>
      <c r="F524" s="10"/>
      <c r="G524" s="10"/>
      <c r="H524" s="10"/>
      <c r="I524" s="10"/>
      <c r="K524" s="27"/>
      <c r="M524" s="12"/>
    </row>
    <row r="525" spans="1:13" s="22" customFormat="1" x14ac:dyDescent="0.25">
      <c r="D525" s="26"/>
      <c r="E525" s="9"/>
      <c r="F525" s="10"/>
      <c r="G525" s="10"/>
      <c r="H525" s="10"/>
      <c r="I525" s="10"/>
      <c r="K525" s="27"/>
      <c r="M525" s="12"/>
    </row>
    <row r="526" spans="1:13" s="22" customFormat="1" x14ac:dyDescent="0.25">
      <c r="D526" s="26"/>
      <c r="E526" s="9"/>
      <c r="F526" s="10"/>
      <c r="G526" s="10"/>
      <c r="H526" s="10"/>
      <c r="I526" s="10"/>
      <c r="K526" s="27"/>
      <c r="M526" s="12"/>
    </row>
    <row r="527" spans="1:13" s="22" customFormat="1" x14ac:dyDescent="0.25">
      <c r="A527" s="16"/>
      <c r="B527" s="16"/>
      <c r="C527" s="16"/>
      <c r="D527" s="26"/>
      <c r="E527" s="9"/>
      <c r="F527" s="10"/>
      <c r="G527" s="10"/>
      <c r="H527" s="10"/>
      <c r="I527" s="10"/>
      <c r="K527" s="27"/>
      <c r="M527" s="12"/>
    </row>
    <row r="528" spans="1:13" s="22" customFormat="1" x14ac:dyDescent="0.25">
      <c r="A528" s="16"/>
      <c r="B528" s="16"/>
      <c r="C528" s="16"/>
      <c r="D528" s="26"/>
      <c r="E528" s="9"/>
      <c r="F528" s="10"/>
      <c r="G528" s="10"/>
      <c r="H528" s="10"/>
      <c r="I528" s="10"/>
      <c r="K528" s="27"/>
      <c r="M528" s="12"/>
    </row>
    <row r="529" spans="1:13" s="22" customFormat="1" x14ac:dyDescent="0.25">
      <c r="D529" s="26"/>
      <c r="E529" s="9"/>
      <c r="F529" s="10"/>
      <c r="G529" s="10"/>
      <c r="H529" s="10"/>
      <c r="I529" s="10"/>
      <c r="K529" s="27"/>
      <c r="M529" s="12"/>
    </row>
    <row r="530" spans="1:13" s="22" customFormat="1" x14ac:dyDescent="0.25">
      <c r="D530" s="26"/>
      <c r="E530" s="9"/>
      <c r="F530" s="10"/>
      <c r="G530" s="10"/>
      <c r="H530" s="10"/>
      <c r="I530" s="10"/>
      <c r="K530" s="27"/>
      <c r="M530" s="12"/>
    </row>
    <row r="531" spans="1:13" s="22" customFormat="1" x14ac:dyDescent="0.25">
      <c r="D531" s="26"/>
      <c r="E531" s="9"/>
      <c r="F531" s="10"/>
      <c r="G531" s="10"/>
      <c r="H531" s="10"/>
      <c r="I531" s="10"/>
      <c r="K531" s="27"/>
      <c r="M531" s="12"/>
    </row>
    <row r="532" spans="1:13" s="22" customFormat="1" x14ac:dyDescent="0.25">
      <c r="A532" s="16"/>
      <c r="B532" s="16"/>
      <c r="C532" s="16"/>
      <c r="D532" s="26"/>
      <c r="E532" s="9"/>
      <c r="F532" s="10"/>
      <c r="G532" s="10"/>
      <c r="H532" s="10"/>
      <c r="I532" s="10"/>
      <c r="K532" s="27"/>
      <c r="M532" s="12"/>
    </row>
    <row r="533" spans="1:13" s="22" customFormat="1" x14ac:dyDescent="0.25">
      <c r="D533" s="26"/>
      <c r="E533" s="9"/>
      <c r="F533" s="10"/>
      <c r="G533" s="10"/>
      <c r="H533" s="10"/>
      <c r="I533" s="10"/>
      <c r="K533" s="27"/>
      <c r="M533" s="12"/>
    </row>
    <row r="534" spans="1:13" s="22" customFormat="1" x14ac:dyDescent="0.25">
      <c r="D534" s="26"/>
      <c r="E534" s="9"/>
      <c r="F534" s="10"/>
      <c r="G534" s="10"/>
      <c r="H534" s="10"/>
      <c r="I534" s="10"/>
      <c r="K534" s="27"/>
      <c r="M534" s="12"/>
    </row>
    <row r="535" spans="1:13" s="22" customFormat="1" x14ac:dyDescent="0.25">
      <c r="A535" s="16"/>
      <c r="B535" s="16"/>
      <c r="C535" s="16"/>
      <c r="D535" s="26"/>
      <c r="E535" s="9"/>
      <c r="F535" s="10"/>
      <c r="G535" s="10"/>
      <c r="H535" s="10"/>
      <c r="I535" s="10"/>
      <c r="K535" s="27"/>
      <c r="M535" s="12"/>
    </row>
    <row r="536" spans="1:13" s="22" customFormat="1" x14ac:dyDescent="0.25">
      <c r="D536" s="26"/>
      <c r="E536" s="9"/>
      <c r="F536" s="10"/>
      <c r="G536" s="10"/>
      <c r="H536" s="10"/>
      <c r="I536" s="10"/>
      <c r="K536" s="27"/>
      <c r="M536" s="12"/>
    </row>
    <row r="537" spans="1:13" s="22" customFormat="1" x14ac:dyDescent="0.25">
      <c r="A537" s="16"/>
      <c r="B537" s="16"/>
      <c r="C537" s="16"/>
      <c r="D537" s="26"/>
      <c r="E537" s="9"/>
      <c r="F537" s="10"/>
      <c r="G537" s="10"/>
      <c r="H537" s="10"/>
      <c r="I537" s="10"/>
      <c r="K537" s="27"/>
      <c r="M537" s="12"/>
    </row>
    <row r="538" spans="1:13" s="22" customFormat="1" x14ac:dyDescent="0.25">
      <c r="D538" s="26"/>
      <c r="E538" s="9"/>
      <c r="F538" s="10"/>
      <c r="G538" s="10"/>
      <c r="H538" s="10"/>
      <c r="I538" s="10"/>
      <c r="K538" s="27"/>
      <c r="M538" s="12"/>
    </row>
    <row r="539" spans="1:13" s="22" customFormat="1" x14ac:dyDescent="0.25">
      <c r="D539" s="26"/>
      <c r="E539" s="9"/>
      <c r="F539" s="10"/>
      <c r="G539" s="10"/>
      <c r="H539" s="10"/>
      <c r="I539" s="10"/>
      <c r="K539" s="27"/>
      <c r="M539" s="12"/>
    </row>
    <row r="540" spans="1:13" s="22" customFormat="1" x14ac:dyDescent="0.25">
      <c r="A540" s="16"/>
      <c r="B540" s="16"/>
      <c r="C540" s="16"/>
      <c r="D540" s="26"/>
      <c r="E540" s="9"/>
      <c r="F540" s="10"/>
      <c r="G540" s="10"/>
      <c r="H540" s="10"/>
      <c r="I540" s="10"/>
      <c r="K540" s="27"/>
      <c r="M540" s="12"/>
    </row>
    <row r="541" spans="1:13" s="22" customFormat="1" x14ac:dyDescent="0.25">
      <c r="A541" s="16"/>
      <c r="B541" s="16"/>
      <c r="C541" s="16"/>
      <c r="D541" s="26"/>
      <c r="E541" s="9"/>
      <c r="F541" s="10"/>
      <c r="G541" s="10"/>
      <c r="H541" s="10"/>
      <c r="I541" s="10"/>
      <c r="K541" s="27"/>
      <c r="M541" s="12"/>
    </row>
    <row r="542" spans="1:13" s="22" customFormat="1" x14ac:dyDescent="0.25">
      <c r="A542" s="16"/>
      <c r="B542" s="16"/>
      <c r="C542" s="16"/>
      <c r="D542" s="26"/>
      <c r="E542" s="9"/>
      <c r="F542" s="10"/>
      <c r="G542" s="10"/>
      <c r="H542" s="10"/>
      <c r="I542" s="10"/>
      <c r="K542" s="27"/>
      <c r="M542" s="12"/>
    </row>
    <row r="543" spans="1:13" s="22" customFormat="1" x14ac:dyDescent="0.25">
      <c r="D543" s="26"/>
      <c r="E543" s="9"/>
      <c r="F543" s="10"/>
      <c r="G543" s="10"/>
      <c r="H543" s="10"/>
      <c r="I543" s="10"/>
      <c r="K543" s="27"/>
      <c r="M543" s="12"/>
    </row>
    <row r="544" spans="1:13" s="22" customFormat="1" x14ac:dyDescent="0.25">
      <c r="D544" s="26"/>
      <c r="E544" s="9"/>
      <c r="F544" s="10"/>
      <c r="G544" s="10"/>
      <c r="H544" s="10"/>
      <c r="I544" s="10"/>
      <c r="K544" s="27"/>
      <c r="M544" s="12"/>
    </row>
    <row r="545" spans="4:13" s="22" customFormat="1" x14ac:dyDescent="0.25">
      <c r="D545" s="26"/>
      <c r="E545" s="9"/>
      <c r="F545" s="10"/>
      <c r="G545" s="10"/>
      <c r="H545" s="10"/>
      <c r="I545" s="10"/>
      <c r="K545" s="27"/>
      <c r="M545" s="12"/>
    </row>
    <row r="546" spans="4:13" s="22" customFormat="1" x14ac:dyDescent="0.25">
      <c r="D546" s="26"/>
      <c r="E546" s="9"/>
      <c r="F546" s="10"/>
      <c r="G546" s="10"/>
      <c r="H546" s="10"/>
      <c r="I546" s="10"/>
      <c r="M546" s="12"/>
    </row>
    <row r="547" spans="4:13" s="22" customFormat="1" x14ac:dyDescent="0.25">
      <c r="D547" s="26"/>
      <c r="E547" s="9"/>
      <c r="F547" s="10"/>
      <c r="G547" s="10"/>
      <c r="H547" s="10"/>
      <c r="I547" s="10"/>
      <c r="M547" s="12"/>
    </row>
    <row r="548" spans="4:13" s="22" customFormat="1" x14ac:dyDescent="0.25">
      <c r="D548" s="26"/>
      <c r="E548" s="9"/>
      <c r="F548" s="10"/>
      <c r="G548" s="10"/>
      <c r="H548" s="10"/>
      <c r="I548" s="10"/>
      <c r="M548" s="12"/>
    </row>
    <row r="549" spans="4:13" s="22" customFormat="1" x14ac:dyDescent="0.25">
      <c r="D549" s="26"/>
      <c r="E549" s="9"/>
      <c r="F549" s="10"/>
      <c r="G549" s="10"/>
      <c r="H549" s="10"/>
      <c r="I549" s="10"/>
      <c r="M549" s="12"/>
    </row>
    <row r="550" spans="4:13" s="22" customFormat="1" x14ac:dyDescent="0.25">
      <c r="D550" s="26"/>
      <c r="E550" s="9"/>
      <c r="F550" s="10"/>
      <c r="G550" s="10"/>
      <c r="H550" s="10"/>
      <c r="I550" s="10"/>
      <c r="M550" s="12"/>
    </row>
    <row r="551" spans="4:13" s="22" customFormat="1" x14ac:dyDescent="0.25">
      <c r="D551" s="26"/>
      <c r="E551" s="9"/>
      <c r="F551" s="10"/>
      <c r="G551" s="10"/>
      <c r="H551" s="10"/>
      <c r="I551" s="10"/>
      <c r="M551" s="12"/>
    </row>
    <row r="552" spans="4:13" s="22" customFormat="1" x14ac:dyDescent="0.25">
      <c r="D552" s="26"/>
      <c r="E552" s="9"/>
      <c r="F552" s="10"/>
      <c r="G552" s="10"/>
      <c r="H552" s="10"/>
      <c r="I552" s="10"/>
      <c r="M552" s="12"/>
    </row>
    <row r="553" spans="4:13" s="22" customFormat="1" x14ac:dyDescent="0.25">
      <c r="D553" s="26"/>
      <c r="E553" s="9"/>
      <c r="F553" s="10"/>
      <c r="G553" s="10"/>
      <c r="H553" s="10"/>
      <c r="I553" s="10"/>
      <c r="M553" s="12"/>
    </row>
    <row r="554" spans="4:13" s="22" customFormat="1" x14ac:dyDescent="0.25">
      <c r="D554" s="26"/>
      <c r="E554" s="9"/>
      <c r="F554" s="10"/>
      <c r="G554" s="10"/>
      <c r="H554" s="10"/>
      <c r="I554" s="10"/>
      <c r="M554" s="12"/>
    </row>
    <row r="555" spans="4:13" s="22" customFormat="1" x14ac:dyDescent="0.25">
      <c r="D555" s="26"/>
      <c r="E555" s="9"/>
      <c r="F555" s="10"/>
      <c r="G555" s="10"/>
      <c r="H555" s="10"/>
      <c r="I555" s="10"/>
      <c r="M555" s="12"/>
    </row>
    <row r="556" spans="4:13" s="22" customFormat="1" x14ac:dyDescent="0.25">
      <c r="D556" s="26"/>
      <c r="E556" s="9"/>
      <c r="F556" s="10"/>
      <c r="G556" s="10"/>
      <c r="H556" s="10"/>
      <c r="I556" s="10"/>
      <c r="M556" s="12"/>
    </row>
    <row r="557" spans="4:13" s="22" customFormat="1" x14ac:dyDescent="0.25">
      <c r="D557" s="26"/>
      <c r="E557" s="9"/>
      <c r="F557" s="10"/>
      <c r="G557" s="10"/>
      <c r="H557" s="10"/>
      <c r="I557" s="10"/>
      <c r="M557" s="12"/>
    </row>
    <row r="558" spans="4:13" s="22" customFormat="1" x14ac:dyDescent="0.25">
      <c r="D558" s="26"/>
      <c r="E558" s="9"/>
      <c r="F558" s="10"/>
      <c r="G558" s="10"/>
      <c r="H558" s="10"/>
      <c r="I558" s="10"/>
      <c r="M558" s="12"/>
    </row>
    <row r="559" spans="4:13" s="22" customFormat="1" x14ac:dyDescent="0.25">
      <c r="D559" s="26"/>
      <c r="E559" s="9"/>
      <c r="F559" s="10"/>
      <c r="G559" s="10"/>
      <c r="H559" s="10"/>
      <c r="I559" s="10"/>
      <c r="M559" s="12"/>
    </row>
    <row r="560" spans="4:13" s="22" customFormat="1" x14ac:dyDescent="0.25">
      <c r="D560" s="26"/>
      <c r="E560" s="9"/>
      <c r="F560" s="10"/>
      <c r="G560" s="10"/>
      <c r="H560" s="10"/>
      <c r="I560" s="10"/>
      <c r="M560" s="12"/>
    </row>
    <row r="561" spans="4:13" s="22" customFormat="1" x14ac:dyDescent="0.25">
      <c r="D561" s="26"/>
      <c r="E561" s="9"/>
      <c r="F561" s="10"/>
      <c r="G561" s="10"/>
      <c r="H561" s="10"/>
      <c r="I561" s="10"/>
      <c r="M561" s="12"/>
    </row>
    <row r="562" spans="4:13" s="22" customFormat="1" x14ac:dyDescent="0.25">
      <c r="D562" s="26"/>
      <c r="E562" s="9"/>
      <c r="F562" s="10"/>
      <c r="G562" s="10"/>
      <c r="H562" s="10"/>
      <c r="I562" s="10"/>
      <c r="M562" s="12"/>
    </row>
    <row r="563" spans="4:13" s="22" customFormat="1" x14ac:dyDescent="0.25">
      <c r="D563" s="26"/>
      <c r="E563" s="9"/>
      <c r="F563" s="10"/>
      <c r="G563" s="10"/>
      <c r="H563" s="10"/>
      <c r="I563" s="10"/>
      <c r="M563" s="12"/>
    </row>
    <row r="564" spans="4:13" s="22" customFormat="1" x14ac:dyDescent="0.25">
      <c r="D564" s="26"/>
      <c r="E564" s="9"/>
      <c r="F564" s="10"/>
      <c r="G564" s="10"/>
      <c r="H564" s="10"/>
      <c r="I564" s="10"/>
      <c r="M564" s="12"/>
    </row>
    <row r="565" spans="4:13" s="22" customFormat="1" x14ac:dyDescent="0.25">
      <c r="D565" s="26"/>
      <c r="E565" s="9"/>
      <c r="F565" s="10"/>
      <c r="G565" s="10"/>
      <c r="H565" s="10"/>
      <c r="I565" s="10"/>
      <c r="M565" s="12"/>
    </row>
    <row r="566" spans="4:13" s="22" customFormat="1" x14ac:dyDescent="0.25">
      <c r="D566" s="26"/>
      <c r="E566" s="9"/>
      <c r="F566" s="10"/>
      <c r="G566" s="10"/>
      <c r="H566" s="10"/>
      <c r="I566" s="10"/>
      <c r="M566" s="12"/>
    </row>
    <row r="567" spans="4:13" s="22" customFormat="1" x14ac:dyDescent="0.25">
      <c r="D567" s="26"/>
      <c r="E567" s="9"/>
      <c r="F567" s="10"/>
      <c r="G567" s="10"/>
      <c r="H567" s="10"/>
      <c r="I567" s="10"/>
      <c r="M567" s="12"/>
    </row>
    <row r="568" spans="4:13" s="22" customFormat="1" x14ac:dyDescent="0.25">
      <c r="D568" s="26"/>
      <c r="E568" s="9"/>
      <c r="F568" s="10"/>
      <c r="G568" s="10"/>
      <c r="H568" s="10"/>
      <c r="I568" s="10"/>
      <c r="M568" s="12"/>
    </row>
    <row r="569" spans="4:13" s="22" customFormat="1" x14ac:dyDescent="0.25">
      <c r="D569" s="26"/>
      <c r="E569" s="9"/>
      <c r="F569" s="10"/>
      <c r="G569" s="10"/>
      <c r="H569" s="10"/>
      <c r="I569" s="10"/>
      <c r="M569" s="12"/>
    </row>
    <row r="570" spans="4:13" s="22" customFormat="1" x14ac:dyDescent="0.25">
      <c r="D570" s="26"/>
      <c r="E570" s="9"/>
      <c r="F570" s="10"/>
      <c r="G570" s="10"/>
      <c r="H570" s="10"/>
      <c r="I570" s="10"/>
      <c r="M570" s="12"/>
    </row>
    <row r="571" spans="4:13" s="22" customFormat="1" x14ac:dyDescent="0.25">
      <c r="D571" s="26"/>
      <c r="E571" s="9"/>
      <c r="F571" s="10"/>
      <c r="G571" s="10"/>
      <c r="H571" s="10"/>
      <c r="I571" s="10"/>
      <c r="M571" s="12"/>
    </row>
    <row r="572" spans="4:13" s="22" customFormat="1" x14ac:dyDescent="0.25">
      <c r="D572" s="26"/>
      <c r="E572" s="9"/>
      <c r="F572" s="10"/>
      <c r="G572" s="10"/>
      <c r="H572" s="10"/>
      <c r="I572" s="10"/>
      <c r="M572" s="12"/>
    </row>
    <row r="573" spans="4:13" s="22" customFormat="1" x14ac:dyDescent="0.25">
      <c r="D573" s="26"/>
      <c r="E573" s="9"/>
      <c r="F573" s="10"/>
      <c r="G573" s="10"/>
      <c r="H573" s="10"/>
      <c r="I573" s="10"/>
      <c r="M573" s="12"/>
    </row>
    <row r="574" spans="4:13" s="22" customFormat="1" x14ac:dyDescent="0.25">
      <c r="D574" s="26"/>
      <c r="E574" s="9"/>
      <c r="F574" s="10"/>
      <c r="G574" s="10"/>
      <c r="H574" s="10"/>
      <c r="I574" s="10"/>
      <c r="M574" s="12"/>
    </row>
    <row r="575" spans="4:13" s="22" customFormat="1" x14ac:dyDescent="0.25">
      <c r="D575" s="26"/>
      <c r="E575" s="9"/>
      <c r="F575" s="10"/>
      <c r="G575" s="10"/>
      <c r="H575" s="10"/>
      <c r="I575" s="10"/>
      <c r="M575" s="12"/>
    </row>
    <row r="576" spans="4:13" s="22" customFormat="1" x14ac:dyDescent="0.25">
      <c r="D576" s="26"/>
      <c r="E576" s="9"/>
      <c r="F576" s="10"/>
      <c r="G576" s="10"/>
      <c r="H576" s="10"/>
      <c r="I576" s="10"/>
      <c r="M576" s="12"/>
    </row>
    <row r="577" spans="4:13" s="22" customFormat="1" x14ac:dyDescent="0.25">
      <c r="D577" s="26"/>
      <c r="E577" s="9"/>
      <c r="F577" s="10"/>
      <c r="G577" s="10"/>
      <c r="H577" s="10"/>
      <c r="I577" s="10"/>
      <c r="M577" s="12"/>
    </row>
    <row r="578" spans="4:13" s="22" customFormat="1" x14ac:dyDescent="0.25">
      <c r="D578" s="26"/>
      <c r="E578" s="9"/>
      <c r="F578" s="10"/>
      <c r="G578" s="10"/>
      <c r="H578" s="10"/>
      <c r="I578" s="10"/>
      <c r="M578" s="12"/>
    </row>
    <row r="579" spans="4:13" s="22" customFormat="1" x14ac:dyDescent="0.25">
      <c r="D579" s="26"/>
      <c r="E579" s="9"/>
      <c r="F579" s="10"/>
      <c r="G579" s="10"/>
      <c r="H579" s="10"/>
      <c r="I579" s="10"/>
      <c r="M579" s="12"/>
    </row>
    <row r="580" spans="4:13" s="22" customFormat="1" x14ac:dyDescent="0.25">
      <c r="D580" s="26"/>
      <c r="E580" s="9"/>
      <c r="F580" s="10"/>
      <c r="G580" s="10"/>
      <c r="H580" s="10"/>
      <c r="I580" s="10"/>
      <c r="M580" s="12"/>
    </row>
    <row r="581" spans="4:13" s="22" customFormat="1" x14ac:dyDescent="0.25">
      <c r="D581" s="26"/>
      <c r="E581" s="9"/>
      <c r="F581" s="10"/>
      <c r="G581" s="10"/>
      <c r="H581" s="10"/>
      <c r="I581" s="10"/>
      <c r="M581" s="12"/>
    </row>
    <row r="582" spans="4:13" s="22" customFormat="1" x14ac:dyDescent="0.25">
      <c r="D582" s="26"/>
      <c r="E582" s="9"/>
      <c r="F582" s="10"/>
      <c r="G582" s="10"/>
      <c r="H582" s="10"/>
      <c r="I582" s="10"/>
      <c r="M582" s="12"/>
    </row>
    <row r="583" spans="4:13" s="22" customFormat="1" x14ac:dyDescent="0.25">
      <c r="D583" s="26"/>
      <c r="E583" s="9"/>
      <c r="F583" s="10"/>
      <c r="G583" s="10"/>
      <c r="H583" s="10"/>
      <c r="I583" s="10"/>
      <c r="M583" s="12"/>
    </row>
    <row r="584" spans="4:13" s="22" customFormat="1" x14ac:dyDescent="0.25">
      <c r="D584" s="26"/>
      <c r="E584" s="9"/>
      <c r="F584" s="10"/>
      <c r="G584" s="10"/>
      <c r="H584" s="10"/>
      <c r="I584" s="10"/>
      <c r="M584" s="12"/>
    </row>
    <row r="585" spans="4:13" s="22" customFormat="1" x14ac:dyDescent="0.25">
      <c r="D585" s="26"/>
      <c r="E585" s="9"/>
      <c r="F585" s="10"/>
      <c r="G585" s="10"/>
      <c r="H585" s="10"/>
      <c r="I585" s="10"/>
      <c r="M585" s="12"/>
    </row>
    <row r="586" spans="4:13" s="22" customFormat="1" x14ac:dyDescent="0.25">
      <c r="D586" s="26"/>
      <c r="E586" s="9"/>
      <c r="F586" s="10"/>
      <c r="G586" s="10"/>
      <c r="H586" s="10"/>
      <c r="I586" s="10"/>
      <c r="M586" s="12"/>
    </row>
    <row r="587" spans="4:13" s="22" customFormat="1" x14ac:dyDescent="0.25">
      <c r="D587" s="26"/>
      <c r="E587" s="9"/>
      <c r="F587" s="10"/>
      <c r="G587" s="10"/>
      <c r="H587" s="10"/>
      <c r="I587" s="10"/>
      <c r="M587" s="12"/>
    </row>
    <row r="588" spans="4:13" s="22" customFormat="1" x14ac:dyDescent="0.25">
      <c r="D588" s="26"/>
      <c r="E588" s="9"/>
      <c r="F588" s="10"/>
      <c r="G588" s="10"/>
      <c r="H588" s="10"/>
      <c r="I588" s="10"/>
      <c r="M588" s="12"/>
    </row>
    <row r="589" spans="4:13" s="22" customFormat="1" x14ac:dyDescent="0.25">
      <c r="D589" s="26"/>
      <c r="E589" s="9"/>
      <c r="F589" s="10"/>
      <c r="G589" s="10"/>
      <c r="H589" s="10"/>
      <c r="I589" s="10"/>
      <c r="M589" s="12"/>
    </row>
    <row r="590" spans="4:13" s="22" customFormat="1" x14ac:dyDescent="0.25">
      <c r="D590" s="26"/>
      <c r="E590" s="9"/>
      <c r="F590" s="10"/>
      <c r="G590" s="10"/>
      <c r="H590" s="10"/>
      <c r="I590" s="10"/>
      <c r="M590" s="12"/>
    </row>
    <row r="591" spans="4:13" s="22" customFormat="1" x14ac:dyDescent="0.25">
      <c r="D591" s="26"/>
      <c r="E591" s="9"/>
      <c r="F591" s="10"/>
      <c r="G591" s="10"/>
      <c r="H591" s="10"/>
      <c r="I591" s="10"/>
      <c r="M591" s="12"/>
    </row>
    <row r="592" spans="4:13" s="22" customFormat="1" x14ac:dyDescent="0.25">
      <c r="D592" s="26"/>
      <c r="E592" s="9"/>
      <c r="F592" s="10"/>
      <c r="G592" s="10"/>
      <c r="H592" s="10"/>
      <c r="I592" s="10"/>
      <c r="M592" s="12"/>
    </row>
    <row r="593" spans="4:13" s="22" customFormat="1" x14ac:dyDescent="0.25">
      <c r="D593" s="26"/>
      <c r="E593" s="9"/>
      <c r="F593" s="10"/>
      <c r="G593" s="10"/>
      <c r="H593" s="10"/>
      <c r="I593" s="10"/>
      <c r="M593" s="12"/>
    </row>
    <row r="594" spans="4:13" s="22" customFormat="1" x14ac:dyDescent="0.25">
      <c r="D594" s="26"/>
      <c r="E594" s="9"/>
      <c r="F594" s="10"/>
      <c r="G594" s="10"/>
      <c r="H594" s="10"/>
      <c r="I594" s="10"/>
      <c r="M594" s="12"/>
    </row>
    <row r="595" spans="4:13" s="22" customFormat="1" x14ac:dyDescent="0.25">
      <c r="D595" s="26"/>
      <c r="E595" s="9"/>
      <c r="F595" s="10"/>
      <c r="G595" s="10"/>
      <c r="H595" s="10"/>
      <c r="I595" s="10"/>
      <c r="M595" s="12"/>
    </row>
    <row r="596" spans="4:13" s="22" customFormat="1" x14ac:dyDescent="0.25">
      <c r="D596" s="26"/>
      <c r="E596" s="9"/>
      <c r="F596" s="10"/>
      <c r="G596" s="10"/>
      <c r="H596" s="10"/>
      <c r="I596" s="10"/>
      <c r="M596" s="12"/>
    </row>
    <row r="597" spans="4:13" s="22" customFormat="1" x14ac:dyDescent="0.25">
      <c r="D597" s="26"/>
      <c r="E597" s="9"/>
      <c r="F597" s="10"/>
      <c r="G597" s="10"/>
      <c r="H597" s="10"/>
      <c r="I597" s="10"/>
      <c r="M597" s="12"/>
    </row>
    <row r="598" spans="4:13" s="22" customFormat="1" x14ac:dyDescent="0.25">
      <c r="D598" s="26"/>
      <c r="E598" s="9"/>
      <c r="F598" s="10"/>
      <c r="G598" s="10"/>
      <c r="H598" s="10"/>
      <c r="I598" s="10"/>
      <c r="M598" s="12"/>
    </row>
    <row r="599" spans="4:13" s="22" customFormat="1" x14ac:dyDescent="0.25">
      <c r="D599" s="26"/>
      <c r="E599" s="9"/>
      <c r="F599" s="10"/>
      <c r="G599" s="10"/>
      <c r="H599" s="10"/>
      <c r="I599" s="10"/>
      <c r="M599" s="12"/>
    </row>
    <row r="600" spans="4:13" s="22" customFormat="1" x14ac:dyDescent="0.25">
      <c r="D600" s="26"/>
      <c r="E600" s="9"/>
      <c r="F600" s="10"/>
      <c r="G600" s="10"/>
      <c r="H600" s="10"/>
      <c r="I600" s="10"/>
      <c r="M600" s="12"/>
    </row>
    <row r="601" spans="4:13" s="22" customFormat="1" x14ac:dyDescent="0.25">
      <c r="D601" s="26"/>
      <c r="E601" s="9"/>
      <c r="F601" s="10"/>
      <c r="G601" s="10"/>
      <c r="H601" s="10"/>
      <c r="I601" s="10"/>
      <c r="M601" s="12"/>
    </row>
    <row r="602" spans="4:13" s="22" customFormat="1" x14ac:dyDescent="0.25">
      <c r="D602" s="26"/>
      <c r="E602" s="9"/>
      <c r="F602" s="10"/>
      <c r="G602" s="10"/>
      <c r="H602" s="10"/>
      <c r="I602" s="10"/>
      <c r="M602" s="12"/>
    </row>
    <row r="603" spans="4:13" s="22" customFormat="1" x14ac:dyDescent="0.25">
      <c r="D603" s="26"/>
      <c r="E603" s="9"/>
      <c r="F603" s="10"/>
      <c r="G603" s="10"/>
      <c r="H603" s="10"/>
      <c r="I603" s="10"/>
      <c r="M603" s="12"/>
    </row>
    <row r="604" spans="4:13" s="22" customFormat="1" x14ac:dyDescent="0.25">
      <c r="D604" s="26"/>
      <c r="E604" s="9"/>
      <c r="F604" s="10"/>
      <c r="G604" s="10"/>
      <c r="H604" s="10"/>
      <c r="I604" s="10"/>
      <c r="M604" s="12"/>
    </row>
    <row r="605" spans="4:13" s="22" customFormat="1" x14ac:dyDescent="0.25">
      <c r="D605" s="26"/>
      <c r="E605" s="9"/>
      <c r="F605" s="10"/>
      <c r="G605" s="10"/>
      <c r="H605" s="10"/>
      <c r="I605" s="10"/>
      <c r="M605" s="12"/>
    </row>
    <row r="606" spans="4:13" s="22" customFormat="1" x14ac:dyDescent="0.25">
      <c r="D606" s="26"/>
      <c r="E606" s="9"/>
      <c r="F606" s="10"/>
      <c r="G606" s="10"/>
      <c r="H606" s="10"/>
      <c r="I606" s="10"/>
      <c r="M606" s="12"/>
    </row>
    <row r="607" spans="4:13" s="22" customFormat="1" x14ac:dyDescent="0.25">
      <c r="D607" s="26"/>
      <c r="E607" s="9"/>
      <c r="F607" s="10"/>
      <c r="G607" s="10"/>
      <c r="H607" s="10"/>
      <c r="I607" s="10"/>
      <c r="M607" s="12"/>
    </row>
    <row r="608" spans="4:13" s="22" customFormat="1" x14ac:dyDescent="0.25">
      <c r="D608" s="26"/>
      <c r="E608" s="9"/>
      <c r="F608" s="10"/>
      <c r="G608" s="10"/>
      <c r="H608" s="10"/>
      <c r="I608" s="10"/>
      <c r="M608" s="12"/>
    </row>
    <row r="609" spans="5:13" s="22" customFormat="1" x14ac:dyDescent="0.25">
      <c r="E609" s="9"/>
      <c r="F609" s="10"/>
      <c r="G609" s="10"/>
      <c r="H609" s="10"/>
      <c r="I609" s="10"/>
      <c r="M609" s="12"/>
    </row>
    <row r="610" spans="5:13" s="22" customFormat="1" x14ac:dyDescent="0.25">
      <c r="E610" s="9"/>
      <c r="F610" s="10"/>
      <c r="G610" s="10"/>
      <c r="H610" s="10"/>
      <c r="I610" s="10"/>
      <c r="M610" s="12"/>
    </row>
    <row r="611" spans="5:13" s="22" customFormat="1" x14ac:dyDescent="0.25">
      <c r="E611" s="9"/>
      <c r="F611" s="10"/>
      <c r="G611" s="10"/>
      <c r="H611" s="10"/>
      <c r="I611" s="10"/>
      <c r="M611" s="12"/>
    </row>
    <row r="612" spans="5:13" s="22" customFormat="1" x14ac:dyDescent="0.25">
      <c r="E612" s="9"/>
      <c r="F612" s="10"/>
      <c r="G612" s="10"/>
      <c r="H612" s="10"/>
      <c r="I612" s="10"/>
      <c r="M612" s="12"/>
    </row>
    <row r="613" spans="5:13" s="22" customFormat="1" x14ac:dyDescent="0.25">
      <c r="F613" s="26"/>
      <c r="G613" s="26"/>
      <c r="H613" s="26"/>
      <c r="I613" s="26"/>
      <c r="M613" s="12"/>
    </row>
    <row r="614" spans="5:13" s="22" customFormat="1" x14ac:dyDescent="0.25">
      <c r="F614" s="26"/>
      <c r="G614" s="26"/>
      <c r="H614" s="26"/>
      <c r="I614" s="26"/>
    </row>
    <row r="615" spans="5:13" s="22" customFormat="1" x14ac:dyDescent="0.25">
      <c r="F615" s="26"/>
      <c r="G615" s="26"/>
      <c r="H615" s="26"/>
      <c r="I615" s="26"/>
    </row>
    <row r="616" spans="5:13" s="22" customFormat="1" x14ac:dyDescent="0.25">
      <c r="F616" s="26"/>
      <c r="G616" s="26"/>
      <c r="H616" s="26"/>
      <c r="I616" s="26"/>
    </row>
    <row r="617" spans="5:13" s="22" customFormat="1" x14ac:dyDescent="0.25">
      <c r="F617" s="26"/>
      <c r="G617" s="26"/>
      <c r="H617" s="26"/>
      <c r="I617" s="26"/>
    </row>
    <row r="618" spans="5:13" s="22" customFormat="1" x14ac:dyDescent="0.25">
      <c r="F618" s="26"/>
      <c r="G618" s="26"/>
      <c r="H618" s="26"/>
      <c r="I618" s="26"/>
    </row>
    <row r="619" spans="5:13" s="22" customFormat="1" x14ac:dyDescent="0.25">
      <c r="F619" s="26"/>
      <c r="G619" s="26"/>
      <c r="H619" s="26"/>
      <c r="I619" s="26"/>
    </row>
    <row r="620" spans="5:13" s="22" customFormat="1" x14ac:dyDescent="0.25">
      <c r="F620" s="26"/>
      <c r="G620" s="26"/>
      <c r="H620" s="26"/>
      <c r="I620" s="26"/>
    </row>
    <row r="621" spans="5:13" s="22" customFormat="1" x14ac:dyDescent="0.25">
      <c r="F621" s="26"/>
      <c r="G621" s="26"/>
      <c r="H621" s="26"/>
      <c r="I621" s="26"/>
    </row>
    <row r="622" spans="5:13" s="22" customFormat="1" x14ac:dyDescent="0.25">
      <c r="F622" s="26"/>
      <c r="G622" s="26"/>
      <c r="H622" s="26"/>
      <c r="I622" s="26"/>
    </row>
    <row r="623" spans="5:13" s="22" customFormat="1" x14ac:dyDescent="0.25">
      <c r="F623" s="26"/>
      <c r="G623" s="26"/>
      <c r="H623" s="26"/>
      <c r="I623" s="26"/>
    </row>
    <row r="624" spans="5:13" s="22" customFormat="1" x14ac:dyDescent="0.25">
      <c r="F624" s="26"/>
      <c r="G624" s="26"/>
      <c r="H624" s="26"/>
      <c r="I624" s="26"/>
    </row>
    <row r="625" spans="6:9" s="22" customFormat="1" x14ac:dyDescent="0.25">
      <c r="F625" s="26"/>
      <c r="G625" s="26"/>
      <c r="H625" s="26"/>
      <c r="I625" s="26"/>
    </row>
    <row r="626" spans="6:9" s="22" customFormat="1" x14ac:dyDescent="0.25">
      <c r="F626" s="26"/>
      <c r="G626" s="26"/>
      <c r="H626" s="26"/>
      <c r="I626" s="26"/>
    </row>
    <row r="627" spans="6:9" s="22" customFormat="1" x14ac:dyDescent="0.25">
      <c r="F627" s="26"/>
      <c r="G627" s="26"/>
      <c r="H627" s="26"/>
      <c r="I627" s="26"/>
    </row>
    <row r="628" spans="6:9" s="22" customFormat="1" x14ac:dyDescent="0.25">
      <c r="F628" s="26"/>
      <c r="G628" s="26"/>
      <c r="H628" s="26"/>
      <c r="I628" s="26"/>
    </row>
    <row r="629" spans="6:9" s="22" customFormat="1" x14ac:dyDescent="0.25">
      <c r="F629" s="26"/>
      <c r="G629" s="26"/>
      <c r="H629" s="26"/>
      <c r="I629" s="26"/>
    </row>
    <row r="630" spans="6:9" s="22" customFormat="1" x14ac:dyDescent="0.25">
      <c r="F630" s="26"/>
      <c r="G630" s="26"/>
      <c r="H630" s="26"/>
      <c r="I630" s="26"/>
    </row>
    <row r="631" spans="6:9" s="22" customFormat="1" x14ac:dyDescent="0.25">
      <c r="F631" s="26"/>
      <c r="G631" s="26"/>
      <c r="H631" s="26"/>
      <c r="I631" s="26"/>
    </row>
    <row r="632" spans="6:9" s="22" customFormat="1" x14ac:dyDescent="0.25">
      <c r="F632" s="26"/>
      <c r="G632" s="26"/>
      <c r="H632" s="26"/>
      <c r="I632" s="26"/>
    </row>
    <row r="633" spans="6:9" s="22" customFormat="1" x14ac:dyDescent="0.25">
      <c r="F633" s="26"/>
      <c r="G633" s="26"/>
      <c r="H633" s="26"/>
      <c r="I633" s="26"/>
    </row>
    <row r="634" spans="6:9" s="22" customFormat="1" x14ac:dyDescent="0.25">
      <c r="F634" s="26"/>
      <c r="G634" s="26"/>
      <c r="H634" s="26"/>
      <c r="I634" s="26"/>
    </row>
    <row r="635" spans="6:9" s="22" customFormat="1" x14ac:dyDescent="0.25">
      <c r="F635" s="26"/>
      <c r="G635" s="26"/>
      <c r="H635" s="26"/>
      <c r="I635" s="26"/>
    </row>
    <row r="636" spans="6:9" s="22" customFormat="1" x14ac:dyDescent="0.25">
      <c r="F636" s="26"/>
      <c r="G636" s="26"/>
      <c r="H636" s="26"/>
      <c r="I636" s="26"/>
    </row>
    <row r="637" spans="6:9" s="22" customFormat="1" x14ac:dyDescent="0.25">
      <c r="F637" s="26"/>
      <c r="G637" s="26"/>
      <c r="H637" s="26"/>
      <c r="I637" s="26"/>
    </row>
    <row r="638" spans="6:9" s="22" customFormat="1" x14ac:dyDescent="0.25">
      <c r="F638" s="26"/>
      <c r="G638" s="26"/>
      <c r="H638" s="26"/>
      <c r="I638" s="26"/>
    </row>
    <row r="639" spans="6:9" s="22" customFormat="1" x14ac:dyDescent="0.25">
      <c r="F639" s="26"/>
      <c r="G639" s="26"/>
      <c r="H639" s="26"/>
      <c r="I639" s="26"/>
    </row>
    <row r="640" spans="6:9" s="22" customFormat="1" x14ac:dyDescent="0.25">
      <c r="F640" s="26"/>
      <c r="G640" s="26"/>
      <c r="H640" s="26"/>
      <c r="I640" s="26"/>
    </row>
    <row r="641" spans="6:9" s="22" customFormat="1" x14ac:dyDescent="0.25">
      <c r="F641" s="26"/>
      <c r="G641" s="26"/>
      <c r="H641" s="26"/>
      <c r="I641" s="26"/>
    </row>
    <row r="642" spans="6:9" s="22" customFormat="1" x14ac:dyDescent="0.25">
      <c r="F642" s="26"/>
      <c r="G642" s="26"/>
      <c r="H642" s="26"/>
      <c r="I642" s="26"/>
    </row>
    <row r="643" spans="6:9" s="22" customFormat="1" x14ac:dyDescent="0.25">
      <c r="F643" s="26"/>
      <c r="G643" s="26"/>
      <c r="H643" s="26"/>
      <c r="I643" s="26"/>
    </row>
    <row r="644" spans="6:9" s="22" customFormat="1" x14ac:dyDescent="0.25">
      <c r="F644" s="26"/>
      <c r="G644" s="26"/>
      <c r="H644" s="26"/>
      <c r="I644" s="26"/>
    </row>
    <row r="645" spans="6:9" s="22" customFormat="1" x14ac:dyDescent="0.25">
      <c r="F645" s="26"/>
      <c r="G645" s="26"/>
      <c r="H645" s="26"/>
      <c r="I645" s="26"/>
    </row>
    <row r="646" spans="6:9" s="22" customFormat="1" x14ac:dyDescent="0.25">
      <c r="F646" s="26"/>
      <c r="G646" s="26"/>
      <c r="H646" s="26"/>
      <c r="I646" s="26"/>
    </row>
  </sheetData>
  <mergeCells count="18">
    <mergeCell ref="L7:L8"/>
    <mergeCell ref="M7:M8"/>
    <mergeCell ref="I7:I8"/>
    <mergeCell ref="L5:N6"/>
    <mergeCell ref="P5:P8"/>
    <mergeCell ref="A5:A8"/>
    <mergeCell ref="B5:B8"/>
    <mergeCell ref="C5:C8"/>
    <mergeCell ref="D5:D8"/>
    <mergeCell ref="E5:H5"/>
    <mergeCell ref="E6:E8"/>
    <mergeCell ref="F6:F8"/>
    <mergeCell ref="G6:G8"/>
    <mergeCell ref="I5:K6"/>
    <mergeCell ref="J7:J8"/>
    <mergeCell ref="K7:K8"/>
    <mergeCell ref="N7:N8"/>
    <mergeCell ref="O5:O8"/>
  </mergeCells>
  <hyperlinks>
    <hyperlink ref="A3" r:id="rId1"/>
  </hyperlinks>
  <printOptions gridLines="1"/>
  <pageMargins left="0.25" right="0.25" top="0.25" bottom="0.25" header="0.3" footer="0.3"/>
  <pageSetup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5"/>
  <sheetViews>
    <sheetView workbookViewId="0">
      <selection activeCell="H1" sqref="H1:H5"/>
    </sheetView>
  </sheetViews>
  <sheetFormatPr baseColWidth="10" defaultColWidth="9.140625" defaultRowHeight="15" x14ac:dyDescent="0.25"/>
  <sheetData>
    <row r="1" spans="4:8" x14ac:dyDescent="0.25">
      <c r="D1">
        <v>430</v>
      </c>
      <c r="E1">
        <v>8</v>
      </c>
      <c r="F1">
        <f>E1*D1</f>
        <v>3440</v>
      </c>
      <c r="G1">
        <v>25</v>
      </c>
      <c r="H1">
        <f>D1*G1</f>
        <v>10750</v>
      </c>
    </row>
    <row r="2" spans="4:8" x14ac:dyDescent="0.25">
      <c r="D2">
        <v>220</v>
      </c>
      <c r="E2">
        <v>11.5</v>
      </c>
      <c r="F2">
        <f t="shared" ref="F2:F5" si="0">E2*D2</f>
        <v>2530</v>
      </c>
      <c r="G2">
        <v>25</v>
      </c>
      <c r="H2">
        <f t="shared" ref="H2:H5" si="1">D2*G2</f>
        <v>5500</v>
      </c>
    </row>
    <row r="3" spans="4:8" x14ac:dyDescent="0.25">
      <c r="D3">
        <v>220</v>
      </c>
      <c r="E3">
        <v>11.5</v>
      </c>
      <c r="F3">
        <f t="shared" si="0"/>
        <v>2530</v>
      </c>
      <c r="G3">
        <v>25</v>
      </c>
      <c r="H3">
        <f t="shared" si="1"/>
        <v>5500</v>
      </c>
    </row>
    <row r="4" spans="4:8" x14ac:dyDescent="0.25">
      <c r="D4">
        <v>50</v>
      </c>
      <c r="E4">
        <v>11.5</v>
      </c>
      <c r="F4">
        <f t="shared" si="0"/>
        <v>575</v>
      </c>
      <c r="G4">
        <v>25</v>
      </c>
      <c r="H4">
        <f t="shared" si="1"/>
        <v>1250</v>
      </c>
    </row>
    <row r="5" spans="4:8" x14ac:dyDescent="0.25">
      <c r="D5">
        <v>400</v>
      </c>
      <c r="E5">
        <v>8</v>
      </c>
      <c r="F5">
        <f t="shared" si="0"/>
        <v>3200</v>
      </c>
      <c r="G5">
        <v>25</v>
      </c>
      <c r="H5">
        <f t="shared" si="1"/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2018-01-11T03:48:04Z</dcterms:modified>
</cp:coreProperties>
</file>