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ixie Deer\Budgets\"/>
    </mc:Choice>
  </mc:AlternateContent>
  <xr:revisionPtr revIDLastSave="0" documentId="13_ncr:1_{8C3481E8-03A1-4261-932C-21299DF1340C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2024_Budget" sheetId="1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60" i="1" l="1"/>
  <c r="H12" i="1"/>
  <c r="G60" i="1"/>
  <c r="G12" i="1"/>
  <c r="G62" i="1"/>
  <c r="F12" i="1"/>
  <c r="F60" i="1"/>
  <c r="E12" i="1"/>
  <c r="E60" i="1"/>
  <c r="E62" i="1"/>
  <c r="D12" i="1"/>
  <c r="D62" i="1" s="1"/>
  <c r="D60" i="1"/>
  <c r="C12" i="1"/>
  <c r="C60" i="1"/>
  <c r="H62" i="1" l="1"/>
  <c r="C62" i="1"/>
  <c r="F62" i="1"/>
</calcChain>
</file>

<file path=xl/sharedStrings.xml><?xml version="1.0" encoding="utf-8"?>
<sst xmlns="http://schemas.openxmlformats.org/spreadsheetml/2006/main" count="58" uniqueCount="48">
  <si>
    <t>ACTUAL</t>
  </si>
  <si>
    <t>Proposed</t>
  </si>
  <si>
    <t>INCOME</t>
  </si>
  <si>
    <t>INTEREST</t>
  </si>
  <si>
    <t>WATER</t>
  </si>
  <si>
    <t>STANDBY FEES</t>
  </si>
  <si>
    <t>LATE FEES</t>
  </si>
  <si>
    <t>PROJECT REV. (Incl. Misc.Income</t>
  </si>
  <si>
    <t>NEW HOOK-UPS</t>
  </si>
  <si>
    <t>TOTAL INCOME</t>
  </si>
  <si>
    <t>EXPENSES</t>
  </si>
  <si>
    <t>BOARD COMPENSATION</t>
  </si>
  <si>
    <t>PAYROLL EXPENSE</t>
  </si>
  <si>
    <t>EXPENDABLE MAINT. MAT.</t>
  </si>
  <si>
    <t>Employee Bonus-Conditions</t>
  </si>
  <si>
    <t>INSURANCE</t>
  </si>
  <si>
    <t>VEHICLE EXPENSE</t>
  </si>
  <si>
    <t>BANK SERV. CHARGES</t>
  </si>
  <si>
    <t>DEP  B-A-N</t>
  </si>
  <si>
    <t>DUES &amp; SUBSCRIPTIONS</t>
  </si>
  <si>
    <t>ADVERTISING</t>
  </si>
  <si>
    <t>TOOLS &amp; MISC. MATERIALS</t>
  </si>
  <si>
    <t>PREVENTIVE MAINT.</t>
  </si>
  <si>
    <t>WATER TESTING</t>
  </si>
  <si>
    <t>INTEREST EXPENSE</t>
  </si>
  <si>
    <t>LICENSES &amp; PERMITS</t>
  </si>
  <si>
    <t>POSTAGE</t>
  </si>
  <si>
    <t>LEGAL EXPENSE</t>
  </si>
  <si>
    <t>ACCOUNTING EXPENSE</t>
  </si>
  <si>
    <t>CONSULTING EXPENSE</t>
  </si>
  <si>
    <t>REPAIRS</t>
  </si>
  <si>
    <t>METER INSTALLATION</t>
  </si>
  <si>
    <t>TELEPHONE</t>
  </si>
  <si>
    <t>TRAVEL &amp; ENTERTAIN.</t>
  </si>
  <si>
    <t>GAS</t>
  </si>
  <si>
    <t>ELECTRIC</t>
  </si>
  <si>
    <t>CHLORINE GAS</t>
  </si>
  <si>
    <t>CONTRACT LABOR</t>
  </si>
  <si>
    <t>BUILDING MAINTENANCE</t>
  </si>
  <si>
    <t>INTERNET EXPENSE</t>
  </si>
  <si>
    <t>OFFICE EQUIPMENT</t>
  </si>
  <si>
    <t>OFFICE SUPPLIES</t>
  </si>
  <si>
    <t>SOFTWARE</t>
  </si>
  <si>
    <t>MISCELLANEOUS</t>
  </si>
  <si>
    <t>Uncatogorized Expense</t>
  </si>
  <si>
    <t>TOTAL EXPENSES</t>
  </si>
  <si>
    <t>NET INCOME (-LOSS)</t>
  </si>
  <si>
    <t>Federal Bond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</si>
</sst>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$-409]#,##0.00;[Red]\-[$$-409]#,##0.00"/>
    <numFmt numFmtId="165" formatCode="\ #,##0.00\ ;&quot; (&quot;#,##0.00\);&quot; -&quot;00\ ;\ @\ "/>
    <numFmt numFmtId="166" formatCode="0_);[Red]\(0\)"/>
    <numFmt numFmtId="167" formatCode="\ #,##0\ ;&quot; (&quot;#,##0\);&quot; -&quot;00\ ;\ @\ "/>
    <numFmt numFmtId="168" formatCode="_(* #,##0.00_);_(* \(#,##0.00\);_(* \-??_);_(@_)"/>
    <numFmt numFmtId="169" formatCode="#,##0\ ;[Red]\(#,##0\)"/>
  </numFmts>
  <fonts count="12">
    <font>
      <sz val="12"/>
      <color rgb="FF000000"/>
      <name val="Arial1"/>
      <charset val="1"/>
    </font>
    <font>
      <b/>
      <i/>
      <sz val="16"/>
      <color rgb="FF000000"/>
      <name val="Arial1"/>
      <charset val="1"/>
    </font>
    <font>
      <b/>
      <i/>
      <u/>
      <sz val="12"/>
      <color rgb="FF000000"/>
      <name val="Arial1"/>
      <charset val="1"/>
    </font>
    <font>
      <sz val="10"/>
      <color rgb="FF000000"/>
      <name val="Arial1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1"/>
      <charset val="1"/>
    </font>
    <font>
      <b/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b/>
      <sz val="10"/>
      <name val="Arial1"/>
      <charset val="1"/>
    </font>
    <font>
      <sz val="12"/>
      <color rgb="FF000000"/>
      <name val="Arial"/>
      <family val="2"/>
      <charset val="1"/>
    </font>
    <font>
      <sz val="12"/>
      <color rgb="FF000000"/>
      <name val="Arial1"/>
      <charset val="1"/>
    </font>
    <font>
      <b/>
      <sz val="10"/>
      <color rgb="FFFF0000"/>
      <name val="Arial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165" fontId="10" fillId="0" borderId="0" applyBorder="0" applyProtection="0"/>
    <xf numFmtId="0" fontId="1" fillId="0" borderId="0" applyBorder="0" applyProtection="0">
      <alignment horizontal="center" textRotation="90"/>
    </xf>
    <xf numFmtId="0" fontId="1" fillId="0" borderId="0" applyBorder="0" applyProtection="0">
      <alignment horizontal="center"/>
    </xf>
    <xf numFmtId="0" fontId="2" fillId="0" borderId="0" applyBorder="0" applyProtection="0"/>
    <xf numFmtId="164" fontId="2" fillId="0" borderId="0" applyBorder="0" applyProtection="0"/>
  </cellStyleXfs>
  <cellXfs count="36">
    <xf numFmtId="0" fontId="0" fillId="0" borderId="0" xfId="0"/>
    <xf numFmtId="0" fontId="3" fillId="0" borderId="0" xfId="0" applyFont="1"/>
    <xf numFmtId="0" fontId="4" fillId="0" borderId="1" xfId="0" applyFont="1" applyBorder="1"/>
    <xf numFmtId="1" fontId="5" fillId="0" borderId="1" xfId="1" applyNumberFormat="1" applyFont="1" applyBorder="1" applyAlignment="1" applyProtection="1">
      <alignment horizontal="center"/>
    </xf>
    <xf numFmtId="166" fontId="5" fillId="0" borderId="1" xfId="1" applyNumberFormat="1" applyFont="1" applyBorder="1" applyAlignment="1" applyProtection="1">
      <alignment horizontal="center"/>
    </xf>
    <xf numFmtId="0" fontId="6" fillId="0" borderId="1" xfId="0" applyFont="1" applyBorder="1"/>
    <xf numFmtId="167" fontId="5" fillId="0" borderId="1" xfId="1" applyNumberFormat="1" applyFont="1" applyBorder="1" applyProtection="1"/>
    <xf numFmtId="167" fontId="5" fillId="0" borderId="1" xfId="1" applyNumberFormat="1" applyFont="1" applyBorder="1" applyAlignment="1" applyProtection="1">
      <alignment horizontal="center"/>
    </xf>
    <xf numFmtId="38" fontId="5" fillId="0" borderId="1" xfId="1" applyNumberFormat="1" applyFont="1" applyBorder="1" applyAlignment="1" applyProtection="1">
      <alignment horizontal="center"/>
    </xf>
    <xf numFmtId="4" fontId="5" fillId="0" borderId="1" xfId="1" applyNumberFormat="1" applyFont="1" applyBorder="1" applyProtection="1"/>
    <xf numFmtId="38" fontId="5" fillId="0" borderId="1" xfId="1" applyNumberFormat="1" applyFont="1" applyBorder="1" applyAlignment="1" applyProtection="1">
      <alignment horizontal="righ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wrapText="1"/>
    </xf>
    <xf numFmtId="40" fontId="5" fillId="0" borderId="1" xfId="1" applyNumberFormat="1" applyFont="1" applyBorder="1" applyProtection="1"/>
    <xf numFmtId="168" fontId="5" fillId="0" borderId="1" xfId="1" applyNumberFormat="1" applyFont="1" applyBorder="1" applyProtection="1"/>
    <xf numFmtId="0" fontId="5" fillId="0" borderId="1" xfId="1" applyNumberFormat="1" applyFont="1" applyBorder="1" applyProtection="1"/>
    <xf numFmtId="0" fontId="6" fillId="0" borderId="1" xfId="0" applyFont="1" applyBorder="1" applyAlignment="1">
      <alignment horizontal="right"/>
    </xf>
    <xf numFmtId="4" fontId="6" fillId="2" borderId="1" xfId="0" applyNumberFormat="1" applyFont="1" applyFill="1" applyBorder="1"/>
    <xf numFmtId="40" fontId="6" fillId="2" borderId="1" xfId="0" applyNumberFormat="1" applyFont="1" applyFill="1" applyBorder="1"/>
    <xf numFmtId="168" fontId="7" fillId="2" borderId="1" xfId="0" applyNumberFormat="1" applyFont="1" applyFill="1" applyBorder="1"/>
    <xf numFmtId="38" fontId="6" fillId="2" borderId="1" xfId="0" applyNumberFormat="1" applyFont="1" applyFill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167" fontId="5" fillId="0" borderId="0" xfId="1" applyNumberFormat="1" applyFont="1" applyBorder="1" applyProtection="1"/>
    <xf numFmtId="167" fontId="0" fillId="0" borderId="0" xfId="1" applyNumberFormat="1" applyFont="1" applyBorder="1" applyProtection="1"/>
    <xf numFmtId="168" fontId="5" fillId="0" borderId="1" xfId="1" applyNumberFormat="1" applyFont="1" applyBorder="1" applyAlignment="1" applyProtection="1">
      <alignment horizontal="right"/>
    </xf>
    <xf numFmtId="4" fontId="8" fillId="0" borderId="1" xfId="1" applyNumberFormat="1" applyFont="1" applyBorder="1" applyProtection="1"/>
    <xf numFmtId="3" fontId="5" fillId="0" borderId="1" xfId="1" applyNumberFormat="1" applyFont="1" applyBorder="1" applyProtection="1"/>
    <xf numFmtId="169" fontId="5" fillId="0" borderId="1" xfId="1" applyNumberFormat="1" applyFont="1" applyBorder="1" applyProtection="1"/>
    <xf numFmtId="0" fontId="4" fillId="0" borderId="0" xfId="0" applyFont="1"/>
    <xf numFmtId="0" fontId="9" fillId="0" borderId="0" xfId="0" applyFont="1"/>
    <xf numFmtId="0" fontId="0" fillId="0" borderId="0" xfId="0" applyAlignment="1">
      <alignment horizontal="right"/>
    </xf>
    <xf numFmtId="0" fontId="0" fillId="3" borderId="0" xfId="0" applyFill="1"/>
    <xf numFmtId="4" fontId="11" fillId="0" borderId="1" xfId="1" applyNumberFormat="1" applyFont="1" applyBorder="1" applyProtection="1"/>
    <xf numFmtId="4" fontId="5" fillId="0" borderId="1" xfId="1" applyNumberFormat="1" applyFont="1" applyBorder="1" applyAlignment="1" applyProtection="1">
      <alignment horizontal="right"/>
    </xf>
    <xf numFmtId="3" fontId="6" fillId="2" borderId="1" xfId="0" applyNumberFormat="1" applyFont="1" applyFill="1" applyBorder="1"/>
  </cellXfs>
  <cellStyles count="6">
    <cellStyle name="Comma" xfId="1" builtinId="3"/>
    <cellStyle name="Heading 1 1" xfId="2" xr:uid="{00000000-0005-0000-0000-000006000000}"/>
    <cellStyle name="Heading 3" xfId="3" xr:uid="{00000000-0005-0000-0000-000007000000}"/>
    <cellStyle name="Normal" xfId="0" builtinId="0"/>
    <cellStyle name="Result 4" xfId="4" xr:uid="{00000000-0005-0000-0000-000008000000}"/>
    <cellStyle name="Result2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68"/>
  <sheetViews>
    <sheetView tabSelected="1" topLeftCell="A16" zoomScaleNormal="100" workbookViewId="0">
      <selection activeCell="H60" sqref="H60"/>
    </sheetView>
  </sheetViews>
  <sheetFormatPr defaultColWidth="3.26953125" defaultRowHeight="15"/>
  <cols>
    <col min="1" max="1" width="4" style="1" bestFit="1" customWidth="1"/>
    <col min="2" max="2" width="18.453125" bestFit="1" customWidth="1"/>
    <col min="3" max="8" width="10.6328125" customWidth="1"/>
    <col min="1019" max="1019" width="5.08984375" customWidth="1"/>
    <col min="1020" max="1022" width="4.81640625" customWidth="1"/>
  </cols>
  <sheetData>
    <row r="2" spans="1:8" ht="18" customHeight="1">
      <c r="A2" s="2"/>
      <c r="B2" s="2"/>
      <c r="C2" s="3">
        <v>2019</v>
      </c>
      <c r="D2" s="4">
        <v>2020</v>
      </c>
      <c r="E2" s="4">
        <v>2021</v>
      </c>
      <c r="F2" s="4">
        <v>2022</v>
      </c>
      <c r="G2" s="4">
        <v>2023</v>
      </c>
      <c r="H2" s="4">
        <v>2024</v>
      </c>
    </row>
    <row r="3" spans="1:8">
      <c r="A3" s="2"/>
      <c r="B3" s="5"/>
      <c r="C3" s="6" t="s">
        <v>0</v>
      </c>
      <c r="D3" s="7" t="s">
        <v>0</v>
      </c>
      <c r="E3" s="8" t="s">
        <v>0</v>
      </c>
      <c r="F3" s="8" t="s">
        <v>0</v>
      </c>
      <c r="G3" s="8" t="s">
        <v>1</v>
      </c>
      <c r="H3" s="8" t="s">
        <v>1</v>
      </c>
    </row>
    <row r="4" spans="1:8">
      <c r="A4" s="2"/>
      <c r="B4" s="5" t="s">
        <v>2</v>
      </c>
      <c r="C4" s="9"/>
      <c r="D4" s="10"/>
      <c r="E4" s="10"/>
      <c r="F4" s="10"/>
      <c r="G4" s="10"/>
      <c r="H4" s="10"/>
    </row>
    <row r="5" spans="1:8">
      <c r="A5" s="5"/>
      <c r="B5" s="5"/>
      <c r="C5" s="9"/>
      <c r="D5" s="10"/>
      <c r="E5" s="10"/>
      <c r="F5" s="10"/>
      <c r="G5" s="10"/>
      <c r="H5" s="10"/>
    </row>
    <row r="6" spans="1:8">
      <c r="A6" s="11">
        <v>4401</v>
      </c>
      <c r="B6" s="12" t="s">
        <v>3</v>
      </c>
      <c r="C6" s="9">
        <v>3277.72</v>
      </c>
      <c r="D6" s="13">
        <v>1383.37</v>
      </c>
      <c r="E6" s="14">
        <v>782.97</v>
      </c>
      <c r="F6" s="9">
        <v>1144.07</v>
      </c>
      <c r="G6" s="6">
        <v>3000</v>
      </c>
      <c r="H6" s="27">
        <v>3000</v>
      </c>
    </row>
    <row r="7" spans="1:8">
      <c r="A7" s="11">
        <v>4601</v>
      </c>
      <c r="B7" s="12" t="s">
        <v>4</v>
      </c>
      <c r="C7" s="9">
        <v>188489.22</v>
      </c>
      <c r="D7" s="13">
        <v>224506.98</v>
      </c>
      <c r="E7" s="14">
        <v>219753.98</v>
      </c>
      <c r="F7" s="9">
        <v>198096.33</v>
      </c>
      <c r="G7" s="6">
        <v>230000</v>
      </c>
      <c r="H7" s="27">
        <v>210000</v>
      </c>
    </row>
    <row r="8" spans="1:8">
      <c r="A8" s="11">
        <v>4602</v>
      </c>
      <c r="B8" s="12" t="s">
        <v>5</v>
      </c>
      <c r="C8" s="9">
        <v>18860</v>
      </c>
      <c r="D8" s="13">
        <v>16460</v>
      </c>
      <c r="E8" s="14">
        <v>8256</v>
      </c>
      <c r="F8" s="26">
        <v>9489</v>
      </c>
      <c r="G8" s="6">
        <v>14000</v>
      </c>
      <c r="H8" s="27">
        <v>12000</v>
      </c>
    </row>
    <row r="9" spans="1:8">
      <c r="A9" s="11">
        <v>4604</v>
      </c>
      <c r="B9" s="12" t="s">
        <v>6</v>
      </c>
      <c r="C9" s="9">
        <v>14438.05</v>
      </c>
      <c r="D9" s="13">
        <v>12317</v>
      </c>
      <c r="E9" s="14">
        <v>6080</v>
      </c>
      <c r="F9" s="33">
        <v>0</v>
      </c>
      <c r="G9" s="6">
        <v>5000</v>
      </c>
      <c r="H9" s="27">
        <v>5000</v>
      </c>
    </row>
    <row r="10" spans="1:8" ht="26.4">
      <c r="A10" s="11">
        <v>4606</v>
      </c>
      <c r="B10" s="12" t="s">
        <v>7</v>
      </c>
      <c r="C10" s="9">
        <v>0</v>
      </c>
      <c r="D10" s="13">
        <v>0</v>
      </c>
      <c r="E10" s="14">
        <v>0</v>
      </c>
      <c r="F10" s="9"/>
      <c r="G10" s="15"/>
      <c r="H10" s="27"/>
    </row>
    <row r="11" spans="1:8" ht="19.95" customHeight="1">
      <c r="A11" s="11">
        <v>4700</v>
      </c>
      <c r="B11" s="12" t="s">
        <v>8</v>
      </c>
      <c r="C11" s="9">
        <v>26500</v>
      </c>
      <c r="D11" s="13">
        <v>15600</v>
      </c>
      <c r="E11" s="14">
        <v>33526.400000000001</v>
      </c>
      <c r="F11" s="9">
        <v>5508.26</v>
      </c>
      <c r="G11" s="6">
        <v>5000</v>
      </c>
      <c r="H11" s="27">
        <v>15000</v>
      </c>
    </row>
    <row r="12" spans="1:8" ht="23.4" customHeight="1">
      <c r="A12" s="16"/>
      <c r="B12" s="16" t="s">
        <v>9</v>
      </c>
      <c r="C12" s="9">
        <f t="shared" ref="C12:G12" si="0">SUM(C6:C11)</f>
        <v>251564.99</v>
      </c>
      <c r="D12" s="13">
        <f t="shared" si="0"/>
        <v>270267.34999999998</v>
      </c>
      <c r="E12" s="14">
        <f t="shared" si="0"/>
        <v>268399.35000000003</v>
      </c>
      <c r="F12" s="9">
        <f t="shared" si="0"/>
        <v>214237.66</v>
      </c>
      <c r="G12" s="6">
        <f t="shared" si="0"/>
        <v>257000</v>
      </c>
      <c r="H12" s="27">
        <f>SUM(H6:H11)</f>
        <v>245000</v>
      </c>
    </row>
    <row r="13" spans="1:8">
      <c r="A13" s="11"/>
      <c r="B13" s="5"/>
      <c r="C13" s="9"/>
      <c r="D13" s="13"/>
      <c r="E13" s="14"/>
      <c r="F13" s="9"/>
      <c r="G13" s="6"/>
      <c r="H13" s="27"/>
    </row>
    <row r="14" spans="1:8">
      <c r="A14" s="11"/>
      <c r="B14" s="5" t="s">
        <v>10</v>
      </c>
      <c r="C14" s="9"/>
      <c r="D14" s="13"/>
      <c r="E14" s="14"/>
      <c r="F14" s="9"/>
      <c r="G14" s="6"/>
      <c r="H14" s="27"/>
    </row>
    <row r="15" spans="1:8">
      <c r="A15" s="11"/>
      <c r="B15" s="5"/>
      <c r="C15" s="9"/>
      <c r="D15" s="13"/>
      <c r="E15" s="14"/>
      <c r="F15" s="9"/>
      <c r="G15" s="6"/>
      <c r="H15" s="27"/>
    </row>
    <row r="16" spans="1:8" ht="26.4">
      <c r="A16" s="11">
        <v>6000</v>
      </c>
      <c r="B16" s="12" t="s">
        <v>11</v>
      </c>
      <c r="C16" s="9">
        <v>13600</v>
      </c>
      <c r="D16" s="13">
        <v>13800</v>
      </c>
      <c r="E16" s="14">
        <v>13500</v>
      </c>
      <c r="F16" s="9">
        <v>11500</v>
      </c>
      <c r="G16" s="6">
        <v>15000</v>
      </c>
      <c r="H16" s="27">
        <v>15000</v>
      </c>
    </row>
    <row r="17" spans="1:8">
      <c r="A17" s="11">
        <v>6010</v>
      </c>
      <c r="B17" s="12" t="s">
        <v>12</v>
      </c>
      <c r="C17" s="9">
        <v>40090.76</v>
      </c>
      <c r="D17" s="13">
        <v>40421.410000000003</v>
      </c>
      <c r="E17" s="14">
        <v>45535.27</v>
      </c>
      <c r="F17" s="9">
        <v>41018.25</v>
      </c>
      <c r="G17" s="6">
        <v>46000</v>
      </c>
      <c r="H17" s="27">
        <v>70000</v>
      </c>
    </row>
    <row r="18" spans="1:8" ht="26.4">
      <c r="A18" s="11">
        <v>6030</v>
      </c>
      <c r="B18" s="12" t="s">
        <v>13</v>
      </c>
      <c r="C18" s="9">
        <v>87.27</v>
      </c>
      <c r="D18" s="13">
        <v>614.94000000000005</v>
      </c>
      <c r="E18" s="14">
        <v>0</v>
      </c>
      <c r="F18" s="9">
        <v>277.48</v>
      </c>
      <c r="G18" s="15"/>
      <c r="H18" s="27">
        <v>5000</v>
      </c>
    </row>
    <row r="19" spans="1:8" ht="26.4">
      <c r="A19" s="11"/>
      <c r="B19" s="12" t="s">
        <v>14</v>
      </c>
      <c r="C19" s="9">
        <v>2000</v>
      </c>
      <c r="D19" s="13">
        <v>2000</v>
      </c>
      <c r="E19" s="14">
        <v>2000</v>
      </c>
      <c r="F19" s="9">
        <v>2000</v>
      </c>
      <c r="G19" s="6">
        <v>2000</v>
      </c>
      <c r="H19" s="27">
        <v>2000</v>
      </c>
    </row>
    <row r="20" spans="1:8">
      <c r="A20" s="11">
        <v>6050</v>
      </c>
      <c r="B20" s="12" t="s">
        <v>15</v>
      </c>
      <c r="C20" s="9">
        <v>7605.49</v>
      </c>
      <c r="D20" s="13">
        <v>986.58</v>
      </c>
      <c r="E20" s="14">
        <v>5763.45</v>
      </c>
      <c r="F20" s="9">
        <v>7823.75</v>
      </c>
      <c r="G20" s="6">
        <v>6000</v>
      </c>
      <c r="H20" s="27">
        <v>8000</v>
      </c>
    </row>
    <row r="21" spans="1:8">
      <c r="A21" s="11">
        <v>6110</v>
      </c>
      <c r="B21" s="12" t="s">
        <v>16</v>
      </c>
      <c r="C21" s="9">
        <v>0</v>
      </c>
      <c r="D21" s="13">
        <v>0</v>
      </c>
      <c r="E21" s="14">
        <v>0</v>
      </c>
      <c r="F21" s="9">
        <v>0</v>
      </c>
      <c r="G21" s="15"/>
      <c r="H21" s="27"/>
    </row>
    <row r="22" spans="1:8">
      <c r="A22" s="11">
        <v>6120</v>
      </c>
      <c r="B22" s="12" t="s">
        <v>17</v>
      </c>
      <c r="C22" s="9">
        <v>303.92</v>
      </c>
      <c r="D22" s="13">
        <v>276.16000000000003</v>
      </c>
      <c r="E22" s="14">
        <v>291.74</v>
      </c>
      <c r="F22" s="9">
        <v>126</v>
      </c>
      <c r="G22" s="6">
        <v>300</v>
      </c>
      <c r="H22" s="27">
        <v>325</v>
      </c>
    </row>
    <row r="23" spans="1:8">
      <c r="A23" s="11">
        <v>6150</v>
      </c>
      <c r="B23" s="12" t="s">
        <v>18</v>
      </c>
      <c r="C23" s="17">
        <v>80446.850000000006</v>
      </c>
      <c r="D23" s="18">
        <v>80446.89</v>
      </c>
      <c r="E23" s="19">
        <v>80446.89</v>
      </c>
      <c r="F23" s="17">
        <v>53631.040000000001</v>
      </c>
      <c r="G23" s="20"/>
      <c r="H23" s="35"/>
    </row>
    <row r="24" spans="1:8" ht="26.4">
      <c r="A24" s="11">
        <v>6160</v>
      </c>
      <c r="B24" s="12" t="s">
        <v>19</v>
      </c>
      <c r="C24" s="9">
        <v>752</v>
      </c>
      <c r="D24" s="13">
        <v>1722</v>
      </c>
      <c r="E24" s="14">
        <v>1415.32</v>
      </c>
      <c r="F24" s="9">
        <v>1458.57</v>
      </c>
      <c r="G24" s="6">
        <v>1000</v>
      </c>
      <c r="H24" s="27">
        <v>1000</v>
      </c>
    </row>
    <row r="25" spans="1:8">
      <c r="A25" s="11">
        <v>6165</v>
      </c>
      <c r="B25" s="12" t="s">
        <v>20</v>
      </c>
      <c r="C25" s="9">
        <v>0</v>
      </c>
      <c r="D25" s="13">
        <v>0</v>
      </c>
      <c r="E25" s="14">
        <v>0</v>
      </c>
      <c r="F25" s="9">
        <v>0</v>
      </c>
      <c r="G25" s="15"/>
      <c r="H25" s="27"/>
    </row>
    <row r="26" spans="1:8" ht="26.4">
      <c r="A26" s="11">
        <v>6175</v>
      </c>
      <c r="B26" s="12" t="s">
        <v>21</v>
      </c>
      <c r="C26" s="9">
        <v>47.31</v>
      </c>
      <c r="D26" s="13">
        <v>121.41</v>
      </c>
      <c r="E26" s="14">
        <v>0</v>
      </c>
      <c r="F26" s="9">
        <v>1000</v>
      </c>
      <c r="G26" s="6">
        <v>5000</v>
      </c>
      <c r="H26" s="27">
        <v>5000</v>
      </c>
    </row>
    <row r="27" spans="1:8">
      <c r="A27" s="11">
        <v>6180</v>
      </c>
      <c r="B27" s="12" t="s">
        <v>22</v>
      </c>
      <c r="C27" s="9">
        <v>179.18</v>
      </c>
      <c r="D27" s="13">
        <v>75.069999999999993</v>
      </c>
      <c r="E27" s="14">
        <v>8696.4699999999993</v>
      </c>
      <c r="F27" s="9">
        <v>2894.17</v>
      </c>
      <c r="G27" s="6">
        <v>4000</v>
      </c>
      <c r="H27" s="27">
        <v>4000</v>
      </c>
    </row>
    <row r="28" spans="1:8">
      <c r="A28" s="11">
        <v>6190</v>
      </c>
      <c r="B28" s="12" t="s">
        <v>23</v>
      </c>
      <c r="C28" s="9">
        <v>2865.31</v>
      </c>
      <c r="D28" s="13">
        <v>746</v>
      </c>
      <c r="E28" s="14">
        <v>748.3</v>
      </c>
      <c r="F28" s="9">
        <v>2916.89</v>
      </c>
      <c r="G28" s="6">
        <v>2000</v>
      </c>
      <c r="H28" s="27">
        <v>2500</v>
      </c>
    </row>
    <row r="29" spans="1:8">
      <c r="A29" s="11">
        <v>6200</v>
      </c>
      <c r="B29" s="12" t="s">
        <v>24</v>
      </c>
      <c r="C29" s="9">
        <v>22960.53</v>
      </c>
      <c r="D29" s="13">
        <v>23810.36</v>
      </c>
      <c r="E29" s="14">
        <v>31608</v>
      </c>
      <c r="F29" s="9">
        <v>0</v>
      </c>
      <c r="G29" s="6">
        <v>32000</v>
      </c>
      <c r="H29" s="27">
        <v>32000</v>
      </c>
    </row>
    <row r="30" spans="1:8">
      <c r="A30" s="11">
        <v>6230</v>
      </c>
      <c r="B30" s="12" t="s">
        <v>25</v>
      </c>
      <c r="C30" s="9">
        <v>375.14</v>
      </c>
      <c r="D30" s="13">
        <v>0</v>
      </c>
      <c r="E30" s="14">
        <v>948.24</v>
      </c>
      <c r="F30" s="9">
        <v>1056.8599999999999</v>
      </c>
      <c r="G30" s="6">
        <v>1000</v>
      </c>
      <c r="H30" s="27">
        <v>1500</v>
      </c>
    </row>
    <row r="31" spans="1:8">
      <c r="A31" s="11">
        <v>6250</v>
      </c>
      <c r="B31" s="12" t="s">
        <v>26</v>
      </c>
      <c r="C31" s="9">
        <v>3118.6</v>
      </c>
      <c r="D31" s="13">
        <v>4178.13</v>
      </c>
      <c r="E31" s="14">
        <v>4500.63</v>
      </c>
      <c r="F31" s="9">
        <v>6060.23</v>
      </c>
      <c r="G31" s="6">
        <v>7000</v>
      </c>
      <c r="H31" s="27">
        <v>8000</v>
      </c>
    </row>
    <row r="32" spans="1:8">
      <c r="A32" s="11">
        <v>6271</v>
      </c>
      <c r="B32" s="12" t="s">
        <v>27</v>
      </c>
      <c r="C32" s="9">
        <v>0</v>
      </c>
      <c r="D32" s="13">
        <v>0</v>
      </c>
      <c r="E32" s="14">
        <v>0</v>
      </c>
      <c r="F32" s="9">
        <v>0</v>
      </c>
      <c r="G32" s="6">
        <v>3000</v>
      </c>
      <c r="H32" s="27">
        <v>3000</v>
      </c>
    </row>
    <row r="33" spans="1:8" ht="15" customHeight="1">
      <c r="A33" s="11">
        <v>6272</v>
      </c>
      <c r="B33" s="12" t="s">
        <v>28</v>
      </c>
      <c r="C33" s="9">
        <v>2655</v>
      </c>
      <c r="D33" s="13">
        <v>3170</v>
      </c>
      <c r="E33" s="14">
        <v>3585</v>
      </c>
      <c r="F33" s="9">
        <v>4208</v>
      </c>
      <c r="G33" s="6">
        <v>5000</v>
      </c>
      <c r="H33" s="27">
        <v>5000</v>
      </c>
    </row>
    <row r="34" spans="1:8">
      <c r="A34" s="21"/>
      <c r="B34" s="22"/>
      <c r="C34" s="23"/>
      <c r="D34" s="23"/>
      <c r="E34" s="23"/>
      <c r="F34" s="23"/>
      <c r="G34" s="23"/>
      <c r="H34" s="23"/>
    </row>
    <row r="35" spans="1:8">
      <c r="A35" s="21"/>
      <c r="B35" s="22"/>
      <c r="C35" s="23"/>
      <c r="D35" s="23"/>
      <c r="E35" s="23"/>
      <c r="F35" s="23"/>
      <c r="G35" s="23"/>
      <c r="H35" s="23"/>
    </row>
    <row r="36" spans="1:8">
      <c r="A36" s="21"/>
      <c r="B36" s="22"/>
      <c r="C36" s="23"/>
      <c r="D36" s="23"/>
      <c r="E36" s="23"/>
      <c r="F36" s="23"/>
      <c r="G36" s="23"/>
      <c r="H36" s="23"/>
    </row>
    <row r="37" spans="1:8">
      <c r="A37" s="21"/>
      <c r="B37" s="22"/>
      <c r="C37" s="23"/>
      <c r="D37" s="23"/>
      <c r="E37" s="23"/>
      <c r="F37" s="23"/>
      <c r="G37" s="23"/>
      <c r="H37" s="23"/>
    </row>
    <row r="38" spans="1:8">
      <c r="A38" s="21"/>
      <c r="B38" s="22"/>
      <c r="C38" s="23"/>
      <c r="D38" s="23"/>
      <c r="E38" s="23"/>
      <c r="F38" s="23"/>
      <c r="G38" s="23"/>
      <c r="H38" s="23"/>
    </row>
    <row r="39" spans="1:8">
      <c r="A39" s="21"/>
      <c r="B39" s="22"/>
      <c r="C39" s="23"/>
      <c r="D39" s="23"/>
      <c r="E39" s="23"/>
      <c r="F39" s="23"/>
      <c r="G39" s="23"/>
      <c r="H39" s="23"/>
    </row>
    <row r="40" spans="1:8">
      <c r="C40" s="24"/>
      <c r="D40" s="24"/>
      <c r="E40" s="24"/>
      <c r="F40" s="24"/>
      <c r="G40" s="24"/>
      <c r="H40" s="24"/>
    </row>
    <row r="41" spans="1:8" ht="21.6" customHeight="1">
      <c r="A41" s="11"/>
      <c r="B41" s="12"/>
      <c r="C41" s="3">
        <v>2019</v>
      </c>
      <c r="D41" s="4">
        <v>2020</v>
      </c>
      <c r="E41" s="4">
        <v>2021</v>
      </c>
      <c r="F41" s="4">
        <v>2022</v>
      </c>
      <c r="G41" s="4">
        <v>2023</v>
      </c>
      <c r="H41" s="4">
        <v>2024</v>
      </c>
    </row>
    <row r="42" spans="1:8" ht="19.95" customHeight="1">
      <c r="A42" s="11"/>
      <c r="B42" s="12"/>
      <c r="C42" s="7" t="s">
        <v>0</v>
      </c>
      <c r="D42" s="7" t="s">
        <v>0</v>
      </c>
      <c r="E42" s="8" t="s">
        <v>0</v>
      </c>
      <c r="F42" s="8" t="s">
        <v>0</v>
      </c>
      <c r="G42" s="8" t="s">
        <v>1</v>
      </c>
      <c r="H42" s="8" t="s">
        <v>1</v>
      </c>
    </row>
    <row r="43" spans="1:8" ht="26.4" customHeight="1">
      <c r="A43" s="11">
        <v>6273</v>
      </c>
      <c r="B43" s="12" t="s">
        <v>29</v>
      </c>
      <c r="C43" s="9">
        <v>742.74</v>
      </c>
      <c r="D43" s="9">
        <v>0</v>
      </c>
      <c r="E43" s="25">
        <v>0</v>
      </c>
      <c r="F43" s="9">
        <v>0</v>
      </c>
      <c r="G43" s="6">
        <v>4000</v>
      </c>
      <c r="H43" s="27">
        <v>0</v>
      </c>
    </row>
    <row r="44" spans="1:8">
      <c r="A44" s="11">
        <v>6300</v>
      </c>
      <c r="B44" s="12" t="s">
        <v>30</v>
      </c>
      <c r="C44" s="9">
        <v>5354.14</v>
      </c>
      <c r="D44" s="9">
        <v>10722.34</v>
      </c>
      <c r="E44" s="25">
        <v>2837.04</v>
      </c>
      <c r="F44" s="9">
        <v>43980.6</v>
      </c>
      <c r="G44" s="6">
        <v>10000</v>
      </c>
      <c r="H44" s="27">
        <v>10000</v>
      </c>
    </row>
    <row r="45" spans="1:8" ht="15" customHeight="1">
      <c r="A45" s="11">
        <v>6330</v>
      </c>
      <c r="B45" s="12" t="s">
        <v>31</v>
      </c>
      <c r="C45" s="9">
        <v>10233.26</v>
      </c>
      <c r="D45" s="9">
        <v>1526.19</v>
      </c>
      <c r="E45" s="25">
        <v>20728.98</v>
      </c>
      <c r="F45" s="9">
        <v>3819.95</v>
      </c>
      <c r="G45" s="6">
        <v>5000</v>
      </c>
      <c r="H45" s="27">
        <v>5000</v>
      </c>
    </row>
    <row r="46" spans="1:8" ht="15" customHeight="1">
      <c r="A46" s="11">
        <v>6340</v>
      </c>
      <c r="B46" s="12" t="s">
        <v>32</v>
      </c>
      <c r="C46" s="9">
        <v>5069.07</v>
      </c>
      <c r="D46" s="9">
        <v>4795.1899999999996</v>
      </c>
      <c r="E46" s="25">
        <v>4061.05</v>
      </c>
      <c r="F46" s="9">
        <v>3665.7</v>
      </c>
      <c r="G46" s="6">
        <v>5000</v>
      </c>
      <c r="H46" s="27">
        <v>5000</v>
      </c>
    </row>
    <row r="47" spans="1:8" ht="15" customHeight="1">
      <c r="A47" s="11">
        <v>6350</v>
      </c>
      <c r="B47" s="12" t="s">
        <v>33</v>
      </c>
      <c r="C47" s="9">
        <v>2633.24</v>
      </c>
      <c r="D47" s="9">
        <v>2674.55</v>
      </c>
      <c r="E47" s="25">
        <v>2358.0300000000002</v>
      </c>
      <c r="F47" s="9">
        <v>4780.59</v>
      </c>
      <c r="G47" s="6">
        <v>5000</v>
      </c>
      <c r="H47" s="27">
        <v>5000</v>
      </c>
    </row>
    <row r="48" spans="1:8">
      <c r="A48" s="11">
        <v>6391</v>
      </c>
      <c r="B48" s="12" t="s">
        <v>34</v>
      </c>
      <c r="C48" s="9">
        <v>684.89</v>
      </c>
      <c r="D48" s="9">
        <v>431.33</v>
      </c>
      <c r="E48" s="25">
        <v>272.64999999999998</v>
      </c>
      <c r="F48" s="9">
        <v>906.98</v>
      </c>
      <c r="G48" s="6">
        <v>1000</v>
      </c>
      <c r="H48" s="27">
        <v>1500</v>
      </c>
    </row>
    <row r="49" spans="1:8">
      <c r="A49" s="11">
        <v>6392</v>
      </c>
      <c r="B49" s="12" t="s">
        <v>35</v>
      </c>
      <c r="C49" s="9">
        <v>8343.58</v>
      </c>
      <c r="D49" s="9">
        <v>5235.95</v>
      </c>
      <c r="E49" s="25">
        <v>4292.9399999999996</v>
      </c>
      <c r="F49" s="9">
        <v>8456.43</v>
      </c>
      <c r="G49" s="6">
        <v>10000</v>
      </c>
      <c r="H49" s="27">
        <v>11000</v>
      </c>
    </row>
    <row r="50" spans="1:8">
      <c r="A50" s="11">
        <v>6393</v>
      </c>
      <c r="B50" s="12" t="s">
        <v>36</v>
      </c>
      <c r="C50" s="9">
        <v>0</v>
      </c>
      <c r="D50" s="9">
        <v>682.01</v>
      </c>
      <c r="E50" s="25">
        <v>0</v>
      </c>
      <c r="F50" s="9">
        <v>0</v>
      </c>
      <c r="G50" s="6">
        <v>200</v>
      </c>
      <c r="H50" s="27">
        <v>200</v>
      </c>
    </row>
    <row r="51" spans="1:8">
      <c r="A51" s="11">
        <v>6450</v>
      </c>
      <c r="B51" s="12" t="s">
        <v>37</v>
      </c>
      <c r="C51" s="26">
        <v>2432.08</v>
      </c>
      <c r="D51" s="9">
        <v>4121.55</v>
      </c>
      <c r="E51" s="25">
        <v>10015.73</v>
      </c>
      <c r="F51" s="9">
        <v>1479.84</v>
      </c>
      <c r="G51" s="6">
        <v>25000</v>
      </c>
      <c r="H51" s="27">
        <v>1500</v>
      </c>
    </row>
    <row r="52" spans="1:8" ht="26.4">
      <c r="A52" s="11">
        <v>6452</v>
      </c>
      <c r="B52" s="12" t="s">
        <v>38</v>
      </c>
      <c r="C52" s="9">
        <v>5.82</v>
      </c>
      <c r="D52" s="9">
        <v>0</v>
      </c>
      <c r="E52" s="25">
        <v>84.17</v>
      </c>
      <c r="F52" s="9">
        <v>94</v>
      </c>
      <c r="G52" s="6">
        <v>200</v>
      </c>
      <c r="H52" s="27">
        <v>400</v>
      </c>
    </row>
    <row r="53" spans="1:8">
      <c r="A53" s="11">
        <v>6551</v>
      </c>
      <c r="B53" s="12" t="s">
        <v>39</v>
      </c>
      <c r="C53" s="9">
        <v>479.4</v>
      </c>
      <c r="D53" s="9">
        <v>479.4</v>
      </c>
      <c r="E53" s="25">
        <v>583.48</v>
      </c>
      <c r="F53" s="9">
        <v>657.12</v>
      </c>
      <c r="G53" s="6">
        <v>650</v>
      </c>
      <c r="H53" s="27">
        <v>650</v>
      </c>
    </row>
    <row r="54" spans="1:8">
      <c r="A54" s="11">
        <v>6552</v>
      </c>
      <c r="B54" s="12" t="s">
        <v>40</v>
      </c>
      <c r="C54" s="9">
        <v>607.30999999999995</v>
      </c>
      <c r="D54" s="9">
        <v>116.12</v>
      </c>
      <c r="E54" s="25">
        <v>500</v>
      </c>
      <c r="F54" s="9">
        <v>952.78</v>
      </c>
      <c r="G54" s="6">
        <v>1000</v>
      </c>
      <c r="H54" s="27">
        <v>1500</v>
      </c>
    </row>
    <row r="55" spans="1:8">
      <c r="A55" s="11">
        <v>6554</v>
      </c>
      <c r="B55" s="12" t="s">
        <v>41</v>
      </c>
      <c r="C55" s="9">
        <v>592.25</v>
      </c>
      <c r="D55" s="9">
        <v>4221.7</v>
      </c>
      <c r="E55" s="25">
        <v>3145.09</v>
      </c>
      <c r="F55" s="9">
        <v>3117.6</v>
      </c>
      <c r="G55" s="6">
        <v>4000</v>
      </c>
      <c r="H55" s="27">
        <v>5000</v>
      </c>
    </row>
    <row r="56" spans="1:8">
      <c r="A56" s="11">
        <v>6555</v>
      </c>
      <c r="B56" s="12" t="s">
        <v>42</v>
      </c>
      <c r="C56" s="9">
        <v>3353.86</v>
      </c>
      <c r="D56" s="9">
        <v>3929.87</v>
      </c>
      <c r="E56" s="25">
        <v>1542.88</v>
      </c>
      <c r="F56" s="9">
        <v>456.66</v>
      </c>
      <c r="G56" s="6">
        <v>6000</v>
      </c>
      <c r="H56" s="27">
        <v>6000</v>
      </c>
    </row>
    <row r="57" spans="1:8">
      <c r="A57" s="11">
        <v>6550</v>
      </c>
      <c r="B57" s="12" t="s">
        <v>43</v>
      </c>
      <c r="C57" s="9">
        <v>312.29000000000002</v>
      </c>
      <c r="D57" s="9">
        <v>249.01</v>
      </c>
      <c r="E57" s="25">
        <v>313.89999999999998</v>
      </c>
      <c r="F57" s="9">
        <v>2274.75</v>
      </c>
      <c r="G57" s="27"/>
      <c r="H57" s="27"/>
    </row>
    <row r="58" spans="1:8">
      <c r="A58" s="11">
        <v>6999</v>
      </c>
      <c r="B58" s="12" t="s">
        <v>44</v>
      </c>
      <c r="C58" s="9"/>
      <c r="D58" s="9">
        <v>168</v>
      </c>
      <c r="E58" s="25">
        <v>425.22</v>
      </c>
      <c r="F58" s="9"/>
      <c r="G58" s="27"/>
      <c r="H58" s="27"/>
    </row>
    <row r="59" spans="1:8">
      <c r="A59" s="11"/>
      <c r="B59" s="12" t="s">
        <v>47</v>
      </c>
      <c r="C59" s="9">
        <v>50000</v>
      </c>
      <c r="D59" s="9">
        <v>50000</v>
      </c>
      <c r="E59" s="25">
        <v>93000</v>
      </c>
      <c r="F59" s="9">
        <v>50000</v>
      </c>
      <c r="G59" s="6">
        <v>50000</v>
      </c>
      <c r="H59" s="27"/>
    </row>
    <row r="60" spans="1:8" ht="19.2" customHeight="1">
      <c r="A60" s="11">
        <v>6950</v>
      </c>
      <c r="B60" s="5" t="s">
        <v>45</v>
      </c>
      <c r="C60" s="9">
        <f>SUM(C16:C33)+SUM(C43:C57)-2000</f>
        <v>215931.29</v>
      </c>
      <c r="D60" s="9">
        <f>SUM(D43:D59)+SUM(D16:D33)</f>
        <v>261722.16000000003</v>
      </c>
      <c r="E60" s="25">
        <f>SUM(E43:E59)+SUM(E16:E33)</f>
        <v>343200.47</v>
      </c>
      <c r="F60" s="9">
        <f>SUM(F43:F59)+SUM(F16:F33)+80000</f>
        <v>340614.24</v>
      </c>
      <c r="G60" s="6">
        <f>SUM(G16:G33)+SUM(G43:G59)</f>
        <v>256350</v>
      </c>
      <c r="H60" s="27">
        <f>SUM(H43:H59)+SUM(H16:H33)</f>
        <v>215075</v>
      </c>
    </row>
    <row r="61" spans="1:8">
      <c r="A61" s="11"/>
      <c r="B61" s="5"/>
      <c r="C61" s="9"/>
      <c r="D61" s="9"/>
      <c r="E61" s="25"/>
      <c r="F61" s="9"/>
      <c r="G61" s="6"/>
      <c r="H61" s="27"/>
    </row>
    <row r="62" spans="1:8" ht="25.95" customHeight="1">
      <c r="A62" s="5"/>
      <c r="B62" s="12" t="s">
        <v>46</v>
      </c>
      <c r="C62" s="9">
        <f>C12-C60-C61</f>
        <v>35633.699999999983</v>
      </c>
      <c r="D62" s="9">
        <f t="shared" ref="D62:H62" si="1">D12-D60</f>
        <v>8545.1899999999441</v>
      </c>
      <c r="E62" s="34">
        <f t="shared" si="1"/>
        <v>-74801.119999999937</v>
      </c>
      <c r="F62" s="9">
        <f t="shared" si="1"/>
        <v>-126376.57999999999</v>
      </c>
      <c r="G62" s="28">
        <f t="shared" si="1"/>
        <v>650</v>
      </c>
      <c r="H62" s="27">
        <f t="shared" si="1"/>
        <v>29925</v>
      </c>
    </row>
    <row r="63" spans="1:8">
      <c r="A63" s="29"/>
      <c r="B63" s="30"/>
      <c r="E63" s="31"/>
    </row>
    <row r="67" spans="8:8">
      <c r="H67" s="32"/>
    </row>
    <row r="68" spans="8:8">
      <c r="H68" s="32"/>
    </row>
  </sheetData>
  <printOptions horizontalCentered="1"/>
  <pageMargins left="0" right="0" top="1" bottom="1" header="0.5" footer="0.75"/>
  <pageSetup orientation="portrait" horizontalDpi="300" verticalDpi="300" r:id="rId1"/>
  <headerFooter>
    <oddHeader>&amp;C&amp;11DIXIE DEER SPECIAL SERVICE DISTRICT PROPOSED
OPERATING BUDGET FOR YEAR 2024</oddHeader>
    <oddFooter>&amp;C&amp;11Page &amp;P of &amp;N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2024_Budget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none</dc:creator>
  <dc:description/>
  <cp:lastModifiedBy>Wayne Gudgell</cp:lastModifiedBy>
  <cp:revision>10</cp:revision>
  <cp:lastPrinted>2023-12-05T17:28:20Z</cp:lastPrinted>
  <dcterms:created xsi:type="dcterms:W3CDTF">2007-11-23T15:35:03Z</dcterms:created>
  <dcterms:modified xsi:type="dcterms:W3CDTF">2024-01-15T17:46:57Z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