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a3e60b45072d5f7/Hampton/HAMPTON BUDGET/Budget 2023/"/>
    </mc:Choice>
  </mc:AlternateContent>
  <xr:revisionPtr revIDLastSave="8" documentId="8_{8C220870-4314-4C71-BFC2-D8BFF917F798}" xr6:coauthVersionLast="47" xr6:coauthVersionMax="47" xr10:uidLastSave="{CF947377-31E7-4AD4-A0F4-A2B8E8900A24}"/>
  <bookViews>
    <workbookView xWindow="-108" yWindow="-108" windowWidth="23256" windowHeight="13896" xr2:uid="{00000000-000D-0000-FFFF-FFFF00000000}"/>
  </bookViews>
  <sheets>
    <sheet name="2023 SUMMARY (2)" sheetId="43" r:id="rId1"/>
    <sheet name="HIGHWAY APPROPRIATIONS 2023" sheetId="40" r:id="rId2"/>
    <sheet name="HIGHWAY REVENUES 2023" sheetId="39" r:id="rId3"/>
    <sheet name="GENERAL REV 2023" sheetId="38" r:id="rId4"/>
    <sheet name="GENERAL APPROP 2023" sheetId="37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43" l="1"/>
  <c r="F10" i="43"/>
  <c r="E14" i="43"/>
  <c r="E12" i="43"/>
  <c r="E6" i="43"/>
  <c r="F54" i="37"/>
  <c r="D16" i="43"/>
  <c r="B16" i="43"/>
  <c r="E16" i="43" s="1"/>
  <c r="E8" i="43"/>
  <c r="F107" i="37"/>
  <c r="G107" i="37"/>
  <c r="G108" i="37"/>
  <c r="D107" i="37"/>
  <c r="E107" i="37"/>
  <c r="C107" i="37"/>
  <c r="D124" i="37"/>
  <c r="E124" i="37"/>
  <c r="E127" i="37"/>
  <c r="F124" i="37"/>
  <c r="F127" i="37"/>
  <c r="G124" i="37"/>
  <c r="C124" i="37"/>
  <c r="D54" i="37"/>
  <c r="C7" i="39"/>
  <c r="C16" i="39"/>
  <c r="C54" i="37"/>
  <c r="C34" i="38"/>
  <c r="C7" i="40"/>
  <c r="D7" i="40"/>
  <c r="E7" i="40"/>
  <c r="F7" i="40"/>
  <c r="G7" i="40"/>
  <c r="C15" i="40"/>
  <c r="D15" i="40"/>
  <c r="E15" i="40"/>
  <c r="F15" i="40"/>
  <c r="G15" i="40"/>
  <c r="G36" i="40"/>
  <c r="D19" i="40"/>
  <c r="E19" i="40"/>
  <c r="F19" i="40"/>
  <c r="G19" i="40"/>
  <c r="G35" i="40"/>
  <c r="F35" i="40"/>
  <c r="E35" i="40"/>
  <c r="D35" i="40"/>
  <c r="C35" i="40"/>
  <c r="H34" i="40"/>
  <c r="G30" i="40"/>
  <c r="F30" i="40"/>
  <c r="E30" i="40"/>
  <c r="D30" i="40"/>
  <c r="C30" i="40"/>
  <c r="H29" i="40"/>
  <c r="H28" i="40"/>
  <c r="H27" i="40"/>
  <c r="H26" i="40"/>
  <c r="G23" i="40"/>
  <c r="F23" i="40"/>
  <c r="E23" i="40"/>
  <c r="D23" i="40"/>
  <c r="C23" i="40"/>
  <c r="H22" i="40"/>
  <c r="H18" i="40"/>
  <c r="H14" i="40"/>
  <c r="H13" i="40"/>
  <c r="H10" i="40"/>
  <c r="H6" i="40"/>
  <c r="H5" i="40"/>
  <c r="H20" i="39"/>
  <c r="G16" i="39"/>
  <c r="F16" i="39"/>
  <c r="E16" i="39"/>
  <c r="D16" i="39"/>
  <c r="H13" i="39"/>
  <c r="H8" i="39"/>
  <c r="H7" i="39"/>
  <c r="H6" i="39"/>
  <c r="H38" i="38"/>
  <c r="G34" i="38"/>
  <c r="F34" i="38"/>
  <c r="E34" i="38"/>
  <c r="D34" i="38"/>
  <c r="H32" i="38"/>
  <c r="H31" i="38"/>
  <c r="H30" i="38"/>
  <c r="H27" i="38"/>
  <c r="H25" i="38"/>
  <c r="H22" i="38"/>
  <c r="H20" i="38"/>
  <c r="H19" i="38"/>
  <c r="H16" i="38"/>
  <c r="H15" i="38"/>
  <c r="H12" i="38"/>
  <c r="H11" i="38"/>
  <c r="H10" i="38"/>
  <c r="H9" i="38"/>
  <c r="H6" i="38"/>
  <c r="F143" i="37"/>
  <c r="E143" i="37"/>
  <c r="D143" i="37"/>
  <c r="C143" i="37"/>
  <c r="H142" i="37"/>
  <c r="H141" i="37"/>
  <c r="H140" i="37"/>
  <c r="G137" i="37"/>
  <c r="F137" i="37"/>
  <c r="E137" i="37"/>
  <c r="D137" i="37"/>
  <c r="C137" i="37"/>
  <c r="H136" i="37"/>
  <c r="H135" i="37"/>
  <c r="H134" i="37"/>
  <c r="H133" i="37"/>
  <c r="H132" i="37"/>
  <c r="H131" i="37"/>
  <c r="H130" i="37"/>
  <c r="G127" i="37"/>
  <c r="C127" i="37"/>
  <c r="D127" i="37"/>
  <c r="H123" i="37"/>
  <c r="H122" i="37"/>
  <c r="H121" i="37"/>
  <c r="G117" i="37"/>
  <c r="F117" i="37"/>
  <c r="E117" i="37"/>
  <c r="D117" i="37"/>
  <c r="C117" i="37"/>
  <c r="H116" i="37"/>
  <c r="H115" i="37"/>
  <c r="H114" i="37"/>
  <c r="H106" i="37"/>
  <c r="G103" i="37"/>
  <c r="F103" i="37"/>
  <c r="E103" i="37"/>
  <c r="E108" i="37"/>
  <c r="D103" i="37"/>
  <c r="D108" i="37"/>
  <c r="C103" i="37"/>
  <c r="H102" i="37"/>
  <c r="H101" i="37"/>
  <c r="H100" i="37"/>
  <c r="G95" i="37"/>
  <c r="F94" i="37"/>
  <c r="E94" i="37"/>
  <c r="D94" i="37"/>
  <c r="C94" i="37"/>
  <c r="H93" i="37"/>
  <c r="H92" i="37"/>
  <c r="H91" i="37"/>
  <c r="F88" i="37"/>
  <c r="E88" i="37"/>
  <c r="D88" i="37"/>
  <c r="C88" i="37"/>
  <c r="H87" i="37"/>
  <c r="G82" i="37"/>
  <c r="F82" i="37"/>
  <c r="E82" i="37"/>
  <c r="D82" i="37"/>
  <c r="C82" i="37"/>
  <c r="H81" i="37"/>
  <c r="H80" i="37"/>
  <c r="H79" i="37"/>
  <c r="G71" i="37"/>
  <c r="F71" i="37"/>
  <c r="E71" i="37"/>
  <c r="D71" i="37"/>
  <c r="C71" i="37"/>
  <c r="H69" i="37"/>
  <c r="H68" i="37"/>
  <c r="H67" i="37"/>
  <c r="H66" i="37"/>
  <c r="H65" i="37"/>
  <c r="G62" i="37"/>
  <c r="F62" i="37"/>
  <c r="E62" i="37"/>
  <c r="D62" i="37"/>
  <c r="C62" i="37"/>
  <c r="H61" i="37"/>
  <c r="G58" i="37"/>
  <c r="F58" i="37"/>
  <c r="E58" i="37"/>
  <c r="D58" i="37"/>
  <c r="C58" i="37"/>
  <c r="H57" i="37"/>
  <c r="G54" i="37"/>
  <c r="E54" i="37"/>
  <c r="H52" i="37"/>
  <c r="H51" i="37"/>
  <c r="H50" i="37"/>
  <c r="G47" i="37"/>
  <c r="F47" i="37"/>
  <c r="E47" i="37"/>
  <c r="D47" i="37"/>
  <c r="C47" i="37"/>
  <c r="H46" i="37"/>
  <c r="G43" i="37"/>
  <c r="F43" i="37"/>
  <c r="E43" i="37"/>
  <c r="D43" i="37"/>
  <c r="C43" i="37"/>
  <c r="H42" i="37"/>
  <c r="H41" i="37"/>
  <c r="H40" i="37"/>
  <c r="G34" i="37"/>
  <c r="F34" i="37"/>
  <c r="E34" i="37"/>
  <c r="D34" i="37"/>
  <c r="C34" i="37"/>
  <c r="H33" i="37"/>
  <c r="H32" i="37"/>
  <c r="H31" i="37"/>
  <c r="G28" i="37"/>
  <c r="F28" i="37"/>
  <c r="E28" i="37"/>
  <c r="D28" i="37"/>
  <c r="C28" i="37"/>
  <c r="H27" i="37"/>
  <c r="H26" i="37"/>
  <c r="H25" i="37"/>
  <c r="G22" i="37"/>
  <c r="F22" i="37"/>
  <c r="E22" i="37"/>
  <c r="D22" i="37"/>
  <c r="C22" i="37"/>
  <c r="H21" i="37"/>
  <c r="H20" i="37"/>
  <c r="H19" i="37"/>
  <c r="G16" i="37"/>
  <c r="F16" i="37"/>
  <c r="E16" i="37"/>
  <c r="D16" i="37"/>
  <c r="C16" i="37"/>
  <c r="H15" i="37"/>
  <c r="H14" i="37"/>
  <c r="H13" i="37"/>
  <c r="G10" i="37"/>
  <c r="F10" i="37"/>
  <c r="E10" i="37"/>
  <c r="D10" i="37"/>
  <c r="C10" i="37"/>
  <c r="H9" i="37"/>
  <c r="H8" i="37"/>
  <c r="H7" i="37"/>
  <c r="C16" i="43"/>
  <c r="F95" i="37"/>
  <c r="F108" i="37"/>
  <c r="H108" i="37"/>
  <c r="C108" i="37"/>
  <c r="E95" i="37"/>
  <c r="D95" i="37"/>
  <c r="H34" i="38"/>
  <c r="C95" i="37"/>
  <c r="G73" i="37"/>
  <c r="G145" i="37"/>
  <c r="C73" i="37"/>
  <c r="E73" i="37"/>
  <c r="F73" i="37"/>
  <c r="D73" i="37"/>
  <c r="C36" i="40"/>
  <c r="F36" i="40"/>
  <c r="E36" i="40"/>
  <c r="D36" i="40"/>
  <c r="E145" i="37"/>
  <c r="D145" i="37"/>
  <c r="C145" i="37"/>
  <c r="H73" i="37"/>
  <c r="F145" i="37"/>
  <c r="H36" i="40"/>
  <c r="H145" i="37"/>
  <c r="E10" i="43" l="1"/>
</calcChain>
</file>

<file path=xl/sharedStrings.xml><?xml version="1.0" encoding="utf-8"?>
<sst xmlns="http://schemas.openxmlformats.org/spreadsheetml/2006/main" count="349" uniqueCount="219">
  <si>
    <t>SUMMARY OF TOWN BUDGET</t>
  </si>
  <si>
    <t>FUND</t>
  </si>
  <si>
    <t>APPROPRIATIONS AND PROVISIONS FOR OTHER USES</t>
  </si>
  <si>
    <t>LESS ESTIMATED REVENUES</t>
  </si>
  <si>
    <t>LESS UNEXPENDED BALANCE</t>
  </si>
  <si>
    <t>AMOUNT TO BE RAISED BY TAXES</t>
  </si>
  <si>
    <t>GENERAL</t>
  </si>
  <si>
    <t>HIGHWAY- TOWNWIDE</t>
  </si>
  <si>
    <t>SPECIAL DISTRICTS - LIST EACH ONE SEPARATELY</t>
  </si>
  <si>
    <t>FIRE 2</t>
  </si>
  <si>
    <t>FIRE 1</t>
  </si>
  <si>
    <t>TOTALS</t>
  </si>
  <si>
    <t>GENERAL FUND APPROPRIATIONS</t>
  </si>
  <si>
    <t>GENERAL GOVERNMENT SUPPORT</t>
  </si>
  <si>
    <t>ACCOUNTS</t>
  </si>
  <si>
    <t>CODE</t>
  </si>
  <si>
    <t>TOWN BOARD</t>
  </si>
  <si>
    <t>Personal Services</t>
  </si>
  <si>
    <t>Equipment</t>
  </si>
  <si>
    <t>Contractual Expenses</t>
  </si>
  <si>
    <t xml:space="preserve">    TOTAL</t>
  </si>
  <si>
    <t>JUSTICE</t>
  </si>
  <si>
    <t>SUPERVISOR</t>
  </si>
  <si>
    <t>TAX COLLECTOR</t>
  </si>
  <si>
    <t>ASSESSOR</t>
  </si>
  <si>
    <t>TOWN CLERK</t>
  </si>
  <si>
    <t>ATTORNEY</t>
  </si>
  <si>
    <t>PERSONNEL</t>
  </si>
  <si>
    <t>BUILDINGS</t>
  </si>
  <si>
    <t>SPECIAL ITEMS</t>
  </si>
  <si>
    <t>A1010.1</t>
  </si>
  <si>
    <t>A1010.2</t>
  </si>
  <si>
    <t>A1010.4</t>
  </si>
  <si>
    <t>A1110.1</t>
  </si>
  <si>
    <t>A1110.2</t>
  </si>
  <si>
    <t>A1110.4</t>
  </si>
  <si>
    <t>A1220.1</t>
  </si>
  <si>
    <t>A1220.2</t>
  </si>
  <si>
    <t>A1220.4</t>
  </si>
  <si>
    <t>A1330.1</t>
  </si>
  <si>
    <t>A1330.2</t>
  </si>
  <si>
    <t>A1330.4</t>
  </si>
  <si>
    <t>A1355.1</t>
  </si>
  <si>
    <t>A1355.2</t>
  </si>
  <si>
    <t>A1355.4</t>
  </si>
  <si>
    <t>A1410.1</t>
  </si>
  <si>
    <t>A1410.2</t>
  </si>
  <si>
    <t>A1410.4</t>
  </si>
  <si>
    <t>A1420.4</t>
  </si>
  <si>
    <t>A1430.1</t>
  </si>
  <si>
    <t>A1430.2</t>
  </si>
  <si>
    <t>A1430.4</t>
  </si>
  <si>
    <t>A1620.4</t>
  </si>
  <si>
    <t>A1670.4</t>
  </si>
  <si>
    <t>A1910.1</t>
  </si>
  <si>
    <t>A1910.2</t>
  </si>
  <si>
    <t>A1950.4</t>
  </si>
  <si>
    <t>A1990.4</t>
  </si>
  <si>
    <t>Unallocated Insurance</t>
  </si>
  <si>
    <t>Municipal Association Dues</t>
  </si>
  <si>
    <t>Judgements and Claims</t>
  </si>
  <si>
    <t>Contingent</t>
  </si>
  <si>
    <t>CENTRAL PRINTING AND MAILING</t>
  </si>
  <si>
    <t xml:space="preserve"> </t>
  </si>
  <si>
    <t>PUBLIC SAFETY</t>
  </si>
  <si>
    <t>CONTROL OF DOGS</t>
  </si>
  <si>
    <t>HEALTH</t>
  </si>
  <si>
    <t>REGISTRAR OF VITAL STATISTICS</t>
  </si>
  <si>
    <t>A3510.1</t>
  </si>
  <si>
    <t>A3510.2</t>
  </si>
  <si>
    <t>A3510.4</t>
  </si>
  <si>
    <t>A4020.1</t>
  </si>
  <si>
    <t>AMBULANCE</t>
  </si>
  <si>
    <t>A4540.1</t>
  </si>
  <si>
    <t>A4540.2</t>
  </si>
  <si>
    <t>A4504.4</t>
  </si>
  <si>
    <t>TRANSPORTATION</t>
  </si>
  <si>
    <t>SUPERINTENDENT OF HIGHWAY</t>
  </si>
  <si>
    <t>A5010.1</t>
  </si>
  <si>
    <t>A5010.2</t>
  </si>
  <si>
    <t>A5010.4</t>
  </si>
  <si>
    <t>GARAGE</t>
  </si>
  <si>
    <t>A5132.4</t>
  </si>
  <si>
    <t>HISTORIAN</t>
  </si>
  <si>
    <t>CULTURE RECREATION</t>
  </si>
  <si>
    <t>A7510.1</t>
  </si>
  <si>
    <t>A7510.2</t>
  </si>
  <si>
    <t>A7510.4</t>
  </si>
  <si>
    <t>HOME AND COMMUNITY SERVICES</t>
  </si>
  <si>
    <t>PLANNING</t>
  </si>
  <si>
    <t>A8020.1</t>
  </si>
  <si>
    <t>A8020.2</t>
  </si>
  <si>
    <t>A8020.4</t>
  </si>
  <si>
    <t>CEMETERIES</t>
  </si>
  <si>
    <t>A8810.4</t>
  </si>
  <si>
    <t>UNDISTRIBUTED</t>
  </si>
  <si>
    <t>EMPLOYEE BENEFITS</t>
  </si>
  <si>
    <t>State Retirement</t>
  </si>
  <si>
    <t>A9010.8</t>
  </si>
  <si>
    <t>Social Security</t>
  </si>
  <si>
    <t>A9030.8</t>
  </si>
  <si>
    <t>A9040.8</t>
  </si>
  <si>
    <t>Life Insurance</t>
  </si>
  <si>
    <t>Worker's Compensation</t>
  </si>
  <si>
    <t>A9045.8</t>
  </si>
  <si>
    <t>Unemployment Insurance</t>
  </si>
  <si>
    <t>A9050.8</t>
  </si>
  <si>
    <t>Hospital and Medical Insurance</t>
  </si>
  <si>
    <t>A9060.8</t>
  </si>
  <si>
    <t>INTRAFUND TRANSFERS</t>
  </si>
  <si>
    <t>TANSFER TO:</t>
  </si>
  <si>
    <t>Other Funds</t>
  </si>
  <si>
    <t>A9901.9</t>
  </si>
  <si>
    <t>Capital Fund Project</t>
  </si>
  <si>
    <t>A9950.9</t>
  </si>
  <si>
    <t>A9961.9</t>
  </si>
  <si>
    <t>TOTAL APPROPRIATIONS</t>
  </si>
  <si>
    <t>** Transfer to Page 1</t>
  </si>
  <si>
    <t>Contributions to Other Funds</t>
  </si>
  <si>
    <t>GENERAL FUND ESTIMATED REVENUES</t>
  </si>
  <si>
    <t>OTHER TAX ITEMS</t>
  </si>
  <si>
    <t>Interest and Penalties on Real Property Taxes</t>
  </si>
  <si>
    <t>A1090</t>
  </si>
  <si>
    <t>Clerk Fees</t>
  </si>
  <si>
    <t>Planning Fees</t>
  </si>
  <si>
    <t>DEPARTMENTAL INCOME</t>
  </si>
  <si>
    <t>A2115</t>
  </si>
  <si>
    <t>A1255</t>
  </si>
  <si>
    <t>USE OF MONEY AND PROPERTY</t>
  </si>
  <si>
    <t>Interest &amp; Earnings</t>
  </si>
  <si>
    <t>Rental of Real Property</t>
  </si>
  <si>
    <t>A2401</t>
  </si>
  <si>
    <t>A2410</t>
  </si>
  <si>
    <t>LICENSES AND PERMITS</t>
  </si>
  <si>
    <t>Fines &amp; Forfeited Bail</t>
  </si>
  <si>
    <t>A2610</t>
  </si>
  <si>
    <t>MISCELLANEOUS</t>
  </si>
  <si>
    <t>Refunds of Prior Year Expenditures</t>
  </si>
  <si>
    <t>A2701</t>
  </si>
  <si>
    <t>Other Unlcassified Revenues (Specify)</t>
  </si>
  <si>
    <t>A2770</t>
  </si>
  <si>
    <t>STATE AID</t>
  </si>
  <si>
    <t>Per Capita</t>
  </si>
  <si>
    <t>Mortage Tax</t>
  </si>
  <si>
    <t>TOTAL ESTIMATED REVENUES</t>
  </si>
  <si>
    <t>**Transfer to Page 1</t>
  </si>
  <si>
    <t>ESTIMATED UNEXPENDED BALANCE</t>
  </si>
  <si>
    <t>Unexpended Balance</t>
  </si>
  <si>
    <t xml:space="preserve">    TOTAL CULTURE RECREATION</t>
  </si>
  <si>
    <t xml:space="preserve">    TOTAL INTRAFUND TRANSFERS</t>
  </si>
  <si>
    <t xml:space="preserve">    TOTAL UNDISTRIBUTED</t>
  </si>
  <si>
    <t xml:space="preserve">    TOTAL HOME AND COMMUNITY SERVICES</t>
  </si>
  <si>
    <t xml:space="preserve">    TOTAL TRANSPORTATION</t>
  </si>
  <si>
    <t xml:space="preserve">    TOTAL HEALTH</t>
  </si>
  <si>
    <t xml:space="preserve">    TOTAL PUBLIC SAFETY</t>
  </si>
  <si>
    <t xml:space="preserve">    TOTAL GENERAL GOVERNMENT SUPPORT</t>
  </si>
  <si>
    <t>HIGHWAY APPROPIATIONS TOWN WIDE</t>
  </si>
  <si>
    <t>GENERAL REPAIRS</t>
  </si>
  <si>
    <t>DA5110.1</t>
  </si>
  <si>
    <t>DA5110.4</t>
  </si>
  <si>
    <t>IMPROVEMENTS</t>
  </si>
  <si>
    <t>Capital Outlay</t>
  </si>
  <si>
    <t>DA5112.2</t>
  </si>
  <si>
    <t>MACHINERY</t>
  </si>
  <si>
    <t>DA5130.2</t>
  </si>
  <si>
    <t>DA5130.4</t>
  </si>
  <si>
    <t>MISCELLANEOUS (BRUSH &amp; WEEDS)</t>
  </si>
  <si>
    <t>DA5140.4</t>
  </si>
  <si>
    <t>SNOW REMOVAL</t>
  </si>
  <si>
    <t>DA5142.4</t>
  </si>
  <si>
    <t>HIGHWAY REVENUES - TOWNWIDE</t>
  </si>
  <si>
    <t>LOCAL SOURCES</t>
  </si>
  <si>
    <t>Interest and Earnings</t>
  </si>
  <si>
    <t>Miscellaneous (Specify)</t>
  </si>
  <si>
    <t>Services for Other Governments</t>
  </si>
  <si>
    <t>DA2300</t>
  </si>
  <si>
    <t>DA2401</t>
  </si>
  <si>
    <t xml:space="preserve">STATE AID </t>
  </si>
  <si>
    <t>Consolidated Highway</t>
  </si>
  <si>
    <t>DA 3501</t>
  </si>
  <si>
    <t>Dog Licenses</t>
  </si>
  <si>
    <t>A2544</t>
  </si>
  <si>
    <t>Permits, Others</t>
  </si>
  <si>
    <t>A2590</t>
  </si>
  <si>
    <t>A3001</t>
  </si>
  <si>
    <t>A3005</t>
  </si>
  <si>
    <t>DA9010.8</t>
  </si>
  <si>
    <t>DA9030.8</t>
  </si>
  <si>
    <t>DA9060.8</t>
  </si>
  <si>
    <t>Uniforms</t>
  </si>
  <si>
    <t>DA9089.8</t>
  </si>
  <si>
    <t>Employee Training</t>
  </si>
  <si>
    <t>A9189.8</t>
  </si>
  <si>
    <t>last yr</t>
  </si>
  <si>
    <t>Non Property Trax Dist by County</t>
  </si>
  <si>
    <t>A1120</t>
  </si>
  <si>
    <t>Payment to Treasurer</t>
  </si>
  <si>
    <t>A1972.4</t>
  </si>
  <si>
    <t>ACTUAL LAST YEAR 2020</t>
  </si>
  <si>
    <t>PRELIMINARY BUDGET 2022</t>
  </si>
  <si>
    <t>ADOPTED 2022</t>
  </si>
  <si>
    <t>BUDGET 2021 AS AMENDED</t>
  </si>
  <si>
    <t>BUDGET OFF TENTATIVE BUDGET 2022</t>
  </si>
  <si>
    <t>Payments in Lieu of Taxes</t>
  </si>
  <si>
    <t>A1081</t>
  </si>
  <si>
    <t>inc/dec</t>
  </si>
  <si>
    <t>ACTUAL LAST YEAR 2021</t>
  </si>
  <si>
    <t>BUDGET 2022 AS AMENDED</t>
  </si>
  <si>
    <t>BUDGET OFF TENTATIVE BUDGET 2023</t>
  </si>
  <si>
    <t>PRELIMINARY BUDGET 2023</t>
  </si>
  <si>
    <t>ADOPTED 2023</t>
  </si>
  <si>
    <t>BUDGET OFFICERS TENTATIVE BUDGET 2023</t>
  </si>
  <si>
    <t>ARPA FUNDS</t>
  </si>
  <si>
    <t>A4489</t>
  </si>
  <si>
    <t>Elections</t>
  </si>
  <si>
    <t>A1450.4</t>
  </si>
  <si>
    <t>ARPA Funds</t>
  </si>
  <si>
    <t>DA4489</t>
  </si>
  <si>
    <t>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</si>
</sst>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8" fontId="3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8" fontId="6" fillId="0" borderId="0" xfId="0" applyNumberFormat="1" applyFont="1" applyAlignment="1">
      <alignment wrapText="1"/>
    </xf>
    <xf numFmtId="0" fontId="6" fillId="0" borderId="0" xfId="0" quotePrefix="1" applyFont="1"/>
    <xf numFmtId="0" fontId="7" fillId="0" borderId="0" xfId="0" applyFont="1" applyAlignment="1">
      <alignment wrapText="1"/>
    </xf>
    <xf numFmtId="0" fontId="2" fillId="0" borderId="0" xfId="0" applyFont="1"/>
    <xf numFmtId="7" fontId="3" fillId="0" borderId="0" xfId="0" applyNumberFormat="1" applyFont="1"/>
    <xf numFmtId="7" fontId="5" fillId="0" borderId="0" xfId="0" applyNumberFormat="1" applyFont="1"/>
    <xf numFmtId="7" fontId="7" fillId="0" borderId="0" xfId="0" applyNumberFormat="1" applyFont="1" applyAlignment="1">
      <alignment wrapText="1"/>
    </xf>
    <xf numFmtId="7" fontId="0" fillId="0" borderId="0" xfId="0" applyNumberFormat="1"/>
    <xf numFmtId="7" fontId="6" fillId="0" borderId="0" xfId="0" applyNumberFormat="1" applyFont="1"/>
    <xf numFmtId="8" fontId="6" fillId="0" borderId="0" xfId="0" applyNumberFormat="1" applyFont="1"/>
    <xf numFmtId="44" fontId="3" fillId="0" borderId="0" xfId="1" applyFont="1" applyAlignment="1">
      <alignment wrapText="1"/>
    </xf>
    <xf numFmtId="44" fontId="2" fillId="0" borderId="0" xfId="1" applyFont="1" applyAlignment="1">
      <alignment wrapText="1"/>
    </xf>
    <xf numFmtId="10" fontId="2" fillId="0" borderId="0" xfId="1" applyNumberFormat="1" applyFont="1" applyAlignment="1">
      <alignment wrapText="1"/>
    </xf>
    <xf numFmtId="8" fontId="2" fillId="0" borderId="0" xfId="0" applyNumberFormat="1" applyFont="1" applyAlignment="1">
      <alignment wrapText="1"/>
    </xf>
    <xf numFmtId="44" fontId="2" fillId="0" borderId="0" xfId="0" applyNumberFormat="1" applyFont="1" applyAlignment="1">
      <alignment wrapText="1"/>
    </xf>
    <xf numFmtId="44" fontId="0" fillId="0" borderId="0" xfId="1" applyFont="1"/>
    <xf numFmtId="44" fontId="2" fillId="2" borderId="0" xfId="1" applyFont="1" applyFill="1" applyAlignment="1">
      <alignment wrapText="1"/>
    </xf>
    <xf numFmtId="8" fontId="8" fillId="0" borderId="0" xfId="0" applyNumberFormat="1" applyFont="1" applyAlignment="1">
      <alignment wrapText="1"/>
    </xf>
    <xf numFmtId="7" fontId="6" fillId="3" borderId="0" xfId="0" applyNumberFormat="1" applyFont="1" applyFill="1"/>
    <xf numFmtId="44" fontId="0" fillId="0" borderId="0" xfId="0" applyNumberFormat="1"/>
    <xf numFmtId="44" fontId="6" fillId="0" borderId="0" xfId="1" applyFont="1" applyAlignment="1">
      <alignment wrapText="1"/>
    </xf>
    <xf numFmtId="44" fontId="3" fillId="0" borderId="0" xfId="0" applyNumberFormat="1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E460-D289-4D64-840E-1B511E5393F3}">
  <sheetPr>
    <pageSetUpPr fitToPage="1"/>
  </sheetPr>
  <dimension ref="A1:G19"/>
  <sheetViews>
    <sheetView tabSelected="1" zoomScale="130" zoomScaleNormal="130" workbookViewId="0">
      <selection activeCell="G1" sqref="G1:G1048576"/>
    </sheetView>
  </sheetViews>
  <sheetFormatPr defaultRowHeight="15.6" x14ac:dyDescent="0.3"/>
  <cols>
    <col min="1" max="1" width="28.88671875" customWidth="1"/>
    <col min="2" max="2" width="25.109375" style="1" customWidth="1"/>
    <col min="3" max="4" width="17.88671875" style="1" customWidth="1"/>
    <col min="5" max="5" width="17.33203125" style="1" customWidth="1"/>
    <col min="6" max="6" width="14.44140625" style="21" bestFit="1" customWidth="1"/>
    <col min="7" max="7" width="14.44140625" customWidth="1"/>
  </cols>
  <sheetData>
    <row r="1" spans="1:6" s="8" customFormat="1" ht="18" x14ac:dyDescent="0.35">
      <c r="A1" s="7" t="s">
        <v>0</v>
      </c>
      <c r="B1" s="3"/>
      <c r="C1" s="3" t="s">
        <v>218</v>
      </c>
      <c r="D1" s="3"/>
      <c r="E1" s="3"/>
      <c r="F1" s="20"/>
    </row>
    <row r="2" spans="1:6" s="8" customFormat="1" ht="18" x14ac:dyDescent="0.35">
      <c r="A2" s="7">
        <v>2023</v>
      </c>
      <c r="B2" s="3"/>
      <c r="C2" s="3"/>
      <c r="D2" s="3"/>
      <c r="E2" s="3"/>
      <c r="F2" s="20"/>
    </row>
    <row r="3" spans="1:6" s="2" customFormat="1" x14ac:dyDescent="0.3">
      <c r="B3" s="3"/>
      <c r="C3" s="3"/>
      <c r="D3" s="3"/>
      <c r="E3" s="3"/>
      <c r="F3" s="20"/>
    </row>
    <row r="4" spans="1:6" s="2" customFormat="1" ht="46.8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20" t="s">
        <v>193</v>
      </c>
    </row>
    <row r="5" spans="1:6" s="2" customFormat="1" x14ac:dyDescent="0.3">
      <c r="B5" s="3"/>
      <c r="C5" s="3"/>
      <c r="D5" s="3"/>
      <c r="E5" s="3"/>
      <c r="F5" s="20"/>
    </row>
    <row r="6" spans="1:6" s="2" customFormat="1" x14ac:dyDescent="0.3">
      <c r="A6" s="2" t="s">
        <v>6</v>
      </c>
      <c r="B6" s="6">
        <v>119348</v>
      </c>
      <c r="C6" s="27">
        <v>45735</v>
      </c>
      <c r="D6" s="27">
        <v>28585</v>
      </c>
      <c r="E6" s="6">
        <f>+B6-C6-D6</f>
        <v>45028</v>
      </c>
      <c r="F6" s="20">
        <v>32138</v>
      </c>
    </row>
    <row r="7" spans="1:6" s="2" customFormat="1" x14ac:dyDescent="0.3">
      <c r="B7" s="6"/>
      <c r="C7" s="6"/>
      <c r="D7" s="6"/>
      <c r="E7" s="6"/>
      <c r="F7" s="20"/>
    </row>
    <row r="8" spans="1:6" s="2" customFormat="1" x14ac:dyDescent="0.3">
      <c r="A8" s="2" t="s">
        <v>7</v>
      </c>
      <c r="B8" s="19">
        <v>463542</v>
      </c>
      <c r="C8" s="6">
        <v>94257</v>
      </c>
      <c r="D8" s="6">
        <v>35000</v>
      </c>
      <c r="E8" s="6">
        <f t="shared" ref="E8:E16" si="0">+B8-C8-D8</f>
        <v>334285</v>
      </c>
      <c r="F8" s="20">
        <v>326679</v>
      </c>
    </row>
    <row r="9" spans="1:6" s="2" customFormat="1" x14ac:dyDescent="0.3">
      <c r="B9" s="6"/>
      <c r="C9" s="6"/>
      <c r="D9" s="6"/>
      <c r="E9" s="6"/>
      <c r="F9" s="20"/>
    </row>
    <row r="10" spans="1:6" s="2" customFormat="1" x14ac:dyDescent="0.3">
      <c r="A10" s="2" t="s">
        <v>8</v>
      </c>
      <c r="B10" s="6"/>
      <c r="C10" s="6"/>
      <c r="D10" s="6"/>
      <c r="E10" s="6">
        <f>SUM(E6+E8)</f>
        <v>379313</v>
      </c>
      <c r="F10" s="6">
        <f>SUM(F6+F8)</f>
        <v>358817</v>
      </c>
    </row>
    <row r="11" spans="1:6" s="2" customFormat="1" x14ac:dyDescent="0.3">
      <c r="B11" s="6"/>
      <c r="C11" s="6"/>
      <c r="D11" s="6"/>
      <c r="E11" s="6"/>
      <c r="F11" s="20"/>
    </row>
    <row r="12" spans="1:6" s="2" customFormat="1" x14ac:dyDescent="0.3">
      <c r="A12" s="2" t="s">
        <v>10</v>
      </c>
      <c r="B12" s="6">
        <v>46371</v>
      </c>
      <c r="C12" s="6"/>
      <c r="D12" s="6"/>
      <c r="E12" s="6">
        <f t="shared" si="0"/>
        <v>46371</v>
      </c>
      <c r="F12" s="20">
        <v>44163</v>
      </c>
    </row>
    <row r="13" spans="1:6" s="2" customFormat="1" x14ac:dyDescent="0.3">
      <c r="B13" s="6"/>
      <c r="C13" s="6"/>
      <c r="D13" s="6"/>
      <c r="E13" s="6"/>
      <c r="F13" s="20"/>
    </row>
    <row r="14" spans="1:6" s="2" customFormat="1" x14ac:dyDescent="0.3">
      <c r="A14" s="2" t="s">
        <v>9</v>
      </c>
      <c r="B14" s="6">
        <v>15361</v>
      </c>
      <c r="C14" s="6"/>
      <c r="D14" s="6"/>
      <c r="E14" s="6">
        <f t="shared" si="0"/>
        <v>15361</v>
      </c>
      <c r="F14" s="20">
        <v>10404</v>
      </c>
    </row>
    <row r="15" spans="1:6" s="2" customFormat="1" x14ac:dyDescent="0.3">
      <c r="B15" s="6"/>
      <c r="C15" s="6"/>
      <c r="D15" s="6"/>
      <c r="E15" s="6"/>
      <c r="F15" s="20"/>
    </row>
    <row r="16" spans="1:6" s="2" customFormat="1" x14ac:dyDescent="0.3">
      <c r="A16" s="2" t="s">
        <v>11</v>
      </c>
      <c r="B16" s="6">
        <f>SUM(B6:B15)</f>
        <v>644622</v>
      </c>
      <c r="C16" s="6">
        <f t="shared" ref="C16:D16" si="1">SUM(C6:C15)</f>
        <v>139992</v>
      </c>
      <c r="D16" s="6">
        <f t="shared" si="1"/>
        <v>63585</v>
      </c>
      <c r="E16" s="6">
        <f t="shared" si="0"/>
        <v>441045</v>
      </c>
      <c r="F16" s="31">
        <f>SUM(F6+F8+F12+F14)</f>
        <v>413384</v>
      </c>
    </row>
    <row r="17" spans="1:7" x14ac:dyDescent="0.3">
      <c r="E17" s="1" t="s">
        <v>63</v>
      </c>
    </row>
    <row r="18" spans="1:7" x14ac:dyDescent="0.3">
      <c r="E18" s="26" t="s">
        <v>63</v>
      </c>
    </row>
    <row r="19" spans="1:7" x14ac:dyDescent="0.3">
      <c r="A19" s="8"/>
      <c r="C19" s="23"/>
      <c r="D19" s="24"/>
      <c r="F19" s="22"/>
      <c r="G19" s="17"/>
    </row>
  </sheetData>
  <printOptions gridLines="1"/>
  <pageMargins left="0.2" right="0.2" top="0.25" bottom="0.2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5965-B3D9-4BC5-ADFB-FFD357E5C869}">
  <sheetPr>
    <pageSetUpPr fitToPage="1"/>
  </sheetPr>
  <dimension ref="A1:L37"/>
  <sheetViews>
    <sheetView workbookViewId="0">
      <selection activeCell="E34" sqref="E34"/>
    </sheetView>
  </sheetViews>
  <sheetFormatPr defaultRowHeight="14.4" x14ac:dyDescent="0.3"/>
  <cols>
    <col min="1" max="1" width="40.88671875" customWidth="1"/>
    <col min="3" max="5" width="13" customWidth="1"/>
    <col min="6" max="6" width="12.88671875" customWidth="1"/>
    <col min="7" max="7" width="13" customWidth="1"/>
    <col min="8" max="8" width="13.88671875" customWidth="1"/>
    <col min="9" max="9" width="12.33203125" customWidth="1"/>
    <col min="11" max="12" width="11.5546875" bestFit="1" customWidth="1"/>
  </cols>
  <sheetData>
    <row r="1" spans="1:12" ht="15.6" x14ac:dyDescent="0.3">
      <c r="A1" s="2" t="s">
        <v>156</v>
      </c>
      <c r="B1" s="2"/>
      <c r="C1" s="2"/>
      <c r="D1" s="2"/>
      <c r="E1" s="2"/>
      <c r="F1" s="2"/>
      <c r="G1" s="2"/>
      <c r="H1" s="2"/>
    </row>
    <row r="2" spans="1:12" ht="41.4" x14ac:dyDescent="0.3">
      <c r="A2" s="8" t="s">
        <v>14</v>
      </c>
      <c r="B2" s="8" t="s">
        <v>15</v>
      </c>
      <c r="C2" s="12" t="s">
        <v>206</v>
      </c>
      <c r="D2" s="12" t="s">
        <v>207</v>
      </c>
      <c r="E2" s="12" t="s">
        <v>208</v>
      </c>
      <c r="F2" s="12" t="s">
        <v>209</v>
      </c>
      <c r="G2" s="12" t="s">
        <v>210</v>
      </c>
      <c r="H2" s="9" t="s">
        <v>205</v>
      </c>
    </row>
    <row r="3" spans="1:12" x14ac:dyDescent="0.3">
      <c r="A3" s="8"/>
      <c r="B3" s="8"/>
      <c r="C3" s="10"/>
      <c r="D3" s="10"/>
      <c r="E3" s="10"/>
      <c r="F3" s="10"/>
      <c r="G3" s="10"/>
      <c r="H3" s="9"/>
    </row>
    <row r="4" spans="1:12" x14ac:dyDescent="0.3">
      <c r="A4" s="8" t="s">
        <v>157</v>
      </c>
      <c r="B4" s="8"/>
      <c r="C4" s="10"/>
      <c r="D4" s="10"/>
      <c r="E4" s="10"/>
      <c r="F4" s="10"/>
      <c r="G4" s="10"/>
      <c r="H4" s="9"/>
    </row>
    <row r="5" spans="1:12" x14ac:dyDescent="0.3">
      <c r="A5" s="8" t="s">
        <v>17</v>
      </c>
      <c r="B5" s="8" t="s">
        <v>158</v>
      </c>
      <c r="C5" s="10">
        <v>88556</v>
      </c>
      <c r="D5" s="10">
        <v>107300</v>
      </c>
      <c r="E5" s="10">
        <v>118200</v>
      </c>
      <c r="F5" s="10"/>
      <c r="G5" s="10">
        <v>0</v>
      </c>
      <c r="H5" s="10">
        <f>+F5-D5</f>
        <v>-107300</v>
      </c>
    </row>
    <row r="6" spans="1:12" x14ac:dyDescent="0.3">
      <c r="A6" s="8" t="s">
        <v>19</v>
      </c>
      <c r="B6" s="8" t="s">
        <v>159</v>
      </c>
      <c r="C6" s="10">
        <v>13492</v>
      </c>
      <c r="D6" s="10">
        <v>60473</v>
      </c>
      <c r="E6" s="10">
        <v>50000</v>
      </c>
      <c r="F6" s="10"/>
      <c r="G6" s="10">
        <v>0</v>
      </c>
      <c r="H6" s="10">
        <f t="shared" ref="H6:H36" si="0">+F6-D6</f>
        <v>-60473</v>
      </c>
    </row>
    <row r="7" spans="1:12" x14ac:dyDescent="0.3">
      <c r="A7" s="8" t="s">
        <v>20</v>
      </c>
      <c r="B7" s="8"/>
      <c r="C7" s="10">
        <f>SUM(C5:C6)</f>
        <v>102048</v>
      </c>
      <c r="D7" s="10">
        <f>SUM(D5:D6)</f>
        <v>167773</v>
      </c>
      <c r="E7" s="10">
        <f>SUM(E5:E6)</f>
        <v>168200</v>
      </c>
      <c r="F7" s="10">
        <f>SUM(F5:F6)</f>
        <v>0</v>
      </c>
      <c r="G7" s="10">
        <f>SUM(G5:G6)</f>
        <v>0</v>
      </c>
      <c r="H7" s="10"/>
      <c r="I7" s="10"/>
      <c r="K7" s="25"/>
      <c r="L7" s="29"/>
    </row>
    <row r="8" spans="1:12" x14ac:dyDescent="0.3">
      <c r="A8" s="8"/>
      <c r="B8" s="8"/>
      <c r="C8" s="10"/>
      <c r="D8" s="10"/>
      <c r="E8" s="10"/>
      <c r="F8" s="10"/>
      <c r="G8" s="10"/>
      <c r="H8" s="10"/>
    </row>
    <row r="9" spans="1:12" x14ac:dyDescent="0.3">
      <c r="A9" s="8" t="s">
        <v>160</v>
      </c>
      <c r="B9" s="8"/>
      <c r="C9" s="10"/>
      <c r="D9" s="10"/>
      <c r="E9" s="10"/>
      <c r="F9" s="10"/>
      <c r="G9" s="10"/>
      <c r="H9" s="10"/>
    </row>
    <row r="10" spans="1:12" x14ac:dyDescent="0.3">
      <c r="A10" s="8" t="s">
        <v>161</v>
      </c>
      <c r="B10" s="8" t="s">
        <v>162</v>
      </c>
      <c r="C10" s="10">
        <v>120222</v>
      </c>
      <c r="D10" s="10">
        <v>116297</v>
      </c>
      <c r="E10" s="10">
        <v>126207</v>
      </c>
      <c r="F10" s="10"/>
      <c r="G10" s="10">
        <v>0</v>
      </c>
      <c r="H10" s="10">
        <f t="shared" si="0"/>
        <v>-116297</v>
      </c>
    </row>
    <row r="11" spans="1:12" x14ac:dyDescent="0.3">
      <c r="A11" s="8"/>
      <c r="B11" s="8"/>
      <c r="C11" s="10"/>
      <c r="D11" s="10"/>
      <c r="E11" s="10"/>
      <c r="F11" s="10"/>
      <c r="G11" s="10"/>
      <c r="H11" s="10"/>
    </row>
    <row r="12" spans="1:12" x14ac:dyDescent="0.3">
      <c r="A12" s="8" t="s">
        <v>163</v>
      </c>
      <c r="B12" s="8"/>
      <c r="C12" s="10"/>
      <c r="D12" s="10"/>
      <c r="E12" s="10"/>
      <c r="F12" s="10"/>
      <c r="G12" s="10"/>
      <c r="H12" s="10"/>
    </row>
    <row r="13" spans="1:12" x14ac:dyDescent="0.3">
      <c r="A13" s="8" t="s">
        <v>18</v>
      </c>
      <c r="B13" s="8" t="s">
        <v>164</v>
      </c>
      <c r="C13" s="10">
        <v>0</v>
      </c>
      <c r="D13" s="10">
        <v>2000</v>
      </c>
      <c r="E13" s="10">
        <v>2000</v>
      </c>
      <c r="F13" s="10"/>
      <c r="G13" s="10">
        <v>0</v>
      </c>
      <c r="H13" s="10">
        <f t="shared" si="0"/>
        <v>-2000</v>
      </c>
    </row>
    <row r="14" spans="1:12" x14ac:dyDescent="0.3">
      <c r="A14" s="8" t="s">
        <v>19</v>
      </c>
      <c r="B14" s="8" t="s">
        <v>165</v>
      </c>
      <c r="C14" s="10">
        <v>80873</v>
      </c>
      <c r="D14" s="10">
        <v>35000</v>
      </c>
      <c r="E14" s="10">
        <v>35000</v>
      </c>
      <c r="F14" s="10"/>
      <c r="G14" s="10">
        <v>0</v>
      </c>
      <c r="H14" s="10">
        <f t="shared" si="0"/>
        <v>-35000</v>
      </c>
    </row>
    <row r="15" spans="1:12" x14ac:dyDescent="0.3">
      <c r="A15" s="8" t="s">
        <v>20</v>
      </c>
      <c r="B15" s="8"/>
      <c r="C15" s="10">
        <f>SUM(C13:C14)</f>
        <v>80873</v>
      </c>
      <c r="D15" s="10">
        <f>SUM(D13:D14)</f>
        <v>37000</v>
      </c>
      <c r="E15" s="10">
        <f>SUM(E13:E14)</f>
        <v>37000</v>
      </c>
      <c r="F15" s="10">
        <f>SUM(F13:F14)</f>
        <v>0</v>
      </c>
      <c r="G15" s="10">
        <f>SUM(G13:G14)</f>
        <v>0</v>
      </c>
      <c r="H15" s="10"/>
    </row>
    <row r="16" spans="1:12" x14ac:dyDescent="0.3">
      <c r="A16" s="8"/>
      <c r="B16" s="8"/>
      <c r="C16" s="10"/>
      <c r="D16" s="10"/>
      <c r="E16" s="10"/>
      <c r="F16" s="10"/>
      <c r="G16" s="10"/>
      <c r="H16" s="10"/>
    </row>
    <row r="17" spans="1:8" x14ac:dyDescent="0.3">
      <c r="A17" s="8" t="s">
        <v>166</v>
      </c>
      <c r="B17" s="8"/>
      <c r="C17" s="10"/>
      <c r="D17" s="10"/>
      <c r="E17" s="10"/>
      <c r="F17" s="10"/>
      <c r="G17" s="10"/>
      <c r="H17" s="10"/>
    </row>
    <row r="18" spans="1:8" x14ac:dyDescent="0.3">
      <c r="A18" s="8" t="s">
        <v>19</v>
      </c>
      <c r="B18" s="8" t="s">
        <v>167</v>
      </c>
      <c r="C18" s="10">
        <v>1760</v>
      </c>
      <c r="D18" s="10">
        <v>2500</v>
      </c>
      <c r="E18" s="10">
        <v>2500</v>
      </c>
      <c r="F18" s="10"/>
      <c r="G18" s="10">
        <v>0</v>
      </c>
      <c r="H18" s="10">
        <f t="shared" si="0"/>
        <v>-2500</v>
      </c>
    </row>
    <row r="19" spans="1:8" x14ac:dyDescent="0.3">
      <c r="A19" s="8" t="s">
        <v>20</v>
      </c>
      <c r="B19" s="8"/>
      <c r="C19" s="10">
        <v>1760</v>
      </c>
      <c r="D19" s="10">
        <f>SUM(D18:D18)</f>
        <v>2500</v>
      </c>
      <c r="E19" s="10">
        <f>SUM(E18:E18)</f>
        <v>2500</v>
      </c>
      <c r="F19" s="10">
        <f>SUM(F18:F18)</f>
        <v>0</v>
      </c>
      <c r="G19" s="10">
        <f>SUM(G18:G18)</f>
        <v>0</v>
      </c>
      <c r="H19" s="10"/>
    </row>
    <row r="20" spans="1:8" x14ac:dyDescent="0.3">
      <c r="A20" s="8"/>
      <c r="B20" s="8"/>
      <c r="C20" s="10"/>
      <c r="D20" s="10"/>
      <c r="E20" s="10"/>
      <c r="F20" s="10"/>
      <c r="G20" s="10"/>
      <c r="H20" s="10"/>
    </row>
    <row r="21" spans="1:8" x14ac:dyDescent="0.3">
      <c r="A21" s="8" t="s">
        <v>168</v>
      </c>
      <c r="B21" s="8"/>
      <c r="C21" s="10"/>
      <c r="D21" s="10"/>
      <c r="E21" s="10"/>
      <c r="F21" s="10"/>
      <c r="G21" s="10"/>
      <c r="H21" s="10"/>
    </row>
    <row r="22" spans="1:8" x14ac:dyDescent="0.3">
      <c r="A22" s="8" t="s">
        <v>19</v>
      </c>
      <c r="B22" s="8" t="s">
        <v>169</v>
      </c>
      <c r="C22" s="10">
        <v>41507</v>
      </c>
      <c r="D22" s="10">
        <v>60000</v>
      </c>
      <c r="E22" s="10">
        <v>70000</v>
      </c>
      <c r="F22" s="10"/>
      <c r="G22" s="10">
        <v>0</v>
      </c>
      <c r="H22" s="10">
        <f t="shared" si="0"/>
        <v>-60000</v>
      </c>
    </row>
    <row r="23" spans="1:8" x14ac:dyDescent="0.3">
      <c r="A23" s="8" t="s">
        <v>20</v>
      </c>
      <c r="B23" s="8"/>
      <c r="C23" s="10">
        <f>SUM(C22:C22)</f>
        <v>41507</v>
      </c>
      <c r="D23" s="10">
        <f>SUM(D22:D22)</f>
        <v>60000</v>
      </c>
      <c r="E23" s="10">
        <f>SUM(E22:E22)</f>
        <v>70000</v>
      </c>
      <c r="F23" s="10">
        <f>SUM(F22:F22)</f>
        <v>0</v>
      </c>
      <c r="G23" s="10">
        <f>SUM(G22:G22)</f>
        <v>0</v>
      </c>
      <c r="H23" s="10"/>
    </row>
    <row r="24" spans="1:8" x14ac:dyDescent="0.3">
      <c r="A24" s="8"/>
      <c r="B24" s="8"/>
      <c r="C24" s="10"/>
      <c r="D24" s="10"/>
      <c r="E24" s="10"/>
      <c r="F24" s="10"/>
      <c r="G24" s="10"/>
      <c r="H24" s="10"/>
    </row>
    <row r="25" spans="1:8" s="9" customFormat="1" x14ac:dyDescent="0.3">
      <c r="A25" s="8" t="s">
        <v>96</v>
      </c>
      <c r="B25"/>
      <c r="C25"/>
      <c r="D25"/>
      <c r="E25"/>
      <c r="F25"/>
      <c r="G25"/>
      <c r="H25" s="10"/>
    </row>
    <row r="26" spans="1:8" s="9" customFormat="1" x14ac:dyDescent="0.3">
      <c r="A26" s="8" t="s">
        <v>97</v>
      </c>
      <c r="B26" s="8" t="s">
        <v>186</v>
      </c>
      <c r="C26" s="17">
        <v>11772</v>
      </c>
      <c r="D26" s="17">
        <v>6199</v>
      </c>
      <c r="E26" s="17">
        <v>6535</v>
      </c>
      <c r="F26" s="17"/>
      <c r="G26" s="17">
        <v>0</v>
      </c>
      <c r="H26" s="10">
        <f t="shared" si="0"/>
        <v>-6199</v>
      </c>
    </row>
    <row r="27" spans="1:8" s="9" customFormat="1" x14ac:dyDescent="0.3">
      <c r="A27" s="8" t="s">
        <v>99</v>
      </c>
      <c r="B27" s="8" t="s">
        <v>187</v>
      </c>
      <c r="C27" s="17">
        <v>6859</v>
      </c>
      <c r="D27" s="17">
        <v>8250</v>
      </c>
      <c r="E27" s="17">
        <v>9000</v>
      </c>
      <c r="F27" s="17"/>
      <c r="G27" s="17">
        <v>0</v>
      </c>
      <c r="H27" s="10">
        <f t="shared" si="0"/>
        <v>-8250</v>
      </c>
    </row>
    <row r="28" spans="1:8" s="9" customFormat="1" x14ac:dyDescent="0.3">
      <c r="A28" s="8" t="s">
        <v>107</v>
      </c>
      <c r="B28" s="8" t="s">
        <v>188</v>
      </c>
      <c r="C28" s="17">
        <v>5234</v>
      </c>
      <c r="D28" s="17">
        <v>7600</v>
      </c>
      <c r="E28" s="17">
        <v>7600</v>
      </c>
      <c r="F28" s="17"/>
      <c r="G28" s="17">
        <v>0</v>
      </c>
      <c r="H28" s="10">
        <f t="shared" si="0"/>
        <v>-7600</v>
      </c>
    </row>
    <row r="29" spans="1:8" s="9" customFormat="1" x14ac:dyDescent="0.3">
      <c r="A29" s="8" t="s">
        <v>189</v>
      </c>
      <c r="B29" s="8" t="s">
        <v>190</v>
      </c>
      <c r="C29" s="17">
        <v>820</v>
      </c>
      <c r="D29" s="17">
        <v>1500</v>
      </c>
      <c r="E29" s="17">
        <v>1500</v>
      </c>
      <c r="F29" s="17"/>
      <c r="G29" s="17">
        <v>0</v>
      </c>
      <c r="H29" s="10">
        <f t="shared" si="0"/>
        <v>-1500</v>
      </c>
    </row>
    <row r="30" spans="1:8" s="9" customFormat="1" x14ac:dyDescent="0.3">
      <c r="A30" s="8" t="s">
        <v>150</v>
      </c>
      <c r="B30" s="8"/>
      <c r="C30" s="10">
        <f>SUM(C26:C29)</f>
        <v>24685</v>
      </c>
      <c r="D30" s="10">
        <f>SUM(D26:D29)</f>
        <v>23549</v>
      </c>
      <c r="E30" s="10">
        <f>SUM(E26:E29)</f>
        <v>24635</v>
      </c>
      <c r="F30" s="10">
        <f>SUM(F26:F29)</f>
        <v>0</v>
      </c>
      <c r="G30" s="10">
        <f>SUM(G26:G29)</f>
        <v>0</v>
      </c>
      <c r="H30" s="10"/>
    </row>
    <row r="31" spans="1:8" s="9" customFormat="1" x14ac:dyDescent="0.3">
      <c r="A31" s="8" t="s">
        <v>63</v>
      </c>
      <c r="B31" s="8"/>
      <c r="C31"/>
      <c r="D31"/>
      <c r="E31"/>
      <c r="F31"/>
      <c r="G31"/>
      <c r="H31" s="10"/>
    </row>
    <row r="32" spans="1:8" s="9" customFormat="1" x14ac:dyDescent="0.3">
      <c r="A32" s="8" t="s">
        <v>109</v>
      </c>
      <c r="B32" s="8"/>
      <c r="C32"/>
      <c r="D32"/>
      <c r="E32"/>
      <c r="F32"/>
      <c r="G32"/>
      <c r="H32" s="10"/>
    </row>
    <row r="33" spans="1:9" s="9" customFormat="1" x14ac:dyDescent="0.3">
      <c r="A33" s="8" t="s">
        <v>111</v>
      </c>
      <c r="B33" s="8" t="s">
        <v>112</v>
      </c>
      <c r="C33" s="17"/>
      <c r="D33" s="17"/>
      <c r="E33" s="17"/>
      <c r="F33" s="17"/>
      <c r="G33" s="17">
        <v>0</v>
      </c>
      <c r="H33" s="10">
        <v>0</v>
      </c>
    </row>
    <row r="34" spans="1:9" s="9" customFormat="1" x14ac:dyDescent="0.3">
      <c r="A34" s="8" t="s">
        <v>113</v>
      </c>
      <c r="B34" s="8" t="s">
        <v>114</v>
      </c>
      <c r="C34" s="17">
        <v>25000</v>
      </c>
      <c r="D34" s="17">
        <v>35000</v>
      </c>
      <c r="E34" s="17">
        <v>35000</v>
      </c>
      <c r="F34" s="17"/>
      <c r="G34" s="17">
        <v>0</v>
      </c>
      <c r="H34" s="10">
        <f t="shared" si="0"/>
        <v>-35000</v>
      </c>
    </row>
    <row r="35" spans="1:9" s="9" customFormat="1" x14ac:dyDescent="0.3">
      <c r="A35" s="8" t="s">
        <v>149</v>
      </c>
      <c r="B35"/>
      <c r="C35" s="10">
        <f>SUM(C33:C34)</f>
        <v>25000</v>
      </c>
      <c r="D35" s="10">
        <f>SUM(D33:D34)</f>
        <v>35000</v>
      </c>
      <c r="E35" s="10">
        <f>SUM(E33:E34)</f>
        <v>35000</v>
      </c>
      <c r="F35" s="10">
        <f>SUM(F33:F34)</f>
        <v>0</v>
      </c>
      <c r="G35" s="10">
        <f>SUM(G33:G34)</f>
        <v>0</v>
      </c>
      <c r="H35" s="10"/>
      <c r="I35" s="10"/>
    </row>
    <row r="36" spans="1:9" x14ac:dyDescent="0.3">
      <c r="A36" s="8" t="s">
        <v>116</v>
      </c>
      <c r="C36" s="19">
        <f>SUM(C7,C10,C15,C19,C23,C30,C35)</f>
        <v>396095</v>
      </c>
      <c r="D36" s="19">
        <f>SUM(D7,D10,D15,D19,D23,D30,D35)</f>
        <v>442119</v>
      </c>
      <c r="E36" s="19">
        <f>SUM(E7,E10,E15,E19,E23,E30,E35)</f>
        <v>463542</v>
      </c>
      <c r="F36" s="19">
        <f>SUM(F7,F10,F15,F19,F23,F30,F35)</f>
        <v>0</v>
      </c>
      <c r="G36" s="19">
        <f>SUM(G7,G10,G15,G19,G23,G30,G35)</f>
        <v>0</v>
      </c>
      <c r="H36" s="10">
        <f t="shared" si="0"/>
        <v>-442119</v>
      </c>
    </row>
    <row r="37" spans="1:9" x14ac:dyDescent="0.3">
      <c r="A37" s="8" t="s">
        <v>117</v>
      </c>
      <c r="H37" s="9"/>
    </row>
  </sheetData>
  <printOptions gridLines="1"/>
  <pageMargins left="0.2" right="0.2" top="0.25" bottom="0.2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8174-34CD-49AA-950F-EE4B286C2BC6}">
  <sheetPr>
    <pageSetUpPr fitToPage="1"/>
  </sheetPr>
  <dimension ref="A1:H21"/>
  <sheetViews>
    <sheetView workbookViewId="0">
      <selection activeCell="F20" sqref="F20"/>
    </sheetView>
  </sheetViews>
  <sheetFormatPr defaultRowHeight="14.4" x14ac:dyDescent="0.3"/>
  <cols>
    <col min="1" max="1" width="42.109375" bestFit="1" customWidth="1"/>
    <col min="3" max="7" width="13" customWidth="1"/>
    <col min="8" max="8" width="13.33203125" customWidth="1"/>
  </cols>
  <sheetData>
    <row r="1" spans="1:8" ht="15.6" x14ac:dyDescent="0.3">
      <c r="A1" s="2" t="s">
        <v>170</v>
      </c>
      <c r="B1" s="2"/>
      <c r="C1" s="14"/>
      <c r="D1" s="14"/>
      <c r="E1" s="14"/>
      <c r="F1" s="14"/>
      <c r="G1" s="14"/>
    </row>
    <row r="2" spans="1:8" ht="18" x14ac:dyDescent="0.35">
      <c r="A2" s="7"/>
      <c r="B2" s="7"/>
      <c r="C2" s="15"/>
      <c r="D2" s="15"/>
      <c r="E2" s="15"/>
      <c r="F2" s="15"/>
      <c r="G2" s="15"/>
    </row>
    <row r="3" spans="1:8" ht="55.2" x14ac:dyDescent="0.3">
      <c r="A3" s="8" t="s">
        <v>14</v>
      </c>
      <c r="B3" s="8" t="s">
        <v>15</v>
      </c>
      <c r="C3" s="16" t="s">
        <v>206</v>
      </c>
      <c r="D3" s="16" t="s">
        <v>207</v>
      </c>
      <c r="E3" s="16" t="s">
        <v>211</v>
      </c>
      <c r="F3" s="16" t="s">
        <v>209</v>
      </c>
      <c r="G3" s="16" t="s">
        <v>210</v>
      </c>
      <c r="H3" s="16" t="s">
        <v>205</v>
      </c>
    </row>
    <row r="4" spans="1:8" x14ac:dyDescent="0.3">
      <c r="C4" s="17"/>
      <c r="D4" s="17"/>
      <c r="E4" s="17"/>
      <c r="F4" s="17"/>
      <c r="G4" s="17"/>
    </row>
    <row r="5" spans="1:8" x14ac:dyDescent="0.3">
      <c r="A5" s="8" t="s">
        <v>171</v>
      </c>
      <c r="B5" s="8"/>
      <c r="C5" s="18"/>
      <c r="D5" s="18"/>
      <c r="E5" s="18"/>
      <c r="F5" s="18"/>
      <c r="G5" s="18"/>
    </row>
    <row r="6" spans="1:8" x14ac:dyDescent="0.3">
      <c r="A6" s="8" t="s">
        <v>174</v>
      </c>
      <c r="B6" s="8" t="s">
        <v>175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7">
        <f>+E6-D6</f>
        <v>0</v>
      </c>
    </row>
    <row r="7" spans="1:8" x14ac:dyDescent="0.3">
      <c r="A7" s="8" t="s">
        <v>172</v>
      </c>
      <c r="B7" s="8" t="s">
        <v>176</v>
      </c>
      <c r="C7" s="18">
        <f>55.75+25.44</f>
        <v>81.19</v>
      </c>
      <c r="D7" s="18">
        <v>40</v>
      </c>
      <c r="E7" s="18">
        <v>50</v>
      </c>
      <c r="F7" s="18">
        <v>50</v>
      </c>
      <c r="G7" s="18">
        <v>0</v>
      </c>
      <c r="H7" s="17">
        <f t="shared" ref="H7:H20" si="0">+E7-D7</f>
        <v>10</v>
      </c>
    </row>
    <row r="8" spans="1:8" x14ac:dyDescent="0.3">
      <c r="A8" s="8" t="s">
        <v>173</v>
      </c>
      <c r="B8" s="8"/>
      <c r="C8" s="18"/>
      <c r="D8" s="18">
        <v>0</v>
      </c>
      <c r="E8" s="18">
        <v>0</v>
      </c>
      <c r="F8" s="18">
        <v>0</v>
      </c>
      <c r="G8" s="18">
        <v>0</v>
      </c>
      <c r="H8" s="17">
        <f t="shared" si="0"/>
        <v>0</v>
      </c>
    </row>
    <row r="9" spans="1:8" x14ac:dyDescent="0.3">
      <c r="A9" s="8"/>
      <c r="B9" s="8"/>
      <c r="C9" s="18"/>
      <c r="D9" s="18"/>
      <c r="E9" s="18"/>
      <c r="F9" s="18"/>
      <c r="G9" s="18"/>
      <c r="H9" s="17"/>
    </row>
    <row r="10" spans="1:8" x14ac:dyDescent="0.3">
      <c r="A10" s="8"/>
      <c r="B10" s="8"/>
      <c r="C10" s="18"/>
      <c r="D10" s="18"/>
      <c r="E10" s="18"/>
      <c r="F10" s="18"/>
      <c r="G10" s="18"/>
      <c r="H10" s="17"/>
    </row>
    <row r="11" spans="1:8" x14ac:dyDescent="0.3">
      <c r="A11" s="8"/>
      <c r="B11" s="8"/>
      <c r="C11" s="18"/>
      <c r="D11" s="18"/>
      <c r="E11" s="18"/>
      <c r="F11" s="18"/>
      <c r="G11" s="18"/>
      <c r="H11" s="17"/>
    </row>
    <row r="12" spans="1:8" x14ac:dyDescent="0.3">
      <c r="A12" s="8" t="s">
        <v>177</v>
      </c>
      <c r="B12" s="8"/>
      <c r="C12" s="18"/>
      <c r="D12" s="18"/>
      <c r="E12" s="18"/>
      <c r="F12" s="18"/>
      <c r="G12" s="18"/>
      <c r="H12" s="17"/>
    </row>
    <row r="13" spans="1:8" x14ac:dyDescent="0.3">
      <c r="A13" s="8" t="s">
        <v>178</v>
      </c>
      <c r="B13" s="8" t="s">
        <v>179</v>
      </c>
      <c r="C13" s="18">
        <v>96666</v>
      </c>
      <c r="D13" s="18">
        <v>94207</v>
      </c>
      <c r="E13" s="18">
        <v>94207</v>
      </c>
      <c r="F13" s="18">
        <v>94027</v>
      </c>
      <c r="G13" s="18">
        <v>0</v>
      </c>
      <c r="H13" s="17">
        <f t="shared" si="0"/>
        <v>0</v>
      </c>
    </row>
    <row r="14" spans="1:8" x14ac:dyDescent="0.3">
      <c r="A14" s="8" t="s">
        <v>216</v>
      </c>
      <c r="B14" s="8" t="s">
        <v>217</v>
      </c>
      <c r="C14" s="18">
        <v>9275</v>
      </c>
      <c r="D14" s="18">
        <v>0</v>
      </c>
      <c r="E14" s="18">
        <v>0</v>
      </c>
      <c r="F14" s="18">
        <v>0</v>
      </c>
      <c r="G14" s="18"/>
      <c r="H14" s="17"/>
    </row>
    <row r="15" spans="1:8" x14ac:dyDescent="0.3">
      <c r="A15" s="8"/>
      <c r="B15" s="8"/>
      <c r="C15" s="18"/>
      <c r="D15" s="18"/>
      <c r="E15" s="18"/>
      <c r="F15" s="18"/>
      <c r="G15" s="18"/>
      <c r="H15" s="17"/>
    </row>
    <row r="16" spans="1:8" x14ac:dyDescent="0.3">
      <c r="A16" s="8" t="s">
        <v>144</v>
      </c>
      <c r="B16" s="8"/>
      <c r="C16" s="18">
        <f>SUM(C5:C15)</f>
        <v>106022.19</v>
      </c>
      <c r="D16" s="18">
        <f>SUM(D5:D15)</f>
        <v>94247</v>
      </c>
      <c r="E16" s="18">
        <f>SUM(E5:E15)</f>
        <v>94257</v>
      </c>
      <c r="F16" s="18">
        <f>SUM(F5:F15)</f>
        <v>94077</v>
      </c>
      <c r="G16" s="18">
        <f>SUM(G5:G15)</f>
        <v>0</v>
      </c>
      <c r="H16" s="17"/>
    </row>
    <row r="17" spans="1:8" x14ac:dyDescent="0.3">
      <c r="A17" s="8" t="s">
        <v>145</v>
      </c>
      <c r="B17" s="8"/>
      <c r="C17" s="18"/>
      <c r="D17" s="18"/>
      <c r="E17" s="18"/>
      <c r="F17" s="18"/>
      <c r="G17" s="18"/>
      <c r="H17" s="17"/>
    </row>
    <row r="18" spans="1:8" x14ac:dyDescent="0.3">
      <c r="A18" s="8"/>
      <c r="B18" s="8"/>
      <c r="C18" s="18"/>
      <c r="D18" s="18"/>
      <c r="E18" s="18"/>
      <c r="F18" s="18"/>
      <c r="G18" s="18"/>
      <c r="H18" s="17"/>
    </row>
    <row r="19" spans="1:8" x14ac:dyDescent="0.3">
      <c r="A19" s="8" t="s">
        <v>146</v>
      </c>
      <c r="B19" s="8"/>
      <c r="C19" s="18">
        <v>55988</v>
      </c>
      <c r="D19" s="18">
        <v>30473</v>
      </c>
      <c r="E19" s="18">
        <v>35000</v>
      </c>
      <c r="F19" s="18">
        <v>35000</v>
      </c>
      <c r="G19" s="18"/>
      <c r="H19" s="17"/>
    </row>
    <row r="20" spans="1:8" x14ac:dyDescent="0.3">
      <c r="A20" s="8" t="s">
        <v>147</v>
      </c>
      <c r="B20" s="8"/>
      <c r="C20" s="18"/>
      <c r="D20" s="18"/>
      <c r="E20" s="18"/>
      <c r="F20" s="18"/>
      <c r="G20" s="18">
        <v>0</v>
      </c>
      <c r="H20" s="17">
        <f t="shared" si="0"/>
        <v>0</v>
      </c>
    </row>
    <row r="21" spans="1:8" x14ac:dyDescent="0.3">
      <c r="A21" s="8" t="s">
        <v>117</v>
      </c>
      <c r="B21" s="8"/>
      <c r="C21" s="18"/>
      <c r="D21" s="18"/>
      <c r="E21" s="18"/>
      <c r="F21" s="18"/>
      <c r="G21" s="18"/>
      <c r="H21" s="17"/>
    </row>
  </sheetData>
  <printOptions gridLines="1"/>
  <pageMargins left="0.2" right="0.2" top="0.25" bottom="0.2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EFBB-6384-4570-9889-ADCE0E579A74}">
  <sheetPr>
    <pageSetUpPr fitToPage="1"/>
  </sheetPr>
  <dimension ref="A1:K39"/>
  <sheetViews>
    <sheetView workbookViewId="0">
      <selection activeCell="A6" sqref="A6"/>
    </sheetView>
  </sheetViews>
  <sheetFormatPr defaultRowHeight="14.4" x14ac:dyDescent="0.3"/>
  <cols>
    <col min="1" max="1" width="42.109375" customWidth="1"/>
    <col min="3" max="6" width="13" style="17" customWidth="1"/>
    <col min="7" max="7" width="16.44140625" style="17" customWidth="1"/>
    <col min="8" max="10" width="12.6640625" customWidth="1"/>
  </cols>
  <sheetData>
    <row r="1" spans="1:9" s="13" customFormat="1" ht="15.6" x14ac:dyDescent="0.3">
      <c r="A1" s="2" t="s">
        <v>119</v>
      </c>
      <c r="B1" s="2"/>
      <c r="C1" s="14"/>
      <c r="D1" s="14"/>
      <c r="E1" s="14"/>
      <c r="F1" s="14"/>
      <c r="G1" s="14"/>
    </row>
    <row r="2" spans="1:9" ht="18" x14ac:dyDescent="0.35">
      <c r="A2" s="7"/>
      <c r="B2" s="7"/>
      <c r="C2" s="15"/>
      <c r="D2" s="15"/>
      <c r="E2" s="15"/>
      <c r="F2" s="15"/>
      <c r="G2" s="15"/>
    </row>
    <row r="3" spans="1:9" ht="55.2" x14ac:dyDescent="0.3">
      <c r="A3" s="8" t="s">
        <v>14</v>
      </c>
      <c r="B3" s="8" t="s">
        <v>15</v>
      </c>
      <c r="C3" s="16" t="s">
        <v>206</v>
      </c>
      <c r="D3" s="16" t="s">
        <v>207</v>
      </c>
      <c r="E3" s="16" t="s">
        <v>211</v>
      </c>
      <c r="F3" s="16" t="s">
        <v>209</v>
      </c>
      <c r="G3" s="16" t="s">
        <v>210</v>
      </c>
      <c r="H3" s="16" t="s">
        <v>205</v>
      </c>
    </row>
    <row r="5" spans="1:9" x14ac:dyDescent="0.3">
      <c r="A5" s="8" t="s">
        <v>120</v>
      </c>
      <c r="B5" s="8"/>
      <c r="C5" s="18"/>
      <c r="D5" s="18"/>
      <c r="E5" s="18"/>
      <c r="F5" s="18"/>
      <c r="G5" s="18"/>
      <c r="H5" s="8"/>
      <c r="I5" s="8"/>
    </row>
    <row r="6" spans="1:9" x14ac:dyDescent="0.3">
      <c r="A6" s="8" t="s">
        <v>121</v>
      </c>
      <c r="B6" s="8" t="s">
        <v>122</v>
      </c>
      <c r="C6" s="18">
        <v>1555</v>
      </c>
      <c r="D6" s="18">
        <v>1500</v>
      </c>
      <c r="E6" s="18">
        <v>1500</v>
      </c>
      <c r="F6" s="18">
        <v>1500</v>
      </c>
      <c r="G6" s="18"/>
      <c r="H6" s="18">
        <f>+E6-D6</f>
        <v>0</v>
      </c>
      <c r="I6" s="8"/>
    </row>
    <row r="7" spans="1:9" x14ac:dyDescent="0.3">
      <c r="A7" s="8" t="s">
        <v>63</v>
      </c>
      <c r="B7" s="8"/>
      <c r="C7" s="18"/>
      <c r="D7" s="18"/>
      <c r="E7" s="18"/>
      <c r="F7" s="18"/>
      <c r="G7" s="18"/>
      <c r="H7" s="18"/>
      <c r="I7" s="8"/>
    </row>
    <row r="8" spans="1:9" x14ac:dyDescent="0.3">
      <c r="A8" s="8" t="s">
        <v>125</v>
      </c>
      <c r="B8" s="8"/>
      <c r="C8" s="18"/>
      <c r="D8" s="18"/>
      <c r="E8" s="18"/>
      <c r="F8" s="18"/>
      <c r="G8" s="18"/>
      <c r="H8" s="18"/>
      <c r="I8" s="8"/>
    </row>
    <row r="9" spans="1:9" x14ac:dyDescent="0.3">
      <c r="A9" s="8" t="s">
        <v>203</v>
      </c>
      <c r="B9" s="8" t="s">
        <v>204</v>
      </c>
      <c r="C9" s="18">
        <v>609</v>
      </c>
      <c r="D9" s="18">
        <v>0</v>
      </c>
      <c r="E9" s="18">
        <v>0</v>
      </c>
      <c r="F9" s="18">
        <v>0</v>
      </c>
      <c r="G9" s="18"/>
      <c r="H9" s="18">
        <f t="shared" ref="H9:H38" si="0">+E9-D9</f>
        <v>0</v>
      </c>
      <c r="I9" s="8"/>
    </row>
    <row r="10" spans="1:9" x14ac:dyDescent="0.3">
      <c r="A10" s="8" t="s">
        <v>194</v>
      </c>
      <c r="B10" s="8" t="s">
        <v>195</v>
      </c>
      <c r="C10" s="18">
        <v>22001</v>
      </c>
      <c r="D10" s="18">
        <v>26124</v>
      </c>
      <c r="E10" s="18">
        <v>25655</v>
      </c>
      <c r="F10" s="18">
        <v>25655</v>
      </c>
      <c r="G10" s="18"/>
      <c r="H10" s="18">
        <f t="shared" si="0"/>
        <v>-469</v>
      </c>
      <c r="I10" s="8"/>
    </row>
    <row r="11" spans="1:9" x14ac:dyDescent="0.3">
      <c r="A11" s="8" t="s">
        <v>123</v>
      </c>
      <c r="B11" s="8" t="s">
        <v>127</v>
      </c>
      <c r="C11" s="18">
        <v>1435</v>
      </c>
      <c r="D11" s="18">
        <v>500</v>
      </c>
      <c r="E11" s="18">
        <v>500</v>
      </c>
      <c r="F11" s="18">
        <v>500</v>
      </c>
      <c r="G11" s="18"/>
      <c r="H11" s="18">
        <f t="shared" si="0"/>
        <v>0</v>
      </c>
      <c r="I11" s="8"/>
    </row>
    <row r="12" spans="1:9" x14ac:dyDescent="0.3">
      <c r="A12" s="8" t="s">
        <v>124</v>
      </c>
      <c r="B12" s="8" t="s">
        <v>126</v>
      </c>
      <c r="C12" s="18">
        <v>190</v>
      </c>
      <c r="D12" s="18">
        <v>150</v>
      </c>
      <c r="E12" s="18">
        <v>0</v>
      </c>
      <c r="F12" s="18">
        <v>0</v>
      </c>
      <c r="G12" s="18"/>
      <c r="H12" s="18">
        <f t="shared" si="0"/>
        <v>-150</v>
      </c>
      <c r="I12" s="8"/>
    </row>
    <row r="13" spans="1:9" x14ac:dyDescent="0.3">
      <c r="A13" s="8"/>
      <c r="B13" s="8"/>
      <c r="C13" s="18"/>
      <c r="D13" s="18"/>
      <c r="E13" s="18"/>
      <c r="F13" s="18"/>
      <c r="G13" s="18"/>
      <c r="H13" s="18"/>
      <c r="I13" s="8"/>
    </row>
    <row r="14" spans="1:9" x14ac:dyDescent="0.3">
      <c r="A14" s="8" t="s">
        <v>128</v>
      </c>
      <c r="B14" s="8"/>
      <c r="C14" s="18"/>
      <c r="D14" s="18"/>
      <c r="E14" s="18"/>
      <c r="F14" s="18"/>
      <c r="G14" s="18"/>
      <c r="H14" s="18"/>
      <c r="I14" s="8"/>
    </row>
    <row r="15" spans="1:9" x14ac:dyDescent="0.3">
      <c r="A15" s="8" t="s">
        <v>129</v>
      </c>
      <c r="B15" s="8" t="s">
        <v>131</v>
      </c>
      <c r="C15" s="18">
        <v>56</v>
      </c>
      <c r="D15" s="18">
        <v>40</v>
      </c>
      <c r="E15" s="18">
        <v>40</v>
      </c>
      <c r="F15" s="18">
        <v>40</v>
      </c>
      <c r="G15" s="18"/>
      <c r="H15" s="18">
        <f t="shared" si="0"/>
        <v>0</v>
      </c>
      <c r="I15" s="8"/>
    </row>
    <row r="16" spans="1:9" x14ac:dyDescent="0.3">
      <c r="A16" s="8" t="s">
        <v>130</v>
      </c>
      <c r="B16" s="8" t="s">
        <v>132</v>
      </c>
      <c r="C16" s="18"/>
      <c r="D16" s="18"/>
      <c r="E16" s="18"/>
      <c r="F16" s="18"/>
      <c r="G16" s="18"/>
      <c r="H16" s="18">
        <f t="shared" si="0"/>
        <v>0</v>
      </c>
      <c r="I16" s="8"/>
    </row>
    <row r="17" spans="1:11" x14ac:dyDescent="0.3">
      <c r="A17" s="8"/>
      <c r="B17" s="8"/>
      <c r="C17" s="18"/>
      <c r="D17" s="18"/>
      <c r="E17" s="18"/>
      <c r="F17" s="18"/>
      <c r="G17" s="18"/>
      <c r="H17" s="18"/>
      <c r="I17" s="8"/>
    </row>
    <row r="18" spans="1:11" x14ac:dyDescent="0.3">
      <c r="A18" s="8" t="s">
        <v>133</v>
      </c>
      <c r="B18" s="8"/>
      <c r="C18" s="18"/>
      <c r="D18" s="18"/>
      <c r="E18" s="18"/>
      <c r="F18" s="18"/>
      <c r="G18" s="18"/>
      <c r="H18" s="18"/>
      <c r="I18" s="8"/>
    </row>
    <row r="19" spans="1:11" x14ac:dyDescent="0.3">
      <c r="A19" s="8" t="s">
        <v>180</v>
      </c>
      <c r="B19" s="8" t="s">
        <v>181</v>
      </c>
      <c r="C19" s="18">
        <v>1190</v>
      </c>
      <c r="D19" s="18">
        <v>900</v>
      </c>
      <c r="E19" s="18">
        <v>900</v>
      </c>
      <c r="F19" s="18">
        <v>900</v>
      </c>
      <c r="G19" s="18"/>
      <c r="H19" s="18">
        <f t="shared" si="0"/>
        <v>0</v>
      </c>
      <c r="I19" s="8"/>
    </row>
    <row r="20" spans="1:11" x14ac:dyDescent="0.3">
      <c r="A20" s="8" t="s">
        <v>182</v>
      </c>
      <c r="B20" s="8" t="s">
        <v>183</v>
      </c>
      <c r="C20" s="18">
        <v>150</v>
      </c>
      <c r="D20" s="18">
        <v>0</v>
      </c>
      <c r="E20" s="18">
        <v>0</v>
      </c>
      <c r="F20" s="18">
        <v>0</v>
      </c>
      <c r="G20" s="18"/>
      <c r="H20" s="18">
        <f t="shared" si="0"/>
        <v>0</v>
      </c>
      <c r="I20" s="8"/>
    </row>
    <row r="21" spans="1:11" x14ac:dyDescent="0.3">
      <c r="A21" s="8"/>
      <c r="B21" s="8"/>
      <c r="C21" s="18"/>
      <c r="D21" s="18"/>
      <c r="E21" s="18"/>
      <c r="F21" s="18"/>
      <c r="G21" s="18"/>
      <c r="H21" s="18"/>
      <c r="I21" s="8"/>
    </row>
    <row r="22" spans="1:11" x14ac:dyDescent="0.3">
      <c r="A22" s="8" t="s">
        <v>134</v>
      </c>
      <c r="B22" s="8" t="s">
        <v>135</v>
      </c>
      <c r="C22" s="18">
        <v>5957</v>
      </c>
      <c r="D22" s="18">
        <v>3500</v>
      </c>
      <c r="E22" s="18">
        <v>3500</v>
      </c>
      <c r="F22" s="18">
        <v>3500</v>
      </c>
      <c r="G22" s="18"/>
      <c r="H22" s="18">
        <f t="shared" si="0"/>
        <v>0</v>
      </c>
      <c r="I22" s="8"/>
    </row>
    <row r="23" spans="1:11" x14ac:dyDescent="0.3">
      <c r="A23" s="8"/>
      <c r="B23" s="8"/>
      <c r="C23" s="18"/>
      <c r="D23" s="18"/>
      <c r="E23" s="18"/>
      <c r="F23" s="18"/>
      <c r="G23" s="18"/>
      <c r="H23" s="18"/>
      <c r="I23" s="8"/>
    </row>
    <row r="24" spans="1:11" x14ac:dyDescent="0.3">
      <c r="A24" s="8" t="s">
        <v>136</v>
      </c>
      <c r="B24" s="8"/>
      <c r="C24" s="18"/>
      <c r="D24" s="18"/>
      <c r="E24" s="18"/>
      <c r="F24" s="18"/>
      <c r="G24" s="18"/>
      <c r="H24" s="18"/>
      <c r="I24" s="8"/>
    </row>
    <row r="25" spans="1:11" x14ac:dyDescent="0.3">
      <c r="A25" s="8" t="s">
        <v>137</v>
      </c>
      <c r="B25" s="8" t="s">
        <v>138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f t="shared" si="0"/>
        <v>0</v>
      </c>
      <c r="I25" s="8"/>
    </row>
    <row r="26" spans="1:11" x14ac:dyDescent="0.3">
      <c r="A26" s="8" t="s">
        <v>139</v>
      </c>
      <c r="B26" s="8" t="s">
        <v>140</v>
      </c>
      <c r="C26" s="18">
        <v>189</v>
      </c>
      <c r="D26" s="18"/>
      <c r="E26" s="18"/>
      <c r="F26" s="18"/>
      <c r="G26" s="18"/>
      <c r="H26" s="18"/>
      <c r="I26" s="8"/>
    </row>
    <row r="27" spans="1:11" x14ac:dyDescent="0.3">
      <c r="A27" s="8"/>
      <c r="B27" s="8" t="s">
        <v>140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f t="shared" si="0"/>
        <v>0</v>
      </c>
      <c r="I27" s="8"/>
    </row>
    <row r="28" spans="1:11" x14ac:dyDescent="0.3">
      <c r="A28" s="8"/>
      <c r="B28" s="8"/>
      <c r="C28" s="18"/>
      <c r="D28" s="18"/>
      <c r="E28" s="18"/>
      <c r="F28" s="18"/>
      <c r="G28" s="18"/>
      <c r="H28" s="18"/>
      <c r="I28" s="8"/>
    </row>
    <row r="29" spans="1:11" x14ac:dyDescent="0.3">
      <c r="A29" s="8" t="s">
        <v>141</v>
      </c>
      <c r="B29" s="8"/>
      <c r="C29" s="18"/>
      <c r="D29" s="18"/>
      <c r="E29" s="18"/>
      <c r="F29" s="18"/>
      <c r="G29" s="18"/>
      <c r="H29" s="18"/>
      <c r="I29" s="8"/>
    </row>
    <row r="30" spans="1:11" x14ac:dyDescent="0.3">
      <c r="A30" s="8" t="s">
        <v>142</v>
      </c>
      <c r="B30" s="8" t="s">
        <v>184</v>
      </c>
      <c r="C30" s="18">
        <v>3640</v>
      </c>
      <c r="D30" s="18">
        <v>3640</v>
      </c>
      <c r="E30" s="18">
        <v>3640</v>
      </c>
      <c r="F30" s="18">
        <v>3640</v>
      </c>
      <c r="G30" s="18">
        <v>0</v>
      </c>
      <c r="H30" s="18">
        <f t="shared" si="0"/>
        <v>0</v>
      </c>
      <c r="I30" s="8"/>
    </row>
    <row r="31" spans="1:11" x14ac:dyDescent="0.3">
      <c r="A31" s="8" t="s">
        <v>143</v>
      </c>
      <c r="B31" s="8" t="s">
        <v>185</v>
      </c>
      <c r="C31" s="18">
        <v>13708</v>
      </c>
      <c r="D31" s="18">
        <v>10000</v>
      </c>
      <c r="E31" s="18">
        <v>12000</v>
      </c>
      <c r="F31" s="18">
        <v>10000</v>
      </c>
      <c r="G31" s="18">
        <v>0</v>
      </c>
      <c r="H31" s="18">
        <f t="shared" si="0"/>
        <v>2000</v>
      </c>
      <c r="I31" s="8" t="s">
        <v>63</v>
      </c>
      <c r="K31" t="s">
        <v>63</v>
      </c>
    </row>
    <row r="32" spans="1:11" x14ac:dyDescent="0.3">
      <c r="A32" s="8" t="s">
        <v>212</v>
      </c>
      <c r="B32" s="8" t="s">
        <v>213</v>
      </c>
      <c r="C32" s="18">
        <v>37099</v>
      </c>
      <c r="D32" s="18">
        <v>0</v>
      </c>
      <c r="E32" s="18">
        <v>0</v>
      </c>
      <c r="F32" s="18">
        <v>0</v>
      </c>
      <c r="G32" s="18">
        <v>0</v>
      </c>
      <c r="H32" s="18">
        <f t="shared" si="0"/>
        <v>0</v>
      </c>
      <c r="I32" s="8"/>
    </row>
    <row r="33" spans="1:9" x14ac:dyDescent="0.3">
      <c r="A33" s="8"/>
      <c r="B33" s="8"/>
      <c r="C33" s="18"/>
      <c r="D33" s="18"/>
      <c r="E33" s="18"/>
      <c r="F33" s="18"/>
      <c r="G33" s="18"/>
      <c r="H33" s="18"/>
      <c r="I33" s="8"/>
    </row>
    <row r="34" spans="1:9" x14ac:dyDescent="0.3">
      <c r="A34" s="8" t="s">
        <v>144</v>
      </c>
      <c r="B34" s="8"/>
      <c r="C34" s="18">
        <f>SUM(C5:C32)</f>
        <v>87779</v>
      </c>
      <c r="D34" s="18">
        <f>SUM(D5:D32)</f>
        <v>46354</v>
      </c>
      <c r="E34" s="18">
        <f>SUM(E5:E32)</f>
        <v>47735</v>
      </c>
      <c r="F34" s="18">
        <f>SUM(F5:F32)</f>
        <v>45735</v>
      </c>
      <c r="G34" s="18">
        <f>SUM(G5:G32)</f>
        <v>0</v>
      </c>
      <c r="H34" s="18">
        <f t="shared" si="0"/>
        <v>1381</v>
      </c>
      <c r="I34" s="8"/>
    </row>
    <row r="35" spans="1:9" x14ac:dyDescent="0.3">
      <c r="A35" s="8" t="s">
        <v>145</v>
      </c>
      <c r="B35" s="8"/>
      <c r="C35" s="18"/>
      <c r="D35" s="18"/>
      <c r="E35" s="18"/>
      <c r="F35" s="18"/>
      <c r="G35" s="18"/>
      <c r="H35" s="18"/>
      <c r="I35" s="8"/>
    </row>
    <row r="36" spans="1:9" x14ac:dyDescent="0.3">
      <c r="A36" s="8"/>
      <c r="B36" s="8"/>
      <c r="C36" s="18"/>
      <c r="D36" s="18"/>
      <c r="E36" s="18"/>
      <c r="F36" s="18"/>
      <c r="G36" s="18"/>
      <c r="H36" s="18"/>
      <c r="I36" s="8"/>
    </row>
    <row r="37" spans="1:9" x14ac:dyDescent="0.3">
      <c r="A37" s="8" t="s">
        <v>146</v>
      </c>
      <c r="B37" s="8"/>
      <c r="C37" s="18">
        <v>37130</v>
      </c>
      <c r="D37" s="18">
        <v>51458</v>
      </c>
      <c r="E37" s="18">
        <v>25000</v>
      </c>
      <c r="F37" s="18">
        <v>25000</v>
      </c>
      <c r="G37" s="18"/>
      <c r="H37" s="18"/>
      <c r="I37" s="8"/>
    </row>
    <row r="38" spans="1:9" x14ac:dyDescent="0.3">
      <c r="A38" s="8" t="s">
        <v>147</v>
      </c>
      <c r="B38" s="8"/>
      <c r="C38" s="18"/>
      <c r="D38" s="18"/>
      <c r="E38" s="18"/>
      <c r="F38" s="28"/>
      <c r="G38" s="18">
        <v>0</v>
      </c>
      <c r="H38" s="18">
        <f t="shared" si="0"/>
        <v>0</v>
      </c>
      <c r="I38" s="8" t="s">
        <v>63</v>
      </c>
    </row>
    <row r="39" spans="1:9" x14ac:dyDescent="0.3">
      <c r="A39" s="8" t="s">
        <v>117</v>
      </c>
      <c r="B39" s="8"/>
      <c r="C39" s="18"/>
      <c r="D39" s="18"/>
      <c r="E39" s="18"/>
      <c r="F39" s="18"/>
      <c r="G39" s="18"/>
      <c r="H39" s="8"/>
      <c r="I39" s="8"/>
    </row>
  </sheetData>
  <printOptions gridLines="1"/>
  <pageMargins left="0.2" right="0.2" top="0.25" bottom="0.25" header="0.3" footer="0.3"/>
  <pageSetup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1348-DEED-4CEE-B2CC-CCE674010C90}">
  <sheetPr>
    <pageSetUpPr fitToPage="1"/>
  </sheetPr>
  <dimension ref="A1:K191"/>
  <sheetViews>
    <sheetView topLeftCell="A74" workbookViewId="0">
      <selection activeCell="F74" sqref="F74"/>
    </sheetView>
  </sheetViews>
  <sheetFormatPr defaultRowHeight="14.4" x14ac:dyDescent="0.3"/>
  <cols>
    <col min="1" max="1" width="33.33203125" customWidth="1"/>
    <col min="2" max="2" width="8.88671875" customWidth="1"/>
    <col min="3" max="7" width="13" customWidth="1"/>
    <col min="8" max="8" width="13.44140625" customWidth="1"/>
    <col min="9" max="9" width="17.33203125" customWidth="1"/>
    <col min="10" max="10" width="10" bestFit="1" customWidth="1"/>
    <col min="11" max="11" width="10.44140625" bestFit="1" customWidth="1"/>
  </cols>
  <sheetData>
    <row r="1" spans="1:11" s="2" customFormat="1" ht="15.6" x14ac:dyDescent="0.3">
      <c r="A1" s="2" t="s">
        <v>12</v>
      </c>
    </row>
    <row r="2" spans="1:11" s="2" customFormat="1" ht="15.6" x14ac:dyDescent="0.3"/>
    <row r="3" spans="1:11" s="2" customFormat="1" ht="15.6" x14ac:dyDescent="0.3">
      <c r="A3" s="2" t="s">
        <v>13</v>
      </c>
    </row>
    <row r="4" spans="1:11" s="9" customFormat="1" ht="45" customHeight="1" x14ac:dyDescent="0.3">
      <c r="A4" s="8" t="s">
        <v>14</v>
      </c>
      <c r="B4" s="8" t="s">
        <v>15</v>
      </c>
      <c r="C4" s="12" t="s">
        <v>198</v>
      </c>
      <c r="D4" s="12" t="s">
        <v>201</v>
      </c>
      <c r="E4" s="12" t="s">
        <v>202</v>
      </c>
      <c r="F4" s="12" t="s">
        <v>199</v>
      </c>
      <c r="G4" s="12" t="s">
        <v>200</v>
      </c>
      <c r="H4" s="9" t="s">
        <v>205</v>
      </c>
    </row>
    <row r="5" spans="1:11" s="9" customFormat="1" x14ac:dyDescent="0.3">
      <c r="A5" s="8"/>
      <c r="B5" s="8"/>
      <c r="C5" s="10"/>
      <c r="D5" s="10"/>
      <c r="E5" s="10"/>
      <c r="F5" s="10"/>
      <c r="G5" s="10"/>
    </row>
    <row r="6" spans="1:11" s="9" customFormat="1" x14ac:dyDescent="0.3">
      <c r="A6" s="8" t="s">
        <v>16</v>
      </c>
      <c r="B6" s="8"/>
      <c r="C6" s="10"/>
      <c r="D6" s="10"/>
      <c r="E6" s="10"/>
      <c r="F6" s="10"/>
      <c r="G6" s="10"/>
    </row>
    <row r="7" spans="1:11" s="9" customFormat="1" x14ac:dyDescent="0.3">
      <c r="A7" s="8" t="s">
        <v>17</v>
      </c>
      <c r="B7" s="8" t="s">
        <v>30</v>
      </c>
      <c r="C7" s="10">
        <v>2520</v>
      </c>
      <c r="D7" s="10">
        <v>2520</v>
      </c>
      <c r="E7" s="10">
        <v>2520</v>
      </c>
      <c r="F7" s="10">
        <v>2520</v>
      </c>
      <c r="G7" s="10">
        <v>0</v>
      </c>
      <c r="H7" s="10">
        <f>+F7-D7</f>
        <v>0</v>
      </c>
      <c r="I7" s="10"/>
      <c r="J7" s="30"/>
      <c r="K7" s="10"/>
    </row>
    <row r="8" spans="1:11" s="9" customFormat="1" x14ac:dyDescent="0.3">
      <c r="A8" s="8" t="s">
        <v>18</v>
      </c>
      <c r="B8" s="8" t="s">
        <v>31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f t="shared" ref="H8:H69" si="0">+F8-D8</f>
        <v>0</v>
      </c>
    </row>
    <row r="9" spans="1:11" s="9" customFormat="1" ht="15" customHeight="1" x14ac:dyDescent="0.3">
      <c r="A9" s="8" t="s">
        <v>19</v>
      </c>
      <c r="B9" s="8" t="s">
        <v>32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f t="shared" si="0"/>
        <v>0</v>
      </c>
    </row>
    <row r="10" spans="1:11" s="9" customFormat="1" x14ac:dyDescent="0.3">
      <c r="A10" s="8" t="s">
        <v>20</v>
      </c>
      <c r="B10" s="8"/>
      <c r="C10" s="10">
        <f>SUM(C7:C9)</f>
        <v>2520</v>
      </c>
      <c r="D10" s="10">
        <f>SUM(D7:D9)</f>
        <v>2520</v>
      </c>
      <c r="E10" s="10">
        <f>SUM(E7:E9)</f>
        <v>2520</v>
      </c>
      <c r="F10" s="10">
        <f>SUM(F7:F9)</f>
        <v>2520</v>
      </c>
      <c r="G10" s="10">
        <f>SUM(G7:G9)</f>
        <v>0</v>
      </c>
      <c r="H10" s="10"/>
    </row>
    <row r="11" spans="1:11" s="9" customFormat="1" x14ac:dyDescent="0.3">
      <c r="A11" s="8"/>
      <c r="B11" s="8"/>
      <c r="C11" s="10"/>
      <c r="D11" s="10"/>
      <c r="E11" s="10"/>
      <c r="F11" s="10"/>
      <c r="G11" s="10"/>
      <c r="H11" s="10"/>
    </row>
    <row r="12" spans="1:11" s="9" customFormat="1" x14ac:dyDescent="0.3">
      <c r="A12" s="8" t="s">
        <v>21</v>
      </c>
      <c r="B12" s="8"/>
      <c r="C12" s="10"/>
      <c r="D12" s="10"/>
      <c r="E12" s="10"/>
      <c r="F12" s="10"/>
      <c r="G12" s="10"/>
      <c r="H12" s="10"/>
    </row>
    <row r="13" spans="1:11" s="9" customFormat="1" x14ac:dyDescent="0.3">
      <c r="A13" s="8" t="s">
        <v>17</v>
      </c>
      <c r="B13" s="8" t="s">
        <v>33</v>
      </c>
      <c r="C13" s="10">
        <v>6038</v>
      </c>
      <c r="D13" s="10">
        <v>6642</v>
      </c>
      <c r="E13" s="10">
        <v>6642</v>
      </c>
      <c r="F13" s="10">
        <v>6775</v>
      </c>
      <c r="G13" s="10">
        <v>0</v>
      </c>
      <c r="H13" s="10">
        <f t="shared" si="0"/>
        <v>133</v>
      </c>
    </row>
    <row r="14" spans="1:11" s="9" customFormat="1" x14ac:dyDescent="0.3">
      <c r="A14" s="8" t="s">
        <v>18</v>
      </c>
      <c r="B14" s="8" t="s">
        <v>34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 t="shared" si="0"/>
        <v>0</v>
      </c>
    </row>
    <row r="15" spans="1:11" s="9" customFormat="1" x14ac:dyDescent="0.3">
      <c r="A15" s="8" t="s">
        <v>19</v>
      </c>
      <c r="B15" s="8" t="s">
        <v>35</v>
      </c>
      <c r="C15" s="10">
        <v>17202</v>
      </c>
      <c r="D15" s="10">
        <v>400</v>
      </c>
      <c r="E15" s="10">
        <v>400</v>
      </c>
      <c r="F15" s="10">
        <v>400</v>
      </c>
      <c r="G15" s="10">
        <v>0</v>
      </c>
      <c r="H15" s="10">
        <f t="shared" si="0"/>
        <v>0</v>
      </c>
    </row>
    <row r="16" spans="1:11" s="9" customFormat="1" x14ac:dyDescent="0.3">
      <c r="A16" s="8" t="s">
        <v>20</v>
      </c>
      <c r="B16" s="8"/>
      <c r="C16" s="10">
        <f>SUM(C13:C15)</f>
        <v>23240</v>
      </c>
      <c r="D16" s="10">
        <f>SUM(D13:D15)</f>
        <v>7042</v>
      </c>
      <c r="E16" s="10">
        <f>SUM(E13:E15)</f>
        <v>7042</v>
      </c>
      <c r="F16" s="10">
        <f>SUM(F13:F15)</f>
        <v>7175</v>
      </c>
      <c r="G16" s="10">
        <f>SUM(G13:G15)</f>
        <v>0</v>
      </c>
      <c r="H16" s="10"/>
    </row>
    <row r="17" spans="1:8" s="9" customFormat="1" x14ac:dyDescent="0.3">
      <c r="A17" s="8"/>
      <c r="B17" s="8"/>
      <c r="C17" s="10"/>
      <c r="D17" s="10"/>
      <c r="E17" s="10"/>
      <c r="F17" s="10"/>
      <c r="G17" s="10"/>
      <c r="H17" s="10"/>
    </row>
    <row r="18" spans="1:8" s="9" customFormat="1" x14ac:dyDescent="0.3">
      <c r="A18" s="8" t="s">
        <v>22</v>
      </c>
      <c r="B18" s="8"/>
      <c r="C18" s="10"/>
      <c r="D18" s="10"/>
      <c r="E18" s="10"/>
      <c r="F18" s="10"/>
      <c r="G18" s="10"/>
      <c r="H18" s="10"/>
    </row>
    <row r="19" spans="1:8" s="9" customFormat="1" x14ac:dyDescent="0.3">
      <c r="A19" s="8" t="s">
        <v>17</v>
      </c>
      <c r="B19" s="8" t="s">
        <v>36</v>
      </c>
      <c r="C19" s="10">
        <v>2100</v>
      </c>
      <c r="D19" s="10">
        <v>2100</v>
      </c>
      <c r="E19" s="10">
        <v>2100</v>
      </c>
      <c r="F19" s="10">
        <v>2100</v>
      </c>
      <c r="G19" s="10">
        <v>0</v>
      </c>
      <c r="H19" s="10">
        <f t="shared" si="0"/>
        <v>0</v>
      </c>
    </row>
    <row r="20" spans="1:8" s="9" customFormat="1" x14ac:dyDescent="0.3">
      <c r="A20" s="8" t="s">
        <v>18</v>
      </c>
      <c r="B20" s="8" t="s">
        <v>37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f t="shared" si="0"/>
        <v>0</v>
      </c>
    </row>
    <row r="21" spans="1:8" s="9" customFormat="1" x14ac:dyDescent="0.3">
      <c r="A21" s="8" t="s">
        <v>19</v>
      </c>
      <c r="B21" s="8" t="s">
        <v>38</v>
      </c>
      <c r="C21" s="10">
        <v>1150</v>
      </c>
      <c r="D21" s="10">
        <v>1500</v>
      </c>
      <c r="E21" s="10">
        <v>1800</v>
      </c>
      <c r="F21" s="10">
        <v>1448</v>
      </c>
      <c r="G21" s="10">
        <v>0</v>
      </c>
      <c r="H21" s="10">
        <f t="shared" si="0"/>
        <v>-52</v>
      </c>
    </row>
    <row r="22" spans="1:8" s="9" customFormat="1" x14ac:dyDescent="0.3">
      <c r="A22" s="8" t="s">
        <v>20</v>
      </c>
      <c r="B22" s="8"/>
      <c r="C22" s="10">
        <f>SUM(C19:C21)</f>
        <v>3250</v>
      </c>
      <c r="D22" s="10">
        <f>SUM(D19:D21)</f>
        <v>3600</v>
      </c>
      <c r="E22" s="10">
        <f>SUM(E19:E21)</f>
        <v>3900</v>
      </c>
      <c r="F22" s="10">
        <f>SUM(F19:F21)</f>
        <v>3548</v>
      </c>
      <c r="G22" s="10">
        <f>SUM(G19:G21)</f>
        <v>0</v>
      </c>
      <c r="H22" s="10"/>
    </row>
    <row r="23" spans="1:8" s="9" customFormat="1" x14ac:dyDescent="0.3">
      <c r="A23" s="8"/>
      <c r="B23" s="8"/>
      <c r="C23" s="10"/>
      <c r="D23" s="10"/>
      <c r="E23" s="10"/>
      <c r="F23" s="10"/>
      <c r="G23" s="10"/>
      <c r="H23" s="10"/>
    </row>
    <row r="24" spans="1:8" s="9" customFormat="1" x14ac:dyDescent="0.3">
      <c r="A24" s="8" t="s">
        <v>23</v>
      </c>
      <c r="B24" s="8"/>
      <c r="C24" s="10"/>
      <c r="D24" s="10"/>
      <c r="E24" s="10"/>
      <c r="F24" s="10"/>
      <c r="G24" s="10"/>
      <c r="H24" s="10"/>
    </row>
    <row r="25" spans="1:8" s="9" customFormat="1" x14ac:dyDescent="0.3">
      <c r="A25" s="8" t="s">
        <v>17</v>
      </c>
      <c r="B25" s="8" t="s">
        <v>39</v>
      </c>
      <c r="C25" s="10">
        <v>2035</v>
      </c>
      <c r="D25" s="10">
        <v>2239</v>
      </c>
      <c r="E25" s="10">
        <v>2239</v>
      </c>
      <c r="F25" s="10">
        <v>2284</v>
      </c>
      <c r="G25" s="10">
        <v>0</v>
      </c>
      <c r="H25" s="10">
        <f t="shared" si="0"/>
        <v>45</v>
      </c>
    </row>
    <row r="26" spans="1:8" s="9" customFormat="1" x14ac:dyDescent="0.3">
      <c r="A26" s="8" t="s">
        <v>18</v>
      </c>
      <c r="B26" s="8" t="s">
        <v>40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0"/>
        <v>0</v>
      </c>
    </row>
    <row r="27" spans="1:8" s="9" customFormat="1" x14ac:dyDescent="0.3">
      <c r="A27" s="8" t="s">
        <v>19</v>
      </c>
      <c r="B27" s="8" t="s">
        <v>41</v>
      </c>
      <c r="C27" s="10">
        <v>330</v>
      </c>
      <c r="D27" s="10">
        <v>600</v>
      </c>
      <c r="E27" s="10">
        <v>600</v>
      </c>
      <c r="F27" s="10">
        <v>600</v>
      </c>
      <c r="G27" s="10">
        <v>0</v>
      </c>
      <c r="H27" s="10">
        <f t="shared" si="0"/>
        <v>0</v>
      </c>
    </row>
    <row r="28" spans="1:8" s="9" customFormat="1" x14ac:dyDescent="0.3">
      <c r="A28" s="8" t="s">
        <v>20</v>
      </c>
      <c r="B28" s="8"/>
      <c r="C28" s="10">
        <f>SUM(C25:C27)</f>
        <v>2365</v>
      </c>
      <c r="D28" s="10">
        <f>SUM(D25:D27)</f>
        <v>2839</v>
      </c>
      <c r="E28" s="10">
        <f>SUM(E25:E27)</f>
        <v>2839</v>
      </c>
      <c r="F28" s="10">
        <f>SUM(F25:F27)</f>
        <v>2884</v>
      </c>
      <c r="G28" s="10">
        <f>SUM(G25:G27)</f>
        <v>0</v>
      </c>
      <c r="H28" s="10"/>
    </row>
    <row r="29" spans="1:8" s="9" customFormat="1" x14ac:dyDescent="0.3">
      <c r="A29" s="8"/>
      <c r="B29" s="8"/>
      <c r="C29" s="10"/>
      <c r="D29" s="10"/>
      <c r="E29" s="10"/>
      <c r="F29" s="10"/>
      <c r="G29" s="10"/>
      <c r="H29" s="10"/>
    </row>
    <row r="30" spans="1:8" s="9" customFormat="1" x14ac:dyDescent="0.3">
      <c r="A30" s="8" t="s">
        <v>24</v>
      </c>
      <c r="B30" s="8"/>
      <c r="C30" s="10"/>
      <c r="D30" s="10"/>
      <c r="E30" s="10"/>
      <c r="F30" s="10"/>
      <c r="G30" s="10"/>
      <c r="H30" s="10"/>
    </row>
    <row r="31" spans="1:8" s="9" customFormat="1" x14ac:dyDescent="0.3">
      <c r="A31" s="8" t="s">
        <v>17</v>
      </c>
      <c r="B31" s="8" t="s">
        <v>42</v>
      </c>
      <c r="C31" s="10">
        <v>14750</v>
      </c>
      <c r="D31" s="10">
        <v>10000</v>
      </c>
      <c r="E31" s="10">
        <v>9360</v>
      </c>
      <c r="F31" s="10">
        <v>0</v>
      </c>
      <c r="G31" s="10">
        <v>0</v>
      </c>
      <c r="H31" s="10">
        <f t="shared" si="0"/>
        <v>-10000</v>
      </c>
    </row>
    <row r="32" spans="1:8" s="9" customFormat="1" x14ac:dyDescent="0.3">
      <c r="A32" s="8" t="s">
        <v>18</v>
      </c>
      <c r="B32" s="8" t="s">
        <v>43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si="0"/>
        <v>0</v>
      </c>
    </row>
    <row r="33" spans="1:8" s="9" customFormat="1" x14ac:dyDescent="0.3">
      <c r="A33" s="8" t="s">
        <v>19</v>
      </c>
      <c r="B33" s="8" t="s">
        <v>44</v>
      </c>
      <c r="C33" s="10">
        <v>872</v>
      </c>
      <c r="D33" s="10">
        <v>800</v>
      </c>
      <c r="E33" s="10">
        <v>500</v>
      </c>
      <c r="F33" s="10">
        <v>9860</v>
      </c>
      <c r="G33" s="10">
        <v>0</v>
      </c>
      <c r="H33" s="10">
        <f t="shared" si="0"/>
        <v>9060</v>
      </c>
    </row>
    <row r="34" spans="1:8" s="9" customFormat="1" x14ac:dyDescent="0.3">
      <c r="A34" s="8" t="s">
        <v>20</v>
      </c>
      <c r="B34" s="8"/>
      <c r="C34" s="10">
        <f>SUM(C31:C33)</f>
        <v>15622</v>
      </c>
      <c r="D34" s="10">
        <f>SUM(D31:D33)</f>
        <v>10800</v>
      </c>
      <c r="E34" s="10">
        <f>SUM(E31:E33)</f>
        <v>9860</v>
      </c>
      <c r="F34" s="10">
        <f>SUM(F31:F33)</f>
        <v>9860</v>
      </c>
      <c r="G34" s="10">
        <f>SUM(G31:G33)</f>
        <v>0</v>
      </c>
      <c r="H34" s="10"/>
    </row>
    <row r="35" spans="1:8" s="9" customFormat="1" x14ac:dyDescent="0.3">
      <c r="A35" s="8"/>
      <c r="B35" s="8"/>
      <c r="C35" s="10"/>
      <c r="D35" s="10"/>
      <c r="E35" s="10"/>
      <c r="F35" s="10"/>
      <c r="G35" s="10"/>
      <c r="H35" s="10"/>
    </row>
    <row r="36" spans="1:8" s="9" customFormat="1" x14ac:dyDescent="0.3">
      <c r="A36" s="8"/>
      <c r="B36" s="8"/>
      <c r="C36" s="10"/>
      <c r="D36" s="10"/>
      <c r="E36" s="10"/>
      <c r="F36" s="10"/>
      <c r="G36" s="10"/>
      <c r="H36" s="10"/>
    </row>
    <row r="37" spans="1:8" s="9" customFormat="1" ht="45" customHeight="1" x14ac:dyDescent="0.3">
      <c r="A37" s="8" t="s">
        <v>14</v>
      </c>
      <c r="B37" s="8" t="s">
        <v>15</v>
      </c>
      <c r="C37" s="12" t="s">
        <v>206</v>
      </c>
      <c r="D37" s="12" t="s">
        <v>207</v>
      </c>
      <c r="E37" s="12" t="s">
        <v>208</v>
      </c>
      <c r="F37" s="12" t="s">
        <v>208</v>
      </c>
      <c r="G37" s="12" t="s">
        <v>210</v>
      </c>
      <c r="H37" s="10"/>
    </row>
    <row r="38" spans="1:8" s="9" customFormat="1" x14ac:dyDescent="0.3">
      <c r="A38" s="8"/>
      <c r="B38" s="8"/>
      <c r="C38" s="10"/>
      <c r="D38" s="10"/>
      <c r="E38" s="10"/>
      <c r="F38" s="10"/>
      <c r="G38" s="10"/>
      <c r="H38" s="10"/>
    </row>
    <row r="39" spans="1:8" s="9" customFormat="1" x14ac:dyDescent="0.3">
      <c r="A39" s="8" t="s">
        <v>25</v>
      </c>
      <c r="B39" s="8"/>
      <c r="C39" s="10"/>
      <c r="D39" s="10"/>
      <c r="E39" s="10"/>
      <c r="F39" s="10"/>
      <c r="G39" s="10"/>
      <c r="H39" s="10"/>
    </row>
    <row r="40" spans="1:8" s="9" customFormat="1" x14ac:dyDescent="0.3">
      <c r="A40" s="8" t="s">
        <v>17</v>
      </c>
      <c r="B40" s="8" t="s">
        <v>45</v>
      </c>
      <c r="C40" s="10">
        <v>7915</v>
      </c>
      <c r="D40" s="10">
        <v>8707</v>
      </c>
      <c r="E40" s="10">
        <v>8707</v>
      </c>
      <c r="F40" s="10">
        <v>8881</v>
      </c>
      <c r="G40" s="10">
        <v>0</v>
      </c>
      <c r="H40" s="10">
        <f t="shared" si="0"/>
        <v>174</v>
      </c>
    </row>
    <row r="41" spans="1:8" s="9" customFormat="1" x14ac:dyDescent="0.3">
      <c r="A41" s="8" t="s">
        <v>18</v>
      </c>
      <c r="B41" s="8" t="s">
        <v>46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 t="shared" si="0"/>
        <v>0</v>
      </c>
    </row>
    <row r="42" spans="1:8" s="9" customFormat="1" x14ac:dyDescent="0.3">
      <c r="A42" s="8" t="s">
        <v>19</v>
      </c>
      <c r="B42" s="8" t="s">
        <v>47</v>
      </c>
      <c r="C42" s="10">
        <v>768</v>
      </c>
      <c r="D42" s="10">
        <v>1390</v>
      </c>
      <c r="E42" s="10">
        <v>1390</v>
      </c>
      <c r="F42" s="10">
        <v>1390</v>
      </c>
      <c r="G42" s="10">
        <v>0</v>
      </c>
      <c r="H42" s="10">
        <f t="shared" si="0"/>
        <v>0</v>
      </c>
    </row>
    <row r="43" spans="1:8" s="9" customFormat="1" x14ac:dyDescent="0.3">
      <c r="A43" s="8" t="s">
        <v>20</v>
      </c>
      <c r="B43" s="8"/>
      <c r="C43" s="10">
        <f>SUM(C40:C42)</f>
        <v>8683</v>
      </c>
      <c r="D43" s="10">
        <f>SUM(D40:D42)</f>
        <v>10097</v>
      </c>
      <c r="E43" s="10">
        <f>SUM(E40:E42)</f>
        <v>10097</v>
      </c>
      <c r="F43" s="10">
        <f>SUM(F40:F42)</f>
        <v>10271</v>
      </c>
      <c r="G43" s="10">
        <f>SUM(G40:G42)</f>
        <v>0</v>
      </c>
      <c r="H43" s="10"/>
    </row>
    <row r="44" spans="1:8" s="9" customFormat="1" x14ac:dyDescent="0.3">
      <c r="A44" s="8"/>
      <c r="B44" s="8"/>
      <c r="C44" s="10"/>
      <c r="D44" s="10"/>
      <c r="E44" s="10"/>
      <c r="F44" s="10"/>
      <c r="G44" s="10"/>
      <c r="H44" s="10"/>
    </row>
    <row r="45" spans="1:8" s="9" customFormat="1" x14ac:dyDescent="0.3">
      <c r="A45" s="8" t="s">
        <v>26</v>
      </c>
      <c r="B45" s="8"/>
      <c r="C45" s="10"/>
      <c r="D45" s="10"/>
      <c r="E45" s="10"/>
      <c r="F45" s="10"/>
      <c r="G45" s="10"/>
      <c r="H45" s="10"/>
    </row>
    <row r="46" spans="1:8" s="9" customFormat="1" x14ac:dyDescent="0.3">
      <c r="A46" s="8" t="s">
        <v>19</v>
      </c>
      <c r="B46" s="8" t="s">
        <v>48</v>
      </c>
      <c r="C46" s="10">
        <v>2469</v>
      </c>
      <c r="D46" s="10">
        <v>3500</v>
      </c>
      <c r="E46" s="10">
        <v>3500</v>
      </c>
      <c r="F46" s="10">
        <v>3500</v>
      </c>
      <c r="G46" s="10">
        <v>0</v>
      </c>
      <c r="H46" s="10">
        <f t="shared" si="0"/>
        <v>0</v>
      </c>
    </row>
    <row r="47" spans="1:8" s="9" customFormat="1" x14ac:dyDescent="0.3">
      <c r="A47" s="8" t="s">
        <v>20</v>
      </c>
      <c r="B47" s="8"/>
      <c r="C47" s="10">
        <f>SUM(C46:C46)</f>
        <v>2469</v>
      </c>
      <c r="D47" s="10">
        <f>SUM(D46:D46)</f>
        <v>3500</v>
      </c>
      <c r="E47" s="10">
        <f>SUM(E46:E46)</f>
        <v>3500</v>
      </c>
      <c r="F47" s="10">
        <f>SUM(F46:F46)</f>
        <v>3500</v>
      </c>
      <c r="G47" s="10">
        <f>SUM(G46:G46)</f>
        <v>0</v>
      </c>
      <c r="H47" s="10"/>
    </row>
    <row r="48" spans="1:8" s="9" customFormat="1" x14ac:dyDescent="0.3">
      <c r="A48" s="8"/>
      <c r="B48" s="8"/>
      <c r="C48" s="10"/>
      <c r="D48" s="10"/>
      <c r="E48" s="10"/>
      <c r="F48" s="10"/>
      <c r="G48" s="10"/>
      <c r="H48" s="10"/>
    </row>
    <row r="49" spans="1:8" s="9" customFormat="1" x14ac:dyDescent="0.3">
      <c r="A49" s="8" t="s">
        <v>27</v>
      </c>
      <c r="B49" s="8"/>
      <c r="C49" s="10"/>
      <c r="D49" s="10"/>
      <c r="E49" s="10"/>
      <c r="F49" s="10"/>
      <c r="G49" s="10"/>
      <c r="H49" s="10"/>
    </row>
    <row r="50" spans="1:8" s="9" customFormat="1" x14ac:dyDescent="0.3">
      <c r="A50" s="8" t="s">
        <v>17</v>
      </c>
      <c r="B50" s="8" t="s">
        <v>49</v>
      </c>
      <c r="C50" s="10">
        <v>5670</v>
      </c>
      <c r="D50" s="10">
        <v>5670</v>
      </c>
      <c r="E50" s="10">
        <v>5670</v>
      </c>
      <c r="F50" s="10">
        <v>12000</v>
      </c>
      <c r="G50" s="10">
        <v>0</v>
      </c>
      <c r="H50" s="10">
        <f t="shared" si="0"/>
        <v>6330</v>
      </c>
    </row>
    <row r="51" spans="1:8" s="9" customFormat="1" x14ac:dyDescent="0.3">
      <c r="A51" s="8" t="s">
        <v>18</v>
      </c>
      <c r="B51" s="8" t="s">
        <v>50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 t="shared" si="0"/>
        <v>0</v>
      </c>
    </row>
    <row r="52" spans="1:8" s="9" customFormat="1" x14ac:dyDescent="0.3">
      <c r="A52" s="8" t="s">
        <v>19</v>
      </c>
      <c r="B52" s="8" t="s">
        <v>51</v>
      </c>
      <c r="C52" s="10">
        <v>278</v>
      </c>
      <c r="D52" s="10">
        <v>1100</v>
      </c>
      <c r="E52" s="10">
        <v>500</v>
      </c>
      <c r="F52" s="10">
        <v>0</v>
      </c>
      <c r="G52" s="10">
        <v>0</v>
      </c>
      <c r="H52" s="10">
        <f t="shared" si="0"/>
        <v>-1100</v>
      </c>
    </row>
    <row r="53" spans="1:8" s="9" customFormat="1" x14ac:dyDescent="0.3">
      <c r="A53" s="8" t="s">
        <v>214</v>
      </c>
      <c r="B53" s="8" t="s">
        <v>215</v>
      </c>
      <c r="C53" s="10">
        <v>221</v>
      </c>
      <c r="D53" s="10">
        <v>0</v>
      </c>
      <c r="E53" s="10">
        <v>0</v>
      </c>
      <c r="F53" s="10">
        <v>0</v>
      </c>
      <c r="G53" s="10"/>
      <c r="H53" s="10"/>
    </row>
    <row r="54" spans="1:8" s="9" customFormat="1" x14ac:dyDescent="0.3">
      <c r="A54" s="8" t="s">
        <v>20</v>
      </c>
      <c r="B54" s="8"/>
      <c r="C54" s="10">
        <f>SUM(C50:C53)</f>
        <v>6169</v>
      </c>
      <c r="D54" s="10">
        <f>SUM(D50:D53)</f>
        <v>6770</v>
      </c>
      <c r="E54" s="10">
        <f>SUM(E50:E52)</f>
        <v>6170</v>
      </c>
      <c r="F54" s="10">
        <f>SUM(F50:F53)</f>
        <v>12000</v>
      </c>
      <c r="G54" s="10">
        <f>SUM(G50:G52)</f>
        <v>0</v>
      </c>
      <c r="H54" s="10"/>
    </row>
    <row r="55" spans="1:8" s="9" customFormat="1" x14ac:dyDescent="0.3">
      <c r="A55" s="8"/>
      <c r="B55" s="8"/>
      <c r="C55" s="10"/>
      <c r="D55" s="10"/>
      <c r="E55" s="10"/>
      <c r="F55" s="10"/>
      <c r="G55" s="10"/>
      <c r="H55" s="10"/>
    </row>
    <row r="56" spans="1:8" s="9" customFormat="1" x14ac:dyDescent="0.3">
      <c r="A56" s="8" t="s">
        <v>28</v>
      </c>
      <c r="B56" s="8"/>
      <c r="C56" s="10"/>
      <c r="D56" s="10"/>
      <c r="E56" s="10"/>
      <c r="F56" s="10"/>
      <c r="G56" s="10"/>
      <c r="H56" s="10"/>
    </row>
    <row r="57" spans="1:8" s="9" customFormat="1" x14ac:dyDescent="0.3">
      <c r="A57" s="8" t="s">
        <v>19</v>
      </c>
      <c r="B57" s="8" t="s">
        <v>52</v>
      </c>
      <c r="C57" s="10">
        <v>0</v>
      </c>
      <c r="D57" s="10">
        <v>750</v>
      </c>
      <c r="E57" s="10">
        <v>750</v>
      </c>
      <c r="F57" s="10">
        <v>750</v>
      </c>
      <c r="G57" s="10">
        <v>0</v>
      </c>
      <c r="H57" s="10">
        <f t="shared" si="0"/>
        <v>0</v>
      </c>
    </row>
    <row r="58" spans="1:8" s="9" customFormat="1" x14ac:dyDescent="0.3">
      <c r="A58" s="8" t="s">
        <v>20</v>
      </c>
      <c r="B58" s="8"/>
      <c r="C58" s="10">
        <f>SUM(C57:C57)</f>
        <v>0</v>
      </c>
      <c r="D58" s="10">
        <f>SUM(D57:D57)</f>
        <v>750</v>
      </c>
      <c r="E58" s="10">
        <f>SUM(E57:E57)</f>
        <v>750</v>
      </c>
      <c r="F58" s="10">
        <f>SUM(F57:F57)</f>
        <v>750</v>
      </c>
      <c r="G58" s="10">
        <f>SUM(G57:G57)</f>
        <v>0</v>
      </c>
      <c r="H58" s="10"/>
    </row>
    <row r="59" spans="1:8" s="9" customFormat="1" x14ac:dyDescent="0.3">
      <c r="A59" s="8"/>
      <c r="B59" s="8"/>
      <c r="C59" s="10"/>
      <c r="D59" s="10"/>
      <c r="E59" s="10"/>
      <c r="F59" s="10"/>
      <c r="G59" s="10"/>
      <c r="H59" s="10"/>
    </row>
    <row r="60" spans="1:8" s="9" customFormat="1" x14ac:dyDescent="0.3">
      <c r="A60" s="8" t="s">
        <v>62</v>
      </c>
      <c r="B60" s="8"/>
      <c r="C60" s="10"/>
      <c r="D60" s="10"/>
      <c r="E60" s="10"/>
      <c r="F60" s="10"/>
      <c r="G60" s="10"/>
      <c r="H60" s="10"/>
    </row>
    <row r="61" spans="1:8" s="9" customFormat="1" x14ac:dyDescent="0.3">
      <c r="A61" s="8" t="s">
        <v>19</v>
      </c>
      <c r="B61" s="8" t="s">
        <v>53</v>
      </c>
      <c r="C61" s="10">
        <v>6660</v>
      </c>
      <c r="D61" s="10">
        <v>3000</v>
      </c>
      <c r="E61" s="10">
        <v>3500</v>
      </c>
      <c r="F61" s="10">
        <v>3500</v>
      </c>
      <c r="G61" s="10">
        <v>0</v>
      </c>
      <c r="H61" s="10">
        <f t="shared" si="0"/>
        <v>500</v>
      </c>
    </row>
    <row r="62" spans="1:8" s="9" customFormat="1" x14ac:dyDescent="0.3">
      <c r="A62" s="8" t="s">
        <v>20</v>
      </c>
      <c r="B62" s="8"/>
      <c r="C62" s="10">
        <f>SUM(C61:C61)</f>
        <v>6660</v>
      </c>
      <c r="D62" s="10">
        <f>SUM(D61:D61)</f>
        <v>3000</v>
      </c>
      <c r="E62" s="10">
        <f>SUM(E61:E61)</f>
        <v>3500</v>
      </c>
      <c r="F62" s="10">
        <f>SUM(F61:F61)</f>
        <v>3500</v>
      </c>
      <c r="G62" s="10">
        <f>SUM(G61:G61)</f>
        <v>0</v>
      </c>
      <c r="H62" s="10"/>
    </row>
    <row r="63" spans="1:8" s="9" customFormat="1" x14ac:dyDescent="0.3">
      <c r="A63" s="8"/>
      <c r="B63" s="8"/>
      <c r="C63" s="10"/>
      <c r="D63" s="10"/>
      <c r="E63" s="10"/>
      <c r="F63" s="10"/>
      <c r="G63" s="10"/>
      <c r="H63" s="10"/>
    </row>
    <row r="64" spans="1:8" s="9" customFormat="1" x14ac:dyDescent="0.3">
      <c r="A64" s="8" t="s">
        <v>29</v>
      </c>
      <c r="B64" s="8"/>
      <c r="C64" s="10"/>
      <c r="D64" s="10"/>
      <c r="E64" s="10"/>
      <c r="F64" s="10"/>
      <c r="G64" s="10"/>
      <c r="H64" s="10"/>
    </row>
    <row r="65" spans="1:8" s="9" customFormat="1" x14ac:dyDescent="0.3">
      <c r="A65" s="8" t="s">
        <v>58</v>
      </c>
      <c r="B65" s="8" t="s">
        <v>54</v>
      </c>
      <c r="C65" s="10">
        <v>9924</v>
      </c>
      <c r="D65" s="10">
        <v>9000</v>
      </c>
      <c r="E65" s="10">
        <v>10500</v>
      </c>
      <c r="F65" s="10">
        <v>10500</v>
      </c>
      <c r="G65" s="10"/>
      <c r="H65" s="10">
        <f t="shared" si="0"/>
        <v>1500</v>
      </c>
    </row>
    <row r="66" spans="1:8" s="9" customFormat="1" x14ac:dyDescent="0.3">
      <c r="A66" s="8" t="s">
        <v>59</v>
      </c>
      <c r="B66" s="8" t="s">
        <v>55</v>
      </c>
      <c r="C66" s="10">
        <v>12</v>
      </c>
      <c r="D66" s="10">
        <v>550</v>
      </c>
      <c r="E66" s="10">
        <v>500</v>
      </c>
      <c r="F66" s="10">
        <v>500</v>
      </c>
      <c r="G66" s="10"/>
      <c r="H66" s="10">
        <f t="shared" si="0"/>
        <v>-50</v>
      </c>
    </row>
    <row r="67" spans="1:8" s="9" customFormat="1" x14ac:dyDescent="0.3">
      <c r="A67" s="8" t="s">
        <v>60</v>
      </c>
      <c r="B67" s="8" t="s">
        <v>56</v>
      </c>
      <c r="C67" s="10">
        <v>0</v>
      </c>
      <c r="D67" s="10">
        <v>0</v>
      </c>
      <c r="E67" s="10"/>
      <c r="F67" s="10">
        <v>0</v>
      </c>
      <c r="G67" s="10"/>
      <c r="H67" s="10">
        <f t="shared" si="0"/>
        <v>0</v>
      </c>
    </row>
    <row r="68" spans="1:8" s="9" customFormat="1" x14ac:dyDescent="0.3">
      <c r="A68" s="8" t="s">
        <v>196</v>
      </c>
      <c r="B68" s="8" t="s">
        <v>197</v>
      </c>
      <c r="C68" s="10">
        <v>71.36</v>
      </c>
      <c r="D68" s="10">
        <v>0</v>
      </c>
      <c r="E68" s="10"/>
      <c r="F68" s="10">
        <v>0</v>
      </c>
      <c r="G68" s="10"/>
      <c r="H68" s="10">
        <f t="shared" si="0"/>
        <v>0</v>
      </c>
    </row>
    <row r="69" spans="1:8" s="9" customFormat="1" x14ac:dyDescent="0.3">
      <c r="A69" s="8" t="s">
        <v>61</v>
      </c>
      <c r="B69" s="8" t="s">
        <v>57</v>
      </c>
      <c r="C69" s="10">
        <v>0</v>
      </c>
      <c r="D69" s="10">
        <v>41458</v>
      </c>
      <c r="E69" s="10">
        <v>15000</v>
      </c>
      <c r="F69" s="10">
        <v>15000</v>
      </c>
      <c r="G69" s="10">
        <v>0</v>
      </c>
      <c r="H69" s="10">
        <f t="shared" si="0"/>
        <v>-26458</v>
      </c>
    </row>
    <row r="70" spans="1:8" s="9" customFormat="1" x14ac:dyDescent="0.3">
      <c r="A70" s="8"/>
      <c r="B70" s="8"/>
      <c r="C70" s="10"/>
      <c r="D70" s="10"/>
      <c r="E70" s="10"/>
      <c r="F70" s="10"/>
      <c r="G70" s="10"/>
      <c r="H70" s="10"/>
    </row>
    <row r="71" spans="1:8" s="9" customFormat="1" x14ac:dyDescent="0.3">
      <c r="A71" s="8" t="s">
        <v>20</v>
      </c>
      <c r="B71" s="8"/>
      <c r="C71" s="10">
        <f>SUM(C65:C70)</f>
        <v>10007.36</v>
      </c>
      <c r="D71" s="10">
        <f>SUM(D65:D70)</f>
        <v>51008</v>
      </c>
      <c r="E71" s="10">
        <f>SUM(E65:E70)</f>
        <v>26000</v>
      </c>
      <c r="F71" s="10">
        <f>SUM(F65:F70)</f>
        <v>26000</v>
      </c>
      <c r="G71" s="10">
        <f>SUM(G65:G70)</f>
        <v>0</v>
      </c>
      <c r="H71" s="10"/>
    </row>
    <row r="72" spans="1:8" s="9" customFormat="1" x14ac:dyDescent="0.3">
      <c r="A72" s="8"/>
      <c r="B72" s="8"/>
      <c r="C72" s="10"/>
      <c r="D72" s="10"/>
      <c r="E72" s="10"/>
      <c r="F72" s="10"/>
      <c r="G72" s="10"/>
      <c r="H72" s="10"/>
    </row>
    <row r="73" spans="1:8" s="9" customFormat="1" x14ac:dyDescent="0.3">
      <c r="A73" s="8" t="s">
        <v>155</v>
      </c>
      <c r="B73" s="8"/>
      <c r="C73" s="10">
        <f>+C10+C16+C22+C28+C34+C43+C47+C54+C58+C62+C71</f>
        <v>80985.36</v>
      </c>
      <c r="D73" s="10">
        <f>+D10+D16+D22+D28+D34+D43+D47+D54+D58+D62+D71</f>
        <v>101926</v>
      </c>
      <c r="E73" s="10">
        <f>+E10+E16+E22+E28+E34+E43+E47+E54+E58+E62+E71</f>
        <v>76178</v>
      </c>
      <c r="F73" s="10">
        <f>+F10+F16+F22+F28+F34+F43+F47+F54+F58+F62+F71</f>
        <v>82008</v>
      </c>
      <c r="G73" s="10">
        <f>+G10+G16+G22+G28+G34+G43+G47+G54+G58+G62+G71</f>
        <v>0</v>
      </c>
      <c r="H73" s="10">
        <f t="shared" ref="H73:H136" si="1">+F73-D73</f>
        <v>-19918</v>
      </c>
    </row>
    <row r="74" spans="1:8" s="9" customFormat="1" x14ac:dyDescent="0.3">
      <c r="A74" s="8" t="s">
        <v>63</v>
      </c>
      <c r="B74" s="8"/>
      <c r="H74" s="10"/>
    </row>
    <row r="75" spans="1:8" s="9" customFormat="1" ht="41.4" x14ac:dyDescent="0.3">
      <c r="A75" s="8" t="s">
        <v>14</v>
      </c>
      <c r="B75" s="8" t="s">
        <v>15</v>
      </c>
      <c r="C75" s="12" t="s">
        <v>206</v>
      </c>
      <c r="D75" s="12" t="s">
        <v>207</v>
      </c>
      <c r="E75" s="12" t="s">
        <v>208</v>
      </c>
      <c r="F75" s="12" t="s">
        <v>209</v>
      </c>
      <c r="G75" s="12" t="s">
        <v>210</v>
      </c>
      <c r="H75" s="10"/>
    </row>
    <row r="76" spans="1:8" s="9" customFormat="1" x14ac:dyDescent="0.3">
      <c r="A76" s="8" t="s">
        <v>64</v>
      </c>
      <c r="B76" s="8"/>
      <c r="C76" s="8"/>
      <c r="D76" s="8"/>
      <c r="E76" s="8"/>
      <c r="F76" s="8"/>
      <c r="G76" s="8"/>
      <c r="H76" s="10"/>
    </row>
    <row r="77" spans="1:8" s="9" customFormat="1" x14ac:dyDescent="0.3">
      <c r="A77" s="8"/>
      <c r="B77" s="8"/>
      <c r="H77" s="10"/>
    </row>
    <row r="78" spans="1:8" s="9" customFormat="1" x14ac:dyDescent="0.3">
      <c r="A78" s="8" t="s">
        <v>65</v>
      </c>
      <c r="B78" s="8"/>
      <c r="C78" s="10"/>
      <c r="D78" s="10"/>
      <c r="E78" s="10"/>
      <c r="F78" s="10"/>
      <c r="G78" s="10"/>
      <c r="H78" s="10"/>
    </row>
    <row r="79" spans="1:8" s="9" customFormat="1" x14ac:dyDescent="0.3">
      <c r="A79" s="8" t="s">
        <v>17</v>
      </c>
      <c r="B79" s="8" t="s">
        <v>68</v>
      </c>
      <c r="C79" s="10">
        <v>1200</v>
      </c>
      <c r="D79" s="10">
        <v>1320</v>
      </c>
      <c r="E79" s="10">
        <v>1320</v>
      </c>
      <c r="F79" s="10">
        <v>1320</v>
      </c>
      <c r="G79" s="10">
        <v>0</v>
      </c>
      <c r="H79" s="10">
        <f t="shared" si="1"/>
        <v>0</v>
      </c>
    </row>
    <row r="80" spans="1:8" s="9" customFormat="1" x14ac:dyDescent="0.3">
      <c r="A80" s="8" t="s">
        <v>18</v>
      </c>
      <c r="B80" s="8" t="s">
        <v>69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f t="shared" si="1"/>
        <v>0</v>
      </c>
    </row>
    <row r="81" spans="1:8" s="9" customFormat="1" x14ac:dyDescent="0.3">
      <c r="A81" s="8" t="s">
        <v>19</v>
      </c>
      <c r="B81" s="8" t="s">
        <v>70</v>
      </c>
      <c r="C81" s="10">
        <v>74</v>
      </c>
      <c r="D81" s="10">
        <v>500</v>
      </c>
      <c r="E81" s="10">
        <v>500</v>
      </c>
      <c r="F81" s="10">
        <v>500</v>
      </c>
      <c r="G81" s="10">
        <v>0</v>
      </c>
      <c r="H81" s="10">
        <f t="shared" si="1"/>
        <v>0</v>
      </c>
    </row>
    <row r="82" spans="1:8" s="9" customFormat="1" x14ac:dyDescent="0.3">
      <c r="A82" s="8" t="s">
        <v>154</v>
      </c>
      <c r="B82" s="8"/>
      <c r="C82" s="10">
        <f>SUM(C79:C81)</f>
        <v>1274</v>
      </c>
      <c r="D82" s="10">
        <f>SUM(D79:D81)</f>
        <v>1820</v>
      </c>
      <c r="E82" s="10">
        <f>SUM(E79:E81)</f>
        <v>1820</v>
      </c>
      <c r="F82" s="10">
        <f>SUM(F79:F81)</f>
        <v>1820</v>
      </c>
      <c r="G82" s="10">
        <f>SUM(G79:G81)</f>
        <v>0</v>
      </c>
      <c r="H82" s="10"/>
    </row>
    <row r="83" spans="1:8" s="9" customFormat="1" x14ac:dyDescent="0.3">
      <c r="A83" s="8"/>
      <c r="B83" s="8"/>
      <c r="C83" s="10"/>
      <c r="D83" s="10"/>
      <c r="E83" s="10"/>
      <c r="F83" s="10"/>
      <c r="G83" s="10"/>
      <c r="H83" s="10"/>
    </row>
    <row r="84" spans="1:8" s="9" customFormat="1" x14ac:dyDescent="0.3">
      <c r="A84" s="8" t="s">
        <v>66</v>
      </c>
      <c r="B84" s="8"/>
      <c r="C84" s="10"/>
      <c r="D84" s="10"/>
      <c r="E84" s="10"/>
      <c r="F84" s="10"/>
      <c r="G84" s="10"/>
      <c r="H84" s="10"/>
    </row>
    <row r="85" spans="1:8" s="9" customFormat="1" x14ac:dyDescent="0.3">
      <c r="A85" s="8"/>
      <c r="B85" s="8"/>
      <c r="C85" s="10"/>
      <c r="D85" s="10"/>
      <c r="E85" s="10"/>
      <c r="F85" s="10"/>
      <c r="G85" s="10"/>
      <c r="H85" s="10"/>
    </row>
    <row r="86" spans="1:8" s="9" customFormat="1" x14ac:dyDescent="0.3">
      <c r="A86" s="8" t="s">
        <v>67</v>
      </c>
      <c r="B86" s="8"/>
      <c r="C86" s="10"/>
      <c r="D86" s="10"/>
      <c r="E86" s="10"/>
      <c r="F86" s="10"/>
      <c r="G86" s="10"/>
      <c r="H86" s="10"/>
    </row>
    <row r="87" spans="1:8" s="9" customFormat="1" x14ac:dyDescent="0.3">
      <c r="A87" s="8" t="s">
        <v>17</v>
      </c>
      <c r="B87" s="8" t="s">
        <v>71</v>
      </c>
      <c r="C87" s="10">
        <v>200</v>
      </c>
      <c r="D87" s="10">
        <v>200</v>
      </c>
      <c r="E87" s="10">
        <v>200</v>
      </c>
      <c r="F87" s="10">
        <v>200</v>
      </c>
      <c r="G87" s="10">
        <v>0</v>
      </c>
      <c r="H87" s="10">
        <f t="shared" si="1"/>
        <v>0</v>
      </c>
    </row>
    <row r="88" spans="1:8" s="9" customFormat="1" x14ac:dyDescent="0.3">
      <c r="A88" s="8" t="s">
        <v>20</v>
      </c>
      <c r="B88" s="8"/>
      <c r="C88" s="10">
        <f>SUM(C87:C87)</f>
        <v>200</v>
      </c>
      <c r="D88" s="10">
        <f>SUM(D87:D87)</f>
        <v>200</v>
      </c>
      <c r="E88" s="10">
        <f>SUM(E87:E87)</f>
        <v>200</v>
      </c>
      <c r="F88" s="10">
        <f>SUM(F87:F87)</f>
        <v>200</v>
      </c>
      <c r="G88" s="10">
        <v>0</v>
      </c>
      <c r="H88" s="10"/>
    </row>
    <row r="89" spans="1:8" s="9" customFormat="1" x14ac:dyDescent="0.3">
      <c r="A89" s="8"/>
      <c r="B89" s="8"/>
      <c r="C89" s="10"/>
      <c r="D89" s="10"/>
      <c r="E89" s="10"/>
      <c r="F89" s="10"/>
      <c r="G89" s="10"/>
      <c r="H89" s="10"/>
    </row>
    <row r="90" spans="1:8" s="9" customFormat="1" x14ac:dyDescent="0.3">
      <c r="A90" s="8" t="s">
        <v>72</v>
      </c>
      <c r="B90" s="8"/>
      <c r="C90" s="10"/>
      <c r="D90" s="10"/>
      <c r="E90" s="10"/>
      <c r="F90" s="10"/>
      <c r="G90" s="10"/>
      <c r="H90" s="10"/>
    </row>
    <row r="91" spans="1:8" s="9" customFormat="1" x14ac:dyDescent="0.3">
      <c r="A91" s="8" t="s">
        <v>17</v>
      </c>
      <c r="B91" s="8" t="s">
        <v>73</v>
      </c>
      <c r="C91" s="10">
        <v>0</v>
      </c>
      <c r="D91" s="10">
        <v>0</v>
      </c>
      <c r="E91" s="10">
        <v>0</v>
      </c>
      <c r="F91" s="10">
        <v>0</v>
      </c>
      <c r="G91" s="10"/>
      <c r="H91" s="10">
        <f t="shared" si="1"/>
        <v>0</v>
      </c>
    </row>
    <row r="92" spans="1:8" s="9" customFormat="1" x14ac:dyDescent="0.3">
      <c r="A92" s="8" t="s">
        <v>18</v>
      </c>
      <c r="B92" s="8" t="s">
        <v>74</v>
      </c>
      <c r="C92" s="10">
        <v>0</v>
      </c>
      <c r="D92" s="10">
        <v>0</v>
      </c>
      <c r="E92" s="10">
        <v>0</v>
      </c>
      <c r="F92" s="10">
        <v>0</v>
      </c>
      <c r="G92" s="10"/>
      <c r="H92" s="10">
        <f t="shared" si="1"/>
        <v>0</v>
      </c>
    </row>
    <row r="93" spans="1:8" s="9" customFormat="1" x14ac:dyDescent="0.3">
      <c r="A93" s="8" t="s">
        <v>19</v>
      </c>
      <c r="B93" s="8" t="s">
        <v>75</v>
      </c>
      <c r="C93" s="10">
        <v>0</v>
      </c>
      <c r="D93" s="10">
        <v>2800</v>
      </c>
      <c r="E93" s="10">
        <v>2800</v>
      </c>
      <c r="F93" s="10">
        <v>2800</v>
      </c>
      <c r="G93" s="10"/>
      <c r="H93" s="10">
        <f t="shared" si="1"/>
        <v>0</v>
      </c>
    </row>
    <row r="94" spans="1:8" s="9" customFormat="1" x14ac:dyDescent="0.3">
      <c r="A94" s="8" t="s">
        <v>20</v>
      </c>
      <c r="B94" s="8"/>
      <c r="C94" s="10">
        <f>SUM(C91:C93)</f>
        <v>0</v>
      </c>
      <c r="D94" s="10">
        <f>SUM(D91:D93)</f>
        <v>2800</v>
      </c>
      <c r="E94" s="10">
        <f>SUM(E91:E93)</f>
        <v>2800</v>
      </c>
      <c r="F94" s="10">
        <f>SUM(F91:F93)</f>
        <v>2800</v>
      </c>
      <c r="G94" s="10">
        <v>0</v>
      </c>
      <c r="H94" s="10"/>
    </row>
    <row r="95" spans="1:8" s="9" customFormat="1" x14ac:dyDescent="0.3">
      <c r="A95" s="8" t="s">
        <v>153</v>
      </c>
      <c r="B95" s="8"/>
      <c r="C95" s="10">
        <f>+C88+C94</f>
        <v>200</v>
      </c>
      <c r="D95" s="10">
        <f>+D88+D94</f>
        <v>3000</v>
      </c>
      <c r="E95" s="10">
        <f>+E88+E94</f>
        <v>3000</v>
      </c>
      <c r="F95" s="10">
        <f>+F88+F94</f>
        <v>3000</v>
      </c>
      <c r="G95" s="10">
        <f>+G88+G94</f>
        <v>0</v>
      </c>
      <c r="H95" s="10"/>
    </row>
    <row r="96" spans="1:8" s="9" customFormat="1" x14ac:dyDescent="0.3">
      <c r="A96" s="8"/>
      <c r="B96" s="8"/>
      <c r="C96" s="10"/>
      <c r="D96" s="10"/>
      <c r="E96" s="10"/>
      <c r="F96" s="10"/>
      <c r="G96" s="10"/>
      <c r="H96" s="10"/>
    </row>
    <row r="97" spans="1:8" s="9" customFormat="1" x14ac:dyDescent="0.3">
      <c r="A97" s="8" t="s">
        <v>76</v>
      </c>
      <c r="B97" s="8"/>
      <c r="C97" s="10"/>
      <c r="D97" s="10"/>
      <c r="E97" s="10"/>
      <c r="F97" s="10"/>
      <c r="G97" s="10"/>
      <c r="H97" s="10"/>
    </row>
    <row r="98" spans="1:8" s="9" customFormat="1" x14ac:dyDescent="0.3">
      <c r="A98" s="8"/>
      <c r="B98" s="8"/>
      <c r="C98" s="10"/>
      <c r="D98" s="10"/>
      <c r="E98" s="10"/>
      <c r="F98" s="10"/>
      <c r="G98" s="10"/>
      <c r="H98" s="10"/>
    </row>
    <row r="99" spans="1:8" s="9" customFormat="1" x14ac:dyDescent="0.3">
      <c r="A99" s="8" t="s">
        <v>77</v>
      </c>
      <c r="B99" s="8"/>
      <c r="C99" s="10"/>
      <c r="D99" s="10"/>
      <c r="E99" s="10"/>
      <c r="F99" s="10"/>
      <c r="G99" s="10"/>
      <c r="H99" s="10"/>
    </row>
    <row r="100" spans="1:8" s="9" customFormat="1" x14ac:dyDescent="0.3">
      <c r="A100" s="8" t="s">
        <v>17</v>
      </c>
      <c r="B100" s="8" t="s">
        <v>78</v>
      </c>
      <c r="C100" s="10">
        <v>13650</v>
      </c>
      <c r="D100" s="10">
        <v>0</v>
      </c>
      <c r="E100" s="10">
        <v>0</v>
      </c>
      <c r="F100" s="10">
        <v>0</v>
      </c>
      <c r="G100" s="10">
        <v>0</v>
      </c>
      <c r="H100" s="10">
        <f t="shared" si="1"/>
        <v>0</v>
      </c>
    </row>
    <row r="101" spans="1:8" s="9" customFormat="1" x14ac:dyDescent="0.3">
      <c r="A101" s="8" t="s">
        <v>18</v>
      </c>
      <c r="B101" s="8" t="s">
        <v>79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f t="shared" si="1"/>
        <v>0</v>
      </c>
    </row>
    <row r="102" spans="1:8" s="9" customFormat="1" x14ac:dyDescent="0.3">
      <c r="A102" s="8" t="s">
        <v>19</v>
      </c>
      <c r="B102" s="8" t="s">
        <v>80</v>
      </c>
      <c r="C102" s="10">
        <v>231.2</v>
      </c>
      <c r="D102" s="10">
        <v>310</v>
      </c>
      <c r="E102" s="10">
        <v>500</v>
      </c>
      <c r="F102" s="10">
        <v>500</v>
      </c>
      <c r="G102" s="10">
        <v>0</v>
      </c>
      <c r="H102" s="10">
        <f t="shared" si="1"/>
        <v>190</v>
      </c>
    </row>
    <row r="103" spans="1:8" s="9" customFormat="1" x14ac:dyDescent="0.3">
      <c r="A103" s="8" t="s">
        <v>20</v>
      </c>
      <c r="B103" s="8"/>
      <c r="C103" s="10">
        <f>SUM(C100:C102)</f>
        <v>13881.2</v>
      </c>
      <c r="D103" s="10">
        <f>SUM(D100:D102)</f>
        <v>310</v>
      </c>
      <c r="E103" s="10">
        <f>SUM(E100:E102)</f>
        <v>500</v>
      </c>
      <c r="F103" s="10">
        <f>SUM(F100:F102)</f>
        <v>500</v>
      </c>
      <c r="G103" s="10">
        <f>SUM(G100:G102)</f>
        <v>0</v>
      </c>
      <c r="H103" s="10"/>
    </row>
    <row r="104" spans="1:8" s="9" customFormat="1" x14ac:dyDescent="0.3">
      <c r="A104" s="8"/>
      <c r="B104" s="8"/>
      <c r="C104" s="10"/>
      <c r="D104" s="10"/>
      <c r="E104" s="10"/>
      <c r="F104" s="10"/>
      <c r="G104" s="10"/>
      <c r="H104" s="10"/>
    </row>
    <row r="105" spans="1:8" s="9" customFormat="1" x14ac:dyDescent="0.3">
      <c r="A105" s="8" t="s">
        <v>81</v>
      </c>
      <c r="B105" s="8"/>
      <c r="C105" s="10"/>
      <c r="D105" s="10"/>
      <c r="E105" s="10"/>
      <c r="F105" s="10"/>
      <c r="G105" s="10"/>
      <c r="H105" s="10"/>
    </row>
    <row r="106" spans="1:8" s="9" customFormat="1" x14ac:dyDescent="0.3">
      <c r="A106" s="8" t="s">
        <v>19</v>
      </c>
      <c r="B106" s="8" t="s">
        <v>82</v>
      </c>
      <c r="C106" s="10">
        <v>13173</v>
      </c>
      <c r="D106" s="10">
        <v>12000</v>
      </c>
      <c r="E106" s="10">
        <v>20000</v>
      </c>
      <c r="F106" s="10">
        <v>20000</v>
      </c>
      <c r="G106" s="10">
        <v>0</v>
      </c>
      <c r="H106" s="10">
        <f t="shared" si="1"/>
        <v>8000</v>
      </c>
    </row>
    <row r="107" spans="1:8" s="9" customFormat="1" x14ac:dyDescent="0.3">
      <c r="A107" s="8" t="s">
        <v>20</v>
      </c>
      <c r="B107" s="8"/>
      <c r="C107" s="10">
        <f>SUM(C106)</f>
        <v>13173</v>
      </c>
      <c r="D107" s="10">
        <f t="shared" ref="D107:E107" si="2">SUM(D106)</f>
        <v>12000</v>
      </c>
      <c r="E107" s="10">
        <f t="shared" si="2"/>
        <v>20000</v>
      </c>
      <c r="F107" s="10">
        <f>SUM(F106)</f>
        <v>20000</v>
      </c>
      <c r="G107" s="10">
        <f t="shared" ref="G107" si="3">SUM(G106)</f>
        <v>0</v>
      </c>
      <c r="H107" s="10"/>
    </row>
    <row r="108" spans="1:8" s="9" customFormat="1" x14ac:dyDescent="0.3">
      <c r="A108" s="8" t="s">
        <v>152</v>
      </c>
      <c r="B108" s="8"/>
      <c r="C108" s="10">
        <f>SUM(C103+C107)</f>
        <v>27054.2</v>
      </c>
      <c r="D108" s="10">
        <f>SUM(D103+D107)</f>
        <v>12310</v>
      </c>
      <c r="E108" s="10">
        <f>SUM(E103+E107)</f>
        <v>20500</v>
      </c>
      <c r="F108" s="10">
        <f>SUM(F103+F107)</f>
        <v>20500</v>
      </c>
      <c r="G108" s="10">
        <f>SUM(G103+G107)</f>
        <v>0</v>
      </c>
      <c r="H108" s="10">
        <f t="shared" si="1"/>
        <v>8190</v>
      </c>
    </row>
    <row r="109" spans="1:8" s="9" customFormat="1" x14ac:dyDescent="0.3">
      <c r="A109" s="8"/>
      <c r="B109" s="8"/>
      <c r="C109" s="10"/>
      <c r="D109" s="10"/>
      <c r="E109" s="10"/>
      <c r="F109" s="10"/>
      <c r="G109" s="10"/>
      <c r="H109" s="10"/>
    </row>
    <row r="110" spans="1:8" s="9" customFormat="1" x14ac:dyDescent="0.3">
      <c r="A110" s="8" t="s">
        <v>84</v>
      </c>
      <c r="B110" s="8"/>
      <c r="C110" s="10"/>
      <c r="D110" s="10"/>
      <c r="E110" s="10"/>
      <c r="F110" s="10"/>
      <c r="G110" s="10"/>
      <c r="H110" s="10"/>
    </row>
    <row r="111" spans="1:8" s="9" customFormat="1" x14ac:dyDescent="0.3">
      <c r="A111" s="8"/>
      <c r="B111" s="8"/>
      <c r="C111" s="10"/>
      <c r="D111" s="10"/>
      <c r="E111" s="10"/>
      <c r="F111" s="10"/>
      <c r="G111" s="10"/>
      <c r="H111" s="10"/>
    </row>
    <row r="112" spans="1:8" s="9" customFormat="1" ht="41.4" x14ac:dyDescent="0.3">
      <c r="A112" s="8" t="s">
        <v>14</v>
      </c>
      <c r="B112" s="8" t="s">
        <v>15</v>
      </c>
      <c r="C112" s="12" t="s">
        <v>206</v>
      </c>
      <c r="D112" s="12" t="s">
        <v>207</v>
      </c>
      <c r="E112" s="12" t="s">
        <v>208</v>
      </c>
      <c r="F112" s="12" t="s">
        <v>209</v>
      </c>
      <c r="G112" s="12" t="s">
        <v>210</v>
      </c>
      <c r="H112" s="10"/>
    </row>
    <row r="113" spans="1:8" s="9" customFormat="1" x14ac:dyDescent="0.3">
      <c r="A113" s="8" t="s">
        <v>83</v>
      </c>
      <c r="B113" s="8"/>
      <c r="C113" s="10"/>
      <c r="D113" s="10"/>
      <c r="E113" s="10"/>
      <c r="F113" s="10"/>
      <c r="G113" s="10"/>
      <c r="H113" s="10"/>
    </row>
    <row r="114" spans="1:8" s="9" customFormat="1" x14ac:dyDescent="0.3">
      <c r="A114" s="8" t="s">
        <v>17</v>
      </c>
      <c r="B114" s="8" t="s">
        <v>85</v>
      </c>
      <c r="C114" s="10">
        <v>200</v>
      </c>
      <c r="D114" s="10">
        <v>200</v>
      </c>
      <c r="E114" s="10">
        <v>200</v>
      </c>
      <c r="F114" s="10">
        <v>200</v>
      </c>
      <c r="G114" s="10">
        <v>0</v>
      </c>
      <c r="H114" s="10">
        <f t="shared" si="1"/>
        <v>0</v>
      </c>
    </row>
    <row r="115" spans="1:8" s="9" customFormat="1" x14ac:dyDescent="0.3">
      <c r="A115" s="8" t="s">
        <v>18</v>
      </c>
      <c r="B115" s="8" t="s">
        <v>86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f t="shared" si="1"/>
        <v>0</v>
      </c>
    </row>
    <row r="116" spans="1:8" s="9" customFormat="1" x14ac:dyDescent="0.3">
      <c r="A116" s="8" t="s">
        <v>19</v>
      </c>
      <c r="B116" s="8" t="s">
        <v>87</v>
      </c>
      <c r="C116" s="10">
        <v>0</v>
      </c>
      <c r="D116" s="10">
        <v>60</v>
      </c>
      <c r="E116" s="10">
        <v>0</v>
      </c>
      <c r="F116" s="10">
        <v>0</v>
      </c>
      <c r="G116" s="10">
        <v>0</v>
      </c>
      <c r="H116" s="10">
        <f t="shared" si="1"/>
        <v>-60</v>
      </c>
    </row>
    <row r="117" spans="1:8" s="9" customFormat="1" x14ac:dyDescent="0.3">
      <c r="A117" s="8" t="s">
        <v>148</v>
      </c>
      <c r="B117" s="8"/>
      <c r="C117" s="10">
        <f>SUM(C114:C116)</f>
        <v>200</v>
      </c>
      <c r="D117" s="10">
        <f>SUM(D114:D116)</f>
        <v>260</v>
      </c>
      <c r="E117" s="10">
        <f>SUM(E114:E116)</f>
        <v>200</v>
      </c>
      <c r="F117" s="10">
        <f>SUM(F114:F116)</f>
        <v>200</v>
      </c>
      <c r="G117" s="10">
        <f>SUM(G114:G116)</f>
        <v>0</v>
      </c>
      <c r="H117" s="10"/>
    </row>
    <row r="118" spans="1:8" s="9" customFormat="1" ht="16.5" customHeight="1" x14ac:dyDescent="0.3">
      <c r="A118" s="8"/>
      <c r="B118" s="8"/>
      <c r="C118" s="10"/>
      <c r="D118" s="10"/>
      <c r="E118" s="10"/>
      <c r="F118" s="10"/>
      <c r="G118" s="10"/>
      <c r="H118" s="10"/>
    </row>
    <row r="119" spans="1:8" s="9" customFormat="1" x14ac:dyDescent="0.3">
      <c r="A119" s="8" t="s">
        <v>88</v>
      </c>
      <c r="B119" s="8"/>
      <c r="C119" s="10"/>
      <c r="D119" s="10"/>
      <c r="E119" s="10"/>
      <c r="F119" s="10"/>
      <c r="G119" s="10"/>
      <c r="H119" s="10"/>
    </row>
    <row r="120" spans="1:8" s="9" customFormat="1" x14ac:dyDescent="0.3">
      <c r="A120" s="8" t="s">
        <v>89</v>
      </c>
      <c r="B120" s="8"/>
      <c r="C120" s="10"/>
      <c r="D120" s="10"/>
      <c r="E120" s="10"/>
      <c r="F120" s="10"/>
      <c r="G120" s="10"/>
      <c r="H120" s="10"/>
    </row>
    <row r="121" spans="1:8" s="9" customFormat="1" x14ac:dyDescent="0.3">
      <c r="A121" s="8" t="s">
        <v>17</v>
      </c>
      <c r="B121" s="8" t="s">
        <v>90</v>
      </c>
      <c r="C121" s="10">
        <v>600</v>
      </c>
      <c r="D121" s="10">
        <v>660</v>
      </c>
      <c r="E121" s="10">
        <v>700</v>
      </c>
      <c r="F121" s="10">
        <v>700</v>
      </c>
      <c r="G121" s="10"/>
      <c r="H121" s="10">
        <f t="shared" si="1"/>
        <v>40</v>
      </c>
    </row>
    <row r="122" spans="1:8" s="9" customFormat="1" x14ac:dyDescent="0.3">
      <c r="A122" s="8" t="s">
        <v>18</v>
      </c>
      <c r="B122" s="8" t="s">
        <v>91</v>
      </c>
      <c r="C122" s="10">
        <v>0</v>
      </c>
      <c r="D122" s="10">
        <v>0</v>
      </c>
      <c r="E122" s="10">
        <v>0</v>
      </c>
      <c r="F122" s="10">
        <v>0</v>
      </c>
      <c r="G122" s="10"/>
      <c r="H122" s="10">
        <f t="shared" si="1"/>
        <v>0</v>
      </c>
    </row>
    <row r="123" spans="1:8" s="9" customFormat="1" x14ac:dyDescent="0.3">
      <c r="A123" s="8" t="s">
        <v>19</v>
      </c>
      <c r="B123" s="8" t="s">
        <v>92</v>
      </c>
      <c r="C123" s="10">
        <v>284</v>
      </c>
      <c r="D123" s="10">
        <v>0</v>
      </c>
      <c r="E123" s="10">
        <v>0</v>
      </c>
      <c r="F123" s="10">
        <v>0</v>
      </c>
      <c r="G123" s="10"/>
      <c r="H123" s="10">
        <f t="shared" si="1"/>
        <v>0</v>
      </c>
    </row>
    <row r="124" spans="1:8" s="9" customFormat="1" x14ac:dyDescent="0.3">
      <c r="A124" s="8" t="s">
        <v>20</v>
      </c>
      <c r="B124" s="8"/>
      <c r="C124" s="10">
        <f>SUM(C121:C123)</f>
        <v>884</v>
      </c>
      <c r="D124" s="10">
        <f t="shared" ref="D124:G124" si="4">SUM(D121:D123)</f>
        <v>660</v>
      </c>
      <c r="E124" s="10">
        <f t="shared" si="4"/>
        <v>700</v>
      </c>
      <c r="F124" s="10">
        <f t="shared" si="4"/>
        <v>700</v>
      </c>
      <c r="G124" s="10">
        <f t="shared" si="4"/>
        <v>0</v>
      </c>
      <c r="H124" s="10"/>
    </row>
    <row r="125" spans="1:8" s="9" customFormat="1" ht="15.75" customHeight="1" x14ac:dyDescent="0.3">
      <c r="A125" s="8" t="s">
        <v>93</v>
      </c>
      <c r="B125" s="8"/>
      <c r="C125" s="10"/>
      <c r="D125" s="10"/>
      <c r="E125" s="10"/>
      <c r="F125" s="10"/>
      <c r="G125" s="10"/>
      <c r="H125" s="10"/>
    </row>
    <row r="126" spans="1:8" s="9" customFormat="1" x14ac:dyDescent="0.3">
      <c r="A126" s="8" t="s">
        <v>19</v>
      </c>
      <c r="B126" s="8" t="s">
        <v>94</v>
      </c>
      <c r="C126" s="10">
        <v>100</v>
      </c>
      <c r="D126" s="10">
        <v>250</v>
      </c>
      <c r="E126" s="10">
        <v>1000</v>
      </c>
      <c r="F126" s="10">
        <v>1000</v>
      </c>
      <c r="G126" s="10"/>
      <c r="H126" s="10"/>
    </row>
    <row r="127" spans="1:8" s="9" customFormat="1" x14ac:dyDescent="0.3">
      <c r="A127" s="8" t="s">
        <v>151</v>
      </c>
      <c r="B127" s="8"/>
      <c r="C127" s="10">
        <f>SUM(C124+C126)</f>
        <v>984</v>
      </c>
      <c r="D127" s="10">
        <f>SUM(D124+D126)</f>
        <v>910</v>
      </c>
      <c r="E127" s="10">
        <f>SUM(E124+E126)</f>
        <v>1700</v>
      </c>
      <c r="F127" s="10">
        <f>SUM(F124+F126)</f>
        <v>1700</v>
      </c>
      <c r="G127" s="10">
        <f>SUM(G124+G126)</f>
        <v>0</v>
      </c>
      <c r="H127" s="10"/>
    </row>
    <row r="128" spans="1:8" s="9" customFormat="1" x14ac:dyDescent="0.3">
      <c r="A128" s="8" t="s">
        <v>95</v>
      </c>
      <c r="B128" s="8"/>
      <c r="C128" s="10"/>
      <c r="D128" s="10"/>
      <c r="E128" s="10"/>
      <c r="F128" s="10"/>
      <c r="G128" s="10"/>
      <c r="H128" s="10"/>
    </row>
    <row r="129" spans="1:9" s="9" customFormat="1" x14ac:dyDescent="0.3">
      <c r="A129" s="8" t="s">
        <v>96</v>
      </c>
      <c r="B129"/>
      <c r="C129"/>
      <c r="D129"/>
      <c r="E129"/>
      <c r="F129"/>
      <c r="G129"/>
      <c r="H129" s="10"/>
    </row>
    <row r="130" spans="1:9" s="9" customFormat="1" x14ac:dyDescent="0.3">
      <c r="A130" s="8" t="s">
        <v>97</v>
      </c>
      <c r="B130" s="8" t="s">
        <v>98</v>
      </c>
      <c r="C130" s="17">
        <v>12322</v>
      </c>
      <c r="D130" s="17">
        <v>6199</v>
      </c>
      <c r="E130" s="17">
        <v>6535</v>
      </c>
      <c r="F130" s="17">
        <v>6535</v>
      </c>
      <c r="G130" s="17">
        <v>0</v>
      </c>
      <c r="H130" s="10">
        <f t="shared" si="1"/>
        <v>336</v>
      </c>
    </row>
    <row r="131" spans="1:9" s="9" customFormat="1" x14ac:dyDescent="0.3">
      <c r="A131" s="8" t="s">
        <v>99</v>
      </c>
      <c r="B131" s="8" t="s">
        <v>100</v>
      </c>
      <c r="C131" s="17">
        <v>4332</v>
      </c>
      <c r="D131" s="17">
        <v>2885</v>
      </c>
      <c r="E131" s="17">
        <v>2885</v>
      </c>
      <c r="F131" s="17">
        <v>2885</v>
      </c>
      <c r="G131" s="17">
        <v>0</v>
      </c>
      <c r="H131" s="10">
        <f t="shared" si="1"/>
        <v>0</v>
      </c>
    </row>
    <row r="132" spans="1:9" s="9" customFormat="1" x14ac:dyDescent="0.3">
      <c r="A132" s="11" t="s">
        <v>103</v>
      </c>
      <c r="B132" s="8" t="s">
        <v>101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0">
        <f t="shared" si="1"/>
        <v>0</v>
      </c>
    </row>
    <row r="133" spans="1:9" s="9" customFormat="1" x14ac:dyDescent="0.3">
      <c r="A133" s="8" t="s">
        <v>102</v>
      </c>
      <c r="B133" s="8" t="s">
        <v>104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0">
        <f t="shared" si="1"/>
        <v>0</v>
      </c>
    </row>
    <row r="134" spans="1:9" s="9" customFormat="1" x14ac:dyDescent="0.3">
      <c r="A134" s="8" t="s">
        <v>105</v>
      </c>
      <c r="B134" s="8" t="s">
        <v>106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0">
        <f t="shared" si="1"/>
        <v>0</v>
      </c>
    </row>
    <row r="135" spans="1:9" s="9" customFormat="1" x14ac:dyDescent="0.3">
      <c r="A135" s="8" t="s">
        <v>191</v>
      </c>
      <c r="B135" s="8" t="s">
        <v>192</v>
      </c>
      <c r="C135" s="17">
        <v>125</v>
      </c>
      <c r="D135" s="17">
        <v>700</v>
      </c>
      <c r="E135" s="17">
        <v>700</v>
      </c>
      <c r="F135" s="17">
        <v>700</v>
      </c>
      <c r="G135" s="17">
        <v>0</v>
      </c>
      <c r="H135" s="10">
        <f t="shared" si="1"/>
        <v>0</v>
      </c>
    </row>
    <row r="136" spans="1:9" s="9" customFormat="1" x14ac:dyDescent="0.3">
      <c r="A136" s="8" t="s">
        <v>107</v>
      </c>
      <c r="B136" s="8" t="s">
        <v>108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0">
        <f t="shared" si="1"/>
        <v>0</v>
      </c>
    </row>
    <row r="137" spans="1:9" s="9" customFormat="1" x14ac:dyDescent="0.3">
      <c r="A137" s="8" t="s">
        <v>150</v>
      </c>
      <c r="B137" s="8"/>
      <c r="C137" s="10">
        <f>SUM(C130:C136)</f>
        <v>16779</v>
      </c>
      <c r="D137" s="10">
        <f>SUM(D130:D136)</f>
        <v>9784</v>
      </c>
      <c r="E137" s="10">
        <f>SUM(E130:E136)</f>
        <v>10120</v>
      </c>
      <c r="F137" s="10">
        <f>SUM(F130:F136)</f>
        <v>10120</v>
      </c>
      <c r="G137" s="10">
        <f>SUM(G130:G136)</f>
        <v>0</v>
      </c>
      <c r="H137" s="10"/>
    </row>
    <row r="138" spans="1:9" s="9" customFormat="1" x14ac:dyDescent="0.3">
      <c r="A138" s="8" t="s">
        <v>109</v>
      </c>
      <c r="B138" s="8"/>
      <c r="C138"/>
      <c r="D138"/>
      <c r="E138"/>
      <c r="F138"/>
      <c r="G138"/>
      <c r="H138" s="10"/>
    </row>
    <row r="139" spans="1:9" s="9" customFormat="1" x14ac:dyDescent="0.3">
      <c r="A139" s="8" t="s">
        <v>110</v>
      </c>
      <c r="B139" s="8"/>
      <c r="C139"/>
      <c r="D139"/>
      <c r="E139"/>
      <c r="F139"/>
      <c r="G139"/>
      <c r="H139" s="10"/>
    </row>
    <row r="140" spans="1:9" s="9" customFormat="1" x14ac:dyDescent="0.3">
      <c r="A140" s="8" t="s">
        <v>111</v>
      </c>
      <c r="B140" s="8" t="s">
        <v>112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0">
        <f t="shared" ref="H140:H145" si="5">+F140-D140</f>
        <v>0</v>
      </c>
    </row>
    <row r="141" spans="1:9" s="9" customFormat="1" x14ac:dyDescent="0.3">
      <c r="A141" s="8" t="s">
        <v>113</v>
      </c>
      <c r="B141" s="8" t="s">
        <v>114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0">
        <f t="shared" si="5"/>
        <v>0</v>
      </c>
    </row>
    <row r="142" spans="1:9" s="9" customFormat="1" x14ac:dyDescent="0.3">
      <c r="A142" s="8" t="s">
        <v>118</v>
      </c>
      <c r="B142" s="8" t="s">
        <v>115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0">
        <f t="shared" si="5"/>
        <v>0</v>
      </c>
    </row>
    <row r="143" spans="1:9" s="9" customFormat="1" x14ac:dyDescent="0.3">
      <c r="A143" s="8" t="s">
        <v>149</v>
      </c>
      <c r="B143" s="8"/>
      <c r="C143" s="10">
        <f>SUM(C140:C142)</f>
        <v>0</v>
      </c>
      <c r="D143" s="10">
        <f>SUM(D140:D142)</f>
        <v>0</v>
      </c>
      <c r="E143" s="10">
        <f>SUM(E140:E142)</f>
        <v>0</v>
      </c>
      <c r="F143" s="10">
        <f>SUM(F140:F142)</f>
        <v>0</v>
      </c>
      <c r="G143" s="10">
        <v>0</v>
      </c>
      <c r="H143" s="10"/>
    </row>
    <row r="144" spans="1:9" s="9" customFormat="1" x14ac:dyDescent="0.3">
      <c r="A144"/>
      <c r="B144"/>
      <c r="C144"/>
      <c r="D144"/>
      <c r="E144"/>
      <c r="F144"/>
      <c r="G144"/>
      <c r="H144" s="10"/>
      <c r="I144" s="10"/>
    </row>
    <row r="145" spans="1:8" s="9" customFormat="1" x14ac:dyDescent="0.3">
      <c r="A145" s="8" t="s">
        <v>116</v>
      </c>
      <c r="B145"/>
      <c r="C145" s="19">
        <f>SUM(C73+C82+C95+C108+C117+C127+C137+C143)</f>
        <v>127476.56</v>
      </c>
      <c r="D145" s="19">
        <f>SUM(D73+D82+D95+D108+D117+D127+D137+D143)</f>
        <v>130010</v>
      </c>
      <c r="E145" s="19">
        <f>SUM(E73+E82+E95+E108+E117+E127+E137+E143)</f>
        <v>113518</v>
      </c>
      <c r="F145" s="19">
        <f>SUM(F73+F82+F95+F108+F117+F127+F137+F143)</f>
        <v>119348</v>
      </c>
      <c r="G145" s="19">
        <f>SUM(G73+G82+G95+G108+G117+G127+G137+G143)</f>
        <v>0</v>
      </c>
      <c r="H145" s="10">
        <f t="shared" si="5"/>
        <v>-10662</v>
      </c>
    </row>
    <row r="146" spans="1:8" s="9" customFormat="1" x14ac:dyDescent="0.3">
      <c r="A146" s="8" t="s">
        <v>117</v>
      </c>
      <c r="B146"/>
      <c r="C146"/>
      <c r="D146"/>
      <c r="E146"/>
      <c r="F146"/>
      <c r="G146"/>
    </row>
    <row r="147" spans="1:8" s="9" customFormat="1" x14ac:dyDescent="0.3">
      <c r="A147"/>
      <c r="B147"/>
      <c r="C147"/>
      <c r="D147"/>
      <c r="E147"/>
      <c r="F147"/>
      <c r="G147"/>
    </row>
    <row r="148" spans="1:8" s="9" customFormat="1" x14ac:dyDescent="0.3">
      <c r="A148" s="8"/>
      <c r="B148" s="8"/>
    </row>
    <row r="149" spans="1:8" s="9" customFormat="1" x14ac:dyDescent="0.3">
      <c r="A149" s="8"/>
      <c r="B149" s="8"/>
    </row>
    <row r="150" spans="1:8" s="3" customFormat="1" ht="15.6" x14ac:dyDescent="0.3">
      <c r="A150" s="2"/>
      <c r="B150" s="2"/>
    </row>
    <row r="151" spans="1:8" s="3" customFormat="1" ht="15.6" x14ac:dyDescent="0.3">
      <c r="A151" s="2"/>
      <c r="B151" s="2"/>
    </row>
    <row r="152" spans="1:8" s="3" customFormat="1" ht="15.6" x14ac:dyDescent="0.3">
      <c r="A152" s="2"/>
      <c r="B152" s="2"/>
    </row>
    <row r="153" spans="1:8" s="3" customFormat="1" ht="15.6" x14ac:dyDescent="0.3">
      <c r="A153" s="2"/>
      <c r="B153" s="2"/>
    </row>
    <row r="154" spans="1:8" s="3" customFormat="1" ht="15.6" x14ac:dyDescent="0.3">
      <c r="A154" s="2"/>
      <c r="B154" s="2"/>
    </row>
    <row r="155" spans="1:8" s="3" customFormat="1" ht="15.6" x14ac:dyDescent="0.3">
      <c r="A155" s="2"/>
      <c r="B155" s="2"/>
    </row>
    <row r="156" spans="1:8" s="3" customFormat="1" ht="15.6" x14ac:dyDescent="0.3">
      <c r="A156" s="2"/>
      <c r="B156" s="2"/>
    </row>
    <row r="157" spans="1:8" s="3" customFormat="1" ht="15.6" x14ac:dyDescent="0.3">
      <c r="A157" s="2"/>
      <c r="B157" s="2"/>
    </row>
    <row r="158" spans="1:8" s="3" customFormat="1" ht="15.6" x14ac:dyDescent="0.3">
      <c r="A158" s="2"/>
      <c r="B158" s="2"/>
    </row>
    <row r="159" spans="1:8" s="3" customFormat="1" ht="15.6" x14ac:dyDescent="0.3">
      <c r="A159" s="2"/>
      <c r="B159" s="2"/>
    </row>
    <row r="160" spans="1:8" s="3" customFormat="1" ht="15.6" x14ac:dyDescent="0.3">
      <c r="A160" s="2"/>
      <c r="B160" s="2"/>
    </row>
    <row r="161" spans="1:2" s="3" customFormat="1" ht="15.6" x14ac:dyDescent="0.3">
      <c r="A161" s="2"/>
      <c r="B161" s="2"/>
    </row>
    <row r="162" spans="1:2" s="3" customFormat="1" ht="15.6" x14ac:dyDescent="0.3">
      <c r="A162" s="2"/>
      <c r="B162" s="2"/>
    </row>
    <row r="163" spans="1:2" s="3" customFormat="1" ht="15.6" x14ac:dyDescent="0.3">
      <c r="A163" s="2"/>
      <c r="B163" s="2"/>
    </row>
    <row r="164" spans="1:2" s="3" customFormat="1" ht="15.6" x14ac:dyDescent="0.3">
      <c r="A164" s="2"/>
      <c r="B164" s="2"/>
    </row>
    <row r="165" spans="1:2" s="3" customFormat="1" ht="15.6" x14ac:dyDescent="0.3">
      <c r="A165" s="2"/>
      <c r="B165" s="2"/>
    </row>
    <row r="166" spans="1:2" s="3" customFormat="1" ht="15.6" x14ac:dyDescent="0.3">
      <c r="A166" s="2"/>
      <c r="B166" s="2"/>
    </row>
    <row r="167" spans="1:2" s="3" customFormat="1" ht="15.6" x14ac:dyDescent="0.3">
      <c r="A167" s="2"/>
      <c r="B167" s="2"/>
    </row>
    <row r="168" spans="1:2" s="3" customFormat="1" ht="15.6" x14ac:dyDescent="0.3">
      <c r="A168" s="2"/>
      <c r="B168" s="2"/>
    </row>
    <row r="169" spans="1:2" s="3" customFormat="1" ht="15.6" x14ac:dyDescent="0.3">
      <c r="A169" s="2"/>
      <c r="B169" s="2"/>
    </row>
    <row r="170" spans="1:2" s="3" customFormat="1" ht="15.6" x14ac:dyDescent="0.3">
      <c r="A170" s="2"/>
      <c r="B170" s="2"/>
    </row>
    <row r="171" spans="1:2" s="3" customFormat="1" ht="15.6" x14ac:dyDescent="0.3">
      <c r="A171" s="2"/>
      <c r="B171" s="2"/>
    </row>
    <row r="172" spans="1:2" s="3" customFormat="1" ht="15.6" x14ac:dyDescent="0.3">
      <c r="A172" s="2"/>
      <c r="B172" s="2"/>
    </row>
    <row r="173" spans="1:2" s="3" customFormat="1" ht="15.6" x14ac:dyDescent="0.3">
      <c r="A173" s="2"/>
      <c r="B173" s="2"/>
    </row>
    <row r="174" spans="1:2" s="3" customFormat="1" ht="15.6" x14ac:dyDescent="0.3">
      <c r="A174" s="2"/>
      <c r="B174" s="2"/>
    </row>
    <row r="175" spans="1:2" s="3" customFormat="1" ht="15.6" x14ac:dyDescent="0.3">
      <c r="A175" s="2"/>
      <c r="B175" s="2"/>
    </row>
    <row r="176" spans="1:2" s="3" customFormat="1" ht="15.6" x14ac:dyDescent="0.3">
      <c r="A176" s="2"/>
      <c r="B176" s="2"/>
    </row>
    <row r="177" spans="1:2" s="3" customFormat="1" ht="15.6" x14ac:dyDescent="0.3">
      <c r="A177" s="2"/>
      <c r="B177" s="2"/>
    </row>
    <row r="178" spans="1:2" s="3" customFormat="1" ht="15.6" x14ac:dyDescent="0.3">
      <c r="A178" s="2"/>
      <c r="B178" s="2"/>
    </row>
    <row r="179" spans="1:2" s="3" customFormat="1" ht="15.6" x14ac:dyDescent="0.3">
      <c r="A179" s="2"/>
      <c r="B179" s="2"/>
    </row>
    <row r="180" spans="1:2" s="3" customFormat="1" ht="15.6" x14ac:dyDescent="0.3">
      <c r="A180" s="2"/>
      <c r="B180" s="2"/>
    </row>
    <row r="181" spans="1:2" s="3" customFormat="1" ht="15.6" x14ac:dyDescent="0.3">
      <c r="A181" s="2"/>
      <c r="B181" s="2"/>
    </row>
    <row r="182" spans="1:2" s="3" customFormat="1" ht="15.6" x14ac:dyDescent="0.3">
      <c r="A182" s="2"/>
      <c r="B182" s="2"/>
    </row>
    <row r="183" spans="1:2" s="3" customFormat="1" ht="15.6" x14ac:dyDescent="0.3">
      <c r="A183" s="2"/>
      <c r="B183" s="2"/>
    </row>
    <row r="184" spans="1:2" s="3" customFormat="1" ht="15.6" x14ac:dyDescent="0.3">
      <c r="A184" s="2"/>
      <c r="B184" s="2"/>
    </row>
    <row r="185" spans="1:2" s="3" customFormat="1" ht="15.6" x14ac:dyDescent="0.3">
      <c r="A185" s="2"/>
      <c r="B185" s="2"/>
    </row>
    <row r="186" spans="1:2" s="3" customFormat="1" ht="15.6" x14ac:dyDescent="0.3">
      <c r="A186" s="2"/>
      <c r="B186" s="2"/>
    </row>
    <row r="187" spans="1:2" s="3" customFormat="1" ht="15.6" x14ac:dyDescent="0.3">
      <c r="A187" s="2"/>
      <c r="B187" s="2"/>
    </row>
    <row r="188" spans="1:2" s="3" customFormat="1" ht="15.6" x14ac:dyDescent="0.3">
      <c r="A188" s="2"/>
      <c r="B188" s="2"/>
    </row>
    <row r="189" spans="1:2" s="3" customFormat="1" ht="15.6" x14ac:dyDescent="0.3">
      <c r="A189" s="2"/>
      <c r="B189" s="2"/>
    </row>
    <row r="190" spans="1:2" s="3" customFormat="1" ht="15.6" x14ac:dyDescent="0.3">
      <c r="A190" s="2"/>
      <c r="B190" s="2"/>
    </row>
    <row r="191" spans="1:2" s="3" customFormat="1" ht="15.6" x14ac:dyDescent="0.3">
      <c r="A191" s="2"/>
      <c r="B191" s="2"/>
    </row>
  </sheetData>
  <printOptions gridLines="1"/>
  <pageMargins left="0.2" right="0.2" top="0.25" bottom="0.2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 SUMMARY (2)</vt:lpstr>
      <vt:lpstr>HIGHWAY APPROPRIATIONS 2023</vt:lpstr>
      <vt:lpstr>HIGHWAY REVENUES 2023</vt:lpstr>
      <vt:lpstr>GENERAL REV 2023</vt:lpstr>
      <vt:lpstr>GENERAL APPROP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 O'Brien</cp:lastModifiedBy>
  <cp:lastPrinted>2022-10-13T11:28:49Z</cp:lastPrinted>
  <dcterms:created xsi:type="dcterms:W3CDTF">2013-08-23T01:07:00Z</dcterms:created>
  <dcterms:modified xsi:type="dcterms:W3CDTF">2022-10-15T20:18:58Z</dcterms:modified>
</cp:coreProperties>
</file>