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essor\Desktop\"/>
    </mc:Choice>
  </mc:AlternateContent>
  <xr:revisionPtr revIDLastSave="0" documentId="8_{E7FA9678-DA5A-4975-A014-6A56CB384AAB}" xr6:coauthVersionLast="47" xr6:coauthVersionMax="47" xr10:uidLastSave="{00000000-0000-0000-0000-000000000000}"/>
  <bookViews>
    <workbookView xWindow="-120" yWindow="-120" windowWidth="29040" windowHeight="15720" xr2:uid="{4EC50FB9-6648-4B02-BF92-BDA8EF9B84DD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L2" i="2"/>
  <c r="N2" i="2" s="1"/>
  <c r="L15" i="2"/>
  <c r="P15" i="2" s="1"/>
  <c r="I15" i="2"/>
  <c r="L14" i="2"/>
  <c r="P14" i="2" s="1"/>
  <c r="I14" i="2"/>
  <c r="I3" i="2"/>
  <c r="L3" i="2"/>
  <c r="N3" i="2" s="1"/>
  <c r="I4" i="2"/>
  <c r="L4" i="2"/>
  <c r="P4" i="2" s="1"/>
  <c r="I5" i="2"/>
  <c r="L5" i="2"/>
  <c r="N5" i="2" s="1"/>
  <c r="I6" i="2"/>
  <c r="L6" i="2"/>
  <c r="N6" i="2" s="1"/>
  <c r="D7" i="2"/>
  <c r="G7" i="2"/>
  <c r="H7" i="2"/>
  <c r="J7" i="2"/>
  <c r="M7" i="2"/>
  <c r="P2" i="2" l="1"/>
  <c r="N4" i="2"/>
  <c r="N15" i="2"/>
  <c r="R15" i="2" s="1"/>
  <c r="L7" i="2"/>
  <c r="N8" i="2" s="1"/>
  <c r="N14" i="2"/>
  <c r="R14" i="2" s="1"/>
  <c r="I8" i="2"/>
  <c r="P6" i="2"/>
  <c r="P5" i="2"/>
  <c r="P3" i="2"/>
  <c r="I9" i="2"/>
  <c r="P7" i="2"/>
  <c r="Q8" i="2"/>
  <c r="N9" i="2"/>
  <c r="R2" i="2" s="1"/>
  <c r="R7" i="2" l="1"/>
  <c r="R6" i="2"/>
  <c r="R3" i="2"/>
  <c r="R5" i="2"/>
  <c r="R4" i="2"/>
  <c r="Q9" i="2" l="1"/>
  <c r="S9" i="2" s="1"/>
</calcChain>
</file>

<file path=xl/sharedStrings.xml><?xml version="1.0" encoding="utf-8"?>
<sst xmlns="http://schemas.openxmlformats.org/spreadsheetml/2006/main" count="105" uniqueCount="75">
  <si>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</si>
  <si>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</si>
  <si>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</si>
  <si>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</si>
  <si>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</si>
  <si>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</si>
  <si>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</si>
  <si>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</si>
  <si>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</si>
  <si>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</si>
  <si>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</si>
  <si>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</si>
  <si>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</si>
  <si>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</si>
  <si>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</si>
  <si>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</si>
  <si>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</si>
  <si>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</si>
  <si>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</si>
  <si>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</si>
  <si>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</si>
  <si>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</si>
  <si>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</si>
  <si>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</si>
  <si>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</si>
  <si>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</si>
  <si>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</si>
  <si>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</si>
  <si>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</si>
  <si>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</si>
  <si>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</si>
  <si>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</si>
  <si>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</si>
  <si>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</si>
  <si>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</si>
  <si>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</si>
  <si>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</si>
  <si>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</si>
  <si>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</si>
  <si>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52-010-079-00</t>
  </si>
  <si>
    <t>119 E CENTER ST</t>
  </si>
  <si>
    <t>WD</t>
  </si>
  <si>
    <t>03-ARM'S LENGTH</t>
  </si>
  <si>
    <t>2001</t>
  </si>
  <si>
    <t>No</t>
  </si>
  <si>
    <t xml:space="preserve">  /  /    </t>
  </si>
  <si>
    <t>2001 DOWNTOWN COMMERCIAL</t>
  </si>
  <si>
    <t>52-010-098-00</t>
  </si>
  <si>
    <t>225 E CENTER ST</t>
  </si>
  <si>
    <t>LC</t>
  </si>
  <si>
    <t>PTA</t>
  </si>
  <si>
    <t>2003</t>
  </si>
  <si>
    <t>2030 COMMERICAL MISC NEIGH</t>
  </si>
  <si>
    <t>52-010-131-00</t>
  </si>
  <si>
    <t>108 S MAIN ST</t>
  </si>
  <si>
    <t>2002</t>
  </si>
  <si>
    <t>2020 COMMERCIAL EAST</t>
  </si>
  <si>
    <t>52-050-022-00</t>
  </si>
  <si>
    <t>1244 E CENTER ST</t>
  </si>
  <si>
    <t>52-050-026-10</t>
  </si>
  <si>
    <t>203 DILTS RD</t>
  </si>
  <si>
    <t>52-103-006-00</t>
  </si>
  <si>
    <t>529 E CENTER ST</t>
  </si>
  <si>
    <t>52-654-064-00</t>
  </si>
  <si>
    <t>531 N PINE RIVER ST</t>
  </si>
  <si>
    <t>RENTAL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</si>
  <si>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</si>
  <si>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</si>
  <si>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</si>
  <si>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</si>
  <si>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</si>
  <si>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</si>
  <si>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</si>
  <si>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</si>
  <si>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COMMERCIAL ECF .630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</si>
</sst>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6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36B55-620D-4811-B832-E517CB20F088}">
  <dimension ref="A1:BL15"/>
  <sheetViews>
    <sheetView tabSelected="1" workbookViewId="0">
      <selection activeCell="B11" sqref="A11:XFD11"/>
    </sheetView>
  </sheetViews>
  <sheetFormatPr defaultRowHeight="15" x14ac:dyDescent="0.25"/>
  <cols>
    <col min="1" max="1" width="14.28515625" bestFit="1" customWidth="1"/>
    <col min="2" max="2" width="18.7109375" bestFit="1" customWidth="1"/>
    <col min="3" max="3" width="9.28515625" style="17" bestFit="1" customWidth="1"/>
    <col min="4" max="4" width="10.85546875" style="7" bestFit="1" customWidth="1"/>
    <col min="5" max="5" width="5.5703125" bestFit="1" customWidth="1"/>
    <col min="6" max="6" width="16.7109375" bestFit="1" customWidth="1"/>
    <col min="7" max="7" width="10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.7109375" style="22" bestFit="1" customWidth="1"/>
    <col min="15" max="15" width="10.140625" style="27" bestFit="1" customWidth="1"/>
    <col min="16" max="16" width="15.5703125" style="32" bestFit="1" customWidth="1"/>
    <col min="17" max="17" width="8.7109375" style="40" bestFit="1" customWidth="1"/>
    <col min="18" max="18" width="18.85546875" style="42" bestFit="1" customWidth="1"/>
    <col min="19" max="19" width="13.28515625" bestFit="1" customWidth="1"/>
    <col min="20" max="20" width="9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30.285156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45023</v>
      </c>
      <c r="D2" s="7">
        <v>90000</v>
      </c>
      <c r="E2" t="s">
        <v>41</v>
      </c>
      <c r="F2" t="s">
        <v>42</v>
      </c>
      <c r="G2" s="7">
        <v>90000</v>
      </c>
      <c r="H2" s="7">
        <v>73800</v>
      </c>
      <c r="I2" s="12">
        <f>H2/G2*100</f>
        <v>82</v>
      </c>
      <c r="J2" s="7">
        <v>151952</v>
      </c>
      <c r="K2" s="7">
        <v>24750</v>
      </c>
      <c r="L2" s="7">
        <f>G2-K2</f>
        <v>65250</v>
      </c>
      <c r="M2" s="7">
        <v>171894.59458999999</v>
      </c>
      <c r="N2" s="22">
        <f>L2/M2</f>
        <v>0.37959308816913745</v>
      </c>
      <c r="O2" s="27">
        <v>6820</v>
      </c>
      <c r="P2" s="32">
        <f>L2/O2</f>
        <v>9.567448680351907</v>
      </c>
      <c r="Q2" s="37" t="s">
        <v>43</v>
      </c>
      <c r="R2" s="42">
        <f>ABS(N9-N2)*100</f>
        <v>22.40009734141028</v>
      </c>
      <c r="U2" s="7">
        <v>24750</v>
      </c>
      <c r="V2" t="s">
        <v>44</v>
      </c>
      <c r="W2" s="17" t="s">
        <v>45</v>
      </c>
      <c r="Y2" t="s">
        <v>46</v>
      </c>
      <c r="Z2">
        <v>201</v>
      </c>
      <c r="AA2">
        <v>0</v>
      </c>
      <c r="AL2" s="2"/>
      <c r="BC2" s="2"/>
      <c r="BE2" s="2"/>
    </row>
    <row r="3" spans="1:64" x14ac:dyDescent="0.25">
      <c r="A3" t="s">
        <v>47</v>
      </c>
      <c r="B3" t="s">
        <v>48</v>
      </c>
      <c r="C3" s="17">
        <v>44707</v>
      </c>
      <c r="D3" s="7">
        <v>210000</v>
      </c>
      <c r="E3" t="s">
        <v>49</v>
      </c>
      <c r="F3" t="s">
        <v>42</v>
      </c>
      <c r="G3" s="7">
        <v>210000</v>
      </c>
      <c r="H3" s="7">
        <v>113100</v>
      </c>
      <c r="I3" s="12">
        <f>H3/G3*100</f>
        <v>53.857142857142861</v>
      </c>
      <c r="J3" s="7">
        <v>241295</v>
      </c>
      <c r="K3" s="7">
        <v>45907</v>
      </c>
      <c r="L3" s="7">
        <f>G3-K3</f>
        <v>164093</v>
      </c>
      <c r="M3" s="7">
        <v>264037.83783999999</v>
      </c>
      <c r="N3" s="22">
        <f>L3/M3</f>
        <v>0.62147532089486379</v>
      </c>
      <c r="O3" s="27">
        <v>3000</v>
      </c>
      <c r="P3" s="32">
        <f>L3/O3</f>
        <v>54.69766666666667</v>
      </c>
      <c r="Q3" s="37" t="s">
        <v>43</v>
      </c>
      <c r="R3" s="42">
        <f>ABS(N9-N3)*100</f>
        <v>1.7881259311623543</v>
      </c>
      <c r="U3" s="7">
        <v>34425</v>
      </c>
      <c r="V3" t="s">
        <v>44</v>
      </c>
      <c r="W3" s="17" t="s">
        <v>45</v>
      </c>
      <c r="Y3" t="s">
        <v>46</v>
      </c>
      <c r="Z3">
        <v>201</v>
      </c>
      <c r="AA3">
        <v>0</v>
      </c>
    </row>
    <row r="4" spans="1:64" x14ac:dyDescent="0.25">
      <c r="A4" t="s">
        <v>53</v>
      </c>
      <c r="B4" t="s">
        <v>54</v>
      </c>
      <c r="C4" s="17">
        <v>44407</v>
      </c>
      <c r="D4" s="7">
        <v>250000</v>
      </c>
      <c r="E4" t="s">
        <v>50</v>
      </c>
      <c r="F4" t="s">
        <v>42</v>
      </c>
      <c r="G4" s="7">
        <v>250000</v>
      </c>
      <c r="H4" s="7">
        <v>111800</v>
      </c>
      <c r="I4" s="12">
        <f>H4/G4*100</f>
        <v>44.72</v>
      </c>
      <c r="J4" s="7">
        <v>251521</v>
      </c>
      <c r="K4" s="7">
        <v>22275</v>
      </c>
      <c r="L4" s="7">
        <f>G4-K4</f>
        <v>227725</v>
      </c>
      <c r="M4" s="7">
        <v>309791.89189000003</v>
      </c>
      <c r="N4" s="22">
        <f>L4/M4</f>
        <v>0.73509025239711534</v>
      </c>
      <c r="O4" s="27">
        <v>2544</v>
      </c>
      <c r="P4" s="32">
        <f>L4/O4</f>
        <v>89.514544025157235</v>
      </c>
      <c r="Q4" s="37" t="s">
        <v>43</v>
      </c>
      <c r="R4" s="42">
        <f>ABS(N9-N4)*100</f>
        <v>13.14961908138751</v>
      </c>
      <c r="U4" s="7">
        <v>22275</v>
      </c>
      <c r="V4" t="s">
        <v>44</v>
      </c>
      <c r="W4" s="17" t="s">
        <v>45</v>
      </c>
      <c r="Y4" t="s">
        <v>46</v>
      </c>
      <c r="Z4">
        <v>201</v>
      </c>
      <c r="AA4">
        <v>0</v>
      </c>
    </row>
    <row r="5" spans="1:64" x14ac:dyDescent="0.25">
      <c r="A5" t="s">
        <v>59</v>
      </c>
      <c r="B5" t="s">
        <v>60</v>
      </c>
      <c r="C5" s="17">
        <v>44564</v>
      </c>
      <c r="D5" s="7">
        <v>500000</v>
      </c>
      <c r="E5" t="s">
        <v>41</v>
      </c>
      <c r="F5" t="s">
        <v>42</v>
      </c>
      <c r="G5" s="7">
        <v>500000</v>
      </c>
      <c r="H5" s="7">
        <v>145100</v>
      </c>
      <c r="I5" s="12">
        <f>H5/G5*100</f>
        <v>29.020000000000003</v>
      </c>
      <c r="J5" s="7">
        <v>529921</v>
      </c>
      <c r="K5" s="7">
        <v>218450</v>
      </c>
      <c r="L5" s="7">
        <f>G5-K5</f>
        <v>281550</v>
      </c>
      <c r="M5" s="7">
        <v>420906.75676000002</v>
      </c>
      <c r="N5" s="22">
        <f>L5/M5</f>
        <v>0.66891299671043081</v>
      </c>
      <c r="O5" s="27">
        <v>3252</v>
      </c>
      <c r="P5" s="32">
        <f>L5/O5</f>
        <v>86.577490774907744</v>
      </c>
      <c r="Q5" s="37" t="s">
        <v>55</v>
      </c>
      <c r="R5" s="42">
        <f>ABS(N9-N5)*100</f>
        <v>6.5318935127190558</v>
      </c>
      <c r="U5" s="7">
        <v>218450</v>
      </c>
      <c r="V5" t="s">
        <v>44</v>
      </c>
      <c r="W5" s="17" t="s">
        <v>45</v>
      </c>
      <c r="Y5" t="s">
        <v>56</v>
      </c>
      <c r="Z5">
        <v>201</v>
      </c>
      <c r="AA5">
        <v>0</v>
      </c>
    </row>
    <row r="6" spans="1:64" ht="15.75" thickBot="1" x14ac:dyDescent="0.3">
      <c r="A6" t="s">
        <v>61</v>
      </c>
      <c r="B6" t="s">
        <v>62</v>
      </c>
      <c r="C6" s="17">
        <v>45113</v>
      </c>
      <c r="D6" s="7">
        <v>165000</v>
      </c>
      <c r="E6" t="s">
        <v>41</v>
      </c>
      <c r="F6" t="s">
        <v>42</v>
      </c>
      <c r="G6" s="7">
        <v>165000</v>
      </c>
      <c r="H6" s="7">
        <v>104500</v>
      </c>
      <c r="I6" s="12">
        <f>H6/G6*100</f>
        <v>63.333333333333329</v>
      </c>
      <c r="J6" s="7">
        <v>191395</v>
      </c>
      <c r="K6" s="7">
        <v>37720</v>
      </c>
      <c r="L6" s="7">
        <f>G6-K6</f>
        <v>127280</v>
      </c>
      <c r="M6" s="7">
        <v>207668.91892</v>
      </c>
      <c r="N6" s="22">
        <f>L6/M6</f>
        <v>0.61289864974465391</v>
      </c>
      <c r="O6" s="27">
        <v>6345</v>
      </c>
      <c r="P6" s="32">
        <f>L6/O6</f>
        <v>20.059889676910952</v>
      </c>
      <c r="Q6" s="37" t="s">
        <v>51</v>
      </c>
      <c r="R6" s="42">
        <f>ABS(N9-N6)*100</f>
        <v>0.93045881614136627</v>
      </c>
      <c r="U6" s="7">
        <v>33413</v>
      </c>
      <c r="V6" t="s">
        <v>44</v>
      </c>
      <c r="W6" s="17" t="s">
        <v>45</v>
      </c>
      <c r="Y6" t="s">
        <v>52</v>
      </c>
      <c r="Z6">
        <v>201</v>
      </c>
      <c r="AA6">
        <v>0</v>
      </c>
    </row>
    <row r="7" spans="1:64" ht="15.75" thickTop="1" x14ac:dyDescent="0.25">
      <c r="A7" s="3"/>
      <c r="B7" s="3"/>
      <c r="C7" s="18" t="s">
        <v>66</v>
      </c>
      <c r="D7" s="8">
        <f>+SUM(D2:D6)</f>
        <v>1215000</v>
      </c>
      <c r="E7" s="3"/>
      <c r="F7" s="3"/>
      <c r="G7" s="8">
        <f>+SUM(G2:G6)</f>
        <v>1215000</v>
      </c>
      <c r="H7" s="8">
        <f>+SUM(H2:H6)</f>
        <v>548300</v>
      </c>
      <c r="I7" s="13"/>
      <c r="J7" s="8">
        <f>+SUM(J2:J6)</f>
        <v>1366084</v>
      </c>
      <c r="K7" s="8"/>
      <c r="L7" s="8">
        <f>+SUM(L2:L6)</f>
        <v>865898</v>
      </c>
      <c r="M7" s="8">
        <f>+SUM(M2:M6)</f>
        <v>1374300</v>
      </c>
      <c r="N7" s="23"/>
      <c r="O7" s="28"/>
      <c r="P7" s="33">
        <f>AVERAGE(P2:P6)</f>
        <v>52.083407964798901</v>
      </c>
      <c r="Q7" s="38"/>
      <c r="R7" s="43">
        <f>ABS(N9-N8)*100</f>
        <v>2.6470698658337288</v>
      </c>
      <c r="S7" s="3"/>
      <c r="T7" s="3"/>
      <c r="U7" s="8"/>
      <c r="V7" s="3"/>
      <c r="W7" s="18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64" x14ac:dyDescent="0.25">
      <c r="A8" s="4"/>
      <c r="B8" s="4"/>
      <c r="C8" s="19"/>
      <c r="D8" s="9"/>
      <c r="E8" s="4"/>
      <c r="F8" s="4"/>
      <c r="G8" s="9"/>
      <c r="H8" s="9" t="s">
        <v>67</v>
      </c>
      <c r="I8" s="14">
        <f>H7/G7*100</f>
        <v>45.127572016460903</v>
      </c>
      <c r="J8" s="9"/>
      <c r="K8" s="9"/>
      <c r="L8" s="9"/>
      <c r="M8" s="9" t="s">
        <v>68</v>
      </c>
      <c r="N8" s="24">
        <f>L7/M7</f>
        <v>0.63006476024157754</v>
      </c>
      <c r="O8" s="29"/>
      <c r="P8" s="34" t="s">
        <v>69</v>
      </c>
      <c r="Q8" s="39">
        <f>STDEV(N2:N6)</f>
        <v>0.13429497605141241</v>
      </c>
      <c r="R8" s="44"/>
      <c r="S8" s="4"/>
      <c r="T8" s="4"/>
      <c r="U8" s="9"/>
      <c r="V8" s="4"/>
      <c r="W8" s="19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64" x14ac:dyDescent="0.25">
      <c r="A9" s="5"/>
      <c r="B9" s="5"/>
      <c r="C9" s="20"/>
      <c r="D9" s="10"/>
      <c r="E9" s="5"/>
      <c r="F9" s="5"/>
      <c r="G9" s="10"/>
      <c r="H9" s="10" t="s">
        <v>70</v>
      </c>
      <c r="I9" s="15">
        <f>STDEV(I2:I6)</f>
        <v>19.871668155528518</v>
      </c>
      <c r="J9" s="10"/>
      <c r="K9" s="10"/>
      <c r="L9" s="10"/>
      <c r="M9" s="10" t="s">
        <v>71</v>
      </c>
      <c r="N9" s="25">
        <f>AVERAGE(N2:N6)</f>
        <v>0.60359406158324025</v>
      </c>
      <c r="O9" s="30"/>
      <c r="P9" s="35" t="s">
        <v>72</v>
      </c>
      <c r="Q9" s="46">
        <f>AVERAGE(R2:R6)</f>
        <v>8.9600389365641142</v>
      </c>
      <c r="R9" s="45" t="s">
        <v>73</v>
      </c>
      <c r="S9" s="5">
        <f>+(Q9/N9)</f>
        <v>14.844478279096615</v>
      </c>
      <c r="T9" s="5"/>
      <c r="U9" s="10"/>
      <c r="V9" s="5"/>
      <c r="W9" s="20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1" spans="1:64" x14ac:dyDescent="0.25">
      <c r="A11" t="s">
        <v>74</v>
      </c>
    </row>
    <row r="14" spans="1:64" x14ac:dyDescent="0.25">
      <c r="A14" t="s">
        <v>63</v>
      </c>
      <c r="B14" t="s">
        <v>64</v>
      </c>
      <c r="C14" s="17">
        <v>44823</v>
      </c>
      <c r="D14" s="7">
        <v>1775000</v>
      </c>
      <c r="E14" t="s">
        <v>41</v>
      </c>
      <c r="F14" t="s">
        <v>42</v>
      </c>
      <c r="G14" s="7">
        <v>1775000</v>
      </c>
      <c r="H14" s="7">
        <v>405100</v>
      </c>
      <c r="I14" s="12">
        <f>H14/G14*100</f>
        <v>22.822535211267606</v>
      </c>
      <c r="J14" s="7">
        <v>92394</v>
      </c>
      <c r="K14" s="7">
        <v>92394</v>
      </c>
      <c r="L14" s="7">
        <f>G14-K14</f>
        <v>1682606</v>
      </c>
      <c r="M14" s="7">
        <v>1512628</v>
      </c>
      <c r="N14" s="22">
        <f>L14/M14</f>
        <v>1.1123726388775033</v>
      </c>
      <c r="O14" s="27">
        <v>23663</v>
      </c>
      <c r="P14" s="32">
        <f>L14/O14</f>
        <v>71.107044753412495</v>
      </c>
      <c r="Q14" s="37" t="s">
        <v>51</v>
      </c>
      <c r="R14" s="42">
        <f>ABS(N16-N14)*100</f>
        <v>111.23726388775033</v>
      </c>
      <c r="T14" t="s">
        <v>65</v>
      </c>
      <c r="U14" s="7">
        <v>74250</v>
      </c>
      <c r="V14" t="s">
        <v>44</v>
      </c>
      <c r="W14" s="17" t="s">
        <v>45</v>
      </c>
      <c r="Y14" t="s">
        <v>52</v>
      </c>
      <c r="Z14">
        <v>201</v>
      </c>
      <c r="AA14">
        <v>0</v>
      </c>
    </row>
    <row r="15" spans="1:64" x14ac:dyDescent="0.25">
      <c r="A15" t="s">
        <v>57</v>
      </c>
      <c r="B15" t="s">
        <v>58</v>
      </c>
      <c r="C15" s="17">
        <v>45104</v>
      </c>
      <c r="D15" s="7">
        <v>950000</v>
      </c>
      <c r="E15" t="s">
        <v>41</v>
      </c>
      <c r="F15" t="s">
        <v>42</v>
      </c>
      <c r="G15" s="7">
        <v>950000</v>
      </c>
      <c r="H15" s="7">
        <v>279000</v>
      </c>
      <c r="I15" s="12">
        <f>H15/G15*100</f>
        <v>29.368421052631575</v>
      </c>
      <c r="J15" s="7">
        <v>799259</v>
      </c>
      <c r="K15" s="7">
        <v>340000</v>
      </c>
      <c r="L15" s="7">
        <f>G15-K15</f>
        <v>610000</v>
      </c>
      <c r="M15" s="7">
        <v>620620.27026999998</v>
      </c>
      <c r="N15" s="22">
        <f>L15/M15</f>
        <v>0.98288765163055403</v>
      </c>
      <c r="O15" s="27">
        <v>25418</v>
      </c>
      <c r="P15" s="32">
        <f>L15/O15</f>
        <v>23.998741049649855</v>
      </c>
      <c r="Q15" s="37" t="s">
        <v>55</v>
      </c>
      <c r="R15" s="42">
        <f>ABS(N19-N15)*100</f>
        <v>98.288765163055402</v>
      </c>
      <c r="U15" s="7">
        <v>340000</v>
      </c>
      <c r="V15" t="s">
        <v>44</v>
      </c>
      <c r="W15" s="17" t="s">
        <v>45</v>
      </c>
      <c r="Y15" t="s">
        <v>56</v>
      </c>
      <c r="Z15">
        <v>201</v>
      </c>
      <c r="AA15">
        <v>0</v>
      </c>
    </row>
  </sheetData>
  <conditionalFormatting sqref="A2:AM6">
    <cfRule type="expression" dxfId="5" priority="7" stopIfTrue="1">
      <formula>MOD(ROW(),4)&gt;1</formula>
    </cfRule>
    <cfRule type="expression" dxfId="4" priority="8" stopIfTrue="1">
      <formula>MOD(ROW(),4)&lt;2</formula>
    </cfRule>
  </conditionalFormatting>
  <conditionalFormatting sqref="A14:AM14">
    <cfRule type="expression" dxfId="3" priority="5" stopIfTrue="1">
      <formula>MOD(ROW(),4)&gt;1</formula>
    </cfRule>
    <cfRule type="expression" dxfId="2" priority="6" stopIfTrue="1">
      <formula>MOD(ROW(),4)&lt;2</formula>
    </cfRule>
  </conditionalFormatting>
  <conditionalFormatting sqref="A15:AM15">
    <cfRule type="expression" dxfId="1" priority="3" stopIfTrue="1">
      <formula>MOD(ROW(),4)&gt;1</formula>
    </cfRule>
    <cfRule type="expression" dxfId="0" priority="4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B4280-ECCC-4D64-9236-645C9679BCD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2024-01-20T18:07:45Z</dcterms:created>
  <dcterms:modified xsi:type="dcterms:W3CDTF">2024-01-20T18:24:39Z</dcterms:modified>
</cp:coreProperties>
</file>