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date1904="1" autoCompressPictures="0"/>
  <bookViews>
    <workbookView xWindow="5160" yWindow="5920" windowWidth="26540" windowHeight="13300"/>
  </bookViews>
  <sheets>
    <sheet name="Sheet 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" l="1"/>
  <c r="E4" i="1"/>
  <c r="O12" i="1"/>
  <c r="J12" i="1"/>
  <c r="G12" i="1"/>
  <c r="O11" i="1"/>
  <c r="J11" i="1"/>
  <c r="G11" i="1"/>
  <c r="O9" i="1"/>
  <c r="J9" i="1"/>
  <c r="G9" i="1"/>
  <c r="O8" i="1"/>
  <c r="J8" i="1"/>
  <c r="G8" i="1"/>
  <c r="O7" i="1"/>
  <c r="J7" i="1"/>
  <c r="G7" i="1"/>
  <c r="O6" i="1"/>
  <c r="J6" i="1"/>
  <c r="G6" i="1"/>
  <c r="O5" i="1"/>
  <c r="J5" i="1"/>
  <c r="G5" i="1"/>
  <c r="G4" i="1"/>
</calcChain>
</file>

<file path=xl/sharedStrings.xml><?xml version="1.0" encoding="utf-8"?>
<sst xmlns="http://schemas.openxmlformats.org/spreadsheetml/2006/main" count="34" uniqueCount="28">
  <si>
    <t>TYPE</t>
  </si>
  <si>
    <t>ACQUISITION</t>
  </si>
  <si>
    <t>SQF</t>
  </si>
  <si>
    <t>COST PSF</t>
  </si>
  <si>
    <t>DEVELOPMENT PSF</t>
  </si>
  <si>
    <t>DEVELOPMENT COSTS</t>
  </si>
  <si>
    <t>TOTAL COSTS</t>
  </si>
  <si>
    <t>EQUITY REQUIRED</t>
  </si>
  <si>
    <t>EQUITY  PERCENTAGE</t>
  </si>
  <si>
    <t>SALE</t>
  </si>
  <si>
    <t>SALE PSF</t>
  </si>
  <si>
    <t>NET PROFIT</t>
  </si>
  <si>
    <t>% NET GDV</t>
  </si>
  <si>
    <t>INVESTOR PROFIT ESTD</t>
  </si>
  <si>
    <r>
      <rPr>
        <sz val="10"/>
        <color indexed="15"/>
        <rFont val="Avenir Next"/>
      </rPr>
      <t xml:space="preserve">22 Ovington Square - rental or pied a terre </t>
    </r>
    <r>
      <rPr>
        <u/>
        <sz val="10"/>
        <color indexed="16"/>
        <rFont val="Avenir Next"/>
      </rPr>
      <t>http://bit.ly/ovington</t>
    </r>
  </si>
  <si>
    <t>FLAT</t>
  </si>
  <si>
    <r>
      <rPr>
        <sz val="10"/>
        <color indexed="15"/>
        <rFont val="Avenir Next"/>
      </rPr>
      <t xml:space="preserve">6-8 Eaton Place - exclusive first floor flat </t>
    </r>
    <r>
      <rPr>
        <u/>
        <sz val="10"/>
        <color indexed="16"/>
        <rFont val="Avenir Next"/>
      </rPr>
      <t>http://bit.ly/2yZ1S3P</t>
    </r>
  </si>
  <si>
    <t>105 Onslow Square - top floor family flat</t>
  </si>
  <si>
    <t>Radnor Walk - development of two family flats</t>
  </si>
  <si>
    <t>HOUSE</t>
  </si>
  <si>
    <t>Wellington Square - single family house</t>
  </si>
  <si>
    <t>Rutland Gate - development/conversion</t>
  </si>
  <si>
    <t>Hans Square - single house/flats potential</t>
  </si>
  <si>
    <t>FLATS</t>
  </si>
  <si>
    <t>TBA</t>
  </si>
  <si>
    <t xml:space="preserve">Kinnerton Mews - upgrade potential  </t>
  </si>
  <si>
    <r>
      <rPr>
        <sz val="10"/>
        <color indexed="15"/>
        <rFont val="Avenir Next"/>
      </rPr>
      <t xml:space="preserve">Hans Road (opposite Harrods) </t>
    </r>
    <r>
      <rPr>
        <u/>
        <sz val="10"/>
        <color indexed="16"/>
        <rFont val="Avenir Next"/>
      </rPr>
      <t>http://bit.ly/33s9Kch</t>
    </r>
  </si>
  <si>
    <t>CURRENT POTENTIAL OPPORTUNITIES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</si>
</sst>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£-809]#,##0"/>
    <numFmt numFmtId="165" formatCode="#,##0%"/>
    <numFmt numFmtId="166" formatCode="_-[$£-809]* #,##0_-;\-[$£-809]* #,##0_-;_-[$£-809]* &quot;-&quot;??;_-@_-"/>
    <numFmt numFmtId="167" formatCode="[$£-809]0"/>
    <numFmt numFmtId="168" formatCode="#,##0.0%"/>
  </numFmts>
  <fonts count="8" x14ac:knownFonts="1">
    <font>
      <sz val="10"/>
      <color indexed="8"/>
      <name val="Helvetica Neue"/>
    </font>
    <font>
      <sz val="10"/>
      <color indexed="8"/>
      <name val="Helvetica"/>
    </font>
    <font>
      <b/>
      <sz val="10"/>
      <color indexed="9"/>
      <name val="Avenir Next"/>
    </font>
    <font>
      <sz val="10"/>
      <color indexed="9"/>
      <name val="Helvetica"/>
    </font>
    <font>
      <sz val="10"/>
      <color indexed="9"/>
      <name val="Avenir Next"/>
    </font>
    <font>
      <sz val="10"/>
      <color indexed="15"/>
      <name val="Avenir Next"/>
    </font>
    <font>
      <u/>
      <sz val="10"/>
      <color indexed="16"/>
      <name val="Avenir Next"/>
    </font>
    <font>
      <sz val="10"/>
      <color indexed="8"/>
      <name val="Avenir Next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3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4"/>
      </bottom>
      <diagonal/>
    </border>
    <border>
      <left style="thin">
        <color indexed="11"/>
      </left>
      <right style="thin">
        <color indexed="14"/>
      </right>
      <top style="thin">
        <color indexed="14"/>
      </top>
      <bottom style="thin">
        <color indexed="11"/>
      </bottom>
      <diagonal/>
    </border>
    <border>
      <left style="thin">
        <color indexed="14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thin">
        <color indexed="11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thin">
        <color indexed="11"/>
      </bottom>
      <diagonal/>
    </border>
    <border>
      <left style="thin">
        <color indexed="1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49" fontId="4" fillId="3" borderId="7" xfId="0" applyNumberFormat="1" applyFont="1" applyFill="1" applyBorder="1" applyAlignment="1">
      <alignment horizontal="center" vertical="top" wrapText="1"/>
    </xf>
    <xf numFmtId="49" fontId="5" fillId="4" borderId="8" xfId="0" applyNumberFormat="1" applyFont="1" applyFill="1" applyBorder="1" applyAlignment="1">
      <alignment vertical="top" wrapText="1"/>
    </xf>
    <xf numFmtId="49" fontId="7" fillId="0" borderId="9" xfId="0" applyNumberFormat="1" applyFont="1" applyBorder="1" applyAlignment="1">
      <alignment vertical="top" wrapText="1"/>
    </xf>
    <xf numFmtId="164" fontId="7" fillId="0" borderId="10" xfId="0" applyNumberFormat="1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top" wrapText="1"/>
    </xf>
    <xf numFmtId="164" fontId="7" fillId="0" borderId="10" xfId="0" applyNumberFormat="1" applyFont="1" applyBorder="1" applyAlignment="1">
      <alignment vertical="top" wrapText="1"/>
    </xf>
    <xf numFmtId="165" fontId="7" fillId="0" borderId="10" xfId="0" applyNumberFormat="1" applyFont="1" applyBorder="1" applyAlignment="1">
      <alignment horizontal="center" vertical="top" wrapText="1"/>
    </xf>
    <xf numFmtId="49" fontId="5" fillId="4" borderId="11" xfId="0" applyNumberFormat="1" applyFont="1" applyFill="1" applyBorder="1" applyAlignment="1">
      <alignment vertical="top" wrapText="1"/>
    </xf>
    <xf numFmtId="49" fontId="7" fillId="5" borderId="12" xfId="0" applyNumberFormat="1" applyFont="1" applyFill="1" applyBorder="1" applyAlignment="1">
      <alignment vertical="top" wrapText="1"/>
    </xf>
    <xf numFmtId="164" fontId="7" fillId="5" borderId="13" xfId="0" applyNumberFormat="1" applyFont="1" applyFill="1" applyBorder="1" applyAlignment="1">
      <alignment horizontal="center" vertical="top" wrapText="1"/>
    </xf>
    <xf numFmtId="3" fontId="7" fillId="5" borderId="13" xfId="0" applyNumberFormat="1" applyFont="1" applyFill="1" applyBorder="1" applyAlignment="1">
      <alignment horizontal="center" vertical="top" wrapText="1"/>
    </xf>
    <xf numFmtId="164" fontId="7" fillId="5" borderId="13" xfId="0" applyNumberFormat="1" applyFont="1" applyFill="1" applyBorder="1" applyAlignment="1">
      <alignment vertical="top" wrapText="1"/>
    </xf>
    <xf numFmtId="165" fontId="7" fillId="5" borderId="13" xfId="0" applyNumberFormat="1" applyFont="1" applyFill="1" applyBorder="1" applyAlignment="1">
      <alignment horizontal="center" vertical="top" wrapText="1"/>
    </xf>
    <xf numFmtId="49" fontId="7" fillId="0" borderId="12" xfId="0" applyNumberFormat="1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 vertical="top" wrapText="1"/>
    </xf>
    <xf numFmtId="3" fontId="7" fillId="0" borderId="13" xfId="0" applyNumberFormat="1" applyFont="1" applyBorder="1" applyAlignment="1">
      <alignment horizontal="center" vertical="top" wrapText="1"/>
    </xf>
    <xf numFmtId="164" fontId="7" fillId="0" borderId="13" xfId="0" applyNumberFormat="1" applyFont="1" applyBorder="1" applyAlignment="1">
      <alignment vertical="top" wrapText="1"/>
    </xf>
    <xf numFmtId="165" fontId="7" fillId="0" borderId="13" xfId="0" applyNumberFormat="1" applyFont="1" applyBorder="1" applyAlignment="1">
      <alignment horizontal="center" vertical="top" wrapText="1"/>
    </xf>
    <xf numFmtId="166" fontId="7" fillId="0" borderId="13" xfId="0" applyNumberFormat="1" applyFont="1" applyBorder="1" applyAlignment="1">
      <alignment horizontal="center" vertical="top" wrapText="1"/>
    </xf>
    <xf numFmtId="49" fontId="7" fillId="0" borderId="13" xfId="0" applyNumberFormat="1" applyFont="1" applyBorder="1" applyAlignment="1">
      <alignment horizontal="center" vertical="top" wrapText="1"/>
    </xf>
    <xf numFmtId="166" fontId="7" fillId="0" borderId="13" xfId="0" applyNumberFormat="1" applyFont="1" applyBorder="1" applyAlignment="1">
      <alignment vertical="top" wrapText="1"/>
    </xf>
    <xf numFmtId="165" fontId="7" fillId="0" borderId="13" xfId="0" applyNumberFormat="1" applyFont="1" applyBorder="1" applyAlignment="1">
      <alignment vertical="top" wrapText="1"/>
    </xf>
    <xf numFmtId="166" fontId="7" fillId="5" borderId="13" xfId="0" applyNumberFormat="1" applyFont="1" applyFill="1" applyBorder="1" applyAlignment="1">
      <alignment horizontal="center" vertical="top" wrapText="1"/>
    </xf>
    <xf numFmtId="167" fontId="7" fillId="5" borderId="13" xfId="0" applyNumberFormat="1" applyFont="1" applyFill="1" applyBorder="1" applyAlignment="1">
      <alignment horizontal="center" vertical="top" wrapText="1"/>
    </xf>
    <xf numFmtId="166" fontId="7" fillId="5" borderId="13" xfId="0" applyNumberFormat="1" applyFont="1" applyFill="1" applyBorder="1" applyAlignment="1">
      <alignment vertical="top" wrapText="1"/>
    </xf>
    <xf numFmtId="9" fontId="7" fillId="5" borderId="13" xfId="0" applyNumberFormat="1" applyFont="1" applyFill="1" applyBorder="1" applyAlignment="1">
      <alignment horizontal="center" vertical="top" wrapText="1"/>
    </xf>
    <xf numFmtId="168" fontId="7" fillId="0" borderId="13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D1E6F1"/>
      <rgbColor rgb="FFBFBFBF"/>
      <rgbColor rgb="FF63B2DE"/>
      <rgbColor rgb="FF489BC9"/>
      <rgbColor rgb="FF3F3F3F"/>
      <rgbColor rgb="FF357CA2"/>
      <rgbColor rgb="FF0000FF"/>
      <rgbColor rgb="FFE8EEF0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127000</xdr:rowOff>
    </xdr:from>
    <xdr:to>
      <xdr:col>0</xdr:col>
      <xdr:colOff>3606800</xdr:colOff>
      <xdr:row>0</xdr:row>
      <xdr:rowOff>1066800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27000"/>
          <a:ext cx="3238500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33s9Kch" TargetMode="External"/><Relationship Id="rId4" Type="http://schemas.openxmlformats.org/officeDocument/2006/relationships/drawing" Target="../drawings/drawing1.xml"/><Relationship Id="rId1" Type="http://schemas.openxmlformats.org/officeDocument/2006/relationships/hyperlink" Target="http://bit.ly/ovington" TargetMode="External"/><Relationship Id="rId2" Type="http://schemas.openxmlformats.org/officeDocument/2006/relationships/hyperlink" Target="http://bit.ly/2yZ1S3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12"/>
  <sheetViews>
    <sheetView showGridLines="0" tabSelected="1" workbookViewId="0">
      <pane xSplit="1" topLeftCell="B1" activePane="topRight" state="frozen"/>
      <selection pane="topRight" activeCell="A4" sqref="A4"/>
    </sheetView>
  </sheetViews>
  <sheetFormatPr baseColWidth="10" defaultColWidth="16.33203125" defaultRowHeight="18" customHeight="1" x14ac:dyDescent="0"/>
  <cols>
    <col min="1" max="1" width="52" style="1" customWidth="1"/>
    <col min="2" max="2" width="7.1640625" style="1" customWidth="1"/>
    <col min="3" max="3" width="12.33203125" style="1" customWidth="1"/>
    <col min="4" max="4" width="5.83203125" style="1" customWidth="1"/>
    <col min="5" max="5" width="9.6640625" style="1" customWidth="1"/>
    <col min="6" max="7" width="14" style="1" customWidth="1"/>
    <col min="8" max="8" width="11" style="1" customWidth="1"/>
    <col min="9" max="9" width="10" style="1" customWidth="1"/>
    <col min="10" max="10" width="12.83203125" style="1" customWidth="1"/>
    <col min="11" max="11" width="11" style="1" customWidth="1"/>
    <col min="12" max="12" width="7.5" style="1" customWidth="1"/>
    <col min="13" max="13" width="10.6640625" style="1" customWidth="1"/>
    <col min="14" max="14" width="8.1640625" style="1" customWidth="1"/>
    <col min="15" max="256" width="16.33203125" style="1" customWidth="1"/>
  </cols>
  <sheetData>
    <row r="1" spans="1:15" ht="93" customHeight="1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5" ht="22.5" customHeight="1">
      <c r="A2" s="30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ht="36.75" customHeight="1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</row>
    <row r="4" spans="1:15" ht="22.5" customHeight="1">
      <c r="A4" s="4" t="s">
        <v>14</v>
      </c>
      <c r="B4" s="5" t="s">
        <v>15</v>
      </c>
      <c r="C4" s="6">
        <v>1100000</v>
      </c>
      <c r="D4" s="7">
        <v>790</v>
      </c>
      <c r="E4" s="6">
        <f>C4/D4</f>
        <v>1392.4050632911392</v>
      </c>
      <c r="F4" s="6">
        <v>130</v>
      </c>
      <c r="G4" s="6">
        <f t="shared" ref="G4:G9" si="0">F4*D4</f>
        <v>102700</v>
      </c>
      <c r="H4" s="6">
        <v>1191750</v>
      </c>
      <c r="I4" s="8">
        <v>421750</v>
      </c>
      <c r="J4" s="9">
        <f>I4/H4</f>
        <v>0.35389133627019087</v>
      </c>
      <c r="K4" s="8">
        <v>1501000</v>
      </c>
      <c r="L4" s="8">
        <v>1900</v>
      </c>
      <c r="M4" s="8">
        <v>117728</v>
      </c>
      <c r="N4" s="9">
        <v>0.08</v>
      </c>
      <c r="O4" s="6">
        <v>100000</v>
      </c>
    </row>
    <row r="5" spans="1:15" ht="22.25" customHeight="1">
      <c r="A5" s="10" t="s">
        <v>16</v>
      </c>
      <c r="B5" s="11" t="s">
        <v>15</v>
      </c>
      <c r="C5" s="12">
        <v>3783000</v>
      </c>
      <c r="D5" s="13">
        <v>1548</v>
      </c>
      <c r="E5" s="12">
        <v>2443.7984496124</v>
      </c>
      <c r="F5" s="12">
        <v>340.76873385012902</v>
      </c>
      <c r="G5" s="12">
        <f t="shared" si="0"/>
        <v>527509.99999999977</v>
      </c>
      <c r="H5" s="14">
        <v>4596193</v>
      </c>
      <c r="I5" s="14">
        <v>1438000</v>
      </c>
      <c r="J5" s="15">
        <f t="shared" ref="J4:J9" si="1">I5/C5</f>
        <v>0.38012159661644196</v>
      </c>
      <c r="K5" s="14">
        <v>5418000</v>
      </c>
      <c r="L5" s="14">
        <v>3500</v>
      </c>
      <c r="M5" s="14">
        <v>726992</v>
      </c>
      <c r="N5" s="15">
        <v>0.136570868756205</v>
      </c>
      <c r="O5" s="12">
        <f t="shared" ref="O4:O9" si="2">M5/5*4</f>
        <v>581593.59999999998</v>
      </c>
    </row>
    <row r="6" spans="1:15" ht="22.25" customHeight="1">
      <c r="A6" s="10" t="s">
        <v>17</v>
      </c>
      <c r="B6" s="16" t="s">
        <v>15</v>
      </c>
      <c r="C6" s="17">
        <v>2983750</v>
      </c>
      <c r="D6" s="18">
        <v>1803</v>
      </c>
      <c r="E6" s="17">
        <v>1654.88075429839</v>
      </c>
      <c r="F6" s="17">
        <v>263.962562396007</v>
      </c>
      <c r="G6" s="17">
        <f t="shared" si="0"/>
        <v>475924.50000000064</v>
      </c>
      <c r="H6" s="19">
        <v>3610994.5</v>
      </c>
      <c r="I6" s="19">
        <v>1303750</v>
      </c>
      <c r="J6" s="20">
        <f t="shared" si="1"/>
        <v>0.43695014662756598</v>
      </c>
      <c r="K6" s="19">
        <v>4507500</v>
      </c>
      <c r="L6" s="19">
        <v>2500</v>
      </c>
      <c r="M6" s="19">
        <v>772549.25</v>
      </c>
      <c r="N6" s="20">
        <v>0.176238517067384</v>
      </c>
      <c r="O6" s="17">
        <f t="shared" si="2"/>
        <v>618039.4</v>
      </c>
    </row>
    <row r="7" spans="1:15" ht="22.25" customHeight="1">
      <c r="A7" s="10" t="s">
        <v>18</v>
      </c>
      <c r="B7" s="11" t="s">
        <v>19</v>
      </c>
      <c r="C7" s="12">
        <v>3709500</v>
      </c>
      <c r="D7" s="13">
        <v>2277</v>
      </c>
      <c r="E7" s="12">
        <v>1629.11725955204</v>
      </c>
      <c r="F7" s="12">
        <v>291.59535573122503</v>
      </c>
      <c r="G7" s="12">
        <f t="shared" si="0"/>
        <v>663962.62499999942</v>
      </c>
      <c r="H7" s="14">
        <v>4640670.625</v>
      </c>
      <c r="I7" s="14">
        <v>1399500</v>
      </c>
      <c r="J7" s="15">
        <f t="shared" si="1"/>
        <v>0.37727456530529718</v>
      </c>
      <c r="K7" s="14">
        <v>5699250</v>
      </c>
      <c r="L7" s="14">
        <v>2250</v>
      </c>
      <c r="M7" s="14">
        <v>984489.125</v>
      </c>
      <c r="N7" s="15">
        <v>0.17501531845384499</v>
      </c>
      <c r="O7" s="12">
        <f t="shared" si="2"/>
        <v>787591.3</v>
      </c>
    </row>
    <row r="8" spans="1:15" ht="22.25" customHeight="1">
      <c r="A8" s="10" t="s">
        <v>20</v>
      </c>
      <c r="B8" s="16" t="s">
        <v>19</v>
      </c>
      <c r="C8" s="17">
        <v>3750000</v>
      </c>
      <c r="D8" s="18">
        <v>2598</v>
      </c>
      <c r="E8" s="17">
        <v>1627.9351424172401</v>
      </c>
      <c r="F8" s="17">
        <v>421.5</v>
      </c>
      <c r="G8" s="17">
        <f t="shared" si="0"/>
        <v>1095057</v>
      </c>
      <c r="H8" s="19">
        <v>5784644.5</v>
      </c>
      <c r="I8" s="19">
        <v>1604375.5</v>
      </c>
      <c r="J8" s="20">
        <f t="shared" si="1"/>
        <v>0.42783346666666666</v>
      </c>
      <c r="K8" s="19">
        <v>7404300</v>
      </c>
      <c r="L8" s="19">
        <v>2850</v>
      </c>
      <c r="M8" s="19">
        <v>1453058.7475000001</v>
      </c>
      <c r="N8" s="20">
        <v>0.200762410092166</v>
      </c>
      <c r="O8" s="17">
        <f t="shared" si="2"/>
        <v>1162446.9980000001</v>
      </c>
    </row>
    <row r="9" spans="1:15" ht="22.25" customHeight="1">
      <c r="A9" s="10" t="s">
        <v>21</v>
      </c>
      <c r="B9" s="11" t="s">
        <v>19</v>
      </c>
      <c r="C9" s="12">
        <v>11564500</v>
      </c>
      <c r="D9" s="13">
        <v>6992</v>
      </c>
      <c r="E9" s="12">
        <v>1653.9616704805501</v>
      </c>
      <c r="F9" s="12">
        <v>472.79004576659003</v>
      </c>
      <c r="G9" s="12">
        <f t="shared" si="0"/>
        <v>3305747.9999999977</v>
      </c>
      <c r="H9" s="14">
        <v>16004737</v>
      </c>
      <c r="I9" s="14">
        <v>3864500</v>
      </c>
      <c r="J9" s="15">
        <f t="shared" si="1"/>
        <v>0.3341692247827403</v>
      </c>
      <c r="K9" s="14">
        <v>24472000</v>
      </c>
      <c r="L9" s="14">
        <v>3500</v>
      </c>
      <c r="M9" s="14">
        <v>8039003</v>
      </c>
      <c r="N9" s="15">
        <v>0.33434910708567001</v>
      </c>
      <c r="O9" s="12">
        <f t="shared" si="2"/>
        <v>6431202.4000000004</v>
      </c>
    </row>
    <row r="10" spans="1:15" ht="18" hidden="1" customHeight="1">
      <c r="A10" s="10" t="s">
        <v>22</v>
      </c>
      <c r="B10" s="16" t="s">
        <v>23</v>
      </c>
      <c r="C10" s="17">
        <v>25000000</v>
      </c>
      <c r="D10" s="18">
        <v>2000</v>
      </c>
      <c r="E10" s="21">
        <v>12501.55</v>
      </c>
      <c r="F10" s="22" t="s">
        <v>24</v>
      </c>
      <c r="G10" s="21"/>
      <c r="H10" s="23"/>
      <c r="I10" s="23"/>
      <c r="J10" s="24"/>
      <c r="K10" s="23"/>
      <c r="L10" s="23"/>
      <c r="M10" s="23"/>
      <c r="N10" s="20"/>
      <c r="O10" s="21"/>
    </row>
    <row r="11" spans="1:15" ht="22.25" customHeight="1">
      <c r="A11" s="10" t="s">
        <v>25</v>
      </c>
      <c r="B11" s="11" t="s">
        <v>19</v>
      </c>
      <c r="C11" s="25">
        <v>2391250</v>
      </c>
      <c r="D11" s="13">
        <v>1673</v>
      </c>
      <c r="E11" s="25">
        <v>1429.31858936043</v>
      </c>
      <c r="F11" s="26">
        <v>134.47</v>
      </c>
      <c r="G11" s="12">
        <f>F11*D11</f>
        <v>224968.31</v>
      </c>
      <c r="H11" s="27">
        <v>2769788.31</v>
      </c>
      <c r="I11" s="27">
        <v>886250</v>
      </c>
      <c r="J11" s="28">
        <f>I11/C11</f>
        <v>0.37062205959226346</v>
      </c>
      <c r="K11" s="27">
        <v>3513300</v>
      </c>
      <c r="L11" s="27">
        <v>2100</v>
      </c>
      <c r="M11" s="14">
        <v>682028.94</v>
      </c>
      <c r="N11" s="15">
        <v>0.19758547182647099</v>
      </c>
      <c r="O11" s="12">
        <f>M11/5*4</f>
        <v>545623.152</v>
      </c>
    </row>
    <row r="12" spans="1:15" ht="22.25" customHeight="1">
      <c r="A12" s="10" t="s">
        <v>26</v>
      </c>
      <c r="B12" s="16" t="s">
        <v>15</v>
      </c>
      <c r="C12" s="21">
        <v>2223750</v>
      </c>
      <c r="D12" s="18">
        <v>966</v>
      </c>
      <c r="E12" s="21">
        <v>2302.01863354037</v>
      </c>
      <c r="F12" s="17">
        <v>112.5</v>
      </c>
      <c r="G12" s="17">
        <f>D12*F12</f>
        <v>108675</v>
      </c>
      <c r="H12" s="23">
        <v>2445740.0099999998</v>
      </c>
      <c r="I12" s="23">
        <v>889500</v>
      </c>
      <c r="J12" s="29">
        <f>I12/C12</f>
        <v>0.4</v>
      </c>
      <c r="K12" s="23">
        <v>2898000</v>
      </c>
      <c r="L12" s="23">
        <v>3000</v>
      </c>
      <c r="M12" s="19">
        <v>401544.99</v>
      </c>
      <c r="N12" s="20">
        <v>0.141027326031641</v>
      </c>
      <c r="O12" s="17">
        <f>M12/5*4</f>
        <v>321235.99199999997</v>
      </c>
    </row>
  </sheetData>
  <mergeCells count="2">
    <mergeCell ref="A2:O2"/>
    <mergeCell ref="A1:O1"/>
  </mergeCells>
  <hyperlinks>
    <hyperlink ref="A4" r:id="rId1" display="http://bit.ly/ovington"/>
    <hyperlink ref="A5" r:id="rId2" display="http://bit.ly/2yZ1S3P"/>
    <hyperlink ref="A12" r:id="rId3" display="http://bit.ly/33s9Kch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Hecht</cp:lastModifiedBy>
  <dcterms:modified xsi:type="dcterms:W3CDTF">2019-08-20T11:44:24Z</dcterms:modified>
</cp:coreProperties>
</file>