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firstSheet="3" activeTab="3"/>
  </bookViews>
  <sheets>
    <sheet name="Membership" sheetId="1" state="hidden" r:id="rId1"/>
    <sheet name="Cty Dues" sheetId="2" state="hidden" r:id="rId2"/>
    <sheet name="Cmdr Project" sheetId="3" state="hidden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<sst xmlns="http://schemas.openxmlformats.org/spreadsheetml/2006/main" count="23" uniqueCount="15">
  <si>
    <t>BURLINGTON COUNTY</t>
  </si>
  <si>
    <t>POST</t>
  </si>
  <si>
    <t>ONLINE</t>
  </si>
  <si>
    <t>TOTAL</t>
  </si>
  <si>
    <t>%</t>
  </si>
  <si>
    <t>Rank</t>
  </si>
  <si>
    <t>2017 County Dues</t>
  </si>
  <si>
    <t>Paid</t>
  </si>
  <si>
    <t>Due</t>
  </si>
  <si>
    <t>Cnty Cmdr Project</t>
  </si>
  <si>
    <t>Need  to reach 100%</t>
  </si>
  <si>
    <t xml:space="preserve">As of </t>
  </si>
  <si>
    <t>2018 County Dues</t>
  </si>
  <si>
    <t>Net Change</t>
  </si>
  <si>
    <r>
      <rPr>
        <b/>
        <sz val="16"/>
        <color indexed="10"/>
        <rFont val="ZapfChancery-MediumItalic"/>
        <family val="0"/>
      </rPr>
      <t>Burlington County 2nd Place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</si>
</sst>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dd\-mmm\-yy;@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6"/>
      <color indexed="10"/>
      <name val="ZapfChancery-MediumItal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59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59" applyNumberFormat="1" applyFont="1" applyAlignment="1">
      <alignment/>
    </xf>
    <xf numFmtId="0" fontId="5" fillId="0" borderId="0" xfId="0" applyFont="1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59" applyNumberFormat="1" applyFont="1" applyAlignment="1">
      <alignment/>
    </xf>
    <xf numFmtId="0" fontId="1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140" zoomScaleNormal="140" zoomScalePageLayoutView="0" workbookViewId="0" topLeftCell="A1">
      <selection activeCell="A1" sqref="A1:E1"/>
    </sheetView>
  </sheetViews>
  <sheetFormatPr defaultColWidth="9.140625" defaultRowHeight="12.75"/>
  <cols>
    <col min="1" max="6" width="11.140625" style="0" customWidth="1"/>
    <col min="7" max="7" width="9.8515625" style="0" bestFit="1" customWidth="1"/>
    <col min="9" max="9" width="9.140625" style="13" customWidth="1"/>
  </cols>
  <sheetData>
    <row r="1" spans="1:8" ht="18">
      <c r="A1" s="20" t="s">
        <v>0</v>
      </c>
      <c r="B1" s="20"/>
      <c r="C1" s="20"/>
      <c r="D1" s="20"/>
      <c r="E1" s="20"/>
      <c r="F1" s="12" t="s">
        <v>11</v>
      </c>
      <c r="G1" s="21">
        <v>42643</v>
      </c>
      <c r="H1" s="21"/>
    </row>
    <row r="2" spans="1:13" ht="34.5">
      <c r="A2" s="1" t="s">
        <v>1</v>
      </c>
      <c r="B2" s="1">
        <v>2015</v>
      </c>
      <c r="C2" s="1">
        <v>2016</v>
      </c>
      <c r="D2" s="1">
        <v>2017</v>
      </c>
      <c r="E2" s="1" t="s">
        <v>2</v>
      </c>
      <c r="F2" s="1" t="s">
        <v>3</v>
      </c>
      <c r="G2" s="3" t="s">
        <v>4</v>
      </c>
      <c r="H2" s="1" t="s">
        <v>5</v>
      </c>
      <c r="I2" s="14" t="s">
        <v>10</v>
      </c>
      <c r="M2" s="7"/>
    </row>
    <row r="3" spans="1:13" ht="12.75">
      <c r="A3" s="16">
        <v>11</v>
      </c>
      <c r="B3" s="5">
        <v>84</v>
      </c>
      <c r="C3" s="5">
        <v>84</v>
      </c>
      <c r="D3" s="5">
        <v>75</v>
      </c>
      <c r="E3" s="5">
        <v>13</v>
      </c>
      <c r="F3" s="5">
        <f aca="true" t="shared" si="0" ref="F3:F20">SUM(D3:E3)</f>
        <v>88</v>
      </c>
      <c r="G3" s="17">
        <f aca="true" t="shared" si="1" ref="G3:G20">+F3/C3</f>
        <v>1.0476190476190477</v>
      </c>
      <c r="H3" s="16">
        <f aca="true" t="shared" si="2" ref="H3:H19">RANK(G3,$G$3:$G$19,0)</f>
        <v>1</v>
      </c>
      <c r="I3" s="15"/>
      <c r="M3" s="8"/>
    </row>
    <row r="4" spans="1:13" ht="12.75">
      <c r="A4" s="10">
        <v>26</v>
      </c>
      <c r="B4" s="5">
        <v>91</v>
      </c>
      <c r="C4" s="5">
        <v>92</v>
      </c>
      <c r="D4" s="5">
        <f>67</f>
        <v>67</v>
      </c>
      <c r="E4" s="5">
        <v>11</v>
      </c>
      <c r="F4" s="5">
        <f t="shared" si="0"/>
        <v>78</v>
      </c>
      <c r="G4" s="6">
        <f t="shared" si="1"/>
        <v>0.8478260869565217</v>
      </c>
      <c r="H4" s="5">
        <f t="shared" si="2"/>
        <v>4</v>
      </c>
      <c r="I4" s="15">
        <f aca="true" t="shared" si="3" ref="I4:I19">C4-F4</f>
        <v>14</v>
      </c>
      <c r="M4" s="8"/>
    </row>
    <row r="5" spans="1:13" ht="12.75">
      <c r="A5" s="10">
        <v>39</v>
      </c>
      <c r="B5" s="5">
        <v>159</v>
      </c>
      <c r="C5" s="5">
        <v>146</v>
      </c>
      <c r="D5" s="5">
        <v>113</v>
      </c>
      <c r="E5" s="5">
        <v>8</v>
      </c>
      <c r="F5" s="5">
        <f t="shared" si="0"/>
        <v>121</v>
      </c>
      <c r="G5" s="6">
        <f t="shared" si="1"/>
        <v>0.8287671232876712</v>
      </c>
      <c r="H5" s="5">
        <f t="shared" si="2"/>
        <v>5</v>
      </c>
      <c r="I5" s="15">
        <f t="shared" si="3"/>
        <v>25</v>
      </c>
      <c r="M5" s="8"/>
    </row>
    <row r="6" spans="1:13" ht="12.75">
      <c r="A6" s="10">
        <v>42</v>
      </c>
      <c r="B6" s="5">
        <v>40</v>
      </c>
      <c r="C6" s="5">
        <v>34</v>
      </c>
      <c r="D6" s="5">
        <v>24</v>
      </c>
      <c r="E6" s="5">
        <v>1</v>
      </c>
      <c r="F6" s="5">
        <f t="shared" si="0"/>
        <v>25</v>
      </c>
      <c r="G6" s="6">
        <f t="shared" si="1"/>
        <v>0.7352941176470589</v>
      </c>
      <c r="H6" s="5">
        <f t="shared" si="2"/>
        <v>9</v>
      </c>
      <c r="I6" s="15">
        <f t="shared" si="3"/>
        <v>9</v>
      </c>
      <c r="M6" s="8"/>
    </row>
    <row r="7" spans="1:13" ht="12.75">
      <c r="A7" s="10">
        <v>66</v>
      </c>
      <c r="B7" s="5">
        <v>48</v>
      </c>
      <c r="C7" s="5">
        <v>48</v>
      </c>
      <c r="D7" s="5">
        <v>31</v>
      </c>
      <c r="E7" s="5">
        <v>3</v>
      </c>
      <c r="F7" s="5">
        <f t="shared" si="0"/>
        <v>34</v>
      </c>
      <c r="G7" s="6">
        <f t="shared" si="1"/>
        <v>0.7083333333333334</v>
      </c>
      <c r="H7" s="5">
        <f t="shared" si="2"/>
        <v>11</v>
      </c>
      <c r="I7" s="15">
        <f t="shared" si="3"/>
        <v>14</v>
      </c>
      <c r="M7" s="8"/>
    </row>
    <row r="8" spans="1:13" ht="12.75">
      <c r="A8" s="10">
        <v>79</v>
      </c>
      <c r="B8" s="5">
        <v>84</v>
      </c>
      <c r="C8" s="5">
        <v>75</v>
      </c>
      <c r="D8" s="5">
        <v>56</v>
      </c>
      <c r="E8" s="5">
        <v>2</v>
      </c>
      <c r="F8" s="5">
        <f t="shared" si="0"/>
        <v>58</v>
      </c>
      <c r="G8" s="6">
        <f t="shared" si="1"/>
        <v>0.7733333333333333</v>
      </c>
      <c r="H8" s="5">
        <f t="shared" si="2"/>
        <v>7</v>
      </c>
      <c r="I8" s="15">
        <f t="shared" si="3"/>
        <v>17</v>
      </c>
      <c r="M8" s="8"/>
    </row>
    <row r="9" spans="1:13" ht="12.75">
      <c r="A9" s="10">
        <v>115</v>
      </c>
      <c r="B9" s="5">
        <v>75</v>
      </c>
      <c r="C9" s="5">
        <v>66</v>
      </c>
      <c r="D9" s="5">
        <v>51</v>
      </c>
      <c r="E9" s="5">
        <v>2</v>
      </c>
      <c r="F9" s="5">
        <f t="shared" si="0"/>
        <v>53</v>
      </c>
      <c r="G9" s="6">
        <f t="shared" si="1"/>
        <v>0.803030303030303</v>
      </c>
      <c r="H9" s="5">
        <f t="shared" si="2"/>
        <v>6</v>
      </c>
      <c r="I9" s="15">
        <f t="shared" si="3"/>
        <v>13</v>
      </c>
      <c r="M9" s="8"/>
    </row>
    <row r="10" spans="1:13" ht="12.75">
      <c r="A10" s="10">
        <v>146</v>
      </c>
      <c r="B10" s="5">
        <v>189</v>
      </c>
      <c r="C10" s="5">
        <v>160</v>
      </c>
      <c r="D10" s="5">
        <v>105</v>
      </c>
      <c r="E10" s="5">
        <v>13</v>
      </c>
      <c r="F10" s="5">
        <f t="shared" si="0"/>
        <v>118</v>
      </c>
      <c r="G10" s="6">
        <f t="shared" si="1"/>
        <v>0.7375</v>
      </c>
      <c r="H10" s="5">
        <f t="shared" si="2"/>
        <v>8</v>
      </c>
      <c r="I10" s="15">
        <f t="shared" si="3"/>
        <v>42</v>
      </c>
      <c r="M10" s="8"/>
    </row>
    <row r="11" spans="1:13" ht="12.75">
      <c r="A11" s="10">
        <v>156</v>
      </c>
      <c r="B11" s="5">
        <v>31</v>
      </c>
      <c r="C11" s="5">
        <v>27</v>
      </c>
      <c r="D11" s="5">
        <v>23</v>
      </c>
      <c r="E11" s="5">
        <v>0</v>
      </c>
      <c r="F11" s="5">
        <f t="shared" si="0"/>
        <v>23</v>
      </c>
      <c r="G11" s="6">
        <f t="shared" si="1"/>
        <v>0.8518518518518519</v>
      </c>
      <c r="H11" s="5">
        <f t="shared" si="2"/>
        <v>3</v>
      </c>
      <c r="I11" s="15">
        <f t="shared" si="3"/>
        <v>4</v>
      </c>
      <c r="M11" s="8"/>
    </row>
    <row r="12" spans="1:13" ht="12.75">
      <c r="A12" s="10">
        <v>194</v>
      </c>
      <c r="B12" s="5">
        <v>172</v>
      </c>
      <c r="C12" s="5">
        <v>167</v>
      </c>
      <c r="D12" s="5">
        <v>104</v>
      </c>
      <c r="E12" s="5">
        <v>4</v>
      </c>
      <c r="F12" s="5">
        <f t="shared" si="0"/>
        <v>108</v>
      </c>
      <c r="G12" s="6">
        <f t="shared" si="1"/>
        <v>0.6467065868263473</v>
      </c>
      <c r="H12" s="5">
        <f t="shared" si="2"/>
        <v>14</v>
      </c>
      <c r="I12" s="15">
        <f t="shared" si="3"/>
        <v>59</v>
      </c>
      <c r="M12" s="8"/>
    </row>
    <row r="13" spans="1:13" ht="12.75">
      <c r="A13" s="10">
        <v>294</v>
      </c>
      <c r="B13" s="5">
        <v>478</v>
      </c>
      <c r="C13" s="5">
        <v>445</v>
      </c>
      <c r="D13" s="5">
        <v>231</v>
      </c>
      <c r="E13" s="5">
        <v>32</v>
      </c>
      <c r="F13" s="5">
        <f t="shared" si="0"/>
        <v>263</v>
      </c>
      <c r="G13" s="6">
        <f t="shared" si="1"/>
        <v>0.5910112359550562</v>
      </c>
      <c r="H13" s="5">
        <f t="shared" si="2"/>
        <v>15</v>
      </c>
      <c r="I13" s="15">
        <f t="shared" si="3"/>
        <v>182</v>
      </c>
      <c r="M13" s="8"/>
    </row>
    <row r="14" spans="1:13" ht="12.75">
      <c r="A14" s="10">
        <v>336</v>
      </c>
      <c r="B14" s="5">
        <v>173</v>
      </c>
      <c r="C14" s="5">
        <v>163</v>
      </c>
      <c r="D14" s="5">
        <v>77</v>
      </c>
      <c r="E14" s="5">
        <v>5</v>
      </c>
      <c r="F14" s="5">
        <f t="shared" si="0"/>
        <v>82</v>
      </c>
      <c r="G14" s="6">
        <f t="shared" si="1"/>
        <v>0.5030674846625767</v>
      </c>
      <c r="H14" s="5">
        <f t="shared" si="2"/>
        <v>16</v>
      </c>
      <c r="I14" s="15">
        <f t="shared" si="3"/>
        <v>81</v>
      </c>
      <c r="M14" s="8"/>
    </row>
    <row r="15" spans="1:13" ht="12.75">
      <c r="A15" s="10">
        <v>349</v>
      </c>
      <c r="B15" s="5">
        <v>16</v>
      </c>
      <c r="C15" s="5">
        <v>14</v>
      </c>
      <c r="D15" s="5">
        <v>0</v>
      </c>
      <c r="E15" s="5">
        <v>0</v>
      </c>
      <c r="F15" s="5">
        <f t="shared" si="0"/>
        <v>0</v>
      </c>
      <c r="G15" s="6">
        <f t="shared" si="1"/>
        <v>0</v>
      </c>
      <c r="H15" s="5">
        <f t="shared" si="2"/>
        <v>17</v>
      </c>
      <c r="I15" s="15">
        <f t="shared" si="3"/>
        <v>14</v>
      </c>
      <c r="M15" s="8"/>
    </row>
    <row r="16" spans="1:13" ht="12.75">
      <c r="A16" s="10">
        <v>489</v>
      </c>
      <c r="B16" s="5">
        <v>35</v>
      </c>
      <c r="C16" s="5">
        <v>33</v>
      </c>
      <c r="D16" s="5">
        <v>23</v>
      </c>
      <c r="E16" s="5">
        <v>1</v>
      </c>
      <c r="F16" s="5">
        <f t="shared" si="0"/>
        <v>24</v>
      </c>
      <c r="G16" s="6">
        <f t="shared" si="1"/>
        <v>0.7272727272727273</v>
      </c>
      <c r="H16" s="5">
        <f t="shared" si="2"/>
        <v>10</v>
      </c>
      <c r="I16" s="15">
        <f t="shared" si="3"/>
        <v>9</v>
      </c>
      <c r="M16" s="8"/>
    </row>
    <row r="17" spans="1:13" ht="12.75">
      <c r="A17" s="10">
        <v>509</v>
      </c>
      <c r="B17" s="5">
        <v>201</v>
      </c>
      <c r="C17" s="5">
        <v>203</v>
      </c>
      <c r="D17" s="5">
        <v>125</v>
      </c>
      <c r="E17" s="5">
        <v>10</v>
      </c>
      <c r="F17" s="5">
        <f t="shared" si="0"/>
        <v>135</v>
      </c>
      <c r="G17" s="6">
        <f t="shared" si="1"/>
        <v>0.6650246305418719</v>
      </c>
      <c r="H17" s="5">
        <f t="shared" si="2"/>
        <v>13</v>
      </c>
      <c r="I17" s="15">
        <f t="shared" si="3"/>
        <v>68</v>
      </c>
      <c r="M17" s="8"/>
    </row>
    <row r="18" spans="1:13" ht="12.75">
      <c r="A18" s="10">
        <v>516</v>
      </c>
      <c r="B18" s="5">
        <v>111</v>
      </c>
      <c r="C18" s="5">
        <v>102</v>
      </c>
      <c r="D18" s="5">
        <v>65</v>
      </c>
      <c r="E18" s="5">
        <v>7</v>
      </c>
      <c r="F18" s="5">
        <f t="shared" si="0"/>
        <v>72</v>
      </c>
      <c r="G18" s="6">
        <f t="shared" si="1"/>
        <v>0.7058823529411765</v>
      </c>
      <c r="H18" s="5">
        <f t="shared" si="2"/>
        <v>12</v>
      </c>
      <c r="I18" s="15">
        <f t="shared" si="3"/>
        <v>30</v>
      </c>
      <c r="M18" s="8"/>
    </row>
    <row r="19" spans="1:13" ht="12.75">
      <c r="A19" s="10">
        <v>528</v>
      </c>
      <c r="B19" s="5">
        <v>114</v>
      </c>
      <c r="C19" s="5">
        <v>130</v>
      </c>
      <c r="D19" s="5">
        <v>102</v>
      </c>
      <c r="E19" s="5">
        <v>10</v>
      </c>
      <c r="F19" s="5">
        <f t="shared" si="0"/>
        <v>112</v>
      </c>
      <c r="G19" s="6">
        <f t="shared" si="1"/>
        <v>0.8615384615384616</v>
      </c>
      <c r="H19" s="5">
        <f t="shared" si="2"/>
        <v>2</v>
      </c>
      <c r="I19" s="15">
        <f t="shared" si="3"/>
        <v>18</v>
      </c>
      <c r="M19" s="8"/>
    </row>
    <row r="20" spans="1:13" ht="18">
      <c r="A20" s="2">
        <f>COUNTA(A3:A19)</f>
        <v>17</v>
      </c>
      <c r="B20" s="2">
        <f>SUM(B3:B19)</f>
        <v>2101</v>
      </c>
      <c r="C20" s="2">
        <f>SUM(C3:C19)</f>
        <v>1989</v>
      </c>
      <c r="D20" s="2">
        <f>SUM(D3:D19)</f>
        <v>1272</v>
      </c>
      <c r="E20" s="2">
        <f>SUM(E3:E19)</f>
        <v>122</v>
      </c>
      <c r="F20" s="2">
        <f t="shared" si="0"/>
        <v>1394</v>
      </c>
      <c r="G20" s="4">
        <f t="shared" si="1"/>
        <v>0.7008547008547008</v>
      </c>
      <c r="H20" s="1"/>
      <c r="M20" s="9"/>
    </row>
    <row r="22" spans="7:9" ht="12.75">
      <c r="G22" s="6"/>
      <c r="I22" s="18"/>
    </row>
  </sheetData>
  <sheetProtection password="CAC6" sheet="1" formatCells="0" formatColumns="0" formatRows="0" insertColumns="0" insertRows="0" insertHyperlinks="0" deleteColumns="0" deleteRows="0" sort="0" autoFilter="0" pivotTables="0"/>
  <mergeCells count="2">
    <mergeCell ref="A1:E1"/>
    <mergeCell ref="G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="200" zoomScaleNormal="200" zoomScalePageLayoutView="0" workbookViewId="0" topLeftCell="A1">
      <selection activeCell="E8" sqref="E8"/>
    </sheetView>
  </sheetViews>
  <sheetFormatPr defaultColWidth="9.140625" defaultRowHeight="12.75"/>
  <cols>
    <col min="1" max="1" width="11.140625" style="0" customWidth="1"/>
    <col min="2" max="2" width="9.7109375" style="0" bestFit="1" customWidth="1"/>
  </cols>
  <sheetData>
    <row r="2" spans="1:6" ht="34.5">
      <c r="A2" s="1" t="s">
        <v>1</v>
      </c>
      <c r="B2" s="7" t="s">
        <v>6</v>
      </c>
      <c r="C2" t="s">
        <v>7</v>
      </c>
      <c r="D2" t="s">
        <v>8</v>
      </c>
      <c r="F2" s="7" t="s">
        <v>12</v>
      </c>
    </row>
    <row r="3" spans="1:6" ht="12.75">
      <c r="A3" s="5">
        <v>11</v>
      </c>
      <c r="B3" s="8">
        <f>Membership!B3*0.5</f>
        <v>42</v>
      </c>
      <c r="C3" s="8"/>
      <c r="D3" s="8">
        <f aca="true" t="shared" si="0" ref="D3:D19">+B3-C3</f>
        <v>42</v>
      </c>
      <c r="F3" s="8">
        <f>Membership!C3*0.5</f>
        <v>42</v>
      </c>
    </row>
    <row r="4" spans="1:6" ht="12.75">
      <c r="A4" s="5">
        <v>26</v>
      </c>
      <c r="B4" s="8">
        <f>Membership!B4*0.5+Membership!B15*0.5</f>
        <v>53.5</v>
      </c>
      <c r="C4" s="8">
        <v>53.5</v>
      </c>
      <c r="D4" s="8">
        <f t="shared" si="0"/>
        <v>0</v>
      </c>
      <c r="F4" s="8">
        <f>Membership!C4*0.5+Membership!C15*0.5</f>
        <v>53</v>
      </c>
    </row>
    <row r="5" spans="1:6" ht="12.75">
      <c r="A5" s="5">
        <v>39</v>
      </c>
      <c r="B5" s="8">
        <f>Membership!B5*0.5</f>
        <v>79.5</v>
      </c>
      <c r="C5" s="8"/>
      <c r="D5" s="8">
        <f t="shared" si="0"/>
        <v>79.5</v>
      </c>
      <c r="F5" s="8">
        <f>Membership!C5*0.5</f>
        <v>73</v>
      </c>
    </row>
    <row r="6" spans="1:6" ht="12.75">
      <c r="A6" s="5">
        <v>42</v>
      </c>
      <c r="B6" s="8">
        <f>Membership!B6*0.5</f>
        <v>20</v>
      </c>
      <c r="C6" s="8"/>
      <c r="D6" s="8">
        <f t="shared" si="0"/>
        <v>20</v>
      </c>
      <c r="F6" s="8">
        <f>Membership!C6*0.5</f>
        <v>17</v>
      </c>
    </row>
    <row r="7" spans="1:6" ht="12.75">
      <c r="A7" s="5">
        <v>66</v>
      </c>
      <c r="B7" s="8">
        <f>Membership!B7*0.5</f>
        <v>24</v>
      </c>
      <c r="C7" s="8"/>
      <c r="D7" s="8">
        <f t="shared" si="0"/>
        <v>24</v>
      </c>
      <c r="F7" s="8">
        <f>Membership!C7*0.5</f>
        <v>24</v>
      </c>
    </row>
    <row r="8" spans="1:6" ht="12.75">
      <c r="A8" s="5">
        <v>79</v>
      </c>
      <c r="B8" s="8">
        <f>Membership!B8*0.5</f>
        <v>42</v>
      </c>
      <c r="C8" s="8"/>
      <c r="D8" s="8">
        <f t="shared" si="0"/>
        <v>42</v>
      </c>
      <c r="F8" s="8">
        <f>Membership!C8*0.5</f>
        <v>37.5</v>
      </c>
    </row>
    <row r="9" spans="1:6" ht="12.75">
      <c r="A9" s="5">
        <v>115</v>
      </c>
      <c r="B9" s="8">
        <f>Membership!B9*0.5</f>
        <v>37.5</v>
      </c>
      <c r="C9" s="8"/>
      <c r="D9" s="8">
        <f t="shared" si="0"/>
        <v>37.5</v>
      </c>
      <c r="F9" s="8">
        <f>Membership!C9*0.5</f>
        <v>33</v>
      </c>
    </row>
    <row r="10" spans="1:6" ht="12.75">
      <c r="A10" s="5">
        <v>146</v>
      </c>
      <c r="B10" s="8">
        <f>Membership!B10*0.5</f>
        <v>94.5</v>
      </c>
      <c r="C10" s="8"/>
      <c r="D10" s="8">
        <f t="shared" si="0"/>
        <v>94.5</v>
      </c>
      <c r="F10" s="8">
        <f>Membership!C10*0.5</f>
        <v>80</v>
      </c>
    </row>
    <row r="11" spans="1:6" ht="12.75">
      <c r="A11" s="5">
        <v>156</v>
      </c>
      <c r="B11" s="8">
        <f>Membership!B11*0.5</f>
        <v>15.5</v>
      </c>
      <c r="C11" s="8"/>
      <c r="D11" s="8">
        <f t="shared" si="0"/>
        <v>15.5</v>
      </c>
      <c r="F11" s="8">
        <f>Membership!C11*0.5</f>
        <v>13.5</v>
      </c>
    </row>
    <row r="12" spans="1:6" ht="12.75">
      <c r="A12" s="5">
        <v>194</v>
      </c>
      <c r="B12" s="8">
        <f>Membership!B12*0.5</f>
        <v>86</v>
      </c>
      <c r="C12" s="8"/>
      <c r="D12" s="8">
        <f t="shared" si="0"/>
        <v>86</v>
      </c>
      <c r="F12" s="8">
        <f>Membership!C12*0.5</f>
        <v>83.5</v>
      </c>
    </row>
    <row r="13" spans="1:6" ht="12.75">
      <c r="A13" s="5">
        <v>294</v>
      </c>
      <c r="B13" s="8">
        <f>Membership!B13*0.5</f>
        <v>239</v>
      </c>
      <c r="C13" s="8"/>
      <c r="D13" s="8">
        <f t="shared" si="0"/>
        <v>239</v>
      </c>
      <c r="F13" s="8">
        <f>Membership!C13*0.5</f>
        <v>222.5</v>
      </c>
    </row>
    <row r="14" spans="1:6" ht="12.75">
      <c r="A14" s="5">
        <v>336</v>
      </c>
      <c r="B14" s="8">
        <f>Membership!B14*0.5</f>
        <v>86.5</v>
      </c>
      <c r="C14" s="8"/>
      <c r="D14" s="8">
        <f t="shared" si="0"/>
        <v>86.5</v>
      </c>
      <c r="F14" s="8">
        <f>Membership!C14*0.5</f>
        <v>81.5</v>
      </c>
    </row>
    <row r="15" spans="1:6" ht="12.75" hidden="1">
      <c r="A15" s="5">
        <v>349</v>
      </c>
      <c r="B15" s="8">
        <f>Membership!B15*0.5*0</f>
        <v>0</v>
      </c>
      <c r="C15" s="8"/>
      <c r="D15" s="8">
        <f t="shared" si="0"/>
        <v>0</v>
      </c>
      <c r="F15" s="8"/>
    </row>
    <row r="16" spans="1:6" ht="12.75">
      <c r="A16" s="5">
        <v>489</v>
      </c>
      <c r="B16" s="8">
        <f>Membership!B16*0.5</f>
        <v>17.5</v>
      </c>
      <c r="C16" s="8"/>
      <c r="D16" s="8">
        <f t="shared" si="0"/>
        <v>17.5</v>
      </c>
      <c r="F16" s="8">
        <f>Membership!C16*0.5</f>
        <v>16.5</v>
      </c>
    </row>
    <row r="17" spans="1:6" ht="12.75">
      <c r="A17" s="5">
        <v>509</v>
      </c>
      <c r="B17" s="8">
        <f>Membership!B17*0.5</f>
        <v>100.5</v>
      </c>
      <c r="C17" s="8"/>
      <c r="D17" s="8">
        <f t="shared" si="0"/>
        <v>100.5</v>
      </c>
      <c r="F17" s="8">
        <f>Membership!C17*0.5</f>
        <v>101.5</v>
      </c>
    </row>
    <row r="18" spans="1:6" ht="12.75">
      <c r="A18" s="5">
        <v>516</v>
      </c>
      <c r="B18" s="8">
        <f>Membership!B18*0.5</f>
        <v>55.5</v>
      </c>
      <c r="C18" s="8"/>
      <c r="D18" s="8">
        <f t="shared" si="0"/>
        <v>55.5</v>
      </c>
      <c r="F18" s="8">
        <f>Membership!C18*0.5</f>
        <v>51</v>
      </c>
    </row>
    <row r="19" spans="1:6" ht="12.75">
      <c r="A19" s="5">
        <v>528</v>
      </c>
      <c r="B19" s="8">
        <f>Membership!B19*0.5</f>
        <v>57</v>
      </c>
      <c r="C19" s="8"/>
      <c r="D19" s="8">
        <f t="shared" si="0"/>
        <v>57</v>
      </c>
      <c r="F19" s="8">
        <f>Membership!C19*0.5</f>
        <v>65</v>
      </c>
    </row>
    <row r="20" spans="1:6" ht="18">
      <c r="A20" s="2">
        <f>COUNTA(A3:A19)-1</f>
        <v>16</v>
      </c>
      <c r="B20" s="9">
        <f>SUM(B3:B19)</f>
        <v>1050.5</v>
      </c>
      <c r="C20" s="9">
        <f>SUM(C3:C19)</f>
        <v>53.5</v>
      </c>
      <c r="D20" s="9">
        <f>SUM(D3:D19)</f>
        <v>997</v>
      </c>
      <c r="E20" s="9"/>
      <c r="F20" s="9">
        <f>SUM(F3:F19)</f>
        <v>994.5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="200" zoomScaleNormal="200" zoomScalePageLayoutView="0" workbookViewId="0" topLeftCell="A1">
      <selection activeCell="E8" sqref="E8"/>
    </sheetView>
  </sheetViews>
  <sheetFormatPr defaultColWidth="9.140625" defaultRowHeight="12.75"/>
  <cols>
    <col min="1" max="1" width="11.140625" style="0" customWidth="1"/>
  </cols>
  <sheetData>
    <row r="2" spans="1:2" ht="34.5">
      <c r="A2" s="1" t="s">
        <v>1</v>
      </c>
      <c r="B2" s="7" t="s">
        <v>9</v>
      </c>
    </row>
    <row r="3" spans="1:2" ht="12.75">
      <c r="A3" s="10">
        <v>11</v>
      </c>
      <c r="B3" s="8"/>
    </row>
    <row r="4" spans="1:2" ht="12.75">
      <c r="A4" s="10">
        <v>26</v>
      </c>
      <c r="B4" s="8">
        <v>150</v>
      </c>
    </row>
    <row r="5" spans="1:2" ht="12.75">
      <c r="A5" s="10">
        <v>39</v>
      </c>
      <c r="B5" s="8"/>
    </row>
    <row r="6" spans="1:2" ht="12.75">
      <c r="A6" s="10">
        <v>42</v>
      </c>
      <c r="B6" s="8"/>
    </row>
    <row r="7" spans="1:2" ht="12.75">
      <c r="A7" s="10">
        <v>66</v>
      </c>
      <c r="B7" s="8">
        <v>100</v>
      </c>
    </row>
    <row r="8" spans="1:2" ht="12.75">
      <c r="A8" s="10">
        <v>79</v>
      </c>
      <c r="B8" s="8"/>
    </row>
    <row r="9" spans="1:2" ht="12.75">
      <c r="A9" s="10">
        <v>115</v>
      </c>
      <c r="B9" s="8"/>
    </row>
    <row r="10" spans="1:2" ht="12.75">
      <c r="A10" s="10">
        <v>146</v>
      </c>
      <c r="B10" s="8"/>
    </row>
    <row r="11" spans="1:2" ht="12.75">
      <c r="A11" s="10">
        <v>156</v>
      </c>
      <c r="B11" s="8"/>
    </row>
    <row r="12" spans="1:2" ht="12.75">
      <c r="A12" s="10">
        <v>194</v>
      </c>
      <c r="B12" s="8"/>
    </row>
    <row r="13" spans="1:2" ht="12.75">
      <c r="A13" s="10">
        <v>294</v>
      </c>
      <c r="B13" s="8"/>
    </row>
    <row r="14" spans="1:2" ht="12.75">
      <c r="A14" s="10">
        <v>336</v>
      </c>
      <c r="B14" s="8"/>
    </row>
    <row r="15" spans="1:2" ht="12.75" hidden="1">
      <c r="A15" s="10">
        <v>349</v>
      </c>
      <c r="B15" s="8"/>
    </row>
    <row r="16" spans="1:2" ht="12.75">
      <c r="A16" s="10">
        <v>489</v>
      </c>
      <c r="B16" s="8"/>
    </row>
    <row r="17" spans="1:2" ht="12.75">
      <c r="A17" s="10">
        <v>509</v>
      </c>
      <c r="B17" s="8"/>
    </row>
    <row r="18" spans="1:2" ht="12.75">
      <c r="A18" s="10">
        <v>516</v>
      </c>
      <c r="B18" s="8"/>
    </row>
    <row r="19" spans="1:2" ht="12.75">
      <c r="A19" s="10">
        <v>528</v>
      </c>
      <c r="B19" s="8"/>
    </row>
    <row r="20" spans="1:2" ht="18.75" thickBot="1">
      <c r="A20" s="2">
        <f>COUNTA(A3:A19)-1</f>
        <v>16</v>
      </c>
      <c r="B20" s="11">
        <f>SUM(B3:B19)</f>
        <v>250</v>
      </c>
    </row>
    <row r="21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60" zoomScaleNormal="160" zoomScalePageLayoutView="0" workbookViewId="0" topLeftCell="A7">
      <selection activeCell="A22" sqref="A22"/>
    </sheetView>
  </sheetViews>
  <sheetFormatPr defaultColWidth="9.140625" defaultRowHeight="12.75"/>
  <cols>
    <col min="5" max="5" width="0" style="0" hidden="1" customWidth="1"/>
    <col min="6" max="6" width="12.28125" style="0" bestFit="1" customWidth="1"/>
  </cols>
  <sheetData>
    <row r="1" spans="1:7" ht="18">
      <c r="A1" s="20" t="s">
        <v>0</v>
      </c>
      <c r="B1" s="20"/>
      <c r="C1" s="20"/>
      <c r="D1" s="20"/>
      <c r="E1" s="12" t="s">
        <v>11</v>
      </c>
      <c r="F1" s="22">
        <v>42915</v>
      </c>
      <c r="G1" s="22"/>
    </row>
    <row r="2" spans="1:8" ht="18">
      <c r="A2" s="1" t="s">
        <v>1</v>
      </c>
      <c r="B2" s="1">
        <v>2015</v>
      </c>
      <c r="C2" s="1">
        <v>2016</v>
      </c>
      <c r="D2" s="1">
        <v>2017</v>
      </c>
      <c r="E2" s="1" t="s">
        <v>3</v>
      </c>
      <c r="F2" s="3" t="s">
        <v>4</v>
      </c>
      <c r="G2" s="1" t="s">
        <v>5</v>
      </c>
      <c r="H2" s="1" t="s">
        <v>13</v>
      </c>
    </row>
    <row r="3" spans="1:8" ht="12.75">
      <c r="A3" s="16">
        <v>11</v>
      </c>
      <c r="B3" s="5">
        <v>84</v>
      </c>
      <c r="C3" s="5">
        <v>84</v>
      </c>
      <c r="D3" s="19">
        <v>124</v>
      </c>
      <c r="E3" s="5">
        <f aca="true" t="shared" si="0" ref="E3:E20">SUM(D3:D3)</f>
        <v>124</v>
      </c>
      <c r="F3" s="17">
        <f aca="true" t="shared" si="1" ref="F3:F20">+E3/C3</f>
        <v>1.4761904761904763</v>
      </c>
      <c r="G3" s="16">
        <f aca="true" t="shared" si="2" ref="G3:G19">RANK(F3,$F$3:$F$19,0)</f>
        <v>1</v>
      </c>
      <c r="H3">
        <f>+D3-C3</f>
        <v>40</v>
      </c>
    </row>
    <row r="4" spans="1:8" ht="12.75">
      <c r="A4" s="10">
        <v>526</v>
      </c>
      <c r="B4" s="5">
        <v>114</v>
      </c>
      <c r="C4" s="5">
        <v>130</v>
      </c>
      <c r="D4" s="5">
        <v>160</v>
      </c>
      <c r="E4" s="5">
        <f t="shared" si="0"/>
        <v>160</v>
      </c>
      <c r="F4" s="6">
        <f t="shared" si="1"/>
        <v>1.2307692307692308</v>
      </c>
      <c r="G4" s="5">
        <f t="shared" si="2"/>
        <v>2</v>
      </c>
      <c r="H4">
        <f aca="true" t="shared" si="3" ref="H4:H18">+D4-C4</f>
        <v>30</v>
      </c>
    </row>
    <row r="5" spans="1:8" ht="12.75">
      <c r="A5" s="10">
        <v>42</v>
      </c>
      <c r="B5" s="5">
        <v>40</v>
      </c>
      <c r="C5" s="5">
        <v>34</v>
      </c>
      <c r="D5" s="5">
        <v>41</v>
      </c>
      <c r="E5" s="5">
        <f t="shared" si="0"/>
        <v>41</v>
      </c>
      <c r="F5" s="6">
        <f t="shared" si="1"/>
        <v>1.2058823529411764</v>
      </c>
      <c r="G5" s="5">
        <f t="shared" si="2"/>
        <v>3</v>
      </c>
      <c r="H5">
        <f t="shared" si="3"/>
        <v>7</v>
      </c>
    </row>
    <row r="6" spans="1:8" ht="12.75">
      <c r="A6" s="10">
        <v>156</v>
      </c>
      <c r="B6" s="5">
        <v>31</v>
      </c>
      <c r="C6" s="5">
        <v>27</v>
      </c>
      <c r="D6" s="5">
        <v>32</v>
      </c>
      <c r="E6" s="5">
        <f t="shared" si="0"/>
        <v>32</v>
      </c>
      <c r="F6" s="6">
        <f t="shared" si="1"/>
        <v>1.1851851851851851</v>
      </c>
      <c r="G6" s="5">
        <f t="shared" si="2"/>
        <v>4</v>
      </c>
      <c r="H6">
        <f t="shared" si="3"/>
        <v>5</v>
      </c>
    </row>
    <row r="7" spans="1:8" ht="12.75">
      <c r="A7" s="10">
        <v>26</v>
      </c>
      <c r="B7" s="5">
        <v>91</v>
      </c>
      <c r="C7" s="5">
        <v>92</v>
      </c>
      <c r="D7" s="5">
        <v>102</v>
      </c>
      <c r="E7" s="5">
        <f t="shared" si="0"/>
        <v>102</v>
      </c>
      <c r="F7" s="6">
        <f t="shared" si="1"/>
        <v>1.108695652173913</v>
      </c>
      <c r="G7" s="5">
        <f t="shared" si="2"/>
        <v>5</v>
      </c>
      <c r="H7">
        <f t="shared" si="3"/>
        <v>10</v>
      </c>
    </row>
    <row r="8" spans="1:8" ht="12.75">
      <c r="A8" s="10">
        <v>79</v>
      </c>
      <c r="B8" s="5">
        <v>84</v>
      </c>
      <c r="C8" s="5">
        <v>75</v>
      </c>
      <c r="D8" s="5">
        <v>79</v>
      </c>
      <c r="E8" s="5">
        <f t="shared" si="0"/>
        <v>79</v>
      </c>
      <c r="F8" s="6">
        <f t="shared" si="1"/>
        <v>1.0533333333333332</v>
      </c>
      <c r="G8" s="5">
        <f t="shared" si="2"/>
        <v>6</v>
      </c>
      <c r="H8">
        <f t="shared" si="3"/>
        <v>4</v>
      </c>
    </row>
    <row r="9" spans="1:8" ht="12.75">
      <c r="A9" s="10">
        <v>516</v>
      </c>
      <c r="B9" s="5">
        <v>111</v>
      </c>
      <c r="C9" s="5">
        <v>102</v>
      </c>
      <c r="D9" s="5">
        <v>107</v>
      </c>
      <c r="E9" s="5">
        <f t="shared" si="0"/>
        <v>107</v>
      </c>
      <c r="F9" s="6">
        <f t="shared" si="1"/>
        <v>1.0490196078431373</v>
      </c>
      <c r="G9" s="5">
        <f t="shared" si="2"/>
        <v>7</v>
      </c>
      <c r="H9">
        <f t="shared" si="3"/>
        <v>5</v>
      </c>
    </row>
    <row r="10" spans="1:8" ht="12.75">
      <c r="A10" s="10">
        <v>115</v>
      </c>
      <c r="B10" s="5">
        <v>75</v>
      </c>
      <c r="C10" s="5">
        <v>66</v>
      </c>
      <c r="D10" s="5">
        <v>69</v>
      </c>
      <c r="E10" s="5">
        <f t="shared" si="0"/>
        <v>69</v>
      </c>
      <c r="F10" s="6">
        <f t="shared" si="1"/>
        <v>1.0454545454545454</v>
      </c>
      <c r="G10" s="5">
        <f t="shared" si="2"/>
        <v>8</v>
      </c>
      <c r="H10">
        <f t="shared" si="3"/>
        <v>3</v>
      </c>
    </row>
    <row r="11" spans="1:8" ht="12.75">
      <c r="A11" s="10">
        <v>146</v>
      </c>
      <c r="B11" s="5">
        <v>189</v>
      </c>
      <c r="C11" s="5">
        <v>160</v>
      </c>
      <c r="D11" s="5">
        <v>166</v>
      </c>
      <c r="E11" s="5">
        <f t="shared" si="0"/>
        <v>166</v>
      </c>
      <c r="F11" s="6">
        <f t="shared" si="1"/>
        <v>1.0375</v>
      </c>
      <c r="G11" s="5">
        <f t="shared" si="2"/>
        <v>9</v>
      </c>
      <c r="H11">
        <f t="shared" si="3"/>
        <v>6</v>
      </c>
    </row>
    <row r="12" spans="1:8" ht="12.75">
      <c r="A12" s="10">
        <v>39</v>
      </c>
      <c r="B12" s="5">
        <v>159</v>
      </c>
      <c r="C12" s="5">
        <v>146</v>
      </c>
      <c r="D12" s="5">
        <v>150</v>
      </c>
      <c r="E12" s="5">
        <f t="shared" si="0"/>
        <v>150</v>
      </c>
      <c r="F12" s="6">
        <f t="shared" si="1"/>
        <v>1.0273972602739727</v>
      </c>
      <c r="G12" s="5">
        <f t="shared" si="2"/>
        <v>10</v>
      </c>
      <c r="H12">
        <f t="shared" si="3"/>
        <v>4</v>
      </c>
    </row>
    <row r="13" spans="1:8" ht="12.75">
      <c r="A13" s="10">
        <v>66</v>
      </c>
      <c r="B13" s="5">
        <v>48</v>
      </c>
      <c r="C13" s="5">
        <v>48</v>
      </c>
      <c r="D13" s="5">
        <v>49</v>
      </c>
      <c r="E13" s="5">
        <f t="shared" si="0"/>
        <v>49</v>
      </c>
      <c r="F13" s="6">
        <f t="shared" si="1"/>
        <v>1.0208333333333333</v>
      </c>
      <c r="G13" s="5">
        <f t="shared" si="2"/>
        <v>11</v>
      </c>
      <c r="H13">
        <f t="shared" si="3"/>
        <v>1</v>
      </c>
    </row>
    <row r="14" spans="1:8" ht="12.75">
      <c r="A14" s="10">
        <v>294</v>
      </c>
      <c r="B14" s="5">
        <v>478</v>
      </c>
      <c r="C14" s="5">
        <v>445</v>
      </c>
      <c r="D14" s="5">
        <v>452</v>
      </c>
      <c r="E14" s="5">
        <f t="shared" si="0"/>
        <v>452</v>
      </c>
      <c r="F14" s="6">
        <f t="shared" si="1"/>
        <v>1.0157303370786517</v>
      </c>
      <c r="G14" s="5">
        <f t="shared" si="2"/>
        <v>12</v>
      </c>
      <c r="H14">
        <f t="shared" si="3"/>
        <v>7</v>
      </c>
    </row>
    <row r="15" spans="1:8" ht="12.75">
      <c r="A15" s="10">
        <v>509</v>
      </c>
      <c r="B15" s="5">
        <v>201</v>
      </c>
      <c r="C15" s="5">
        <v>204</v>
      </c>
      <c r="D15" s="5">
        <v>204</v>
      </c>
      <c r="E15" s="5">
        <f t="shared" si="0"/>
        <v>204</v>
      </c>
      <c r="F15" s="6">
        <f t="shared" si="1"/>
        <v>1</v>
      </c>
      <c r="G15" s="5">
        <f t="shared" si="2"/>
        <v>13</v>
      </c>
      <c r="H15">
        <f t="shared" si="3"/>
        <v>0</v>
      </c>
    </row>
    <row r="16" spans="1:8" ht="12.75">
      <c r="A16" s="10">
        <v>194</v>
      </c>
      <c r="B16" s="5">
        <v>172</v>
      </c>
      <c r="C16" s="5">
        <v>167</v>
      </c>
      <c r="D16" s="5">
        <v>166</v>
      </c>
      <c r="E16" s="5">
        <f t="shared" si="0"/>
        <v>166</v>
      </c>
      <c r="F16" s="6">
        <f t="shared" si="1"/>
        <v>0.9940119760479041</v>
      </c>
      <c r="G16" s="5">
        <f t="shared" si="2"/>
        <v>14</v>
      </c>
      <c r="H16">
        <f t="shared" si="3"/>
        <v>-1</v>
      </c>
    </row>
    <row r="17" spans="1:8" ht="12.75">
      <c r="A17" s="10">
        <v>489</v>
      </c>
      <c r="B17" s="5">
        <v>35</v>
      </c>
      <c r="C17" s="5">
        <v>33</v>
      </c>
      <c r="D17" s="5">
        <v>30</v>
      </c>
      <c r="E17" s="5">
        <f t="shared" si="0"/>
        <v>30</v>
      </c>
      <c r="F17" s="6">
        <f t="shared" si="1"/>
        <v>0.9090909090909091</v>
      </c>
      <c r="G17" s="5">
        <f t="shared" si="2"/>
        <v>15</v>
      </c>
      <c r="H17">
        <f t="shared" si="3"/>
        <v>-3</v>
      </c>
    </row>
    <row r="18" spans="1:8" ht="12.75">
      <c r="A18" s="10">
        <v>336</v>
      </c>
      <c r="B18" s="5">
        <v>173</v>
      </c>
      <c r="C18" s="5">
        <v>163</v>
      </c>
      <c r="D18" s="5">
        <v>124</v>
      </c>
      <c r="E18" s="5">
        <f t="shared" si="0"/>
        <v>124</v>
      </c>
      <c r="F18" s="6">
        <f t="shared" si="1"/>
        <v>0.7607361963190185</v>
      </c>
      <c r="G18" s="5">
        <f t="shared" si="2"/>
        <v>16</v>
      </c>
      <c r="H18">
        <f t="shared" si="3"/>
        <v>-39</v>
      </c>
    </row>
    <row r="19" spans="1:7" ht="12.75" hidden="1">
      <c r="A19" s="10">
        <v>349</v>
      </c>
      <c r="B19" s="5">
        <v>16</v>
      </c>
      <c r="C19" s="5">
        <v>14</v>
      </c>
      <c r="D19" s="5">
        <v>0</v>
      </c>
      <c r="E19" s="5">
        <f t="shared" si="0"/>
        <v>0</v>
      </c>
      <c r="F19" s="6">
        <f t="shared" si="1"/>
        <v>0</v>
      </c>
      <c r="G19" s="5">
        <f t="shared" si="2"/>
        <v>17</v>
      </c>
    </row>
    <row r="20" spans="1:7" ht="18">
      <c r="A20" s="2">
        <f>COUNTA(A3:A19)-1</f>
        <v>16</v>
      </c>
      <c r="B20" s="2">
        <f>SUM(B3:B19)</f>
        <v>2101</v>
      </c>
      <c r="C20" s="2">
        <f>SUM(C3:C19)</f>
        <v>1990</v>
      </c>
      <c r="D20" s="2">
        <f>SUM(D3:D19)</f>
        <v>2055</v>
      </c>
      <c r="E20" s="2">
        <f t="shared" si="0"/>
        <v>2055</v>
      </c>
      <c r="F20" s="4">
        <f t="shared" si="1"/>
        <v>1.0326633165829147</v>
      </c>
      <c r="G20" s="1"/>
    </row>
    <row r="22" spans="2:6" ht="23.25" customHeight="1">
      <c r="B22" s="23" t="s">
        <v>14</v>
      </c>
      <c r="C22" s="23"/>
      <c r="D22" s="23"/>
      <c r="E22" s="23"/>
      <c r="F22" s="23"/>
    </row>
  </sheetData>
  <sheetProtection/>
  <mergeCells count="3">
    <mergeCell ref="A1:D1"/>
    <mergeCell ref="F1:G1"/>
    <mergeCell ref="B22:F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2016-10-12T01:05:11Z</dcterms:created>
  <dcterms:modified xsi:type="dcterms:W3CDTF">2017-07-30T15:01:32Z</dcterms:modified>
  <cp:category/>
  <cp:version/>
  <cp:contentType/>
  <cp:contentStatus/>
</cp:coreProperties>
</file>