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y.colvard\Documents\NC High School Rodeo\Rodeo Business\2021-2022\BBR 2022\"/>
    </mc:Choice>
  </mc:AlternateContent>
  <bookViews>
    <workbookView xWindow="0" yWindow="0" windowWidth="19200" windowHeight="6410"/>
  </bookViews>
  <sheets>
    <sheet name="HS" sheetId="1" r:id="rId1"/>
    <sheet name="JH" sheetId="2" r:id="rId2"/>
    <sheet name="HS Sidepot" sheetId="48" r:id="rId3"/>
    <sheet name="JH Sidepot" sheetId="49" r:id="rId4"/>
    <sheet name="HS Sidepot Results" sheetId="50" r:id="rId5"/>
    <sheet name="JH Sidepot Results" sheetId="52" r:id="rId6"/>
    <sheet name="HS AA" sheetId="55" r:id="rId7"/>
    <sheet name="JH AA" sheetId="54" r:id="rId8"/>
    <sheet name="Sheet10" sheetId="17" state="hidden" r:id="rId9"/>
    <sheet name="Sheet1" sheetId="47" state="hidden" r:id="rId10"/>
  </sheets>
  <definedNames>
    <definedName name="_xlnm.Print_Area" localSheetId="0">HS!$A$1:$R$392</definedName>
    <definedName name="_xlnm.Print_Area" localSheetId="1">JH!$C$1:$S$327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18" i="55" l="1"/>
  <c r="L448" i="55"/>
  <c r="L394" i="55"/>
  <c r="L252" i="55"/>
  <c r="L238" i="55"/>
  <c r="L230" i="55"/>
  <c r="L222" i="55"/>
  <c r="L463" i="55"/>
  <c r="I463" i="55"/>
  <c r="L352" i="55"/>
  <c r="I352" i="55"/>
  <c r="L323" i="55"/>
  <c r="I323" i="55"/>
  <c r="L521" i="55"/>
  <c r="I521" i="55"/>
  <c r="L343" i="55"/>
  <c r="I343" i="55"/>
  <c r="L421" i="55"/>
  <c r="I421" i="55"/>
  <c r="L313" i="55"/>
  <c r="I313" i="55"/>
  <c r="L476" i="55"/>
  <c r="I476" i="55"/>
  <c r="L193" i="55"/>
  <c r="I193" i="55"/>
  <c r="L441" i="55"/>
  <c r="I441" i="55"/>
  <c r="L303" i="55"/>
  <c r="I303" i="55"/>
  <c r="L494" i="55"/>
  <c r="I494" i="55"/>
  <c r="L207" i="55"/>
  <c r="I207" i="55"/>
  <c r="L185" i="55"/>
  <c r="I185" i="55"/>
  <c r="L319" i="55"/>
  <c r="I319" i="55"/>
  <c r="L291" i="55"/>
  <c r="I291" i="55"/>
  <c r="L426" i="55"/>
  <c r="I426" i="55"/>
  <c r="L372" i="55"/>
  <c r="I372" i="55"/>
  <c r="L201" i="55"/>
  <c r="I201" i="55"/>
  <c r="L167" i="55"/>
  <c r="I167" i="55"/>
  <c r="L501" i="55"/>
  <c r="I501" i="55"/>
  <c r="L418" i="55"/>
  <c r="I418" i="55"/>
  <c r="L268" i="55"/>
  <c r="I268" i="55"/>
  <c r="L377" i="55"/>
  <c r="I377" i="55"/>
  <c r="L216" i="55"/>
  <c r="I216" i="55"/>
  <c r="L367" i="55"/>
  <c r="I367" i="55"/>
  <c r="L259" i="55"/>
  <c r="I259" i="55"/>
  <c r="L331" i="55"/>
  <c r="I331" i="55"/>
  <c r="L237" i="55"/>
  <c r="I237" i="55"/>
  <c r="L297" i="55"/>
  <c r="I297" i="55"/>
  <c r="L308" i="55"/>
  <c r="I308" i="55"/>
  <c r="L170" i="55"/>
  <c r="I170" i="55"/>
  <c r="L413" i="55"/>
  <c r="I413" i="55"/>
  <c r="L380" i="55"/>
  <c r="I380" i="55"/>
  <c r="L357" i="55"/>
  <c r="I357" i="55"/>
  <c r="L251" i="55"/>
  <c r="I251" i="55"/>
  <c r="L173" i="55"/>
  <c r="I173" i="55"/>
  <c r="L527" i="55"/>
  <c r="I527" i="55"/>
  <c r="L467" i="55"/>
  <c r="I467" i="55"/>
  <c r="L387" i="55"/>
  <c r="I387" i="55"/>
  <c r="L447" i="55"/>
  <c r="I447" i="55"/>
  <c r="L361" i="55"/>
  <c r="I361" i="55"/>
  <c r="L255" i="55"/>
  <c r="I255" i="55"/>
  <c r="L244" i="55"/>
  <c r="I244" i="55"/>
  <c r="L511" i="55"/>
  <c r="I511" i="55"/>
  <c r="L481" i="55"/>
  <c r="I481" i="55"/>
  <c r="L436" i="55"/>
  <c r="I436" i="55"/>
  <c r="L393" i="55"/>
  <c r="I393" i="55"/>
  <c r="L349" i="55"/>
  <c r="I349" i="55"/>
  <c r="L264" i="55"/>
  <c r="I264" i="55"/>
  <c r="L470" i="55"/>
  <c r="I470" i="55"/>
  <c r="L285" i="55"/>
  <c r="I285" i="55"/>
  <c r="L182" i="55"/>
  <c r="I182" i="55"/>
  <c r="L221" i="55"/>
  <c r="I221" i="55"/>
  <c r="L517" i="55"/>
  <c r="I517" i="55"/>
  <c r="L229" i="55"/>
  <c r="I229" i="55"/>
  <c r="L63" i="55"/>
  <c r="I63" i="55"/>
  <c r="L156" i="55"/>
  <c r="I156" i="55"/>
  <c r="L280" i="55"/>
  <c r="I280" i="55"/>
  <c r="L446" i="55"/>
  <c r="I446" i="55"/>
  <c r="L516" i="55"/>
  <c r="I516" i="55"/>
  <c r="L412" i="55"/>
  <c r="I412" i="55"/>
  <c r="L296" i="55"/>
  <c r="I296" i="55"/>
  <c r="L85" i="55"/>
  <c r="I85" i="55"/>
  <c r="L128" i="55"/>
  <c r="I128" i="55"/>
  <c r="L284" i="55"/>
  <c r="I284" i="55"/>
  <c r="L241" i="55"/>
  <c r="I241" i="55"/>
  <c r="L258" i="55"/>
  <c r="I258" i="55"/>
  <c r="L486" i="55"/>
  <c r="I486" i="55"/>
  <c r="L330" i="55"/>
  <c r="I330" i="55"/>
  <c r="L114" i="55"/>
  <c r="I114" i="55"/>
  <c r="L366" i="55"/>
  <c r="I366" i="55"/>
  <c r="L405" i="55"/>
  <c r="I405" i="55"/>
  <c r="L133" i="55"/>
  <c r="I133" i="55"/>
  <c r="L47" i="55"/>
  <c r="I47" i="55"/>
  <c r="L143" i="55"/>
  <c r="I143" i="55"/>
  <c r="L31" i="55"/>
  <c r="I31" i="55"/>
  <c r="L33" i="55"/>
  <c r="I33" i="55"/>
  <c r="L121" i="55"/>
  <c r="I121" i="55"/>
  <c r="L211" i="55"/>
  <c r="I211" i="55"/>
  <c r="L429" i="55"/>
  <c r="I429" i="55"/>
  <c r="L146" i="55"/>
  <c r="I146" i="55"/>
  <c r="L276" i="55"/>
  <c r="I276" i="55"/>
  <c r="L52" i="55"/>
  <c r="I52" i="55"/>
  <c r="L29" i="55"/>
  <c r="I29" i="55"/>
  <c r="L97" i="55"/>
  <c r="I97" i="55"/>
  <c r="L38" i="55"/>
  <c r="I38" i="55"/>
  <c r="L82" i="55"/>
  <c r="I82" i="55"/>
  <c r="L71" i="55"/>
  <c r="I71" i="55"/>
  <c r="L433" i="55"/>
  <c r="I433" i="55"/>
  <c r="L337" i="55"/>
  <c r="I337" i="55"/>
  <c r="L54" i="55"/>
  <c r="I54" i="55"/>
  <c r="L392" i="55"/>
  <c r="I392" i="55"/>
  <c r="L236" i="55"/>
  <c r="I236" i="55"/>
  <c r="L451" i="55"/>
  <c r="I451" i="55"/>
  <c r="L348" i="55"/>
  <c r="I348" i="55"/>
  <c r="L158" i="55"/>
  <c r="I158" i="55"/>
  <c r="L17" i="55"/>
  <c r="I17" i="55"/>
  <c r="L125" i="55"/>
  <c r="I125" i="55"/>
  <c r="L118" i="55"/>
  <c r="I118" i="55"/>
  <c r="L108" i="55"/>
  <c r="I108" i="55"/>
  <c r="L10" i="55"/>
  <c r="I10" i="55"/>
  <c r="L26" i="55"/>
  <c r="I26" i="55"/>
  <c r="L44" i="55"/>
  <c r="I44" i="55"/>
  <c r="L139" i="55"/>
  <c r="I139" i="55"/>
  <c r="L41" i="55"/>
  <c r="I41" i="55"/>
  <c r="L111" i="55"/>
  <c r="I111" i="55"/>
  <c r="L91" i="55"/>
  <c r="I91" i="55"/>
  <c r="L19" i="55"/>
  <c r="I19" i="55"/>
  <c r="L526" i="55"/>
  <c r="I526" i="55"/>
  <c r="L520" i="55"/>
  <c r="I520" i="55"/>
  <c r="L475" i="55"/>
  <c r="I475" i="55"/>
  <c r="L466" i="55"/>
  <c r="I466" i="55"/>
  <c r="L445" i="55"/>
  <c r="I445" i="55"/>
  <c r="L340" i="55"/>
  <c r="I340" i="55"/>
  <c r="L334" i="55"/>
  <c r="I334" i="55"/>
  <c r="L329" i="55"/>
  <c r="I329" i="55"/>
  <c r="L322" i="55"/>
  <c r="I322" i="55"/>
  <c r="L295" i="55"/>
  <c r="I295" i="55"/>
  <c r="L273" i="55"/>
  <c r="I273" i="55"/>
  <c r="L254" i="55"/>
  <c r="I254" i="55"/>
  <c r="L181" i="55"/>
  <c r="I181" i="55"/>
  <c r="L360" i="55"/>
  <c r="I360" i="55"/>
  <c r="L263" i="55"/>
  <c r="I263" i="55"/>
  <c r="L399" i="55"/>
  <c r="I399" i="55"/>
  <c r="L417" i="55"/>
  <c r="I417" i="55"/>
  <c r="L210" i="55"/>
  <c r="I210" i="55"/>
  <c r="L485" i="55"/>
  <c r="I485" i="55"/>
  <c r="L215" i="55"/>
  <c r="I215" i="55"/>
  <c r="L365" i="55"/>
  <c r="I365" i="55"/>
  <c r="L376" i="55"/>
  <c r="I376" i="55"/>
  <c r="L307" i="55"/>
  <c r="I307" i="55"/>
  <c r="L200" i="55"/>
  <c r="I200" i="55"/>
  <c r="L480" i="55"/>
  <c r="I480" i="55"/>
  <c r="L450" i="55"/>
  <c r="I450" i="55"/>
  <c r="L240" i="55"/>
  <c r="I240" i="55"/>
  <c r="L515" i="55"/>
  <c r="I515" i="55"/>
  <c r="L290" i="55"/>
  <c r="I290" i="55"/>
  <c r="L371" i="55"/>
  <c r="I371" i="55"/>
  <c r="L356" i="55"/>
  <c r="I356" i="55"/>
  <c r="L347" i="55"/>
  <c r="I347" i="55"/>
  <c r="L279" i="55"/>
  <c r="I279" i="55"/>
  <c r="L166" i="55"/>
  <c r="I166" i="55"/>
  <c r="L396" i="55"/>
  <c r="I396" i="55"/>
  <c r="L228" i="55"/>
  <c r="I228" i="55"/>
  <c r="L267" i="55"/>
  <c r="I267" i="55"/>
  <c r="L386" i="55"/>
  <c r="I386" i="55"/>
  <c r="L391" i="55"/>
  <c r="I391" i="55"/>
  <c r="L432" i="55"/>
  <c r="I432" i="55"/>
  <c r="L402" i="55"/>
  <c r="I402" i="55"/>
  <c r="L224" i="55"/>
  <c r="I224" i="55"/>
  <c r="L411" i="55"/>
  <c r="I411" i="55"/>
  <c r="L235" i="55"/>
  <c r="I235" i="55"/>
  <c r="L220" i="55"/>
  <c r="I220" i="55"/>
  <c r="L508" i="55"/>
  <c r="I508" i="55"/>
  <c r="L497" i="55"/>
  <c r="I497" i="55"/>
  <c r="L250" i="55"/>
  <c r="I250" i="55"/>
  <c r="I500" i="55"/>
  <c r="I496" i="55"/>
  <c r="I493" i="55"/>
  <c r="I484" i="55"/>
  <c r="I479" i="55"/>
  <c r="I449" i="55"/>
  <c r="L431" i="55"/>
  <c r="I431" i="55"/>
  <c r="L416" i="55"/>
  <c r="I416" i="55"/>
  <c r="L404" i="55"/>
  <c r="I404" i="55"/>
  <c r="L401" i="55"/>
  <c r="I401" i="55"/>
  <c r="L395" i="55"/>
  <c r="I395" i="55"/>
  <c r="L390" i="55"/>
  <c r="I390" i="55"/>
  <c r="L385" i="55"/>
  <c r="I385" i="55"/>
  <c r="L383" i="55"/>
  <c r="I383" i="55"/>
  <c r="L370" i="55"/>
  <c r="I370" i="55"/>
  <c r="L364" i="55"/>
  <c r="I364" i="55"/>
  <c r="L346" i="55"/>
  <c r="I346" i="55"/>
  <c r="L336" i="55"/>
  <c r="I336" i="55"/>
  <c r="L302" i="55"/>
  <c r="I302" i="55"/>
  <c r="L283" i="55"/>
  <c r="I283" i="55"/>
  <c r="L262" i="55"/>
  <c r="I262" i="55"/>
  <c r="L249" i="55"/>
  <c r="I249" i="55"/>
  <c r="L234" i="55"/>
  <c r="I234" i="55"/>
  <c r="L227" i="55"/>
  <c r="I227" i="55"/>
  <c r="L206" i="55"/>
  <c r="I206" i="55"/>
  <c r="L180" i="55"/>
  <c r="I180" i="55"/>
  <c r="I472" i="55"/>
  <c r="L339" i="55"/>
  <c r="I339" i="55"/>
  <c r="L306" i="55"/>
  <c r="I306" i="55"/>
  <c r="I507" i="55"/>
  <c r="L299" i="55"/>
  <c r="I299" i="55"/>
  <c r="L219" i="55"/>
  <c r="I219" i="55"/>
  <c r="L190" i="55"/>
  <c r="I190" i="55"/>
  <c r="L266" i="55"/>
  <c r="I266" i="55"/>
  <c r="L410" i="55"/>
  <c r="I410" i="55"/>
  <c r="L214" i="55"/>
  <c r="I214" i="55"/>
  <c r="L246" i="55"/>
  <c r="I246" i="55"/>
  <c r="L328" i="55"/>
  <c r="I328" i="55"/>
  <c r="L375" i="55"/>
  <c r="I375" i="55"/>
  <c r="L316" i="55"/>
  <c r="I316" i="55"/>
  <c r="I503" i="55"/>
  <c r="L209" i="55"/>
  <c r="I209" i="55"/>
  <c r="L239" i="55"/>
  <c r="I239" i="55"/>
  <c r="I458" i="55"/>
  <c r="I456" i="55"/>
  <c r="L271" i="55"/>
  <c r="I271" i="55"/>
  <c r="I514" i="55"/>
  <c r="L278" i="55"/>
  <c r="I278" i="55"/>
  <c r="L165" i="55"/>
  <c r="I165" i="55"/>
  <c r="L428" i="55"/>
  <c r="I428" i="55"/>
  <c r="L355" i="55"/>
  <c r="I355" i="55"/>
  <c r="I490" i="55"/>
  <c r="L294" i="55"/>
  <c r="I294" i="55"/>
  <c r="L444" i="55"/>
  <c r="I444" i="55"/>
  <c r="L275" i="55"/>
  <c r="I275" i="55"/>
  <c r="L155" i="55"/>
  <c r="I155" i="55"/>
  <c r="L145" i="55"/>
  <c r="I145" i="55"/>
  <c r="L127" i="55"/>
  <c r="I127" i="55"/>
  <c r="L105" i="55"/>
  <c r="I105" i="55"/>
  <c r="L65" i="55"/>
  <c r="I65" i="55"/>
  <c r="L43" i="55"/>
  <c r="I43" i="55"/>
  <c r="L40" i="55"/>
  <c r="I40" i="55"/>
  <c r="L35" i="55"/>
  <c r="I35" i="55"/>
  <c r="L84" i="55"/>
  <c r="I84" i="55"/>
  <c r="L132" i="55"/>
  <c r="I132" i="55"/>
  <c r="L51" i="55"/>
  <c r="I51" i="55"/>
  <c r="L81" i="55"/>
  <c r="I81" i="55"/>
  <c r="L70" i="55"/>
  <c r="I70" i="55"/>
  <c r="L46" i="55"/>
  <c r="I46" i="55"/>
  <c r="L142" i="55"/>
  <c r="I142" i="55"/>
  <c r="L110" i="55"/>
  <c r="I110" i="55"/>
  <c r="L28" i="55"/>
  <c r="I28" i="55"/>
  <c r="L107" i="55"/>
  <c r="I107" i="55"/>
  <c r="L120" i="55"/>
  <c r="I120" i="55"/>
  <c r="L124" i="55"/>
  <c r="I124" i="55"/>
  <c r="L57" i="55"/>
  <c r="I57" i="55"/>
  <c r="L9" i="55"/>
  <c r="L11" i="55" s="1"/>
  <c r="I9" i="55"/>
  <c r="L16" i="55"/>
  <c r="L18" i="55" s="1"/>
  <c r="I16" i="55"/>
  <c r="L61" i="55"/>
  <c r="I61" i="55"/>
  <c r="L25" i="55"/>
  <c r="I25" i="55"/>
  <c r="L138" i="55"/>
  <c r="I138" i="55"/>
  <c r="L153" i="55"/>
  <c r="I153" i="55"/>
  <c r="L137" i="55"/>
  <c r="L140" i="55" s="1"/>
  <c r="I137" i="55"/>
  <c r="L104" i="55"/>
  <c r="I104" i="55"/>
  <c r="L34" i="55"/>
  <c r="I34" i="55"/>
  <c r="L123" i="55"/>
  <c r="L126" i="55" s="1"/>
  <c r="I123" i="55"/>
  <c r="L69" i="55"/>
  <c r="L72" i="55" s="1"/>
  <c r="I69" i="55"/>
  <c r="L24" i="55"/>
  <c r="I24" i="55"/>
  <c r="L102" i="55"/>
  <c r="I102" i="55"/>
  <c r="L488" i="55"/>
  <c r="I488" i="55"/>
  <c r="L187" i="55"/>
  <c r="I187" i="55"/>
  <c r="L420" i="55"/>
  <c r="I420" i="55"/>
  <c r="L333" i="55"/>
  <c r="I333" i="55"/>
  <c r="L231" i="55"/>
  <c r="I231" i="55"/>
  <c r="L315" i="55"/>
  <c r="I315" i="55"/>
  <c r="L172" i="55"/>
  <c r="I172" i="55"/>
  <c r="L318" i="55"/>
  <c r="I318" i="55"/>
  <c r="L305" i="55"/>
  <c r="I305" i="55"/>
  <c r="L499" i="55"/>
  <c r="I499" i="55"/>
  <c r="L312" i="55"/>
  <c r="I312" i="55"/>
  <c r="L213" i="55"/>
  <c r="I213" i="55"/>
  <c r="L289" i="55"/>
  <c r="I289" i="55"/>
  <c r="L184" i="55"/>
  <c r="I184" i="55"/>
  <c r="L270" i="55"/>
  <c r="I270" i="55"/>
  <c r="L301" i="55"/>
  <c r="I301" i="55"/>
  <c r="L525" i="55"/>
  <c r="I525" i="55"/>
  <c r="L505" i="55"/>
  <c r="I505" i="55"/>
  <c r="L253" i="55"/>
  <c r="I253" i="55"/>
  <c r="L438" i="55"/>
  <c r="I438" i="55"/>
  <c r="L177" i="55"/>
  <c r="I177" i="55"/>
  <c r="L345" i="55"/>
  <c r="I345" i="55"/>
  <c r="L169" i="55"/>
  <c r="I169" i="55"/>
  <c r="L440" i="55"/>
  <c r="I440" i="55"/>
  <c r="L435" i="55"/>
  <c r="I435" i="55"/>
  <c r="L398" i="55"/>
  <c r="I398" i="55"/>
  <c r="L192" i="55"/>
  <c r="I192" i="55"/>
  <c r="L164" i="55"/>
  <c r="I164" i="55"/>
  <c r="L423" i="55"/>
  <c r="I423" i="55"/>
  <c r="L287" i="55"/>
  <c r="I287" i="55"/>
  <c r="L189" i="55"/>
  <c r="I189" i="55"/>
  <c r="L354" i="55"/>
  <c r="I354" i="55"/>
  <c r="L465" i="55"/>
  <c r="I465" i="55"/>
  <c r="L379" i="55"/>
  <c r="I379" i="55"/>
  <c r="L359" i="55"/>
  <c r="I359" i="55"/>
  <c r="L243" i="55"/>
  <c r="I243" i="55"/>
  <c r="L519" i="55"/>
  <c r="I519" i="55"/>
  <c r="L223" i="55"/>
  <c r="I223" i="55"/>
  <c r="L351" i="55"/>
  <c r="I351" i="55"/>
  <c r="L415" i="55"/>
  <c r="I415" i="55"/>
  <c r="L409" i="55"/>
  <c r="I409" i="55"/>
  <c r="L382" i="55"/>
  <c r="I382" i="55"/>
  <c r="L483" i="55"/>
  <c r="I483" i="55"/>
  <c r="L443" i="55"/>
  <c r="I443" i="55"/>
  <c r="L523" i="55"/>
  <c r="I523" i="55"/>
  <c r="L342" i="55"/>
  <c r="I342" i="55"/>
  <c r="L474" i="55"/>
  <c r="I474" i="55"/>
  <c r="L407" i="55"/>
  <c r="I407" i="55"/>
  <c r="L199" i="55"/>
  <c r="I199" i="55"/>
  <c r="L492" i="55"/>
  <c r="I492" i="55"/>
  <c r="L363" i="55"/>
  <c r="I363" i="55"/>
  <c r="L460" i="55"/>
  <c r="I460" i="55"/>
  <c r="L455" i="55"/>
  <c r="I455" i="55"/>
  <c r="L469" i="55"/>
  <c r="I469" i="55"/>
  <c r="L205" i="55"/>
  <c r="I205" i="55"/>
  <c r="L327" i="55"/>
  <c r="I327" i="55"/>
  <c r="L369" i="55"/>
  <c r="I369" i="55"/>
  <c r="L175" i="55"/>
  <c r="I175" i="55"/>
  <c r="L195" i="55"/>
  <c r="I195" i="55"/>
  <c r="L478" i="55"/>
  <c r="I478" i="55"/>
  <c r="L425" i="55"/>
  <c r="I425" i="55"/>
  <c r="L510" i="55"/>
  <c r="I510" i="55"/>
  <c r="L261" i="55"/>
  <c r="I261" i="55"/>
  <c r="L203" i="55"/>
  <c r="I203" i="55"/>
  <c r="L325" i="55"/>
  <c r="I325" i="55"/>
  <c r="L321" i="55"/>
  <c r="I321" i="55"/>
  <c r="L282" i="55"/>
  <c r="I282" i="55"/>
  <c r="L162" i="55"/>
  <c r="I162" i="55"/>
  <c r="L233" i="55"/>
  <c r="I233" i="55"/>
  <c r="L179" i="55"/>
  <c r="I179" i="55"/>
  <c r="L462" i="55"/>
  <c r="I462" i="55"/>
  <c r="L389" i="55"/>
  <c r="I389" i="55"/>
  <c r="L218" i="55"/>
  <c r="I218" i="55"/>
  <c r="L257" i="55"/>
  <c r="I257" i="55"/>
  <c r="L374" i="55"/>
  <c r="I374" i="55"/>
  <c r="L513" i="55"/>
  <c r="I513" i="55"/>
  <c r="L293" i="55"/>
  <c r="I293" i="55"/>
  <c r="L248" i="55"/>
  <c r="I248" i="55"/>
  <c r="L226" i="55"/>
  <c r="I226" i="55"/>
  <c r="L310" i="55"/>
  <c r="I310" i="55"/>
  <c r="L197" i="55"/>
  <c r="I197" i="55"/>
  <c r="L453" i="55"/>
  <c r="I453" i="55"/>
  <c r="L149" i="55"/>
  <c r="I149" i="55"/>
  <c r="L116" i="55"/>
  <c r="I116" i="55"/>
  <c r="L113" i="55"/>
  <c r="I113" i="55"/>
  <c r="L99" i="55"/>
  <c r="I99" i="55"/>
  <c r="L95" i="55"/>
  <c r="I95" i="55"/>
  <c r="L89" i="55"/>
  <c r="I89" i="55"/>
  <c r="L87" i="55"/>
  <c r="I87" i="55"/>
  <c r="L73" i="55"/>
  <c r="I73" i="55"/>
  <c r="L67" i="55"/>
  <c r="I67" i="55"/>
  <c r="L59" i="55"/>
  <c r="I59" i="55"/>
  <c r="L56" i="55"/>
  <c r="I56" i="55"/>
  <c r="L49" i="55"/>
  <c r="I49" i="55"/>
  <c r="L23" i="55"/>
  <c r="I23" i="55"/>
  <c r="L12" i="55"/>
  <c r="I12" i="55"/>
  <c r="L7" i="55"/>
  <c r="I7" i="55"/>
  <c r="L5" i="55"/>
  <c r="I5" i="55"/>
  <c r="L3" i="55"/>
  <c r="I3" i="55"/>
  <c r="L135" i="55"/>
  <c r="I135" i="55"/>
  <c r="L14" i="55"/>
  <c r="I14" i="55"/>
  <c r="L151" i="55"/>
  <c r="I151" i="55"/>
  <c r="L148" i="55"/>
  <c r="I148" i="55"/>
  <c r="L130" i="55"/>
  <c r="I130" i="55"/>
  <c r="L79" i="55"/>
  <c r="I79" i="55"/>
  <c r="L75" i="55"/>
  <c r="I75" i="55"/>
  <c r="L37" i="55"/>
  <c r="I37" i="55"/>
  <c r="L22" i="55"/>
  <c r="I22" i="55"/>
  <c r="L141" i="55"/>
  <c r="I141" i="55"/>
  <c r="L101" i="55"/>
  <c r="I101" i="55"/>
  <c r="L93" i="55"/>
  <c r="I93" i="55"/>
  <c r="L77" i="55"/>
  <c r="I77" i="55"/>
  <c r="L21" i="55"/>
  <c r="L27" i="55" s="1"/>
  <c r="I21" i="55"/>
  <c r="J273" i="54"/>
  <c r="G273" i="54"/>
  <c r="J258" i="54"/>
  <c r="G258" i="54"/>
  <c r="J327" i="54"/>
  <c r="G327" i="54"/>
  <c r="J339" i="54"/>
  <c r="G339" i="54"/>
  <c r="J374" i="54"/>
  <c r="G374" i="54"/>
  <c r="J213" i="54"/>
  <c r="G213" i="54"/>
  <c r="J363" i="54"/>
  <c r="G363" i="54"/>
  <c r="J371" i="54"/>
  <c r="G371" i="54"/>
  <c r="J136" i="54"/>
  <c r="G136" i="54"/>
  <c r="J348" i="54"/>
  <c r="G348" i="54"/>
  <c r="J155" i="54"/>
  <c r="G155" i="54"/>
  <c r="J277" i="54"/>
  <c r="G277" i="54"/>
  <c r="J296" i="54"/>
  <c r="G296" i="54"/>
  <c r="J322" i="54"/>
  <c r="G322" i="54"/>
  <c r="J149" i="54"/>
  <c r="G149" i="54"/>
  <c r="J249" i="54"/>
  <c r="G249" i="54"/>
  <c r="J176" i="54"/>
  <c r="G176" i="54"/>
  <c r="J229" i="54"/>
  <c r="G229" i="54"/>
  <c r="J222" i="54"/>
  <c r="G222" i="54"/>
  <c r="J198" i="54"/>
  <c r="G198" i="54"/>
  <c r="J302" i="54"/>
  <c r="G302" i="54"/>
  <c r="J344" i="54"/>
  <c r="G344" i="54"/>
  <c r="J367" i="54"/>
  <c r="G367" i="54"/>
  <c r="J243" i="54"/>
  <c r="G243" i="54"/>
  <c r="J161" i="54"/>
  <c r="G161" i="54"/>
  <c r="J319" i="54"/>
  <c r="G319" i="54"/>
  <c r="J353" i="54"/>
  <c r="G353" i="54"/>
  <c r="J184" i="54"/>
  <c r="G184" i="54"/>
  <c r="J202" i="54"/>
  <c r="G202" i="54"/>
  <c r="J191" i="54"/>
  <c r="G191" i="54"/>
  <c r="J285" i="54"/>
  <c r="G285" i="54"/>
  <c r="J254" i="54"/>
  <c r="G254" i="54"/>
  <c r="J165" i="54"/>
  <c r="G165" i="54"/>
  <c r="J237" i="54"/>
  <c r="G237" i="54"/>
  <c r="J357" i="54"/>
  <c r="G357" i="54"/>
  <c r="J143" i="54"/>
  <c r="G143" i="54"/>
  <c r="J172" i="54"/>
  <c r="G172" i="54"/>
  <c r="J336" i="54"/>
  <c r="G336" i="54"/>
  <c r="J333" i="54"/>
  <c r="G333" i="54"/>
  <c r="J263" i="54"/>
  <c r="G263" i="54"/>
  <c r="J234" i="54"/>
  <c r="G234" i="54"/>
  <c r="J308" i="54"/>
  <c r="G308" i="54"/>
  <c r="J208" i="54"/>
  <c r="G208" i="54"/>
  <c r="J266" i="54"/>
  <c r="G266" i="54"/>
  <c r="J3" i="54"/>
  <c r="J121" i="54"/>
  <c r="G121" i="54"/>
  <c r="J4" i="54"/>
  <c r="G4" i="54"/>
  <c r="J83" i="54"/>
  <c r="G83" i="54"/>
  <c r="J73" i="54"/>
  <c r="G73" i="54"/>
  <c r="J16" i="54"/>
  <c r="G16" i="54"/>
  <c r="J66" i="54"/>
  <c r="G66" i="54"/>
  <c r="J109" i="54"/>
  <c r="G109" i="54"/>
  <c r="J99" i="54"/>
  <c r="G99" i="54"/>
  <c r="J9" i="54"/>
  <c r="G9" i="54"/>
  <c r="J115" i="54"/>
  <c r="G115" i="54"/>
  <c r="J50" i="54"/>
  <c r="G50" i="54"/>
  <c r="J70" i="54"/>
  <c r="G70" i="54"/>
  <c r="J128" i="54"/>
  <c r="G128" i="54"/>
  <c r="J93" i="54"/>
  <c r="G93" i="54"/>
  <c r="J42" i="54"/>
  <c r="G42" i="54"/>
  <c r="J60" i="54"/>
  <c r="G60" i="54"/>
  <c r="J28" i="54"/>
  <c r="G28" i="54"/>
  <c r="J25" i="54"/>
  <c r="G25" i="54"/>
  <c r="J46" i="54"/>
  <c r="G46" i="54"/>
  <c r="J87" i="54"/>
  <c r="G87" i="54"/>
  <c r="J71" i="54"/>
  <c r="G71" i="54"/>
  <c r="J68" i="54"/>
  <c r="G68" i="54"/>
  <c r="J118" i="54"/>
  <c r="G118" i="54"/>
  <c r="J53" i="54"/>
  <c r="G53" i="54"/>
  <c r="J126" i="54"/>
  <c r="G126" i="54"/>
  <c r="J22" i="54"/>
  <c r="G22" i="54"/>
  <c r="J7" i="54"/>
  <c r="G7" i="54"/>
  <c r="J18" i="54"/>
  <c r="G18" i="54"/>
  <c r="J12" i="54"/>
  <c r="G12" i="54"/>
  <c r="J55" i="54"/>
  <c r="G55" i="54"/>
  <c r="J64" i="54"/>
  <c r="G64" i="54"/>
  <c r="J103" i="54"/>
  <c r="G103" i="54"/>
  <c r="J97" i="54"/>
  <c r="G97" i="54"/>
  <c r="J34" i="54"/>
  <c r="G34" i="54"/>
  <c r="J32" i="54"/>
  <c r="G32" i="54"/>
  <c r="J190" i="54"/>
  <c r="J192" i="54" s="1"/>
  <c r="G190" i="54"/>
  <c r="J228" i="54"/>
  <c r="G228" i="54"/>
  <c r="J272" i="54"/>
  <c r="G272" i="54"/>
  <c r="J154" i="54"/>
  <c r="G154" i="54"/>
  <c r="J142" i="54"/>
  <c r="G142" i="54"/>
  <c r="J125" i="54"/>
  <c r="G125" i="54"/>
  <c r="J96" i="54"/>
  <c r="G96" i="54"/>
  <c r="J179" i="54"/>
  <c r="G179" i="54"/>
  <c r="J86" i="54"/>
  <c r="G86" i="54"/>
  <c r="J81" i="54"/>
  <c r="G81" i="54"/>
  <c r="J45" i="54"/>
  <c r="G45" i="54"/>
  <c r="J40" i="54"/>
  <c r="G40" i="54"/>
  <c r="J307" i="54"/>
  <c r="G307" i="54"/>
  <c r="J89" i="54"/>
  <c r="G89" i="54"/>
  <c r="J31" i="54"/>
  <c r="G31" i="54"/>
  <c r="J171" i="54"/>
  <c r="G171" i="54"/>
  <c r="J148" i="54"/>
  <c r="G148" i="54"/>
  <c r="J248" i="54"/>
  <c r="G248" i="54"/>
  <c r="J197" i="54"/>
  <c r="G197" i="54"/>
  <c r="J216" i="54"/>
  <c r="G216" i="54"/>
  <c r="J318" i="54"/>
  <c r="G318" i="54"/>
  <c r="J102" i="54"/>
  <c r="G102" i="54"/>
  <c r="J63" i="54"/>
  <c r="G63" i="54"/>
  <c r="J370" i="54"/>
  <c r="G370" i="54"/>
  <c r="J347" i="54"/>
  <c r="G347" i="54"/>
  <c r="J306" i="54"/>
  <c r="G306" i="54"/>
  <c r="J352" i="54"/>
  <c r="G352" i="54"/>
  <c r="J141" i="54"/>
  <c r="G141" i="54"/>
  <c r="J215" i="54"/>
  <c r="G215" i="54"/>
  <c r="J247" i="54"/>
  <c r="G247" i="54"/>
  <c r="J262" i="54"/>
  <c r="G262" i="54"/>
  <c r="J343" i="54"/>
  <c r="G343" i="54"/>
  <c r="J301" i="54"/>
  <c r="G301" i="54"/>
  <c r="J326" i="54"/>
  <c r="G326" i="54"/>
  <c r="J257" i="54"/>
  <c r="G257" i="54"/>
  <c r="J183" i="54"/>
  <c r="G183" i="54"/>
  <c r="J288" i="54"/>
  <c r="G288" i="54"/>
  <c r="J153" i="54"/>
  <c r="G153" i="54"/>
  <c r="J253" i="54"/>
  <c r="G253" i="54"/>
  <c r="J276" i="54"/>
  <c r="G276" i="54"/>
  <c r="J332" i="54"/>
  <c r="G332" i="54"/>
  <c r="J366" i="54"/>
  <c r="G366" i="54"/>
  <c r="J242" i="54"/>
  <c r="G242" i="54"/>
  <c r="J295" i="54"/>
  <c r="G295" i="54"/>
  <c r="J317" i="54"/>
  <c r="J320" i="54" s="1"/>
  <c r="G317" i="54"/>
  <c r="J310" i="54"/>
  <c r="G310" i="54"/>
  <c r="J290" i="54"/>
  <c r="G290" i="54"/>
  <c r="J271" i="54"/>
  <c r="G271" i="54"/>
  <c r="J284" i="54"/>
  <c r="G284" i="54"/>
  <c r="J221" i="54"/>
  <c r="G221" i="54"/>
  <c r="J201" i="54"/>
  <c r="G201" i="54"/>
  <c r="J362" i="54"/>
  <c r="G362" i="54"/>
  <c r="J196" i="54"/>
  <c r="G196" i="54"/>
  <c r="J164" i="54"/>
  <c r="G164" i="54"/>
  <c r="J189" i="54"/>
  <c r="G189" i="54"/>
  <c r="J212" i="54"/>
  <c r="G212" i="54"/>
  <c r="J207" i="54"/>
  <c r="G207" i="54"/>
  <c r="J170" i="54"/>
  <c r="G170" i="54"/>
  <c r="J356" i="54"/>
  <c r="G356" i="54"/>
  <c r="J227" i="54"/>
  <c r="G227" i="54"/>
  <c r="J280" i="54"/>
  <c r="G280" i="54"/>
  <c r="J160" i="54"/>
  <c r="G160" i="54"/>
  <c r="J79" i="54"/>
  <c r="G79" i="54"/>
  <c r="J39" i="54"/>
  <c r="G39" i="54"/>
  <c r="J36" i="54"/>
  <c r="G36" i="54"/>
  <c r="J270" i="54"/>
  <c r="G270" i="54"/>
  <c r="J85" i="54"/>
  <c r="G85" i="54"/>
  <c r="J241" i="54"/>
  <c r="G241" i="54"/>
  <c r="J67" i="54"/>
  <c r="G67" i="54"/>
  <c r="J195" i="54"/>
  <c r="G195" i="54"/>
  <c r="J26" i="54"/>
  <c r="G26" i="54"/>
  <c r="J300" i="54"/>
  <c r="G300" i="54"/>
  <c r="J11" i="54"/>
  <c r="G11" i="54"/>
  <c r="J76" i="54"/>
  <c r="G76" i="54"/>
  <c r="J140" i="54"/>
  <c r="G140" i="54"/>
  <c r="J188" i="54"/>
  <c r="G188" i="54"/>
  <c r="J95" i="54"/>
  <c r="G95" i="54"/>
  <c r="J292" i="54"/>
  <c r="G292" i="54"/>
  <c r="J44" i="54"/>
  <c r="G44" i="54"/>
  <c r="J159" i="54"/>
  <c r="G159" i="54"/>
  <c r="J30" i="54"/>
  <c r="G30" i="54"/>
  <c r="J147" i="54"/>
  <c r="G147" i="54"/>
  <c r="J6" i="54"/>
  <c r="G6" i="54"/>
  <c r="J220" i="54"/>
  <c r="G220" i="54"/>
  <c r="J35" i="54"/>
  <c r="G35" i="54"/>
  <c r="J113" i="54"/>
  <c r="G113" i="54"/>
  <c r="J206" i="54"/>
  <c r="G206" i="54"/>
  <c r="J169" i="54"/>
  <c r="G169" i="54"/>
  <c r="J101" i="54"/>
  <c r="G101" i="54"/>
  <c r="J52" i="54"/>
  <c r="G52" i="54"/>
  <c r="J331" i="54"/>
  <c r="G331" i="54"/>
  <c r="J342" i="54"/>
  <c r="G342" i="54"/>
  <c r="J62" i="54"/>
  <c r="G62" i="54"/>
  <c r="J233" i="54"/>
  <c r="G233" i="54"/>
  <c r="J38" i="54"/>
  <c r="G38" i="54"/>
  <c r="J175" i="54"/>
  <c r="G175" i="54"/>
  <c r="J117" i="54"/>
  <c r="G117" i="54"/>
  <c r="J135" i="54"/>
  <c r="G135" i="54"/>
  <c r="J58" i="54"/>
  <c r="G58" i="54"/>
  <c r="J226" i="54"/>
  <c r="G226" i="54"/>
  <c r="J124" i="54"/>
  <c r="G124" i="54"/>
  <c r="J152" i="54"/>
  <c r="G152" i="54"/>
  <c r="J139" i="54"/>
  <c r="G139" i="54"/>
  <c r="J351" i="54"/>
  <c r="G351" i="54"/>
  <c r="J325" i="54"/>
  <c r="G325" i="54"/>
  <c r="J283" i="54"/>
  <c r="G283" i="54"/>
  <c r="J261" i="54"/>
  <c r="G261" i="54"/>
  <c r="J252" i="54"/>
  <c r="G252" i="54"/>
  <c r="J246" i="54"/>
  <c r="G246" i="54"/>
  <c r="J240" i="54"/>
  <c r="G240" i="54"/>
  <c r="J225" i="54"/>
  <c r="G225" i="54"/>
  <c r="J219" i="54"/>
  <c r="G219" i="54"/>
  <c r="J205" i="54"/>
  <c r="G205" i="54"/>
  <c r="J187" i="54"/>
  <c r="G187" i="54"/>
  <c r="J178" i="54"/>
  <c r="G178" i="54"/>
  <c r="J174" i="54"/>
  <c r="G174" i="54"/>
  <c r="J158" i="54"/>
  <c r="G158" i="54"/>
  <c r="J316" i="54"/>
  <c r="G316" i="54"/>
  <c r="J269" i="54"/>
  <c r="G269" i="54"/>
  <c r="J211" i="54"/>
  <c r="G211" i="54"/>
  <c r="J305" i="54"/>
  <c r="G305" i="54"/>
  <c r="J299" i="54"/>
  <c r="G299" i="54"/>
  <c r="J194" i="54"/>
  <c r="G194" i="54"/>
  <c r="J232" i="54"/>
  <c r="G232" i="54"/>
  <c r="J146" i="54"/>
  <c r="G146" i="54"/>
  <c r="J313" i="54"/>
  <c r="G313" i="54"/>
  <c r="J330" i="54"/>
  <c r="G330" i="54"/>
  <c r="J134" i="54"/>
  <c r="G134" i="54"/>
  <c r="J168" i="54"/>
  <c r="G168" i="54"/>
  <c r="J116" i="54"/>
  <c r="G116" i="54"/>
  <c r="J100" i="54"/>
  <c r="G100" i="54"/>
  <c r="J94" i="54"/>
  <c r="G94" i="54"/>
  <c r="J91" i="54"/>
  <c r="G91" i="54"/>
  <c r="J75" i="54"/>
  <c r="G75" i="54"/>
  <c r="J43" i="54"/>
  <c r="G43" i="54"/>
  <c r="J29" i="54"/>
  <c r="G29" i="54"/>
  <c r="J23" i="54"/>
  <c r="G23" i="54"/>
  <c r="J5" i="54"/>
  <c r="G5" i="54"/>
  <c r="J10" i="54"/>
  <c r="G10" i="54"/>
  <c r="J17" i="54"/>
  <c r="G17" i="54"/>
  <c r="J123" i="54"/>
  <c r="G123" i="54"/>
  <c r="J51" i="54"/>
  <c r="G51" i="54"/>
  <c r="J84" i="54"/>
  <c r="G84" i="54"/>
  <c r="J57" i="54"/>
  <c r="G57" i="54"/>
  <c r="J61" i="54"/>
  <c r="J65" i="54" s="1"/>
  <c r="G61" i="54"/>
  <c r="J112" i="54"/>
  <c r="G112" i="54"/>
  <c r="J105" i="54"/>
  <c r="G105" i="54"/>
  <c r="G14" i="54"/>
  <c r="J111" i="54"/>
  <c r="G111" i="54"/>
  <c r="J107" i="54"/>
  <c r="G107" i="54"/>
  <c r="J129" i="54"/>
  <c r="G129" i="54"/>
  <c r="J120" i="54"/>
  <c r="G120" i="54"/>
  <c r="J106" i="54"/>
  <c r="G106" i="54"/>
  <c r="J90" i="54"/>
  <c r="G90" i="54"/>
  <c r="J74" i="54"/>
  <c r="G74" i="54"/>
  <c r="J20" i="54"/>
  <c r="G20" i="54"/>
  <c r="J56" i="54"/>
  <c r="G56" i="54"/>
  <c r="J110" i="54"/>
  <c r="G110" i="54"/>
  <c r="J78" i="54"/>
  <c r="G78" i="54"/>
  <c r="J48" i="54"/>
  <c r="G48" i="54"/>
  <c r="J268" i="54"/>
  <c r="G268" i="54"/>
  <c r="J218" i="54"/>
  <c r="G218" i="54"/>
  <c r="J359" i="54"/>
  <c r="G359" i="54"/>
  <c r="J338" i="54"/>
  <c r="G338" i="54"/>
  <c r="J275" i="54"/>
  <c r="G275" i="54"/>
  <c r="J365" i="54"/>
  <c r="G365" i="54"/>
  <c r="J193" i="54"/>
  <c r="J199" i="54" s="1"/>
  <c r="G193" i="54"/>
  <c r="J361" i="54"/>
  <c r="G361" i="54"/>
  <c r="J245" i="54"/>
  <c r="G245" i="54"/>
  <c r="J231" i="54"/>
  <c r="J235" i="54" s="1"/>
  <c r="G231" i="54"/>
  <c r="J251" i="54"/>
  <c r="G251" i="54"/>
  <c r="J294" i="54"/>
  <c r="G294" i="54"/>
  <c r="J151" i="54"/>
  <c r="G151" i="54"/>
  <c r="J163" i="54"/>
  <c r="J166" i="54" s="1"/>
  <c r="G163" i="54"/>
  <c r="J200" i="54"/>
  <c r="G200" i="54"/>
  <c r="J138" i="54"/>
  <c r="G138" i="54"/>
  <c r="J167" i="54"/>
  <c r="G167" i="54"/>
  <c r="J210" i="54"/>
  <c r="J214" i="54" s="1"/>
  <c r="G210" i="54"/>
  <c r="J224" i="54"/>
  <c r="J230" i="54" s="1"/>
  <c r="G224" i="54"/>
  <c r="J373" i="54"/>
  <c r="G373" i="54"/>
  <c r="J182" i="54"/>
  <c r="G182" i="54"/>
  <c r="J256" i="54"/>
  <c r="G256" i="54"/>
  <c r="J369" i="54"/>
  <c r="G369" i="54"/>
  <c r="J239" i="54"/>
  <c r="G239" i="54"/>
  <c r="J350" i="54"/>
  <c r="G350" i="54"/>
  <c r="J298" i="54"/>
  <c r="G298" i="54"/>
  <c r="J324" i="54"/>
  <c r="G324" i="54"/>
  <c r="J321" i="54"/>
  <c r="G321" i="54"/>
  <c r="J311" i="54"/>
  <c r="G311" i="54"/>
  <c r="J133" i="54"/>
  <c r="J137" i="54" s="1"/>
  <c r="G133" i="54"/>
  <c r="J282" i="54"/>
  <c r="G282" i="54"/>
  <c r="J335" i="54"/>
  <c r="G335" i="54"/>
  <c r="J346" i="54"/>
  <c r="G346" i="54"/>
  <c r="J287" i="54"/>
  <c r="G287" i="54"/>
  <c r="J157" i="54"/>
  <c r="G157" i="54"/>
  <c r="J186" i="54"/>
  <c r="G186" i="54"/>
  <c r="J236" i="54"/>
  <c r="G236" i="54"/>
  <c r="J355" i="54"/>
  <c r="G355" i="54"/>
  <c r="J291" i="54"/>
  <c r="G291" i="54"/>
  <c r="J304" i="54"/>
  <c r="J309" i="54" s="1"/>
  <c r="G304" i="54"/>
  <c r="J315" i="54"/>
  <c r="G315" i="54"/>
  <c r="J204" i="54"/>
  <c r="G204" i="54"/>
  <c r="J260" i="54"/>
  <c r="G260" i="54"/>
  <c r="J145" i="54"/>
  <c r="G145" i="54"/>
  <c r="J341" i="54"/>
  <c r="J345" i="54" s="1"/>
  <c r="G341" i="54"/>
  <c r="J279" i="54"/>
  <c r="J281" i="54" s="1"/>
  <c r="G279" i="54"/>
  <c r="J265" i="54"/>
  <c r="J267" i="54" s="1"/>
  <c r="G265" i="54"/>
  <c r="J329" i="54"/>
  <c r="G329" i="54"/>
  <c r="J59" i="54" l="1"/>
  <c r="J209" i="54"/>
  <c r="J54" i="54"/>
  <c r="J114" i="54"/>
  <c r="J127" i="54"/>
  <c r="J88" i="54"/>
  <c r="J98" i="54"/>
  <c r="J119" i="54"/>
  <c r="J104" i="54"/>
  <c r="J150" i="54"/>
  <c r="J33" i="54"/>
  <c r="J13" i="54"/>
  <c r="J19" i="54"/>
  <c r="J37" i="54"/>
  <c r="J334" i="54"/>
  <c r="J173" i="54"/>
  <c r="J162" i="54"/>
  <c r="J47" i="54"/>
  <c r="F21" i="49" l="1"/>
  <c r="Q10" i="52"/>
  <c r="Q8" i="52"/>
  <c r="Q6" i="52"/>
  <c r="K23" i="52"/>
  <c r="N20" i="52"/>
  <c r="K29" i="52"/>
  <c r="N18" i="52"/>
  <c r="K28" i="52"/>
  <c r="N27" i="52"/>
  <c r="K27" i="52"/>
  <c r="N15" i="52"/>
  <c r="K26" i="52"/>
  <c r="N26" i="52"/>
  <c r="K25" i="52"/>
  <c r="N11" i="52"/>
  <c r="K24" i="52"/>
  <c r="N21" i="52"/>
  <c r="K22" i="52"/>
  <c r="N29" i="52"/>
  <c r="K21" i="52"/>
  <c r="N8" i="52"/>
  <c r="K20" i="52"/>
  <c r="N25" i="52"/>
  <c r="K19" i="52"/>
  <c r="N22" i="52"/>
  <c r="K18" i="52"/>
  <c r="N17" i="52"/>
  <c r="K17" i="52"/>
  <c r="N16" i="52"/>
  <c r="K16" i="52"/>
  <c r="N10" i="52"/>
  <c r="K15" i="52"/>
  <c r="N30" i="52"/>
  <c r="K14" i="52"/>
  <c r="N24" i="52"/>
  <c r="K13" i="52"/>
  <c r="N12" i="52"/>
  <c r="K12" i="52"/>
  <c r="N28" i="52"/>
  <c r="K11" i="52"/>
  <c r="N13" i="52"/>
  <c r="K10" i="52"/>
  <c r="N9" i="52"/>
  <c r="K9" i="52"/>
  <c r="N19" i="52"/>
  <c r="K8" i="52"/>
  <c r="N7" i="52"/>
  <c r="K7" i="52"/>
  <c r="N6" i="52"/>
  <c r="K6" i="52"/>
  <c r="N5" i="52"/>
  <c r="K5" i="52"/>
  <c r="N4" i="52"/>
  <c r="K4" i="52"/>
  <c r="R8" i="50"/>
  <c r="R6" i="50"/>
  <c r="O43" i="50"/>
  <c r="L43" i="50"/>
  <c r="O42" i="50"/>
  <c r="L42" i="50"/>
  <c r="O41" i="50"/>
  <c r="L41" i="50"/>
  <c r="O40" i="50"/>
  <c r="L40" i="50"/>
  <c r="O39" i="50"/>
  <c r="L39" i="50"/>
  <c r="O38" i="50"/>
  <c r="L38" i="50"/>
  <c r="O37" i="50"/>
  <c r="L37" i="50"/>
  <c r="O36" i="50"/>
  <c r="L36" i="50"/>
  <c r="O35" i="50"/>
  <c r="L35" i="50"/>
  <c r="O34" i="50"/>
  <c r="L34" i="50"/>
  <c r="O33" i="50"/>
  <c r="L33" i="50"/>
  <c r="O32" i="50"/>
  <c r="L32" i="50"/>
  <c r="O31" i="50"/>
  <c r="L31" i="50"/>
  <c r="O30" i="50"/>
  <c r="L30" i="50"/>
  <c r="O29" i="50"/>
  <c r="L29" i="50"/>
  <c r="O28" i="50"/>
  <c r="L28" i="50"/>
  <c r="O27" i="50"/>
  <c r="L27" i="50"/>
  <c r="O26" i="50"/>
  <c r="L26" i="50"/>
  <c r="O25" i="50"/>
  <c r="L25" i="50"/>
  <c r="O24" i="50"/>
  <c r="L24" i="50"/>
  <c r="O23" i="50"/>
  <c r="L23" i="50"/>
  <c r="O22" i="50"/>
  <c r="L22" i="50"/>
  <c r="O21" i="50"/>
  <c r="L21" i="50"/>
  <c r="O20" i="50"/>
  <c r="L20" i="50"/>
  <c r="O19" i="50"/>
  <c r="L19" i="50"/>
  <c r="O18" i="50"/>
  <c r="L18" i="50"/>
  <c r="O17" i="50"/>
  <c r="L17" i="50"/>
  <c r="O16" i="50"/>
  <c r="L16" i="50"/>
  <c r="O15" i="50"/>
  <c r="L15" i="50"/>
  <c r="O14" i="50"/>
  <c r="L14" i="50"/>
  <c r="O13" i="50"/>
  <c r="L13" i="50"/>
  <c r="O12" i="50"/>
  <c r="L12" i="50"/>
  <c r="O11" i="50"/>
  <c r="L11" i="50"/>
  <c r="O10" i="50"/>
  <c r="L10" i="50"/>
  <c r="O9" i="50"/>
  <c r="L9" i="50"/>
  <c r="O8" i="50"/>
  <c r="L8" i="50"/>
  <c r="O7" i="50"/>
  <c r="L7" i="50"/>
  <c r="O6" i="50"/>
  <c r="L6" i="50"/>
  <c r="O5" i="50"/>
  <c r="L5" i="50"/>
  <c r="O4" i="50"/>
  <c r="L4" i="50"/>
  <c r="P196" i="2" l="1"/>
  <c r="M196" i="2"/>
  <c r="C3" i="49" l="1"/>
  <c r="C4" i="49" s="1"/>
  <c r="E3" i="49" s="1"/>
  <c r="C3" i="48"/>
  <c r="C4" i="48" l="1"/>
  <c r="E4" i="48" s="1"/>
  <c r="I8" i="48" s="1"/>
  <c r="I11" i="49"/>
  <c r="I10" i="49"/>
  <c r="F20" i="49" s="1"/>
  <c r="I9" i="49"/>
  <c r="I8" i="49"/>
  <c r="O101" i="1"/>
  <c r="L101" i="1"/>
  <c r="I9" i="48" l="1"/>
  <c r="F14" i="48" s="1"/>
  <c r="I10" i="48"/>
  <c r="F22" i="48" s="1"/>
  <c r="I11" i="48"/>
  <c r="F29" i="48" s="1"/>
  <c r="F27" i="49"/>
  <c r="F28" i="49"/>
  <c r="F8" i="48"/>
  <c r="F7" i="48"/>
  <c r="F6" i="48"/>
  <c r="F21" i="48"/>
  <c r="F20" i="48"/>
  <c r="F28" i="48"/>
  <c r="P326" i="2"/>
  <c r="M326" i="2"/>
  <c r="P316" i="2"/>
  <c r="M316" i="2"/>
  <c r="P310" i="2"/>
  <c r="M310" i="2"/>
  <c r="P315" i="2"/>
  <c r="M315" i="2"/>
  <c r="P297" i="2"/>
  <c r="M297" i="2"/>
  <c r="P295" i="2"/>
  <c r="M295" i="2"/>
  <c r="P304" i="2"/>
  <c r="M304" i="2"/>
  <c r="P293" i="2"/>
  <c r="M293" i="2"/>
  <c r="P292" i="2"/>
  <c r="M292" i="2"/>
  <c r="P303" i="2"/>
  <c r="M303" i="2"/>
  <c r="P299" i="2"/>
  <c r="M299" i="2"/>
  <c r="P290" i="2"/>
  <c r="M290" i="2"/>
  <c r="P288" i="2"/>
  <c r="M288" i="2"/>
  <c r="P305" i="2"/>
  <c r="M305" i="2"/>
  <c r="P257" i="2"/>
  <c r="M257" i="2"/>
  <c r="P249" i="2"/>
  <c r="M249" i="2"/>
  <c r="P281" i="2"/>
  <c r="M281" i="2"/>
  <c r="P283" i="2"/>
  <c r="M283" i="2"/>
  <c r="P276" i="2"/>
  <c r="M276" i="2"/>
  <c r="P267" i="2"/>
  <c r="M267" i="2"/>
  <c r="P274" i="2"/>
  <c r="M274" i="2"/>
  <c r="P263" i="2"/>
  <c r="M263" i="2"/>
  <c r="P262" i="2"/>
  <c r="M262" i="2"/>
  <c r="P282" i="2"/>
  <c r="M282" i="2"/>
  <c r="P275" i="2"/>
  <c r="M275" i="2"/>
  <c r="P264" i="2"/>
  <c r="M264" i="2"/>
  <c r="P261" i="2"/>
  <c r="M261" i="2"/>
  <c r="P271" i="2"/>
  <c r="M271" i="2"/>
  <c r="P259" i="2"/>
  <c r="M259" i="2"/>
  <c r="P247" i="2"/>
  <c r="M247" i="2"/>
  <c r="P268" i="2"/>
  <c r="M268" i="2"/>
  <c r="P260" i="2"/>
  <c r="M260" i="2"/>
  <c r="P277" i="2"/>
  <c r="M277" i="2"/>
  <c r="P273" i="2"/>
  <c r="M273" i="2"/>
  <c r="P269" i="2"/>
  <c r="M269" i="2"/>
  <c r="P242" i="2"/>
  <c r="M242" i="2"/>
  <c r="P241" i="2"/>
  <c r="M241" i="2"/>
  <c r="P222" i="2"/>
  <c r="M222" i="2"/>
  <c r="P221" i="2"/>
  <c r="M221" i="2"/>
  <c r="P240" i="2"/>
  <c r="M240" i="2"/>
  <c r="P239" i="2"/>
  <c r="M239" i="2"/>
  <c r="P220" i="2"/>
  <c r="M220" i="2"/>
  <c r="P219" i="2"/>
  <c r="M219" i="2"/>
  <c r="P238" i="2"/>
  <c r="M238" i="2"/>
  <c r="P237" i="2"/>
  <c r="M237" i="2"/>
  <c r="P186" i="2"/>
  <c r="M186" i="2"/>
  <c r="P175" i="2"/>
  <c r="M175" i="2"/>
  <c r="P194" i="2"/>
  <c r="M194" i="2"/>
  <c r="P205" i="2"/>
  <c r="M205" i="2"/>
  <c r="P181" i="2"/>
  <c r="M181" i="2"/>
  <c r="P211" i="2"/>
  <c r="M211" i="2"/>
  <c r="P213" i="2"/>
  <c r="M213" i="2"/>
  <c r="P173" i="2"/>
  <c r="M173" i="2"/>
  <c r="P179" i="2"/>
  <c r="M179" i="2"/>
  <c r="P204" i="2"/>
  <c r="M204" i="2"/>
  <c r="P183" i="2"/>
  <c r="M183" i="2"/>
  <c r="P210" i="2"/>
  <c r="M210" i="2"/>
  <c r="P207" i="2"/>
  <c r="M207" i="2"/>
  <c r="P185" i="2"/>
  <c r="M185" i="2"/>
  <c r="P172" i="2"/>
  <c r="M172" i="2"/>
  <c r="P209" i="2"/>
  <c r="M209" i="2"/>
  <c r="P189" i="2"/>
  <c r="M189" i="2"/>
  <c r="P192" i="2"/>
  <c r="M192" i="2"/>
  <c r="P170" i="2"/>
  <c r="M170" i="2"/>
  <c r="P155" i="2"/>
  <c r="M155" i="2"/>
  <c r="P138" i="2"/>
  <c r="M138" i="2"/>
  <c r="P121" i="2"/>
  <c r="M121" i="2"/>
  <c r="P137" i="2"/>
  <c r="M137" i="2"/>
  <c r="P156" i="2"/>
  <c r="M156" i="2"/>
  <c r="P153" i="2"/>
  <c r="M153" i="2"/>
  <c r="P149" i="2"/>
  <c r="M149" i="2"/>
  <c r="P127" i="2"/>
  <c r="M127" i="2"/>
  <c r="P144" i="2"/>
  <c r="M144" i="2"/>
  <c r="P164" i="2"/>
  <c r="M164" i="2"/>
  <c r="P130" i="2"/>
  <c r="M130" i="2"/>
  <c r="P142" i="2"/>
  <c r="M142" i="2"/>
  <c r="P139" i="2"/>
  <c r="M139" i="2"/>
  <c r="P122" i="2"/>
  <c r="M122" i="2"/>
  <c r="P166" i="2"/>
  <c r="M166" i="2"/>
  <c r="P161" i="2"/>
  <c r="M161" i="2"/>
  <c r="P131" i="2"/>
  <c r="M131" i="2"/>
  <c r="P150" i="2"/>
  <c r="M150" i="2"/>
  <c r="P159" i="2"/>
  <c r="M159" i="2"/>
  <c r="P165" i="2"/>
  <c r="M165" i="2"/>
  <c r="P158" i="2"/>
  <c r="M158" i="2"/>
  <c r="P146" i="2"/>
  <c r="M146" i="2"/>
  <c r="P114" i="2"/>
  <c r="M114" i="2"/>
  <c r="P113" i="2"/>
  <c r="M113" i="2"/>
  <c r="P112" i="2"/>
  <c r="M112" i="2"/>
  <c r="P85" i="2"/>
  <c r="M85" i="2"/>
  <c r="P84" i="2"/>
  <c r="M84" i="2"/>
  <c r="P111" i="2"/>
  <c r="M111" i="2"/>
  <c r="P110" i="2"/>
  <c r="M110" i="2"/>
  <c r="P109" i="2"/>
  <c r="M109" i="2"/>
  <c r="P108" i="2"/>
  <c r="M108" i="2"/>
  <c r="P107" i="2"/>
  <c r="M107" i="2"/>
  <c r="P106" i="2"/>
  <c r="M106" i="2"/>
  <c r="P105" i="2"/>
  <c r="M105" i="2"/>
  <c r="P104" i="2"/>
  <c r="M104" i="2"/>
  <c r="P87" i="2"/>
  <c r="M87" i="2"/>
  <c r="P86" i="2"/>
  <c r="M86" i="2"/>
  <c r="P103" i="2"/>
  <c r="M103" i="2"/>
  <c r="P102" i="2"/>
  <c r="M102" i="2"/>
  <c r="P93" i="2"/>
  <c r="M93" i="2"/>
  <c r="P92" i="2"/>
  <c r="M92" i="2"/>
  <c r="P83" i="2"/>
  <c r="M83" i="2"/>
  <c r="P82" i="2"/>
  <c r="M82" i="2"/>
  <c r="P75" i="2"/>
  <c r="M75" i="2"/>
  <c r="P57" i="2"/>
  <c r="M57" i="2"/>
  <c r="P56" i="2"/>
  <c r="M56" i="2"/>
  <c r="P69" i="2"/>
  <c r="M69" i="2"/>
  <c r="P55" i="2"/>
  <c r="M55" i="2"/>
  <c r="P68" i="2"/>
  <c r="M68" i="2"/>
  <c r="P60" i="2"/>
  <c r="M60" i="2"/>
  <c r="P61" i="2"/>
  <c r="M61" i="2"/>
  <c r="P62" i="2"/>
  <c r="M62" i="2"/>
  <c r="P59" i="2"/>
  <c r="M59" i="2"/>
  <c r="P58" i="2"/>
  <c r="M58" i="2"/>
  <c r="P25" i="2"/>
  <c r="M25" i="2"/>
  <c r="P49" i="2"/>
  <c r="M49" i="2"/>
  <c r="P24" i="2"/>
  <c r="M24" i="2"/>
  <c r="P27" i="2"/>
  <c r="M27" i="2"/>
  <c r="P47" i="2"/>
  <c r="M47" i="2"/>
  <c r="P28" i="2"/>
  <c r="M28" i="2"/>
  <c r="P46" i="2"/>
  <c r="M46" i="2"/>
  <c r="P45" i="2"/>
  <c r="M45" i="2"/>
  <c r="P44" i="2"/>
  <c r="M44" i="2"/>
  <c r="P43" i="2"/>
  <c r="M43" i="2"/>
  <c r="P12" i="2"/>
  <c r="M12" i="2"/>
  <c r="P6" i="2"/>
  <c r="M6" i="2"/>
  <c r="P4" i="2"/>
  <c r="M4" i="2"/>
  <c r="P9" i="2"/>
  <c r="M9" i="2"/>
  <c r="P13" i="2"/>
  <c r="M13" i="2"/>
  <c r="P7" i="2"/>
  <c r="M7" i="2"/>
  <c r="P11" i="2"/>
  <c r="M11" i="2"/>
  <c r="P8" i="2"/>
  <c r="M8" i="2"/>
  <c r="P15" i="2"/>
  <c r="M15" i="2"/>
  <c r="P14" i="2"/>
  <c r="M14" i="2"/>
  <c r="P16" i="2"/>
  <c r="M16" i="2"/>
  <c r="P94" i="2"/>
  <c r="P95" i="2"/>
  <c r="P96" i="2"/>
  <c r="P97" i="2"/>
  <c r="P90" i="2"/>
  <c r="P91" i="2"/>
  <c r="P98" i="2"/>
  <c r="P99" i="2"/>
  <c r="P80" i="2"/>
  <c r="P81" i="2"/>
  <c r="P100" i="2"/>
  <c r="P101" i="2"/>
  <c r="P88" i="2"/>
  <c r="P89" i="2"/>
  <c r="P115" i="2"/>
  <c r="P74" i="2"/>
  <c r="L367" i="1"/>
  <c r="L326" i="1"/>
  <c r="O350" i="1"/>
  <c r="L350" i="1"/>
  <c r="O344" i="1"/>
  <c r="L344" i="1"/>
  <c r="O364" i="1"/>
  <c r="L364" i="1"/>
  <c r="O368" i="1"/>
  <c r="L368" i="1"/>
  <c r="O343" i="1"/>
  <c r="L343" i="1"/>
  <c r="O361" i="1"/>
  <c r="L361" i="1"/>
  <c r="O329" i="1"/>
  <c r="L329" i="1"/>
  <c r="O352" i="1"/>
  <c r="L352" i="1"/>
  <c r="O326" i="1"/>
  <c r="O328" i="1"/>
  <c r="L328" i="1"/>
  <c r="O353" i="1"/>
  <c r="L353" i="1"/>
  <c r="O363" i="1"/>
  <c r="O362" i="1"/>
  <c r="O341" i="1"/>
  <c r="O323" i="1"/>
  <c r="O322" i="1"/>
  <c r="O334" i="1"/>
  <c r="O330" i="1"/>
  <c r="O331" i="1"/>
  <c r="O347" i="1"/>
  <c r="O339" i="1"/>
  <c r="O348" i="1"/>
  <c r="O355" i="1"/>
  <c r="O338" i="1"/>
  <c r="O337" i="1"/>
  <c r="O359" i="1"/>
  <c r="O367" i="1"/>
  <c r="O356" i="1"/>
  <c r="O366" i="1"/>
  <c r="O346" i="1"/>
  <c r="O365" i="1"/>
  <c r="O340" i="1"/>
  <c r="O336" i="1"/>
  <c r="O358" i="1"/>
  <c r="O332" i="1"/>
  <c r="O354" i="1"/>
  <c r="O357" i="1"/>
  <c r="O321" i="1"/>
  <c r="O342" i="1"/>
  <c r="O324" i="1"/>
  <c r="O333" i="1"/>
  <c r="O327" i="1"/>
  <c r="O325" i="1"/>
  <c r="O349" i="1"/>
  <c r="O351" i="1"/>
  <c r="O345" i="1"/>
  <c r="O360" i="1"/>
  <c r="O335" i="1"/>
  <c r="O317" i="1"/>
  <c r="O316" i="1"/>
  <c r="O283" i="1"/>
  <c r="O282" i="1"/>
  <c r="O315" i="1"/>
  <c r="O314" i="1"/>
  <c r="O313" i="1"/>
  <c r="O312" i="1"/>
  <c r="O311" i="1"/>
  <c r="O310" i="1"/>
  <c r="O309" i="1"/>
  <c r="O308" i="1"/>
  <c r="O271" i="1"/>
  <c r="O270" i="1"/>
  <c r="O307" i="1"/>
  <c r="O306" i="1"/>
  <c r="O305" i="1"/>
  <c r="O304" i="1"/>
  <c r="O267" i="1"/>
  <c r="O266" i="1"/>
  <c r="O277" i="1"/>
  <c r="O276" i="1"/>
  <c r="O273" i="1"/>
  <c r="O272" i="1"/>
  <c r="O285" i="1"/>
  <c r="O284" i="1"/>
  <c r="O289" i="1"/>
  <c r="O288" i="1"/>
  <c r="O269" i="1"/>
  <c r="O268" i="1"/>
  <c r="O303" i="1"/>
  <c r="O302" i="1"/>
  <c r="O301" i="1"/>
  <c r="O300" i="1"/>
  <c r="O299" i="1"/>
  <c r="O298" i="1"/>
  <c r="O281" i="1"/>
  <c r="O280" i="1"/>
  <c r="O297" i="1"/>
  <c r="O296" i="1"/>
  <c r="O287" i="1"/>
  <c r="O286" i="1"/>
  <c r="O279" i="1"/>
  <c r="O278" i="1"/>
  <c r="O275" i="1"/>
  <c r="O274" i="1"/>
  <c r="O295" i="1"/>
  <c r="O294" i="1"/>
  <c r="O293" i="1"/>
  <c r="O292" i="1"/>
  <c r="O291" i="1"/>
  <c r="O290" i="1"/>
  <c r="O265" i="1"/>
  <c r="O264" i="1"/>
  <c r="O208" i="1"/>
  <c r="L208" i="1"/>
  <c r="O221" i="1"/>
  <c r="L221" i="1"/>
  <c r="O224" i="1"/>
  <c r="L224" i="1"/>
  <c r="O223" i="1"/>
  <c r="L223" i="1"/>
  <c r="O211" i="1"/>
  <c r="L211" i="1"/>
  <c r="O233" i="1"/>
  <c r="L233" i="1"/>
  <c r="O214" i="1"/>
  <c r="L214" i="1"/>
  <c r="O253" i="1"/>
  <c r="L253" i="1"/>
  <c r="O260" i="1"/>
  <c r="L260" i="1"/>
  <c r="O225" i="1"/>
  <c r="L225" i="1"/>
  <c r="O230" i="1"/>
  <c r="L230" i="1"/>
  <c r="O251" i="1"/>
  <c r="L251" i="1"/>
  <c r="O256" i="1"/>
  <c r="L256" i="1"/>
  <c r="O242" i="1"/>
  <c r="L242" i="1"/>
  <c r="O238" i="1"/>
  <c r="L238" i="1"/>
  <c r="O226" i="1"/>
  <c r="L226" i="1"/>
  <c r="O150" i="1"/>
  <c r="L150" i="1"/>
  <c r="O159" i="1"/>
  <c r="L159" i="1"/>
  <c r="O151" i="1"/>
  <c r="L151" i="1"/>
  <c r="O120" i="1"/>
  <c r="L120" i="1"/>
  <c r="O128" i="1"/>
  <c r="L128" i="1"/>
  <c r="O175" i="1"/>
  <c r="L175" i="1"/>
  <c r="O146" i="1"/>
  <c r="L146" i="1"/>
  <c r="O145" i="1"/>
  <c r="L145" i="1"/>
  <c r="O201" i="1"/>
  <c r="L201" i="1"/>
  <c r="O155" i="1"/>
  <c r="L155" i="1"/>
  <c r="O133" i="1"/>
  <c r="L133" i="1"/>
  <c r="O191" i="1"/>
  <c r="L191" i="1"/>
  <c r="O137" i="1"/>
  <c r="L137" i="1"/>
  <c r="O161" i="1"/>
  <c r="L161" i="1"/>
  <c r="O122" i="1"/>
  <c r="L122" i="1"/>
  <c r="O148" i="1"/>
  <c r="L148" i="1"/>
  <c r="O181" i="1"/>
  <c r="L181" i="1"/>
  <c r="O172" i="1"/>
  <c r="L172" i="1"/>
  <c r="O121" i="1"/>
  <c r="L121" i="1"/>
  <c r="O180" i="1"/>
  <c r="L180" i="1"/>
  <c r="O189" i="1"/>
  <c r="L189" i="1"/>
  <c r="O177" i="1"/>
  <c r="L177" i="1"/>
  <c r="O144" i="1"/>
  <c r="L144" i="1"/>
  <c r="O162" i="1"/>
  <c r="L162" i="1"/>
  <c r="O192" i="1"/>
  <c r="L192" i="1"/>
  <c r="L109" i="1"/>
  <c r="O109" i="1"/>
  <c r="L113" i="1"/>
  <c r="O113" i="1"/>
  <c r="L99" i="1"/>
  <c r="O99" i="1"/>
  <c r="L102" i="1"/>
  <c r="O102" i="1"/>
  <c r="L98" i="1"/>
  <c r="O98" i="1"/>
  <c r="L97" i="1"/>
  <c r="O97" i="1"/>
  <c r="L114" i="1"/>
  <c r="O114" i="1"/>
  <c r="L108" i="1"/>
  <c r="O108" i="1"/>
  <c r="L91" i="1"/>
  <c r="O91" i="1"/>
  <c r="L103" i="1"/>
  <c r="O103" i="1"/>
  <c r="L115" i="1"/>
  <c r="O115" i="1"/>
  <c r="L90" i="1"/>
  <c r="O90" i="1"/>
  <c r="L116" i="1"/>
  <c r="O116" i="1"/>
  <c r="L39" i="1"/>
  <c r="L86" i="1"/>
  <c r="L85" i="1"/>
  <c r="L84" i="1"/>
  <c r="L41" i="1"/>
  <c r="L83" i="1"/>
  <c r="L82" i="1"/>
  <c r="O390" i="1"/>
  <c r="L390" i="1"/>
  <c r="O373" i="1"/>
  <c r="L373" i="1"/>
  <c r="O25" i="1"/>
  <c r="L25" i="1"/>
  <c r="O27" i="1"/>
  <c r="L27" i="1"/>
  <c r="O22" i="1"/>
  <c r="L22" i="1"/>
  <c r="O24" i="1"/>
  <c r="L24" i="1"/>
  <c r="O26" i="1"/>
  <c r="L26" i="1"/>
  <c r="O18" i="1"/>
  <c r="L18" i="1"/>
  <c r="O17" i="1"/>
  <c r="L17" i="1"/>
  <c r="O16" i="1"/>
  <c r="L16" i="1"/>
  <c r="O15" i="1"/>
  <c r="L15" i="1"/>
  <c r="O14" i="1"/>
  <c r="L14" i="1"/>
  <c r="O13" i="1"/>
  <c r="L13" i="1"/>
  <c r="O12" i="1"/>
  <c r="L12" i="1"/>
  <c r="O7" i="1"/>
  <c r="L7" i="1"/>
  <c r="O6" i="1"/>
  <c r="L6" i="1"/>
  <c r="O8" i="1"/>
  <c r="O4" i="1"/>
  <c r="L8" i="1"/>
  <c r="L4" i="1"/>
  <c r="F27" i="48" l="1"/>
  <c r="F15" i="48"/>
  <c r="F13" i="48"/>
  <c r="L284" i="1"/>
  <c r="L43" i="1" l="1"/>
  <c r="L384" i="1" l="1"/>
  <c r="O384" i="1"/>
  <c r="O28" i="1" l="1"/>
  <c r="L28" i="1"/>
  <c r="P284" i="2"/>
  <c r="M284" i="2"/>
  <c r="P48" i="2"/>
  <c r="M48" i="2"/>
  <c r="M74" i="2"/>
  <c r="L372" i="1" l="1"/>
  <c r="L379" i="1"/>
  <c r="L376" i="1"/>
  <c r="L380" i="1"/>
  <c r="L377" i="1"/>
  <c r="O212" i="1"/>
  <c r="L212" i="1"/>
  <c r="L345" i="1"/>
  <c r="O125" i="1" l="1"/>
  <c r="L125" i="1"/>
  <c r="L282" i="1" l="1"/>
  <c r="L288" i="1"/>
  <c r="O385" i="1"/>
  <c r="L385" i="1"/>
  <c r="O227" i="1"/>
  <c r="L227" i="1"/>
  <c r="O44" i="1"/>
  <c r="L44" i="1"/>
  <c r="P321" i="2" l="1"/>
  <c r="P320" i="2"/>
  <c r="M320" i="2"/>
  <c r="P325" i="2"/>
  <c r="M325" i="2"/>
  <c r="P317" i="2"/>
  <c r="P313" i="2"/>
  <c r="P309" i="2"/>
  <c r="M317" i="2"/>
  <c r="M313" i="2"/>
  <c r="M309" i="2"/>
  <c r="P291" i="2"/>
  <c r="P300" i="2"/>
  <c r="P296" i="2"/>
  <c r="P289" i="2"/>
  <c r="M291" i="2"/>
  <c r="M300" i="2"/>
  <c r="M296" i="2"/>
  <c r="M289" i="2"/>
  <c r="P255" i="2"/>
  <c r="P280" i="2"/>
  <c r="P248" i="2"/>
  <c r="P279" i="2"/>
  <c r="P250" i="2"/>
  <c r="P252" i="2"/>
  <c r="P251" i="2"/>
  <c r="P270" i="2"/>
  <c r="P246" i="2"/>
  <c r="M255" i="2"/>
  <c r="M280" i="2"/>
  <c r="M248" i="2"/>
  <c r="M279" i="2"/>
  <c r="M250" i="2"/>
  <c r="M252" i="2"/>
  <c r="M251" i="2"/>
  <c r="M270" i="2"/>
  <c r="M246" i="2"/>
  <c r="P234" i="2"/>
  <c r="P233" i="2"/>
  <c r="P226" i="2"/>
  <c r="P225" i="2"/>
  <c r="P228" i="2"/>
  <c r="P227" i="2"/>
  <c r="P232" i="2"/>
  <c r="P231" i="2"/>
  <c r="P224" i="2"/>
  <c r="P223" i="2"/>
  <c r="M234" i="2"/>
  <c r="M233" i="2"/>
  <c r="M226" i="2"/>
  <c r="M225" i="2"/>
  <c r="M228" i="2"/>
  <c r="M227" i="2"/>
  <c r="M232" i="2"/>
  <c r="M231" i="2"/>
  <c r="M224" i="2"/>
  <c r="M223" i="2"/>
  <c r="P187" i="2"/>
  <c r="P202" i="2"/>
  <c r="P176" i="2"/>
  <c r="P182" i="2"/>
  <c r="P208" i="2"/>
  <c r="P178" i="2"/>
  <c r="P195" i="2"/>
  <c r="P203" i="2"/>
  <c r="P177" i="2"/>
  <c r="P197" i="2"/>
  <c r="P206" i="2"/>
  <c r="P199" i="2"/>
  <c r="P180" i="2"/>
  <c r="P193" i="2"/>
  <c r="P174" i="2"/>
  <c r="P191" i="2"/>
  <c r="P184" i="2"/>
  <c r="P212" i="2"/>
  <c r="M187" i="2"/>
  <c r="M202" i="2"/>
  <c r="M176" i="2"/>
  <c r="M182" i="2"/>
  <c r="M208" i="2"/>
  <c r="M178" i="2"/>
  <c r="M195" i="2"/>
  <c r="M203" i="2"/>
  <c r="M177" i="2"/>
  <c r="M197" i="2"/>
  <c r="M206" i="2"/>
  <c r="M199" i="2"/>
  <c r="M180" i="2"/>
  <c r="M193" i="2"/>
  <c r="M174" i="2"/>
  <c r="M191" i="2"/>
  <c r="M184" i="2"/>
  <c r="M212" i="2"/>
  <c r="P136" i="2"/>
  <c r="P160" i="2"/>
  <c r="P129" i="2"/>
  <c r="P134" i="2"/>
  <c r="P152" i="2"/>
  <c r="P135" i="2"/>
  <c r="P143" i="2"/>
  <c r="P124" i="2"/>
  <c r="P133" i="2"/>
  <c r="P151" i="2"/>
  <c r="P163" i="2"/>
  <c r="P132" i="2"/>
  <c r="P128" i="2"/>
  <c r="P125" i="2"/>
  <c r="P157" i="2"/>
  <c r="P141" i="2"/>
  <c r="P126" i="2"/>
  <c r="M136" i="2"/>
  <c r="M160" i="2"/>
  <c r="M129" i="2"/>
  <c r="M134" i="2"/>
  <c r="M152" i="2"/>
  <c r="M135" i="2"/>
  <c r="M143" i="2"/>
  <c r="M124" i="2"/>
  <c r="M133" i="2"/>
  <c r="M151" i="2"/>
  <c r="M163" i="2"/>
  <c r="M132" i="2"/>
  <c r="M128" i="2"/>
  <c r="M125" i="2"/>
  <c r="M157" i="2"/>
  <c r="M141" i="2"/>
  <c r="M126" i="2"/>
  <c r="M115" i="2"/>
  <c r="M100" i="2"/>
  <c r="M81" i="2"/>
  <c r="M97" i="2"/>
  <c r="M96" i="2"/>
  <c r="M80" i="2"/>
  <c r="M89" i="2"/>
  <c r="M95" i="2"/>
  <c r="M94" i="2"/>
  <c r="P67" i="2"/>
  <c r="P64" i="2"/>
  <c r="M67" i="2"/>
  <c r="M64" i="2"/>
  <c r="P31" i="2"/>
  <c r="P42" i="2"/>
  <c r="P30" i="2"/>
  <c r="P33" i="2"/>
  <c r="P35" i="2"/>
  <c r="P51" i="2"/>
  <c r="P39" i="2"/>
  <c r="P40" i="2"/>
  <c r="P32" i="2"/>
  <c r="P38" i="2"/>
  <c r="P41" i="2"/>
  <c r="P36" i="2"/>
  <c r="M31" i="2"/>
  <c r="M42" i="2"/>
  <c r="M30" i="2"/>
  <c r="M33" i="2"/>
  <c r="M35" i="2"/>
  <c r="M51" i="2"/>
  <c r="M39" i="2"/>
  <c r="M40" i="2"/>
  <c r="M32" i="2"/>
  <c r="M38" i="2"/>
  <c r="M41" i="2"/>
  <c r="M36" i="2"/>
  <c r="P18" i="2"/>
  <c r="M18" i="2"/>
  <c r="O379" i="1"/>
  <c r="O376" i="1"/>
  <c r="O380" i="1"/>
  <c r="O389" i="1"/>
  <c r="O375" i="1"/>
  <c r="O377" i="1"/>
  <c r="L389" i="1"/>
  <c r="L375" i="1"/>
  <c r="L342" i="1"/>
  <c r="L338" i="1"/>
  <c r="L348" i="1"/>
  <c r="L340" i="1"/>
  <c r="L321" i="1"/>
  <c r="L332" i="1"/>
  <c r="L324" i="1"/>
  <c r="L327" i="1"/>
  <c r="L365" i="1"/>
  <c r="L356" i="1"/>
  <c r="L359" i="1"/>
  <c r="L337" i="1"/>
  <c r="L325" i="1"/>
  <c r="L349" i="1"/>
  <c r="L341" i="1"/>
  <c r="L333" i="1"/>
  <c r="L330" i="1"/>
  <c r="L322" i="1"/>
  <c r="L366" i="1"/>
  <c r="L363" i="1"/>
  <c r="L346" i="1"/>
  <c r="L351" i="1"/>
  <c r="L354" i="1"/>
  <c r="L323" i="1"/>
  <c r="L336" i="1"/>
  <c r="L355" i="1"/>
  <c r="L357" i="1"/>
  <c r="L283" i="1"/>
  <c r="L275" i="1"/>
  <c r="L274" i="1"/>
  <c r="L281" i="1"/>
  <c r="L280" i="1"/>
  <c r="L297" i="1"/>
  <c r="L296" i="1"/>
  <c r="L265" i="1"/>
  <c r="L264" i="1"/>
  <c r="L317" i="1"/>
  <c r="L276" i="1"/>
  <c r="L273" i="1"/>
  <c r="L272" i="1"/>
  <c r="L285" i="1"/>
  <c r="L266" i="1"/>
  <c r="L277" i="1"/>
  <c r="L293" i="1"/>
  <c r="L292" i="1"/>
  <c r="L313" i="1"/>
  <c r="L312" i="1"/>
  <c r="L291" i="1"/>
  <c r="L290" i="1"/>
  <c r="L304" i="1"/>
  <c r="L267" i="1"/>
  <c r="L311" i="1"/>
  <c r="L289" i="1"/>
  <c r="L306" i="1"/>
  <c r="L305" i="1"/>
  <c r="L310" i="1"/>
  <c r="L309" i="1"/>
  <c r="L287" i="1"/>
  <c r="L286" i="1"/>
  <c r="L279" i="1"/>
  <c r="L278" i="1"/>
  <c r="L308" i="1"/>
  <c r="L271" i="1"/>
  <c r="L270" i="1"/>
  <c r="O245" i="1"/>
  <c r="O239" i="1"/>
  <c r="O248" i="1"/>
  <c r="O234" i="1"/>
  <c r="O240" i="1"/>
  <c r="O217" i="1"/>
  <c r="O213" i="1"/>
  <c r="O235" i="1"/>
  <c r="O232" i="1"/>
  <c r="O216" i="1"/>
  <c r="O229" i="1"/>
  <c r="O241" i="1"/>
  <c r="O258" i="1"/>
  <c r="O210" i="1"/>
  <c r="O231" i="1"/>
  <c r="O244" i="1"/>
  <c r="O207" i="1"/>
  <c r="O243" i="1"/>
  <c r="O246" i="1"/>
  <c r="O255" i="1"/>
  <c r="L245" i="1"/>
  <c r="L239" i="1"/>
  <c r="L248" i="1"/>
  <c r="L234" i="1"/>
  <c r="L240" i="1"/>
  <c r="L217" i="1"/>
  <c r="L213" i="1"/>
  <c r="L235" i="1"/>
  <c r="L232" i="1"/>
  <c r="L216" i="1"/>
  <c r="L229" i="1"/>
  <c r="L241" i="1"/>
  <c r="L258" i="1"/>
  <c r="L210" i="1"/>
  <c r="L231" i="1"/>
  <c r="L244" i="1"/>
  <c r="L207" i="1"/>
  <c r="L243" i="1"/>
  <c r="L246" i="1"/>
  <c r="L255" i="1"/>
  <c r="O139" i="1"/>
  <c r="O198" i="1"/>
  <c r="O160" i="1"/>
  <c r="O188" i="1"/>
  <c r="O124" i="1"/>
  <c r="O129" i="1"/>
  <c r="O158" i="1"/>
  <c r="O179" i="1"/>
  <c r="O140" i="1"/>
  <c r="O176" i="1"/>
  <c r="O196" i="1"/>
  <c r="O147" i="1"/>
  <c r="L139" i="1"/>
  <c r="L198" i="1"/>
  <c r="L160" i="1"/>
  <c r="L188" i="1"/>
  <c r="L124" i="1"/>
  <c r="L129" i="1"/>
  <c r="L158" i="1"/>
  <c r="L179" i="1"/>
  <c r="L140" i="1"/>
  <c r="L176" i="1"/>
  <c r="L196" i="1"/>
  <c r="L147" i="1"/>
  <c r="O131" i="1"/>
  <c r="O136" i="1"/>
  <c r="O171" i="1"/>
  <c r="O165" i="1"/>
  <c r="O168" i="1"/>
  <c r="O123" i="1"/>
  <c r="O156" i="1"/>
  <c r="O141" i="1"/>
  <c r="O169" i="1"/>
  <c r="O174" i="1"/>
  <c r="O138" i="1"/>
  <c r="O178" i="1"/>
  <c r="O132" i="1"/>
  <c r="O185" i="1"/>
  <c r="O142" i="1"/>
  <c r="O166" i="1"/>
  <c r="O153" i="1"/>
  <c r="O149" i="1"/>
  <c r="O126" i="1"/>
  <c r="O190" i="1"/>
  <c r="O167" i="1"/>
  <c r="O164" i="1"/>
  <c r="L131" i="1"/>
  <c r="L136" i="1"/>
  <c r="L171" i="1"/>
  <c r="L165" i="1"/>
  <c r="L168" i="1"/>
  <c r="L123" i="1"/>
  <c r="L156" i="1"/>
  <c r="L141" i="1"/>
  <c r="L169" i="1"/>
  <c r="L174" i="1"/>
  <c r="L138" i="1"/>
  <c r="L178" i="1"/>
  <c r="L132" i="1"/>
  <c r="L185" i="1"/>
  <c r="L142" i="1"/>
  <c r="L166" i="1"/>
  <c r="L153" i="1"/>
  <c r="L149" i="1"/>
  <c r="L126" i="1"/>
  <c r="L190" i="1"/>
  <c r="L167" i="1"/>
  <c r="L164" i="1"/>
  <c r="O105" i="1"/>
  <c r="O107" i="1"/>
  <c r="O93" i="1"/>
  <c r="O92" i="1"/>
  <c r="O112" i="1"/>
  <c r="O104" i="1"/>
  <c r="O100" i="1"/>
  <c r="O95" i="1"/>
  <c r="O111" i="1"/>
  <c r="L105" i="1"/>
  <c r="L107" i="1"/>
  <c r="L93" i="1"/>
  <c r="L92" i="1"/>
  <c r="L112" i="1"/>
  <c r="L104" i="1"/>
  <c r="L100" i="1"/>
  <c r="L95" i="1"/>
  <c r="L111" i="1"/>
  <c r="O36" i="1"/>
  <c r="O80" i="1"/>
  <c r="O46" i="1"/>
  <c r="O67" i="1"/>
  <c r="O64" i="1"/>
  <c r="O50" i="1"/>
  <c r="O33" i="1"/>
  <c r="L36" i="1"/>
  <c r="L80" i="1"/>
  <c r="L51" i="1"/>
  <c r="L46" i="1"/>
  <c r="L67" i="1"/>
  <c r="L64" i="1"/>
  <c r="L50" i="1"/>
  <c r="L33" i="1"/>
  <c r="L37" i="1"/>
  <c r="O40" i="1"/>
  <c r="O45" i="1"/>
  <c r="O42" i="1"/>
  <c r="O78" i="1"/>
  <c r="O69" i="1"/>
  <c r="O55" i="1"/>
  <c r="O63" i="1"/>
  <c r="O62" i="1"/>
  <c r="O54" i="1"/>
  <c r="O77" i="1"/>
  <c r="O70" i="1"/>
  <c r="O60" i="1"/>
  <c r="O68" i="1"/>
  <c r="O76" i="1"/>
  <c r="O75" i="1"/>
  <c r="O48" i="1"/>
  <c r="O58" i="1"/>
  <c r="O34" i="1"/>
  <c r="O79" i="1"/>
  <c r="O61" i="1"/>
  <c r="O59" i="1"/>
  <c r="O52" i="1"/>
  <c r="O32" i="1"/>
  <c r="O71" i="1"/>
  <c r="O35" i="1"/>
  <c r="O56" i="1"/>
  <c r="O74" i="1"/>
  <c r="O66" i="1"/>
  <c r="O49" i="1"/>
  <c r="O73" i="1"/>
  <c r="O57" i="1"/>
  <c r="L40" i="1"/>
  <c r="L45" i="1"/>
  <c r="L42" i="1"/>
  <c r="L38" i="1"/>
  <c r="L53" i="1"/>
  <c r="L78" i="1"/>
  <c r="L69" i="1"/>
  <c r="L55" i="1"/>
  <c r="L63" i="1"/>
  <c r="L62" i="1"/>
  <c r="L54" i="1"/>
  <c r="L77" i="1"/>
  <c r="L70" i="1"/>
  <c r="L60" i="1"/>
  <c r="L68" i="1"/>
  <c r="L76" i="1"/>
  <c r="L75" i="1"/>
  <c r="L48" i="1"/>
  <c r="L58" i="1"/>
  <c r="L34" i="1"/>
  <c r="L79" i="1"/>
  <c r="L81" i="1"/>
  <c r="L61" i="1"/>
  <c r="L59" i="1"/>
  <c r="L52" i="1"/>
  <c r="L32" i="1"/>
  <c r="L71" i="1"/>
  <c r="L35" i="1"/>
  <c r="L56" i="1"/>
  <c r="L74" i="1"/>
  <c r="L66" i="1"/>
  <c r="L49" i="1"/>
  <c r="L73" i="1"/>
  <c r="L57" i="1"/>
  <c r="O23" i="1"/>
  <c r="L23" i="1"/>
  <c r="P236" i="2" l="1"/>
  <c r="P235" i="2"/>
  <c r="P218" i="2"/>
  <c r="P217" i="2"/>
  <c r="P230" i="2"/>
  <c r="P229" i="2"/>
  <c r="M236" i="2"/>
  <c r="M235" i="2"/>
  <c r="M218" i="2"/>
  <c r="M217" i="2"/>
  <c r="M230" i="2"/>
  <c r="M229" i="2"/>
  <c r="L127" i="1" l="1"/>
  <c r="O127" i="1"/>
  <c r="P5" i="2" l="1"/>
  <c r="M17" i="2"/>
  <c r="P17" i="2"/>
  <c r="L101" i="47"/>
  <c r="L95" i="47"/>
  <c r="L90" i="47"/>
  <c r="L60" i="47"/>
  <c r="L53" i="47"/>
  <c r="L45" i="47"/>
  <c r="L18" i="47"/>
  <c r="Q75" i="47"/>
  <c r="R75" i="47" s="1"/>
  <c r="T75" i="47" s="1"/>
  <c r="K75" i="47"/>
  <c r="Q105" i="47"/>
  <c r="R105" i="47" s="1"/>
  <c r="T105" i="47" s="1"/>
  <c r="K105" i="47"/>
  <c r="Q108" i="47"/>
  <c r="R108" i="47" s="1"/>
  <c r="T108" i="47" s="1"/>
  <c r="K108" i="47"/>
  <c r="Q81" i="47"/>
  <c r="R81" i="47" s="1"/>
  <c r="T81" i="47" s="1"/>
  <c r="K81" i="47"/>
  <c r="Q109" i="47"/>
  <c r="R109" i="47" s="1"/>
  <c r="T109" i="47" s="1"/>
  <c r="K109" i="47"/>
  <c r="Q2" i="47"/>
  <c r="R2" i="47" s="1"/>
  <c r="T2" i="47" s="1"/>
  <c r="K2" i="47"/>
  <c r="Q104" i="47"/>
  <c r="R104" i="47" s="1"/>
  <c r="T104" i="47" s="1"/>
  <c r="K104" i="47"/>
  <c r="Q29" i="47"/>
  <c r="R29" i="47" s="1"/>
  <c r="T29" i="47" s="1"/>
  <c r="K29" i="47"/>
  <c r="Q50" i="47"/>
  <c r="R50" i="47" s="1"/>
  <c r="T50" i="47" s="1"/>
  <c r="K50" i="47"/>
  <c r="Q65" i="47"/>
  <c r="R65" i="47" s="1"/>
  <c r="T65" i="47" s="1"/>
  <c r="K65" i="47"/>
  <c r="Q77" i="47"/>
  <c r="R77" i="47" s="1"/>
  <c r="T77" i="47" s="1"/>
  <c r="K77" i="47"/>
  <c r="Q13" i="47"/>
  <c r="R13" i="47" s="1"/>
  <c r="T13" i="47" s="1"/>
  <c r="K13" i="47"/>
  <c r="Q62" i="47"/>
  <c r="R62" i="47" s="1"/>
  <c r="T62" i="47" s="1"/>
  <c r="K62" i="47"/>
  <c r="Q89" i="47"/>
  <c r="R89" i="47" s="1"/>
  <c r="T89" i="47" s="1"/>
  <c r="K89" i="47"/>
  <c r="Q94" i="47"/>
  <c r="R94" i="47" s="1"/>
  <c r="T94" i="47" s="1"/>
  <c r="K94" i="47"/>
  <c r="Q44" i="47"/>
  <c r="R44" i="47" s="1"/>
  <c r="T44" i="47" s="1"/>
  <c r="K44" i="47"/>
  <c r="Q100" i="47"/>
  <c r="R100" i="47" s="1"/>
  <c r="T100" i="47" s="1"/>
  <c r="K100" i="47"/>
  <c r="Q36" i="47"/>
  <c r="R36" i="47" s="1"/>
  <c r="T36" i="47" s="1"/>
  <c r="K36" i="47"/>
  <c r="Q33" i="47"/>
  <c r="R33" i="47" s="1"/>
  <c r="T33" i="47" s="1"/>
  <c r="K33" i="47"/>
  <c r="Q59" i="47"/>
  <c r="R59" i="47" s="1"/>
  <c r="T59" i="47" s="1"/>
  <c r="K59" i="47"/>
  <c r="Q88" i="47"/>
  <c r="R88" i="47" s="1"/>
  <c r="T88" i="47" s="1"/>
  <c r="K88" i="47"/>
  <c r="Q67" i="47"/>
  <c r="R67" i="47" s="1"/>
  <c r="K67" i="47"/>
  <c r="R80" i="47"/>
  <c r="T80" i="47" s="1"/>
  <c r="Q80" i="47"/>
  <c r="K80" i="47"/>
  <c r="Q93" i="47"/>
  <c r="R93" i="47" s="1"/>
  <c r="K93" i="47"/>
  <c r="Q10" i="47"/>
  <c r="R10" i="47" s="1"/>
  <c r="T10" i="47" s="1"/>
  <c r="K10" i="47"/>
  <c r="Q99" i="47"/>
  <c r="R99" i="47" s="1"/>
  <c r="K99" i="47"/>
  <c r="Q8" i="47"/>
  <c r="R8" i="47" s="1"/>
  <c r="T8" i="47" s="1"/>
  <c r="K8" i="47"/>
  <c r="Q22" i="47"/>
  <c r="R22" i="47" s="1"/>
  <c r="T22" i="47" s="1"/>
  <c r="K22" i="47"/>
  <c r="Q55" i="47"/>
  <c r="R55" i="47" s="1"/>
  <c r="T55" i="47" s="1"/>
  <c r="K55" i="47"/>
  <c r="Q25" i="47"/>
  <c r="R25" i="47" s="1"/>
  <c r="K25" i="47"/>
  <c r="Q47" i="47"/>
  <c r="R47" i="47" s="1"/>
  <c r="T47" i="47" s="1"/>
  <c r="K47" i="47"/>
  <c r="Q30" i="47"/>
  <c r="R30" i="47" s="1"/>
  <c r="K30" i="47"/>
  <c r="Q28" i="47"/>
  <c r="R28" i="47" s="1"/>
  <c r="T28" i="47" s="1"/>
  <c r="K28" i="47"/>
  <c r="Q52" i="47"/>
  <c r="R52" i="47" s="1"/>
  <c r="K52" i="47"/>
  <c r="Q7" i="47"/>
  <c r="R7" i="47" s="1"/>
  <c r="T7" i="47" s="1"/>
  <c r="K7" i="47"/>
  <c r="Q43" i="47"/>
  <c r="R43" i="47" s="1"/>
  <c r="K43" i="47"/>
  <c r="Q26" i="47"/>
  <c r="R26" i="47" s="1"/>
  <c r="T26" i="47" s="1"/>
  <c r="K26" i="47"/>
  <c r="Q71" i="47"/>
  <c r="R71" i="47" s="1"/>
  <c r="K71" i="47"/>
  <c r="Q69" i="47"/>
  <c r="R69" i="47" s="1"/>
  <c r="T69" i="47" s="1"/>
  <c r="K69" i="47"/>
  <c r="Q4" i="47"/>
  <c r="R4" i="47" s="1"/>
  <c r="T4" i="47" s="1"/>
  <c r="K4" i="47"/>
  <c r="Q39" i="47"/>
  <c r="R39" i="47" s="1"/>
  <c r="T39" i="47" s="1"/>
  <c r="K39" i="47"/>
  <c r="Q73" i="47"/>
  <c r="R73" i="47" s="1"/>
  <c r="T73" i="47" s="1"/>
  <c r="K73" i="47"/>
  <c r="Q64" i="47"/>
  <c r="R64" i="47" s="1"/>
  <c r="T64" i="47" s="1"/>
  <c r="K64" i="47"/>
  <c r="Q87" i="47"/>
  <c r="R87" i="47" s="1"/>
  <c r="T87" i="47" s="1"/>
  <c r="K87" i="47"/>
  <c r="Q58" i="47"/>
  <c r="R58" i="47" s="1"/>
  <c r="T58" i="47" s="1"/>
  <c r="K58" i="47"/>
  <c r="Q15" i="47"/>
  <c r="R15" i="47" s="1"/>
  <c r="T15" i="47" s="1"/>
  <c r="K15" i="47"/>
  <c r="Q20" i="47"/>
  <c r="R20" i="47" s="1"/>
  <c r="T20" i="47" s="1"/>
  <c r="K20" i="47"/>
  <c r="Q79" i="47"/>
  <c r="R79" i="47" s="1"/>
  <c r="T79" i="47" s="1"/>
  <c r="K79" i="47"/>
  <c r="Q84" i="47"/>
  <c r="R84" i="47" s="1"/>
  <c r="T84" i="47" s="1"/>
  <c r="K84" i="47"/>
  <c r="Q103" i="47"/>
  <c r="R103" i="47" s="1"/>
  <c r="T103" i="47" s="1"/>
  <c r="K103" i="47"/>
  <c r="Q98" i="47"/>
  <c r="R98" i="47" s="1"/>
  <c r="T98" i="47" s="1"/>
  <c r="K98" i="47"/>
  <c r="Q107" i="47"/>
  <c r="R107" i="47" s="1"/>
  <c r="T107" i="47" s="1"/>
  <c r="K107" i="47"/>
  <c r="Q17" i="47"/>
  <c r="R17" i="47" s="1"/>
  <c r="T17" i="47" s="1"/>
  <c r="K17" i="47"/>
  <c r="Q5" i="47"/>
  <c r="R5" i="47" s="1"/>
  <c r="T5" i="47" s="1"/>
  <c r="K5" i="47"/>
  <c r="Q42" i="47"/>
  <c r="R42" i="47" s="1"/>
  <c r="T42" i="47" s="1"/>
  <c r="K42" i="47"/>
  <c r="Q32" i="47"/>
  <c r="R32" i="47" s="1"/>
  <c r="T32" i="47" s="1"/>
  <c r="K32" i="47"/>
  <c r="Q74" i="47"/>
  <c r="R74" i="47" s="1"/>
  <c r="T74" i="47" s="1"/>
  <c r="K74" i="47"/>
  <c r="Q72" i="47"/>
  <c r="R72" i="47" s="1"/>
  <c r="T72" i="47" s="1"/>
  <c r="K72" i="47"/>
  <c r="Q68" i="47"/>
  <c r="R68" i="47" s="1"/>
  <c r="T68" i="47" s="1"/>
  <c r="K68" i="47"/>
  <c r="Q82" i="47"/>
  <c r="R82" i="47" s="1"/>
  <c r="T82" i="47" s="1"/>
  <c r="K82" i="47"/>
  <c r="Q102" i="47"/>
  <c r="R102" i="47" s="1"/>
  <c r="T102" i="47" s="1"/>
  <c r="K102" i="47"/>
  <c r="Q49" i="47"/>
  <c r="R49" i="47" s="1"/>
  <c r="T49" i="47" s="1"/>
  <c r="K49" i="47"/>
  <c r="Q83" i="47"/>
  <c r="R83" i="47" s="1"/>
  <c r="T83" i="47" s="1"/>
  <c r="K83" i="47"/>
  <c r="Q19" i="47"/>
  <c r="R19" i="47" s="1"/>
  <c r="T19" i="47" s="1"/>
  <c r="K19" i="47"/>
  <c r="Q6" i="47"/>
  <c r="R6" i="47" s="1"/>
  <c r="T6" i="47" s="1"/>
  <c r="K6" i="47"/>
  <c r="Q106" i="47"/>
  <c r="R106" i="47" s="1"/>
  <c r="T106" i="47" s="1"/>
  <c r="K106" i="47"/>
  <c r="Q63" i="47"/>
  <c r="R63" i="47" s="1"/>
  <c r="T63" i="47" s="1"/>
  <c r="K63" i="47"/>
  <c r="Q3" i="47"/>
  <c r="R3" i="47" s="1"/>
  <c r="T3" i="47" s="1"/>
  <c r="K3" i="47"/>
  <c r="Q38" i="47"/>
  <c r="R38" i="47" s="1"/>
  <c r="T38" i="47" s="1"/>
  <c r="K38" i="47"/>
  <c r="Q48" i="47"/>
  <c r="R48" i="47" s="1"/>
  <c r="T48" i="47" s="1"/>
  <c r="K48" i="47"/>
  <c r="Q16" i="47"/>
  <c r="R16" i="47" s="1"/>
  <c r="T16" i="47" s="1"/>
  <c r="K16" i="47"/>
  <c r="Q14" i="47"/>
  <c r="R14" i="47" s="1"/>
  <c r="T14" i="47" s="1"/>
  <c r="K14" i="47"/>
  <c r="Q57" i="47"/>
  <c r="R57" i="47" s="1"/>
  <c r="T57" i="47" s="1"/>
  <c r="K57" i="47"/>
  <c r="Q35" i="47"/>
  <c r="R35" i="47" s="1"/>
  <c r="T35" i="47" s="1"/>
  <c r="K35" i="47"/>
  <c r="Q97" i="47"/>
  <c r="R97" i="47" s="1"/>
  <c r="T97" i="47" s="1"/>
  <c r="K97" i="47"/>
  <c r="Q86" i="47"/>
  <c r="R86" i="47" s="1"/>
  <c r="T86" i="47" s="1"/>
  <c r="K86" i="47"/>
  <c r="Q41" i="47"/>
  <c r="R41" i="47" s="1"/>
  <c r="T41" i="47" s="1"/>
  <c r="K41" i="47"/>
  <c r="Q92" i="47"/>
  <c r="R92" i="47" s="1"/>
  <c r="T92" i="47" s="1"/>
  <c r="K92" i="47"/>
  <c r="Q31" i="47"/>
  <c r="R31" i="47" s="1"/>
  <c r="T31" i="47" s="1"/>
  <c r="K31" i="47"/>
  <c r="Q66" i="47"/>
  <c r="R66" i="47" s="1"/>
  <c r="T66" i="47" s="1"/>
  <c r="K66" i="47"/>
  <c r="Q46" i="47"/>
  <c r="R46" i="47" s="1"/>
  <c r="T46" i="47" s="1"/>
  <c r="K46" i="47"/>
  <c r="Q24" i="47"/>
  <c r="R24" i="47" s="1"/>
  <c r="T24" i="47" s="1"/>
  <c r="K24" i="47"/>
  <c r="Q27" i="47"/>
  <c r="R27" i="47" s="1"/>
  <c r="T27" i="47" s="1"/>
  <c r="K27" i="47"/>
  <c r="Q54" i="47"/>
  <c r="R54" i="47" s="1"/>
  <c r="T54" i="47" s="1"/>
  <c r="K54" i="47"/>
  <c r="Q70" i="47"/>
  <c r="R70" i="47" s="1"/>
  <c r="T70" i="47" s="1"/>
  <c r="K70" i="47"/>
  <c r="Q21" i="47"/>
  <c r="R21" i="47" s="1"/>
  <c r="T21" i="47" s="1"/>
  <c r="K21" i="47"/>
  <c r="Q51" i="47"/>
  <c r="R51" i="47" s="1"/>
  <c r="T51" i="47" s="1"/>
  <c r="K51" i="47"/>
  <c r="Q9" i="47"/>
  <c r="R9" i="47" s="1"/>
  <c r="T9" i="47" s="1"/>
  <c r="K9" i="47"/>
  <c r="Q76" i="47"/>
  <c r="R76" i="47" s="1"/>
  <c r="T76" i="47" s="1"/>
  <c r="K76" i="47"/>
  <c r="Q78" i="47"/>
  <c r="R78" i="47" s="1"/>
  <c r="T78" i="47" s="1"/>
  <c r="K78" i="47"/>
  <c r="Q85" i="47"/>
  <c r="R85" i="47" s="1"/>
  <c r="T85" i="47" s="1"/>
  <c r="K85" i="47"/>
  <c r="Q37" i="47"/>
  <c r="R37" i="47" s="1"/>
  <c r="T37" i="47" s="1"/>
  <c r="K37" i="47"/>
  <c r="Q91" i="47"/>
  <c r="R91" i="47" s="1"/>
  <c r="T91" i="47" s="1"/>
  <c r="K91" i="47"/>
  <c r="Q34" i="47"/>
  <c r="R34" i="47" s="1"/>
  <c r="T34" i="47" s="1"/>
  <c r="K34" i="47"/>
  <c r="Q12" i="47"/>
  <c r="R12" i="47" s="1"/>
  <c r="T12" i="47" s="1"/>
  <c r="K12" i="47"/>
  <c r="Q61" i="47"/>
  <c r="R61" i="47" s="1"/>
  <c r="T61" i="47" s="1"/>
  <c r="K61" i="47"/>
  <c r="Q40" i="47"/>
  <c r="R40" i="47" s="1"/>
  <c r="T40" i="47" s="1"/>
  <c r="K40" i="47"/>
  <c r="Q56" i="47"/>
  <c r="R56" i="47" s="1"/>
  <c r="T56" i="47" s="1"/>
  <c r="K56" i="47"/>
  <c r="Q96" i="47"/>
  <c r="R96" i="47" s="1"/>
  <c r="T96" i="47" s="1"/>
  <c r="K96" i="47"/>
  <c r="Q11" i="47"/>
  <c r="R11" i="47" s="1"/>
  <c r="T11" i="47" s="1"/>
  <c r="K11" i="47"/>
  <c r="Q23" i="47"/>
  <c r="R23" i="47" s="1"/>
  <c r="T23" i="47" s="1"/>
  <c r="K23" i="47"/>
  <c r="L307" i="1"/>
  <c r="O157" i="1"/>
  <c r="L157" i="1"/>
  <c r="U71" i="47" l="1"/>
  <c r="T67" i="47"/>
  <c r="U67" i="47"/>
  <c r="U43" i="47"/>
  <c r="T43" i="47"/>
  <c r="U99" i="47"/>
  <c r="T25" i="47"/>
  <c r="U25" i="47"/>
  <c r="T71" i="47"/>
  <c r="U22" i="47"/>
  <c r="U52" i="47"/>
  <c r="U30" i="47"/>
  <c r="T30" i="47"/>
  <c r="U93" i="47"/>
  <c r="T93" i="47"/>
  <c r="T52" i="47"/>
  <c r="T99" i="47"/>
  <c r="L374" i="1"/>
  <c r="O387" i="1"/>
  <c r="L387" i="1"/>
  <c r="O383" i="1"/>
  <c r="L383" i="1"/>
  <c r="O254" i="1"/>
  <c r="L254" i="1"/>
  <c r="O199" i="1"/>
  <c r="L199" i="1"/>
  <c r="P147" i="2"/>
  <c r="M147" i="2"/>
  <c r="O206" i="1"/>
  <c r="L206" i="1"/>
  <c r="O205" i="1"/>
  <c r="L205" i="1"/>
  <c r="O388" i="1"/>
  <c r="L388" i="1"/>
  <c r="M188" i="2"/>
  <c r="P188" i="2"/>
  <c r="O47" i="1"/>
  <c r="L47" i="1"/>
  <c r="L382" i="1"/>
  <c r="L269" i="1"/>
  <c r="L268" i="1"/>
  <c r="L299" i="1"/>
  <c r="L298" i="1"/>
  <c r="L295" i="1"/>
  <c r="L294" i="1"/>
  <c r="O372" i="1"/>
  <c r="O250" i="1"/>
  <c r="L250" i="1"/>
  <c r="O170" i="1"/>
  <c r="L170" i="1"/>
  <c r="P265" i="2"/>
  <c r="M265" i="2"/>
  <c r="P171" i="2"/>
  <c r="M171" i="2"/>
  <c r="P140" i="2"/>
  <c r="M140" i="2"/>
  <c r="P66" i="2"/>
  <c r="M66" i="2"/>
  <c r="P76" i="2"/>
  <c r="M76" i="2"/>
  <c r="P20" i="2"/>
  <c r="M20" i="2"/>
  <c r="P298" i="2"/>
  <c r="M298" i="2"/>
  <c r="P311" i="2"/>
  <c r="P312" i="2"/>
  <c r="P314" i="2"/>
  <c r="M311" i="2"/>
  <c r="M312" i="2"/>
  <c r="M314" i="2"/>
  <c r="M321" i="2"/>
  <c r="O386" i="1"/>
  <c r="L386" i="1"/>
  <c r="O72" i="1"/>
  <c r="M5" i="2"/>
  <c r="O252" i="1"/>
  <c r="L252" i="1"/>
  <c r="P324" i="2"/>
  <c r="M324" i="2"/>
  <c r="L381" i="1"/>
  <c r="O381" i="1"/>
  <c r="O382" i="1"/>
  <c r="L378" i="1"/>
  <c r="O378" i="1"/>
  <c r="O374" i="1"/>
  <c r="O96" i="1"/>
  <c r="L96" i="1"/>
  <c r="O218" i="1"/>
  <c r="O237" i="1"/>
  <c r="O259" i="1"/>
  <c r="O228" i="1"/>
  <c r="O222" i="1"/>
  <c r="O249" i="1"/>
  <c r="O247" i="1"/>
  <c r="O215" i="1"/>
  <c r="O236" i="1"/>
  <c r="O209" i="1"/>
  <c r="O219" i="1"/>
  <c r="O257" i="1"/>
  <c r="O220" i="1"/>
  <c r="O195" i="1"/>
  <c r="O186" i="1"/>
  <c r="O173" i="1"/>
  <c r="O184" i="1"/>
  <c r="O143" i="1"/>
  <c r="O154" i="1"/>
  <c r="O194" i="1"/>
  <c r="O187" i="1"/>
  <c r="O163" i="1"/>
  <c r="O200" i="1"/>
  <c r="O134" i="1"/>
  <c r="O130" i="1"/>
  <c r="O135" i="1"/>
  <c r="O183" i="1"/>
  <c r="O197" i="1"/>
  <c r="O152" i="1"/>
  <c r="O182" i="1"/>
  <c r="O193" i="1"/>
  <c r="O94" i="1"/>
  <c r="O110" i="1"/>
  <c r="O106" i="1"/>
  <c r="O65" i="1"/>
  <c r="O5" i="1"/>
  <c r="L358" i="1"/>
  <c r="L360" i="1"/>
  <c r="L335" i="1"/>
  <c r="L362" i="1"/>
  <c r="L339" i="1"/>
  <c r="L347" i="1"/>
  <c r="L331" i="1"/>
  <c r="L334" i="1"/>
  <c r="L303" i="1"/>
  <c r="L302" i="1"/>
  <c r="L315" i="1"/>
  <c r="L314" i="1"/>
  <c r="L300" i="1"/>
  <c r="L301" i="1"/>
  <c r="L316" i="1"/>
  <c r="L218" i="1"/>
  <c r="L237" i="1"/>
  <c r="L259" i="1"/>
  <c r="L228" i="1"/>
  <c r="L222" i="1"/>
  <c r="L249" i="1"/>
  <c r="L247" i="1"/>
  <c r="L215" i="1"/>
  <c r="L236" i="1"/>
  <c r="L209" i="1"/>
  <c r="L219" i="1"/>
  <c r="L257" i="1"/>
  <c r="L220" i="1"/>
  <c r="L195" i="1"/>
  <c r="L186" i="1"/>
  <c r="L173" i="1"/>
  <c r="L184" i="1"/>
  <c r="L143" i="1"/>
  <c r="L154" i="1"/>
  <c r="L194" i="1"/>
  <c r="L187" i="1"/>
  <c r="L163" i="1"/>
  <c r="L200" i="1"/>
  <c r="L134" i="1"/>
  <c r="L130" i="1"/>
  <c r="L135" i="1"/>
  <c r="L183" i="1"/>
  <c r="L197" i="1"/>
  <c r="L152" i="1"/>
  <c r="L182" i="1"/>
  <c r="L193" i="1"/>
  <c r="L94" i="1"/>
  <c r="L110" i="1"/>
  <c r="L106" i="1"/>
  <c r="L65" i="1"/>
  <c r="L72" i="1"/>
  <c r="L5" i="1"/>
  <c r="Q207" i="17"/>
  <c r="Q206" i="17"/>
  <c r="R206" i="17" s="1"/>
  <c r="Q205" i="17"/>
  <c r="R205" i="17" s="1"/>
  <c r="T205" i="17" s="1"/>
  <c r="Q204" i="17"/>
  <c r="R204" i="17"/>
  <c r="T204" i="17" s="1"/>
  <c r="Q203" i="17"/>
  <c r="R203" i="17" s="1"/>
  <c r="T203" i="17"/>
  <c r="Q202" i="17"/>
  <c r="R202" i="17" s="1"/>
  <c r="T202" i="17" s="1"/>
  <c r="Q201" i="17"/>
  <c r="R201" i="17" s="1"/>
  <c r="T201" i="17" s="1"/>
  <c r="Q200" i="17"/>
  <c r="R200" i="17"/>
  <c r="T200" i="17" s="1"/>
  <c r="Q199" i="17"/>
  <c r="R199" i="17" s="1"/>
  <c r="T199" i="17"/>
  <c r="Q198" i="17"/>
  <c r="R198" i="17" s="1"/>
  <c r="T198" i="17" s="1"/>
  <c r="Q197" i="17"/>
  <c r="R197" i="17" s="1"/>
  <c r="T197" i="17" s="1"/>
  <c r="Q196" i="17"/>
  <c r="R196" i="17"/>
  <c r="T196" i="17" s="1"/>
  <c r="Q195" i="17"/>
  <c r="R195" i="17" s="1"/>
  <c r="T195" i="17"/>
  <c r="K195" i="17"/>
  <c r="Q194" i="17"/>
  <c r="R194" i="17" s="1"/>
  <c r="T194" i="17" s="1"/>
  <c r="K194" i="17"/>
  <c r="Q193" i="17"/>
  <c r="R193" i="17" s="1"/>
  <c r="T193" i="17"/>
  <c r="K193" i="17"/>
  <c r="Q192" i="17"/>
  <c r="R192" i="17" s="1"/>
  <c r="T192" i="17"/>
  <c r="K192" i="17"/>
  <c r="Q191" i="17"/>
  <c r="R191" i="17" s="1"/>
  <c r="T191" i="17"/>
  <c r="K191" i="17"/>
  <c r="Q190" i="17"/>
  <c r="R190" i="17" s="1"/>
  <c r="T190" i="17" s="1"/>
  <c r="K190" i="17"/>
  <c r="Q189" i="17"/>
  <c r="R189" i="17" s="1"/>
  <c r="T189" i="17"/>
  <c r="K189" i="17"/>
  <c r="Q188" i="17"/>
  <c r="R188" i="17" s="1"/>
  <c r="T188" i="17"/>
  <c r="K188" i="17"/>
  <c r="Q187" i="17"/>
  <c r="R187" i="17" s="1"/>
  <c r="T187" i="17"/>
  <c r="K187" i="17"/>
  <c r="Q186" i="17"/>
  <c r="R186" i="17"/>
  <c r="T186" i="17"/>
  <c r="K186" i="17"/>
  <c r="Q185" i="17"/>
  <c r="R185" i="17"/>
  <c r="T185" i="17"/>
  <c r="K185" i="17"/>
  <c r="Q184" i="17"/>
  <c r="R184" i="17"/>
  <c r="T184" i="17"/>
  <c r="K184" i="17"/>
  <c r="Q183" i="17"/>
  <c r="R183" i="17"/>
  <c r="T183" i="17"/>
  <c r="K183" i="17"/>
  <c r="Q182" i="17"/>
  <c r="R182" i="17"/>
  <c r="T182" i="17"/>
  <c r="K182" i="17"/>
  <c r="Q181" i="17"/>
  <c r="R181" i="17"/>
  <c r="T181" i="17"/>
  <c r="K181" i="17"/>
  <c r="Q180" i="17"/>
  <c r="R180" i="17"/>
  <c r="T180" i="17"/>
  <c r="K180" i="17"/>
  <c r="Q179" i="17"/>
  <c r="R179" i="17"/>
  <c r="T179" i="17"/>
  <c r="K179" i="17"/>
  <c r="Q178" i="17"/>
  <c r="R178" i="17"/>
  <c r="T178" i="17"/>
  <c r="K178" i="17"/>
  <c r="Q177" i="17"/>
  <c r="R177" i="17"/>
  <c r="T177" i="17"/>
  <c r="K177" i="17"/>
  <c r="Q176" i="17"/>
  <c r="R176" i="17"/>
  <c r="T176" i="17"/>
  <c r="K176" i="17"/>
  <c r="Q175" i="17"/>
  <c r="R175" i="17"/>
  <c r="T175" i="17"/>
  <c r="K175" i="17"/>
  <c r="Q174" i="17"/>
  <c r="R174" i="17"/>
  <c r="T174" i="17"/>
  <c r="K174" i="17"/>
  <c r="Q173" i="17"/>
  <c r="R173" i="17"/>
  <c r="T173" i="17"/>
  <c r="K173" i="17"/>
  <c r="Q172" i="17"/>
  <c r="R172" i="17" s="1"/>
  <c r="T172" i="17" s="1"/>
  <c r="K172" i="17"/>
  <c r="Q171" i="17"/>
  <c r="R171" i="17" s="1"/>
  <c r="T171" i="17"/>
  <c r="K171" i="17"/>
  <c r="Q170" i="17"/>
  <c r="R170" i="17"/>
  <c r="T170" i="17"/>
  <c r="K170" i="17"/>
  <c r="Q169" i="17"/>
  <c r="R169" i="17"/>
  <c r="T169" i="17"/>
  <c r="K169" i="17"/>
  <c r="Q168" i="17"/>
  <c r="R168" i="17"/>
  <c r="T168" i="17"/>
  <c r="K168" i="17"/>
  <c r="Q14" i="17"/>
  <c r="R14" i="17" s="1"/>
  <c r="T14" i="17"/>
  <c r="K14" i="17"/>
  <c r="Q41" i="17"/>
  <c r="R41" i="17" s="1"/>
  <c r="T41" i="17"/>
  <c r="K41" i="17"/>
  <c r="Q22" i="17"/>
  <c r="R22" i="17" s="1"/>
  <c r="T22" i="17" s="1"/>
  <c r="K22" i="17"/>
  <c r="Q35" i="17"/>
  <c r="R35" i="17" s="1"/>
  <c r="T35" i="17"/>
  <c r="K35" i="17"/>
  <c r="Q13" i="17"/>
  <c r="R13" i="17" s="1"/>
  <c r="T13" i="17"/>
  <c r="K13" i="17"/>
  <c r="Q1" i="17"/>
  <c r="R1" i="17" s="1"/>
  <c r="K1" i="17"/>
  <c r="Q167" i="17"/>
  <c r="R167" i="17" s="1"/>
  <c r="T167" i="17" s="1"/>
  <c r="K167" i="17"/>
  <c r="Q144" i="17"/>
  <c r="R144" i="17" s="1"/>
  <c r="T144" i="17" s="1"/>
  <c r="K144" i="17"/>
  <c r="R79" i="17"/>
  <c r="T79" i="17" s="1"/>
  <c r="Q79" i="17"/>
  <c r="K79" i="17"/>
  <c r="Q54" i="17"/>
  <c r="R54" i="17" s="1"/>
  <c r="T54" i="17" s="1"/>
  <c r="K54" i="17"/>
  <c r="Q108" i="17"/>
  <c r="R108" i="17" s="1"/>
  <c r="T108" i="17" s="1"/>
  <c r="K108" i="17"/>
  <c r="Q69" i="17"/>
  <c r="R69" i="17" s="1"/>
  <c r="T69" i="17" s="1"/>
  <c r="K69" i="17"/>
  <c r="Q119" i="17"/>
  <c r="R119" i="17" s="1"/>
  <c r="T119" i="17" s="1"/>
  <c r="K119" i="17"/>
  <c r="Q126" i="17"/>
  <c r="R126" i="17" s="1"/>
  <c r="T126" i="17" s="1"/>
  <c r="K126" i="17"/>
  <c r="Q45" i="17"/>
  <c r="R45" i="17" s="1"/>
  <c r="T45" i="17" s="1"/>
  <c r="K45" i="17"/>
  <c r="Q49" i="17"/>
  <c r="R49" i="17" s="1"/>
  <c r="T49" i="17" s="1"/>
  <c r="K49" i="17"/>
  <c r="Q91" i="17"/>
  <c r="R91" i="17" s="1"/>
  <c r="T91" i="17" s="1"/>
  <c r="K91" i="17"/>
  <c r="Q95" i="17"/>
  <c r="R95" i="17" s="1"/>
  <c r="T95" i="17" s="1"/>
  <c r="K95" i="17"/>
  <c r="Q62" i="17"/>
  <c r="R62" i="17" s="1"/>
  <c r="T62" i="17" s="1"/>
  <c r="K62" i="17"/>
  <c r="R141" i="17"/>
  <c r="K141" i="17"/>
  <c r="Q166" i="17"/>
  <c r="R166" i="17"/>
  <c r="T166" i="17" s="1"/>
  <c r="K166" i="17"/>
  <c r="Q146" i="17"/>
  <c r="R146" i="17"/>
  <c r="T146" i="17" s="1"/>
  <c r="K146" i="17"/>
  <c r="Q90" i="17"/>
  <c r="R90" i="17"/>
  <c r="T90" i="17" s="1"/>
  <c r="K90" i="17"/>
  <c r="Q115" i="17"/>
  <c r="R115" i="17"/>
  <c r="K115" i="17"/>
  <c r="Q113" i="17"/>
  <c r="R113" i="17"/>
  <c r="T113" i="17"/>
  <c r="K113" i="17"/>
  <c r="Q107" i="17"/>
  <c r="R107" i="17" s="1"/>
  <c r="U107" i="17" s="1"/>
  <c r="K107" i="17"/>
  <c r="Q5" i="17"/>
  <c r="R5" i="17" s="1"/>
  <c r="T5" i="17" s="1"/>
  <c r="K5" i="17"/>
  <c r="Q17" i="17"/>
  <c r="R17" i="17" s="1"/>
  <c r="U17" i="17" s="1"/>
  <c r="K17" i="17"/>
  <c r="Q15" i="17"/>
  <c r="R15" i="17" s="1"/>
  <c r="T15" i="17" s="1"/>
  <c r="K15" i="17"/>
  <c r="Q65" i="17"/>
  <c r="R65" i="17" s="1"/>
  <c r="U65" i="17" s="1"/>
  <c r="K65" i="17"/>
  <c r="Q25" i="17"/>
  <c r="R25" i="17"/>
  <c r="T25" i="17" s="1"/>
  <c r="K25" i="17"/>
  <c r="Q7" i="17"/>
  <c r="R7" i="17"/>
  <c r="U7" i="17" s="1"/>
  <c r="K7" i="17"/>
  <c r="Q29" i="17"/>
  <c r="R29" i="17" s="1"/>
  <c r="T29" i="17" s="1"/>
  <c r="K29" i="17"/>
  <c r="Q10" i="17"/>
  <c r="R10" i="17" s="1"/>
  <c r="T10" i="17" s="1"/>
  <c r="K10" i="17"/>
  <c r="Q3" i="17"/>
  <c r="R3" i="17" s="1"/>
  <c r="T3" i="17" s="1"/>
  <c r="K3" i="17"/>
  <c r="Q12" i="17"/>
  <c r="R12" i="17" s="1"/>
  <c r="U12" i="17" s="1"/>
  <c r="K12" i="17"/>
  <c r="Q18" i="17"/>
  <c r="R18" i="17" s="1"/>
  <c r="T18" i="17" s="1"/>
  <c r="K18" i="17"/>
  <c r="Q131" i="17"/>
  <c r="R131" i="17" s="1"/>
  <c r="K131" i="17"/>
  <c r="Q64" i="17"/>
  <c r="R64" i="17"/>
  <c r="T64" i="17" s="1"/>
  <c r="K64" i="17"/>
  <c r="Q38" i="17"/>
  <c r="R38" i="17"/>
  <c r="K38" i="17"/>
  <c r="Q71" i="17"/>
  <c r="R71" i="17" s="1"/>
  <c r="T71" i="17"/>
  <c r="K71" i="17"/>
  <c r="Q76" i="17"/>
  <c r="R76" i="17" s="1"/>
  <c r="K76" i="17"/>
  <c r="R140" i="17"/>
  <c r="K140" i="17"/>
  <c r="Q165" i="17"/>
  <c r="R165" i="17"/>
  <c r="T165" i="17" s="1"/>
  <c r="K165" i="17"/>
  <c r="Q150" i="17"/>
  <c r="R150" i="17"/>
  <c r="T150" i="17" s="1"/>
  <c r="K150" i="17"/>
  <c r="Q83" i="17"/>
  <c r="R83" i="17"/>
  <c r="T83" i="17" s="1"/>
  <c r="K83" i="17"/>
  <c r="Q78" i="17"/>
  <c r="R78" i="17"/>
  <c r="T78" i="17" s="1"/>
  <c r="K78" i="17"/>
  <c r="Q85" i="17"/>
  <c r="R85" i="17"/>
  <c r="T85" i="17" s="1"/>
  <c r="K85" i="17"/>
  <c r="Q122" i="17"/>
  <c r="R122" i="17"/>
  <c r="T122" i="17" s="1"/>
  <c r="K122" i="17"/>
  <c r="Q128" i="17"/>
  <c r="R128" i="17"/>
  <c r="T128" i="17" s="1"/>
  <c r="K128" i="17"/>
  <c r="Q125" i="17"/>
  <c r="R125" i="17"/>
  <c r="T125" i="17" s="1"/>
  <c r="K125" i="17"/>
  <c r="Q103" i="17"/>
  <c r="R103" i="17"/>
  <c r="T103" i="17" s="1"/>
  <c r="K103" i="17"/>
  <c r="Q118" i="17"/>
  <c r="R118" i="17"/>
  <c r="T118" i="17" s="1"/>
  <c r="K118" i="17"/>
  <c r="Q44" i="17"/>
  <c r="R44" i="17"/>
  <c r="T44" i="17" s="1"/>
  <c r="K44" i="17"/>
  <c r="Q53" i="17"/>
  <c r="R53" i="17"/>
  <c r="T53" i="17" s="1"/>
  <c r="K53" i="17"/>
  <c r="Q73" i="17"/>
  <c r="R73" i="17"/>
  <c r="T73" i="17" s="1"/>
  <c r="K73" i="17"/>
  <c r="Q106" i="17"/>
  <c r="R106" i="17"/>
  <c r="T106" i="17" s="1"/>
  <c r="K106" i="17"/>
  <c r="Q68" i="17"/>
  <c r="R68" i="17"/>
  <c r="T68" i="17" s="1"/>
  <c r="K68" i="17"/>
  <c r="Q100" i="17"/>
  <c r="R100" i="17"/>
  <c r="T100" i="17" s="1"/>
  <c r="K100" i="17"/>
  <c r="Q112" i="17"/>
  <c r="R112" i="17"/>
  <c r="T112" i="17" s="1"/>
  <c r="K112" i="17"/>
  <c r="Q94" i="17"/>
  <c r="R94" i="17"/>
  <c r="T94" i="17" s="1"/>
  <c r="K94" i="17"/>
  <c r="Q130" i="17"/>
  <c r="R130" i="17"/>
  <c r="T130" i="17" s="1"/>
  <c r="K130" i="17"/>
  <c r="Q89" i="17"/>
  <c r="R89" i="17"/>
  <c r="T89" i="17" s="1"/>
  <c r="K89" i="17"/>
  <c r="Q98" i="17"/>
  <c r="R98" i="17"/>
  <c r="T98" i="17" s="1"/>
  <c r="K98" i="17"/>
  <c r="Q61" i="17"/>
  <c r="R61" i="17"/>
  <c r="T61" i="17" s="1"/>
  <c r="K61" i="17"/>
  <c r="R139" i="17"/>
  <c r="Q164" i="17"/>
  <c r="R164" i="17" s="1"/>
  <c r="T164" i="17" s="1"/>
  <c r="K164" i="17"/>
  <c r="Q147" i="17"/>
  <c r="R147" i="17" s="1"/>
  <c r="T147" i="17" s="1"/>
  <c r="K147" i="17"/>
  <c r="Q82" i="17"/>
  <c r="R82" i="17" s="1"/>
  <c r="T82" i="17" s="1"/>
  <c r="K82" i="17"/>
  <c r="Q84" i="17"/>
  <c r="R84" i="17" s="1"/>
  <c r="T84" i="17" s="1"/>
  <c r="K84" i="17"/>
  <c r="Q81" i="17"/>
  <c r="R81" i="17" s="1"/>
  <c r="T81" i="17" s="1"/>
  <c r="K81" i="17"/>
  <c r="Q77" i="17"/>
  <c r="R77" i="17" s="1"/>
  <c r="T77" i="17" s="1"/>
  <c r="K77" i="17"/>
  <c r="Q70" i="17"/>
  <c r="R70" i="17" s="1"/>
  <c r="T70" i="17" s="1"/>
  <c r="K70" i="17"/>
  <c r="Q80" i="17"/>
  <c r="R80" i="17" s="1"/>
  <c r="T80" i="17" s="1"/>
  <c r="K80" i="17"/>
  <c r="Q124" i="17"/>
  <c r="R124" i="17" s="1"/>
  <c r="T124" i="17" s="1"/>
  <c r="K124" i="17"/>
  <c r="Q102" i="17"/>
  <c r="R102" i="17" s="1"/>
  <c r="T102" i="17" s="1"/>
  <c r="K102" i="17"/>
  <c r="Q75" i="17"/>
  <c r="R75" i="17" s="1"/>
  <c r="T75" i="17" s="1"/>
  <c r="K75" i="17"/>
  <c r="Q121" i="17"/>
  <c r="R121" i="17" s="1"/>
  <c r="T121" i="17" s="1"/>
  <c r="K121" i="17"/>
  <c r="Q57" i="17"/>
  <c r="R57" i="17" s="1"/>
  <c r="T57" i="17" s="1"/>
  <c r="K57" i="17"/>
  <c r="Q72" i="17"/>
  <c r="R72" i="17" s="1"/>
  <c r="T72" i="17" s="1"/>
  <c r="K72" i="17"/>
  <c r="Q52" i="17"/>
  <c r="R52" i="17" s="1"/>
  <c r="T52" i="17" s="1"/>
  <c r="K52" i="17"/>
  <c r="Q127" i="17"/>
  <c r="R127" i="17" s="1"/>
  <c r="T127" i="17" s="1"/>
  <c r="K127" i="17"/>
  <c r="Q43" i="17"/>
  <c r="R43" i="17" s="1"/>
  <c r="T43" i="17" s="1"/>
  <c r="K43" i="17"/>
  <c r="Q67" i="17"/>
  <c r="R67" i="17" s="1"/>
  <c r="T67" i="17" s="1"/>
  <c r="K67" i="17"/>
  <c r="Q105" i="17"/>
  <c r="R105" i="17" s="1"/>
  <c r="T105" i="17" s="1"/>
  <c r="K105" i="17"/>
  <c r="Q117" i="17"/>
  <c r="R117" i="17" s="1"/>
  <c r="T117" i="17" s="1"/>
  <c r="K117" i="17"/>
  <c r="Q88" i="17"/>
  <c r="R88" i="17" s="1"/>
  <c r="T88" i="17" s="1"/>
  <c r="K88" i="17"/>
  <c r="Q93" i="17"/>
  <c r="R93" i="17" s="1"/>
  <c r="T93" i="17" s="1"/>
  <c r="K93" i="17"/>
  <c r="Q99" i="17"/>
  <c r="R99" i="17" s="1"/>
  <c r="T99" i="17" s="1"/>
  <c r="K99" i="17"/>
  <c r="Q129" i="17"/>
  <c r="R129" i="17" s="1"/>
  <c r="T129" i="17" s="1"/>
  <c r="K129" i="17"/>
  <c r="Q97" i="17"/>
  <c r="R97" i="17" s="1"/>
  <c r="T97" i="17" s="1"/>
  <c r="K97" i="17"/>
  <c r="Q48" i="17"/>
  <c r="R48" i="17" s="1"/>
  <c r="T48" i="17" s="1"/>
  <c r="K48" i="17"/>
  <c r="Q60" i="17"/>
  <c r="R60" i="17" s="1"/>
  <c r="T60" i="17" s="1"/>
  <c r="K60" i="17"/>
  <c r="Q111" i="17"/>
  <c r="R111" i="17" s="1"/>
  <c r="T111" i="17" s="1"/>
  <c r="K111" i="17"/>
  <c r="R138" i="17"/>
  <c r="K138" i="17"/>
  <c r="Q163" i="17"/>
  <c r="R163" i="17"/>
  <c r="T163" i="17"/>
  <c r="K163" i="17"/>
  <c r="Q143" i="17"/>
  <c r="R143" i="17"/>
  <c r="T143" i="17"/>
  <c r="K143" i="17"/>
  <c r="Q16" i="17"/>
  <c r="R16" i="17"/>
  <c r="T16" i="17"/>
  <c r="K16" i="17"/>
  <c r="Q6" i="17"/>
  <c r="R6" i="17"/>
  <c r="T6" i="17"/>
  <c r="K6" i="17"/>
  <c r="Q9" i="17"/>
  <c r="R9" i="17" s="1"/>
  <c r="T9" i="17" s="1"/>
  <c r="K9" i="17"/>
  <c r="Q8" i="17"/>
  <c r="R8" i="17"/>
  <c r="T8" i="17"/>
  <c r="K8" i="17"/>
  <c r="Q40" i="17"/>
  <c r="R40" i="17"/>
  <c r="T40" i="17"/>
  <c r="K40" i="17"/>
  <c r="Q37" i="17"/>
  <c r="R37" i="17"/>
  <c r="T37" i="17"/>
  <c r="K37" i="17"/>
  <c r="Q28" i="17"/>
  <c r="R28" i="17"/>
  <c r="T28" i="17"/>
  <c r="K28" i="17"/>
  <c r="Q2" i="17"/>
  <c r="R2" i="17"/>
  <c r="T2" i="17"/>
  <c r="T4" i="17" s="1"/>
  <c r="K2" i="17"/>
  <c r="R137" i="17"/>
  <c r="Q162" i="17"/>
  <c r="R162" i="17"/>
  <c r="T162" i="17" s="1"/>
  <c r="K162" i="17"/>
  <c r="Q151" i="17"/>
  <c r="R151" i="17"/>
  <c r="T151" i="17" s="1"/>
  <c r="K151" i="17"/>
  <c r="Q123" i="17"/>
  <c r="R123" i="17"/>
  <c r="T123" i="17" s="1"/>
  <c r="K123" i="17"/>
  <c r="Q96" i="17"/>
  <c r="R96" i="17"/>
  <c r="T96" i="17" s="1"/>
  <c r="K96" i="17"/>
  <c r="Q104" i="17"/>
  <c r="R104" i="17"/>
  <c r="T104" i="17" s="1"/>
  <c r="K104" i="17"/>
  <c r="Q51" i="17"/>
  <c r="R51" i="17"/>
  <c r="T51" i="17" s="1"/>
  <c r="K51" i="17"/>
  <c r="Q56" i="17"/>
  <c r="R56" i="17"/>
  <c r="T56" i="17" s="1"/>
  <c r="K56" i="17"/>
  <c r="Q66" i="17"/>
  <c r="R66" i="17"/>
  <c r="T66" i="17" s="1"/>
  <c r="K66" i="17"/>
  <c r="Q59" i="17"/>
  <c r="R59" i="17"/>
  <c r="T59" i="17" s="1"/>
  <c r="K59" i="17"/>
  <c r="Q110" i="17"/>
  <c r="R110" i="17"/>
  <c r="T110" i="17" s="1"/>
  <c r="K110" i="17"/>
  <c r="Q42" i="17"/>
  <c r="R42" i="17"/>
  <c r="T42" i="17" s="1"/>
  <c r="K42" i="17"/>
  <c r="Q74" i="17"/>
  <c r="R74" i="17"/>
  <c r="T74" i="17" s="1"/>
  <c r="K74" i="17"/>
  <c r="Q47" i="17"/>
  <c r="R47" i="17"/>
  <c r="T47" i="17" s="1"/>
  <c r="T50" i="17" s="1"/>
  <c r="K47" i="17"/>
  <c r="Q101" i="17"/>
  <c r="R101" i="17"/>
  <c r="T101" i="17" s="1"/>
  <c r="K101" i="17"/>
  <c r="Q116" i="17"/>
  <c r="R116" i="17"/>
  <c r="T116" i="17" s="1"/>
  <c r="K116" i="17"/>
  <c r="Q87" i="17"/>
  <c r="R87" i="17"/>
  <c r="T87" i="17" s="1"/>
  <c r="T92" i="17" s="1"/>
  <c r="K87" i="17"/>
  <c r="R136" i="17"/>
  <c r="Q161" i="17"/>
  <c r="R161" i="17" s="1"/>
  <c r="T161" i="17" s="1"/>
  <c r="K161" i="17"/>
  <c r="Q145" i="17"/>
  <c r="R145" i="17"/>
  <c r="T145" i="17" s="1"/>
  <c r="K145" i="17"/>
  <c r="Q34" i="17"/>
  <c r="R34" i="17" s="1"/>
  <c r="T34" i="17" s="1"/>
  <c r="K34" i="17"/>
  <c r="Q27" i="17"/>
  <c r="R27" i="17"/>
  <c r="T27" i="17" s="1"/>
  <c r="K27" i="17"/>
  <c r="R135" i="17"/>
  <c r="K135" i="17"/>
  <c r="Q160" i="17"/>
  <c r="R160" i="17"/>
  <c r="T160" i="17"/>
  <c r="K160" i="17"/>
  <c r="Q149" i="17"/>
  <c r="R149" i="17"/>
  <c r="T149" i="17"/>
  <c r="K149" i="17"/>
  <c r="Q21" i="17"/>
  <c r="R21" i="17"/>
  <c r="T21" i="17"/>
  <c r="K21" i="17"/>
  <c r="Q24" i="17"/>
  <c r="R24" i="17"/>
  <c r="T24" i="17"/>
  <c r="K24" i="17"/>
  <c r="Q11" i="17"/>
  <c r="R11" i="17" s="1"/>
  <c r="T11" i="17" s="1"/>
  <c r="K11" i="17"/>
  <c r="Q33" i="17"/>
  <c r="R33" i="17" s="1"/>
  <c r="T33" i="17"/>
  <c r="K33" i="17"/>
  <c r="R134" i="17"/>
  <c r="K134" i="17"/>
  <c r="Q132" i="17"/>
  <c r="R132" i="17" s="1"/>
  <c r="T132" i="17" s="1"/>
  <c r="K132" i="17"/>
  <c r="Q142" i="17"/>
  <c r="R142" i="17"/>
  <c r="T142" i="17" s="1"/>
  <c r="K142" i="17"/>
  <c r="Q32" i="17"/>
  <c r="R32" i="17"/>
  <c r="T32" i="17" s="1"/>
  <c r="K32" i="17"/>
  <c r="Q20" i="17"/>
  <c r="R20" i="17"/>
  <c r="T20" i="17" s="1"/>
  <c r="T23" i="17" s="1"/>
  <c r="K20" i="17"/>
  <c r="P37" i="2"/>
  <c r="P26" i="2"/>
  <c r="P29" i="2"/>
  <c r="U38" i="17"/>
  <c r="U10" i="17"/>
  <c r="T12" i="17"/>
  <c r="T107" i="17"/>
  <c r="T38" i="17"/>
  <c r="T7" i="17"/>
  <c r="M37" i="2"/>
  <c r="P636" i="2"/>
  <c r="P635" i="2"/>
  <c r="P634" i="2"/>
  <c r="P633" i="2"/>
  <c r="P632" i="2"/>
  <c r="P631" i="2"/>
  <c r="P630" i="2"/>
  <c r="P629" i="2"/>
  <c r="P628" i="2"/>
  <c r="P627" i="2"/>
  <c r="P626" i="2"/>
  <c r="P625" i="2"/>
  <c r="P624" i="2"/>
  <c r="P623" i="2"/>
  <c r="P622" i="2"/>
  <c r="P621" i="2"/>
  <c r="P620" i="2"/>
  <c r="P619" i="2"/>
  <c r="P618" i="2"/>
  <c r="P617" i="2"/>
  <c r="P616" i="2"/>
  <c r="P615" i="2"/>
  <c r="P614" i="2"/>
  <c r="P613" i="2"/>
  <c r="P612" i="2"/>
  <c r="P611" i="2"/>
  <c r="P610" i="2"/>
  <c r="P609" i="2"/>
  <c r="P608" i="2"/>
  <c r="P607" i="2"/>
  <c r="P606" i="2"/>
  <c r="P605" i="2"/>
  <c r="P604" i="2"/>
  <c r="P603" i="2"/>
  <c r="P602" i="2"/>
  <c r="P601" i="2"/>
  <c r="P600" i="2"/>
  <c r="P599" i="2"/>
  <c r="P598" i="2"/>
  <c r="P597" i="2"/>
  <c r="P596" i="2"/>
  <c r="P595" i="2"/>
  <c r="P594" i="2"/>
  <c r="P593" i="2"/>
  <c r="P592" i="2"/>
  <c r="P591" i="2"/>
  <c r="P590" i="2"/>
  <c r="P589" i="2"/>
  <c r="P588" i="2"/>
  <c r="P587" i="2"/>
  <c r="P586" i="2"/>
  <c r="P585" i="2"/>
  <c r="P584" i="2"/>
  <c r="P583" i="2"/>
  <c r="P582" i="2"/>
  <c r="P581" i="2"/>
  <c r="P580" i="2"/>
  <c r="P579" i="2"/>
  <c r="P578" i="2"/>
  <c r="P577" i="2"/>
  <c r="P576" i="2"/>
  <c r="P575" i="2"/>
  <c r="P574" i="2"/>
  <c r="P573" i="2"/>
  <c r="P572" i="2"/>
  <c r="P571" i="2"/>
  <c r="P570" i="2"/>
  <c r="P569" i="2"/>
  <c r="P568" i="2"/>
  <c r="P567" i="2"/>
  <c r="P566" i="2"/>
  <c r="P565" i="2"/>
  <c r="P564" i="2"/>
  <c r="P563" i="2"/>
  <c r="P562" i="2"/>
  <c r="P561" i="2"/>
  <c r="P560" i="2"/>
  <c r="P559" i="2"/>
  <c r="P558" i="2"/>
  <c r="P557" i="2"/>
  <c r="P556" i="2"/>
  <c r="P555" i="2"/>
  <c r="P554" i="2"/>
  <c r="P553" i="2"/>
  <c r="P552" i="2"/>
  <c r="P551" i="2"/>
  <c r="P550" i="2"/>
  <c r="P549" i="2"/>
  <c r="P548" i="2"/>
  <c r="P547" i="2"/>
  <c r="P546" i="2"/>
  <c r="P545" i="2"/>
  <c r="P544" i="2"/>
  <c r="P543" i="2"/>
  <c r="P542" i="2"/>
  <c r="P541" i="2"/>
  <c r="P540" i="2"/>
  <c r="P539" i="2"/>
  <c r="P538" i="2"/>
  <c r="P537" i="2"/>
  <c r="P536" i="2"/>
  <c r="P535" i="2"/>
  <c r="P534" i="2"/>
  <c r="P533" i="2"/>
  <c r="P532" i="2"/>
  <c r="P531" i="2"/>
  <c r="P530" i="2"/>
  <c r="P529" i="2"/>
  <c r="P528" i="2"/>
  <c r="P527" i="2"/>
  <c r="P526" i="2"/>
  <c r="P525" i="2"/>
  <c r="P524" i="2"/>
  <c r="P523" i="2"/>
  <c r="P522" i="2"/>
  <c r="P521" i="2"/>
  <c r="P520" i="2"/>
  <c r="P519" i="2"/>
  <c r="P518" i="2"/>
  <c r="P517" i="2"/>
  <c r="P516" i="2"/>
  <c r="P515" i="2"/>
  <c r="P514" i="2"/>
  <c r="P513" i="2"/>
  <c r="P512" i="2"/>
  <c r="P511" i="2"/>
  <c r="P510" i="2"/>
  <c r="P509" i="2"/>
  <c r="P508" i="2"/>
  <c r="P507" i="2"/>
  <c r="P506" i="2"/>
  <c r="P505" i="2"/>
  <c r="P504" i="2"/>
  <c r="P503" i="2"/>
  <c r="P502" i="2"/>
  <c r="P501" i="2"/>
  <c r="P500" i="2"/>
  <c r="P499" i="2"/>
  <c r="P498" i="2"/>
  <c r="P497" i="2"/>
  <c r="P496" i="2"/>
  <c r="P495" i="2"/>
  <c r="P494" i="2"/>
  <c r="P493" i="2"/>
  <c r="P492" i="2"/>
  <c r="P491" i="2"/>
  <c r="P490" i="2"/>
  <c r="P489" i="2"/>
  <c r="P488" i="2"/>
  <c r="P487" i="2"/>
  <c r="P486" i="2"/>
  <c r="P485" i="2"/>
  <c r="P484" i="2"/>
  <c r="P483" i="2"/>
  <c r="P482" i="2"/>
  <c r="P481" i="2"/>
  <c r="P480" i="2"/>
  <c r="P479" i="2"/>
  <c r="P478" i="2"/>
  <c r="P477" i="2"/>
  <c r="P476" i="2"/>
  <c r="P475" i="2"/>
  <c r="P474" i="2"/>
  <c r="P473" i="2"/>
  <c r="P472" i="2"/>
  <c r="P471" i="2"/>
  <c r="P470" i="2"/>
  <c r="P469" i="2"/>
  <c r="P468" i="2"/>
  <c r="P467" i="2"/>
  <c r="P466" i="2"/>
  <c r="P465" i="2"/>
  <c r="P464" i="2"/>
  <c r="P463" i="2"/>
  <c r="P462" i="2"/>
  <c r="P461" i="2"/>
  <c r="P460" i="2"/>
  <c r="P459" i="2"/>
  <c r="P458" i="2"/>
  <c r="P457" i="2"/>
  <c r="P456" i="2"/>
  <c r="P455" i="2"/>
  <c r="P454" i="2"/>
  <c r="P453" i="2"/>
  <c r="P452" i="2"/>
  <c r="P451" i="2"/>
  <c r="P450" i="2"/>
  <c r="P449" i="2"/>
  <c r="P448" i="2"/>
  <c r="P447" i="2"/>
  <c r="P446" i="2"/>
  <c r="P445" i="2"/>
  <c r="P444" i="2"/>
  <c r="P443" i="2"/>
  <c r="P442" i="2"/>
  <c r="P441" i="2"/>
  <c r="P440" i="2"/>
  <c r="P439" i="2"/>
  <c r="P438" i="2"/>
  <c r="P437" i="2"/>
  <c r="P436" i="2"/>
  <c r="P435" i="2"/>
  <c r="P434" i="2"/>
  <c r="P433" i="2"/>
  <c r="P432" i="2"/>
  <c r="P431" i="2"/>
  <c r="P430" i="2"/>
  <c r="P429" i="2"/>
  <c r="P428" i="2"/>
  <c r="P427" i="2"/>
  <c r="P426" i="2"/>
  <c r="P425" i="2"/>
  <c r="P424" i="2"/>
  <c r="P423" i="2"/>
  <c r="P422" i="2"/>
  <c r="P421" i="2"/>
  <c r="P420" i="2"/>
  <c r="P419" i="2"/>
  <c r="P418" i="2"/>
  <c r="P417" i="2"/>
  <c r="P416" i="2"/>
  <c r="P415" i="2"/>
  <c r="P414" i="2"/>
  <c r="P413" i="2"/>
  <c r="P412" i="2"/>
  <c r="P411" i="2"/>
  <c r="P410" i="2"/>
  <c r="P409" i="2"/>
  <c r="P408" i="2"/>
  <c r="P407" i="2"/>
  <c r="P406" i="2"/>
  <c r="P405" i="2"/>
  <c r="P404" i="2"/>
  <c r="P403" i="2"/>
  <c r="P402" i="2"/>
  <c r="P401" i="2"/>
  <c r="P400" i="2"/>
  <c r="P399" i="2"/>
  <c r="P398" i="2"/>
  <c r="P397" i="2"/>
  <c r="P396" i="2"/>
  <c r="P395" i="2"/>
  <c r="P394" i="2"/>
  <c r="P393" i="2"/>
  <c r="P392" i="2"/>
  <c r="P391" i="2"/>
  <c r="P390" i="2"/>
  <c r="P389" i="2"/>
  <c r="P388" i="2"/>
  <c r="P387" i="2"/>
  <c r="P386" i="2"/>
  <c r="P385" i="2"/>
  <c r="P384" i="2"/>
  <c r="P383" i="2"/>
  <c r="P382" i="2"/>
  <c r="P381" i="2"/>
  <c r="P380" i="2"/>
  <c r="P308" i="2"/>
  <c r="M308" i="2"/>
  <c r="P302" i="2"/>
  <c r="M302" i="2"/>
  <c r="P301" i="2"/>
  <c r="M301" i="2"/>
  <c r="P294" i="2"/>
  <c r="M294" i="2"/>
  <c r="P258" i="2"/>
  <c r="M258" i="2"/>
  <c r="P256" i="2"/>
  <c r="M256" i="2"/>
  <c r="P272" i="2"/>
  <c r="M272" i="2"/>
  <c r="P278" i="2"/>
  <c r="M278" i="2"/>
  <c r="P253" i="2"/>
  <c r="M253" i="2"/>
  <c r="P266" i="2"/>
  <c r="M266" i="2"/>
  <c r="P254" i="2"/>
  <c r="M254" i="2"/>
  <c r="P198" i="2"/>
  <c r="M198" i="2"/>
  <c r="P201" i="2"/>
  <c r="M201" i="2"/>
  <c r="P200" i="2"/>
  <c r="M200" i="2"/>
  <c r="P190" i="2"/>
  <c r="M190" i="2"/>
  <c r="P154" i="2"/>
  <c r="M154" i="2"/>
  <c r="P120" i="2"/>
  <c r="M120" i="2"/>
  <c r="P162" i="2"/>
  <c r="M162" i="2"/>
  <c r="P145" i="2"/>
  <c r="M145" i="2"/>
  <c r="P123" i="2"/>
  <c r="M123" i="2"/>
  <c r="P148" i="2"/>
  <c r="M148" i="2"/>
  <c r="P119" i="2"/>
  <c r="M119" i="2"/>
  <c r="M88" i="2"/>
  <c r="M101" i="2"/>
  <c r="M99" i="2"/>
  <c r="M98" i="2"/>
  <c r="M91" i="2"/>
  <c r="M90" i="2"/>
  <c r="P63" i="2"/>
  <c r="M63" i="2"/>
  <c r="P70" i="2"/>
  <c r="M70" i="2"/>
  <c r="P65" i="2"/>
  <c r="M65" i="2"/>
  <c r="M54" i="2"/>
  <c r="P34" i="2"/>
  <c r="M34" i="2"/>
  <c r="M26" i="2"/>
  <c r="M29" i="2"/>
  <c r="P50" i="2"/>
  <c r="M50" i="2"/>
  <c r="P10" i="2"/>
  <c r="M10" i="2"/>
  <c r="P19" i="2"/>
  <c r="M19" i="2"/>
  <c r="T30" i="17" l="1"/>
  <c r="T63" i="17"/>
  <c r="T39" i="17"/>
  <c r="U131" i="17"/>
  <c r="T131" i="17"/>
  <c r="T36" i="17"/>
  <c r="T65" i="17"/>
  <c r="T114" i="17"/>
  <c r="T55" i="17"/>
  <c r="T152" i="17"/>
  <c r="T153" i="17" s="1"/>
  <c r="U76" i="17"/>
  <c r="T76" i="17"/>
  <c r="U115" i="17"/>
  <c r="T115" i="17"/>
  <c r="T120" i="17" s="1"/>
  <c r="T17" i="17"/>
  <c r="T46" i="17"/>
  <c r="T155" i="17" l="1"/>
  <c r="T157" i="17" s="1"/>
  <c r="R10" i="50"/>
</calcChain>
</file>

<file path=xl/comments1.xml><?xml version="1.0" encoding="utf-8"?>
<comments xmlns="http://schemas.openxmlformats.org/spreadsheetml/2006/main">
  <authors>
    <author>NCFB User</author>
  </authors>
  <commentList>
    <comment ref="A89" authorId="0" shapeId="0">
      <text>
        <r>
          <rPr>
            <b/>
            <sz val="9"/>
            <color indexed="81"/>
            <rFont val="Tahoma"/>
            <family val="2"/>
          </rPr>
          <t>NCFB 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<sst xmlns="http://schemas.openxmlformats.org/spreadsheetml/2006/main" count="8177" uniqueCount="518">
  <si>
    <t>HS SADDLE BRONC</t>
  </si>
  <si>
    <t>DRAWS</t>
  </si>
  <si>
    <t>times/scores</t>
  </si>
  <si>
    <t>Points</t>
  </si>
  <si>
    <t>Contestant</t>
  </si>
  <si>
    <t>GO 1</t>
  </si>
  <si>
    <t>GO 2</t>
  </si>
  <si>
    <t>GO 3</t>
  </si>
  <si>
    <t/>
  </si>
  <si>
    <t>HS BAREBACK</t>
  </si>
  <si>
    <t>HS STEER WESTLING</t>
  </si>
  <si>
    <t>Trace Brown</t>
  </si>
  <si>
    <t>Rex Atkins</t>
  </si>
  <si>
    <t>HS GIRL BREAKAWAY</t>
  </si>
  <si>
    <t>Rhiannon Snow</t>
  </si>
  <si>
    <t>Mattie Colvard</t>
  </si>
  <si>
    <t>Piper Baker</t>
  </si>
  <si>
    <t>Bronwyn Apple</t>
  </si>
  <si>
    <t>Bailey Tate</t>
  </si>
  <si>
    <t>Gracie Apple</t>
  </si>
  <si>
    <t>Anna Scott</t>
  </si>
  <si>
    <t>Olivia Townsend</t>
  </si>
  <si>
    <t>Alexandra Thomas</t>
  </si>
  <si>
    <t>HS TIEDOWN</t>
  </si>
  <si>
    <t>Caleb Gillespie</t>
  </si>
  <si>
    <t>Cole Compton</t>
  </si>
  <si>
    <t>Clay Futrell</t>
  </si>
  <si>
    <t>Blake Walker</t>
  </si>
  <si>
    <t>HS BARRELS</t>
  </si>
  <si>
    <t>Grace Huneycutt</t>
  </si>
  <si>
    <t>Meghan Carriker</t>
  </si>
  <si>
    <t>HS POLES</t>
  </si>
  <si>
    <t>Jessica Wyatt</t>
  </si>
  <si>
    <t>HS TEAM ROPING</t>
  </si>
  <si>
    <t>Will McCraw</t>
  </si>
  <si>
    <t>HS GOATS</t>
  </si>
  <si>
    <t>HS BULLS</t>
  </si>
  <si>
    <t>Zeke Benge</t>
  </si>
  <si>
    <t>Average</t>
  </si>
  <si>
    <t>YTD</t>
  </si>
  <si>
    <t xml:space="preserve"> </t>
  </si>
  <si>
    <t>hs</t>
  </si>
  <si>
    <t>boy</t>
  </si>
  <si>
    <t>sb</t>
  </si>
  <si>
    <t>bb</t>
  </si>
  <si>
    <t>sw</t>
  </si>
  <si>
    <t>girl</t>
  </si>
  <si>
    <t>ba</t>
  </si>
  <si>
    <t>td</t>
  </si>
  <si>
    <t>pb</t>
  </si>
  <si>
    <t>tr</t>
  </si>
  <si>
    <t>gt</t>
  </si>
  <si>
    <t>bulls</t>
  </si>
  <si>
    <t>Bonus</t>
  </si>
  <si>
    <t>All Around</t>
  </si>
  <si>
    <t>Avg Points</t>
  </si>
  <si>
    <t>br</t>
  </si>
  <si>
    <t>bar</t>
  </si>
  <si>
    <t>Finals Pts</t>
  </si>
  <si>
    <t>Josh Parker</t>
  </si>
  <si>
    <t>jh</t>
  </si>
  <si>
    <t>Avg</t>
  </si>
  <si>
    <t>Frog Bass</t>
  </si>
  <si>
    <t>Eli Colvard</t>
  </si>
  <si>
    <t>CHUTE DOGGING</t>
  </si>
  <si>
    <t>cd</t>
  </si>
  <si>
    <t>Cole Gillespie</t>
  </si>
  <si>
    <t>Sage Dunlap</t>
  </si>
  <si>
    <t>Reagan Humphries</t>
  </si>
  <si>
    <t>Cheyenne Garmon</t>
  </si>
  <si>
    <t>Emma Sanders</t>
  </si>
  <si>
    <t>Kayla Earnhardt</t>
  </si>
  <si>
    <t>JH BOYS BREAKAWAY</t>
  </si>
  <si>
    <t>Clay Livengood</t>
  </si>
  <si>
    <t>Luke LeMaster</t>
  </si>
  <si>
    <t>Cole Futrell</t>
  </si>
  <si>
    <t>RIBBON ROPING</t>
  </si>
  <si>
    <t>rr</t>
  </si>
  <si>
    <t>JH BARRELS</t>
  </si>
  <si>
    <t>Payton Scheppele</t>
  </si>
  <si>
    <t>JH TEAM ROPING</t>
  </si>
  <si>
    <t>girls</t>
  </si>
  <si>
    <t>JH BOY GOATS</t>
  </si>
  <si>
    <t>JH GIRLS GOATS</t>
  </si>
  <si>
    <t>James Cole</t>
  </si>
  <si>
    <t>JH POLES</t>
  </si>
  <si>
    <t>Cole LeMaster</t>
  </si>
  <si>
    <t>Montana Bass</t>
  </si>
  <si>
    <t>Season Pts</t>
  </si>
  <si>
    <t>Avg Pts</t>
  </si>
  <si>
    <t>Luke Harrill</t>
  </si>
  <si>
    <t>Cole File</t>
  </si>
  <si>
    <t>Team Totals</t>
  </si>
  <si>
    <t>Wyatt Anderson</t>
  </si>
  <si>
    <t>Jordan Murphy</t>
  </si>
  <si>
    <t>Jake Williams</t>
  </si>
  <si>
    <t>Emily Prince</t>
  </si>
  <si>
    <t>Eli Prince</t>
  </si>
  <si>
    <t>Landra Mohler</t>
  </si>
  <si>
    <t>Dustin Herman</t>
  </si>
  <si>
    <t>Gracie Towles</t>
  </si>
  <si>
    <t>Samantha Borland</t>
  </si>
  <si>
    <t>Olivia Hall</t>
  </si>
  <si>
    <t>Sarah Sholar</t>
  </si>
  <si>
    <t>Faith Lawing</t>
  </si>
  <si>
    <t>Laremie Reist</t>
  </si>
  <si>
    <t>Savannah Cobb</t>
  </si>
  <si>
    <t>Kamryn Stanley</t>
  </si>
  <si>
    <t>Logan MacQueen</t>
  </si>
  <si>
    <t>Megan Yankee</t>
  </si>
  <si>
    <t>Skylar Grubb</t>
  </si>
  <si>
    <t xml:space="preserve">Avg </t>
  </si>
  <si>
    <t>EXTRA PTS Breakdown</t>
  </si>
  <si>
    <t>Eduardo Perez</t>
  </si>
  <si>
    <t>Bob</t>
  </si>
  <si>
    <t>J56</t>
  </si>
  <si>
    <t>NNP</t>
  </si>
  <si>
    <t>oo7</t>
  </si>
  <si>
    <t>J</t>
  </si>
  <si>
    <t>sorrell</t>
  </si>
  <si>
    <t>NN</t>
  </si>
  <si>
    <t>sorrel</t>
  </si>
  <si>
    <t>AGG</t>
  </si>
  <si>
    <t>Caden Ussery</t>
  </si>
  <si>
    <t>Mayson Galliher</t>
  </si>
  <si>
    <t>Sarah Craver</t>
  </si>
  <si>
    <t>Emma Hunter</t>
  </si>
  <si>
    <t>Claire Collins</t>
  </si>
  <si>
    <t>Payton Gillespie</t>
  </si>
  <si>
    <t>Kenley Wells</t>
  </si>
  <si>
    <t>Bryson Anderson</t>
  </si>
  <si>
    <t>Reagan Fogleman</t>
  </si>
  <si>
    <t>Levi Fogleman</t>
  </si>
  <si>
    <t>Colton Brumley</t>
  </si>
  <si>
    <t>HS STEER WRESTLING</t>
  </si>
  <si>
    <t>Justin Tomlinson</t>
  </si>
  <si>
    <t>Ashley Kiernan</t>
  </si>
  <si>
    <t>JH TIE DOWN</t>
  </si>
  <si>
    <t>Isabel Kiernan</t>
  </si>
  <si>
    <t>Adam Belcher</t>
  </si>
  <si>
    <t xml:space="preserve">  </t>
  </si>
  <si>
    <t>Emme Colvard</t>
  </si>
  <si>
    <t>Lexi Sewell</t>
  </si>
  <si>
    <t>Caleb Brown</t>
  </si>
  <si>
    <t>Dustin Douglas</t>
  </si>
  <si>
    <t>Mason Price</t>
  </si>
  <si>
    <t>Seth Robinson</t>
  </si>
  <si>
    <t>Silas Turnmire</t>
  </si>
  <si>
    <t>Zeke Wiggins</t>
  </si>
  <si>
    <t>EllaKate Phillips</t>
  </si>
  <si>
    <t>Mallory Wiley</t>
  </si>
  <si>
    <t>Chloe Brinkley</t>
  </si>
  <si>
    <t>Ashlyn Wettengell</t>
  </si>
  <si>
    <t>Ashely Kiernan</t>
  </si>
  <si>
    <t>Kylie Jo Rouse</t>
  </si>
  <si>
    <t>Ashlyn Wettengel</t>
  </si>
  <si>
    <t>MacKenzie Greene</t>
  </si>
  <si>
    <t>Bryson Murray</t>
  </si>
  <si>
    <t>Jet Toberer</t>
  </si>
  <si>
    <t>Davis Sewell</t>
  </si>
  <si>
    <t>Claire Omohundro</t>
  </si>
  <si>
    <t>Zac Shriver</t>
  </si>
  <si>
    <t>Nickolas Burgess</t>
  </si>
  <si>
    <t>NNB</t>
  </si>
  <si>
    <t>NNWF</t>
  </si>
  <si>
    <t>NTP</t>
  </si>
  <si>
    <t>Total Pts</t>
  </si>
  <si>
    <t>JH GIRLS BREAKAWAY</t>
  </si>
  <si>
    <t>bk</t>
  </si>
  <si>
    <t>Total Points</t>
  </si>
  <si>
    <t>sc</t>
  </si>
  <si>
    <t>nc</t>
  </si>
  <si>
    <t>md</t>
  </si>
  <si>
    <t>va</t>
  </si>
  <si>
    <t>wv</t>
  </si>
  <si>
    <t>Laci Murray</t>
  </si>
  <si>
    <t>Colt Bass</t>
  </si>
  <si>
    <t>Reign Dobbins</t>
  </si>
  <si>
    <t>HS SADDLEBRONC</t>
  </si>
  <si>
    <t>Jackson Oaks</t>
  </si>
  <si>
    <t>Judd Scism</t>
  </si>
  <si>
    <t>Lane Whitt</t>
  </si>
  <si>
    <t>Logan Casey</t>
  </si>
  <si>
    <t>Tanner Tillman</t>
  </si>
  <si>
    <t>Connor Brumley</t>
  </si>
  <si>
    <t>Isaac Mayberry</t>
  </si>
  <si>
    <t>Rylan Buckner</t>
  </si>
  <si>
    <t>Tyler Swain</t>
  </si>
  <si>
    <t>Walker McAbee</t>
  </si>
  <si>
    <t>Hugh Brown</t>
  </si>
  <si>
    <t>Robbie Berenwick</t>
  </si>
  <si>
    <t>Tanner Naylor</t>
  </si>
  <si>
    <t>bull</t>
  </si>
  <si>
    <t>Austin Glover</t>
  </si>
  <si>
    <t>Brady Lowe</t>
  </si>
  <si>
    <t>Brody Robinson</t>
  </si>
  <si>
    <t>Chase M. Pate</t>
  </si>
  <si>
    <t>Clay Guiton</t>
  </si>
  <si>
    <t>Daniel Ashburn</t>
  </si>
  <si>
    <t>Eli McClain</t>
  </si>
  <si>
    <t>Ellis Raynor</t>
  </si>
  <si>
    <t>Holden Sharp</t>
  </si>
  <si>
    <t>Hunter Moss</t>
  </si>
  <si>
    <t>John Gregory</t>
  </si>
  <si>
    <t>Kaleb Welborn</t>
  </si>
  <si>
    <t>Lane Butcher</t>
  </si>
  <si>
    <t>Luke Moffitt</t>
  </si>
  <si>
    <t>MD</t>
  </si>
  <si>
    <t>NC</t>
  </si>
  <si>
    <t>SC</t>
  </si>
  <si>
    <t>WV</t>
  </si>
  <si>
    <t>VA</t>
  </si>
  <si>
    <t>Jake Osborne</t>
  </si>
  <si>
    <t>Addi Hunter</t>
  </si>
  <si>
    <t>Amelia Cryer</t>
  </si>
  <si>
    <t>Aspen Ladd</t>
  </si>
  <si>
    <t>Brandy Facemyer</t>
  </si>
  <si>
    <t>Brooklyn Morgan</t>
  </si>
  <si>
    <t>Carlie Williams</t>
  </si>
  <si>
    <t>Carmen Oates</t>
  </si>
  <si>
    <t>Charly Slaughter</t>
  </si>
  <si>
    <t>Chloe Bahhur</t>
  </si>
  <si>
    <t>Chloe Callan</t>
  </si>
  <si>
    <t>Elizabeth Jolley (P)</t>
  </si>
  <si>
    <t>Ella Kate Phillips</t>
  </si>
  <si>
    <t>Emily Rose Sears</t>
  </si>
  <si>
    <t>Emma Reynolds</t>
  </si>
  <si>
    <t>Faith Butler</t>
  </si>
  <si>
    <t>Fallon Feaser</t>
  </si>
  <si>
    <t>Grace Osborne</t>
  </si>
  <si>
    <t>Grace Toberer</t>
  </si>
  <si>
    <t>Graci Barefoot</t>
  </si>
  <si>
    <t>Gracie Fritts</t>
  </si>
  <si>
    <t>Hailey Bendle</t>
  </si>
  <si>
    <t>Hannah Burks</t>
  </si>
  <si>
    <t>Hannah Revere</t>
  </si>
  <si>
    <t>Hayden McCraw</t>
  </si>
  <si>
    <t>Jersey Hill</t>
  </si>
  <si>
    <t>Josie Adsit</t>
  </si>
  <si>
    <t>Kassidie Owens</t>
  </si>
  <si>
    <t>Kassidy Hearn</t>
  </si>
  <si>
    <t>Katelyn WELBORN</t>
  </si>
  <si>
    <t>Kayde Martin</t>
  </si>
  <si>
    <t>Lana Fields</t>
  </si>
  <si>
    <t>Lauren Parris</t>
  </si>
  <si>
    <t>Lettie Jo Watson</t>
  </si>
  <si>
    <t>Lexi Meeker</t>
  </si>
  <si>
    <t>Lilly Stephens</t>
  </si>
  <si>
    <t>Lindley Fields</t>
  </si>
  <si>
    <t>Macey Revere</t>
  </si>
  <si>
    <t>Makayla Osborne</t>
  </si>
  <si>
    <t>Mallaury Hughes</t>
  </si>
  <si>
    <t>Maycee Forcier</t>
  </si>
  <si>
    <t>Morissa Hall</t>
  </si>
  <si>
    <t>Mya Workman</t>
  </si>
  <si>
    <t>Peyton Green</t>
  </si>
  <si>
    <t>Regan Allred</t>
  </si>
  <si>
    <t>Riley Owens</t>
  </si>
  <si>
    <t>Riley Shultz</t>
  </si>
  <si>
    <t>Ryleigh Parker (P)</t>
  </si>
  <si>
    <t>Sienna Ricciardi</t>
  </si>
  <si>
    <t>Taylor Eastridge</t>
  </si>
  <si>
    <t>Colby Yarborough</t>
  </si>
  <si>
    <t>Colten Dillon</t>
  </si>
  <si>
    <t>Connor Sanders</t>
  </si>
  <si>
    <t>Coy Miller</t>
  </si>
  <si>
    <t>Cynch Whitesll</t>
  </si>
  <si>
    <t>Dawson Mitchell</t>
  </si>
  <si>
    <t>Garrett Jolley</t>
  </si>
  <si>
    <t>Jeremy Brown</t>
  </si>
  <si>
    <t>Joey Boccanfuso</t>
  </si>
  <si>
    <t>Lucas Crigger</t>
  </si>
  <si>
    <t>Luke Bullard</t>
  </si>
  <si>
    <t>Owen Scruggs</t>
  </si>
  <si>
    <t>Seth Brock</t>
  </si>
  <si>
    <t>Ty Lloyd</t>
  </si>
  <si>
    <t>Wess Hawkins</t>
  </si>
  <si>
    <t>Wyatt Long</t>
  </si>
  <si>
    <t>Abby Brotherton</t>
  </si>
  <si>
    <t>Addison Barnes</t>
  </si>
  <si>
    <t>Alena Koon</t>
  </si>
  <si>
    <t>Alexis Nichols</t>
  </si>
  <si>
    <t>Alura Hatfield</t>
  </si>
  <si>
    <t>Amelie hopkins</t>
  </si>
  <si>
    <t>Ashlynn Culbreth</t>
  </si>
  <si>
    <t>Aspyn Crockett</t>
  </si>
  <si>
    <t>Aubrey Hughes</t>
  </si>
  <si>
    <t>Aubrey Smith</t>
  </si>
  <si>
    <t>Austen Moore</t>
  </si>
  <si>
    <t>Baileigh Good (P)</t>
  </si>
  <si>
    <t>Charlize Stair</t>
  </si>
  <si>
    <t>Ellery Aho (p)</t>
  </si>
  <si>
    <t>Emilee Legg</t>
  </si>
  <si>
    <t>Georgia Metcalf</t>
  </si>
  <si>
    <t>Grace Howard</t>
  </si>
  <si>
    <t>Greenlee Taylor</t>
  </si>
  <si>
    <t>Hailey Deslich</t>
  </si>
  <si>
    <t>Haley Dumit (P)</t>
  </si>
  <si>
    <t>Hanna Burns</t>
  </si>
  <si>
    <t>Jenna Bryan</t>
  </si>
  <si>
    <t>Jordan Stevenson</t>
  </si>
  <si>
    <t>Kaelyn Cogar</t>
  </si>
  <si>
    <t>Katelyn Welborn</t>
  </si>
  <si>
    <t>Katyann Faircloth</t>
  </si>
  <si>
    <t>Lanie Estes</t>
  </si>
  <si>
    <t>Lexi Greene</t>
  </si>
  <si>
    <t>Lily Camp</t>
  </si>
  <si>
    <t>Lily Price</t>
  </si>
  <si>
    <t>Lily raike</t>
  </si>
  <si>
    <t>Mackenzie Baker</t>
  </si>
  <si>
    <t>Mackenzie Greene</t>
  </si>
  <si>
    <t>Madison hampton</t>
  </si>
  <si>
    <t>Mallory wiley</t>
  </si>
  <si>
    <t>Megan Poff</t>
  </si>
  <si>
    <t>Mia mcclory</t>
  </si>
  <si>
    <t>Michaela Stern</t>
  </si>
  <si>
    <t>Mikayla Eason</t>
  </si>
  <si>
    <t>Morgan janyssek</t>
  </si>
  <si>
    <t>Peyton Dowey</t>
  </si>
  <si>
    <t>Shelby Wirchball</t>
  </si>
  <si>
    <t>Sierra Rowe</t>
  </si>
  <si>
    <t>Tiffany Abell</t>
  </si>
  <si>
    <t>Victoria Julian</t>
  </si>
  <si>
    <t>Zoe Crook</t>
  </si>
  <si>
    <t>Chesnee Sexton (P)</t>
  </si>
  <si>
    <t>Ellery Aho (P)</t>
  </si>
  <si>
    <t>Mia Mcclory</t>
  </si>
  <si>
    <t>JT Williams</t>
  </si>
  <si>
    <t xml:space="preserve">Emme Colvard  </t>
  </si>
  <si>
    <t>Colten Brumley</t>
  </si>
  <si>
    <t>Koda Stikeleather</t>
  </si>
  <si>
    <t>Zane Overman</t>
  </si>
  <si>
    <t>Colton Brown</t>
  </si>
  <si>
    <t xml:space="preserve">nc </t>
  </si>
  <si>
    <t>Dylan Arnold</t>
  </si>
  <si>
    <t>Matthew Harris</t>
  </si>
  <si>
    <t>Draw</t>
  </si>
  <si>
    <t>Haden Sisk</t>
  </si>
  <si>
    <t>Emma Swaney</t>
  </si>
  <si>
    <t>Faith butler</t>
  </si>
  <si>
    <t>Hannah Parker</t>
  </si>
  <si>
    <t>Morgan Janyssek</t>
  </si>
  <si>
    <t>bbk</t>
  </si>
  <si>
    <t>Brady Hill</t>
  </si>
  <si>
    <t>Bradyn VanDerVoort</t>
  </si>
  <si>
    <t>Caden Reid</t>
  </si>
  <si>
    <t>Colby Epps</t>
  </si>
  <si>
    <t>Cooper Rich</t>
  </si>
  <si>
    <t>Gage Bass</t>
  </si>
  <si>
    <t>Hayden Brooks</t>
  </si>
  <si>
    <t>Koalton Heckler</t>
  </si>
  <si>
    <t>Lyam Bendle</t>
  </si>
  <si>
    <t>Nathan Gue</t>
  </si>
  <si>
    <t>Paul Brown</t>
  </si>
  <si>
    <t>Sean Stone</t>
  </si>
  <si>
    <t>Sloan Stewart</t>
  </si>
  <si>
    <t>Turner Morris</t>
  </si>
  <si>
    <t>Warren Burns</t>
  </si>
  <si>
    <t>Wattson Nichols</t>
  </si>
  <si>
    <t>Wyatt Nichols</t>
  </si>
  <si>
    <t>Abree Brock</t>
  </si>
  <si>
    <t>Addison Dyer</t>
  </si>
  <si>
    <t>Addison Overman</t>
  </si>
  <si>
    <t>Baylee Peters</t>
  </si>
  <si>
    <t>Blakeley Line</t>
  </si>
  <si>
    <t>Cadee Carroll</t>
  </si>
  <si>
    <t>Calli McCormick</t>
  </si>
  <si>
    <t>Cheyenne Green</t>
  </si>
  <si>
    <t>Emily Lamb</t>
  </si>
  <si>
    <t>Hailey Blackstone</t>
  </si>
  <si>
    <t>Hallie Tillman</t>
  </si>
  <si>
    <t>Izzy Dempsey</t>
  </si>
  <si>
    <t>Joleigh Galloway</t>
  </si>
  <si>
    <t>Jordan Lacks</t>
  </si>
  <si>
    <t>Josie Grace Hill</t>
  </si>
  <si>
    <t>Karma Johnson</t>
  </si>
  <si>
    <t>Kassidy Cole</t>
  </si>
  <si>
    <t>Kayleah Bradner</t>
  </si>
  <si>
    <t>Kinsley Brown</t>
  </si>
  <si>
    <t>Kya Osborne</t>
  </si>
  <si>
    <t>Laylla Rabon</t>
  </si>
  <si>
    <t>Macyn VanDerVoort</t>
  </si>
  <si>
    <t>Maddy Spaugh</t>
  </si>
  <si>
    <t>Mariah Byers</t>
  </si>
  <si>
    <t>Mary Serio</t>
  </si>
  <si>
    <t>Reagan Jackson</t>
  </si>
  <si>
    <t>RenaKate Livengood</t>
  </si>
  <si>
    <t>Ryan Jackson</t>
  </si>
  <si>
    <t>PA</t>
  </si>
  <si>
    <t>Carter Wayne</t>
  </si>
  <si>
    <t>Gage Murdaugh</t>
  </si>
  <si>
    <t>Robert Norton</t>
  </si>
  <si>
    <t>Wyatt Childress</t>
  </si>
  <si>
    <t>Cole Murdaugh</t>
  </si>
  <si>
    <t>Colton Hill</t>
  </si>
  <si>
    <t>Nicholas Jackson</t>
  </si>
  <si>
    <t>Ruia Merritt</t>
  </si>
  <si>
    <t>Lily Plummer (p)</t>
  </si>
  <si>
    <t>Clay Lamb</t>
  </si>
  <si>
    <t>Baylee peters</t>
  </si>
  <si>
    <t>Brianna Walker</t>
  </si>
  <si>
    <t>Eliza Brill</t>
  </si>
  <si>
    <t>Haley Stern</t>
  </si>
  <si>
    <t>Karlee Speagle</t>
  </si>
  <si>
    <t>Kelsey Higgs</t>
  </si>
  <si>
    <t>Kinzley Brown</t>
  </si>
  <si>
    <t>Kylee Crooks</t>
  </si>
  <si>
    <t>Kyrah Lathen</t>
  </si>
  <si>
    <t>Lila Williams</t>
  </si>
  <si>
    <t>Lily Plummer (P)</t>
  </si>
  <si>
    <t>Mackenzie Taylor</t>
  </si>
  <si>
    <t>Mady Rose Plummer (P)</t>
  </si>
  <si>
    <t>Raelynn Flannery</t>
  </si>
  <si>
    <t>Rhiley Honaker</t>
  </si>
  <si>
    <t>Riley Allred</t>
  </si>
  <si>
    <t>Ruth Williams</t>
  </si>
  <si>
    <t>Ryleigh Lucas</t>
  </si>
  <si>
    <t>Sara Lindley (P)</t>
  </si>
  <si>
    <t>Savannah Glover</t>
  </si>
  <si>
    <t>Shyann Wirchball</t>
  </si>
  <si>
    <t>Summer Williams</t>
  </si>
  <si>
    <t>Willa Sisk</t>
  </si>
  <si>
    <t>Parker Guy (p)</t>
  </si>
  <si>
    <t>Jaycie Miller</t>
  </si>
  <si>
    <t>Lily Plummer</t>
  </si>
  <si>
    <t>Mady Rose Plummer</t>
  </si>
  <si>
    <t>Carson Grove</t>
  </si>
  <si>
    <t>Elijah Jennings</t>
  </si>
  <si>
    <t>Tate Watson</t>
  </si>
  <si>
    <t>Brody Scism</t>
  </si>
  <si>
    <t xml:space="preserve">Draw </t>
  </si>
  <si>
    <t>Event</t>
  </si>
  <si>
    <t>Sidepot</t>
  </si>
  <si>
    <t>Barrel</t>
  </si>
  <si>
    <t>Qualifier</t>
  </si>
  <si>
    <t>event</t>
  </si>
  <si>
    <t>qualifier</t>
  </si>
  <si>
    <t>sidepot</t>
  </si>
  <si>
    <t>Madison Hampton</t>
  </si>
  <si>
    <t>BSP</t>
  </si>
  <si>
    <t>Lily Raike</t>
  </si>
  <si>
    <t>Hampton Davis</t>
  </si>
  <si>
    <t>Joseph Snelling</t>
  </si>
  <si>
    <t>4D Barrel Racing Payout</t>
  </si>
  <si>
    <t>Pay Scale</t>
  </si>
  <si>
    <t>1-15 pays 1   100%</t>
  </si>
  <si>
    <t>16-30 pays 2   60/40</t>
  </si>
  <si>
    <t>31-45 pays 3   50/30/20</t>
  </si>
  <si>
    <t>1D</t>
  </si>
  <si>
    <t xml:space="preserve">Contestant </t>
  </si>
  <si>
    <t>Time</t>
  </si>
  <si>
    <t>Money Paid</t>
  </si>
  <si>
    <t>46-75 pays 4   40/30/20/10</t>
  </si>
  <si>
    <t>_________________________</t>
  </si>
  <si>
    <t>_________</t>
  </si>
  <si>
    <t>___________</t>
  </si>
  <si>
    <t>76-100 pays 5  35/25/20/15/5</t>
  </si>
  <si>
    <t>1D = 35%</t>
  </si>
  <si>
    <t>2D = 30%</t>
  </si>
  <si>
    <t>3D = 20%</t>
  </si>
  <si>
    <t>4D = 15%</t>
  </si>
  <si>
    <t>2D</t>
  </si>
  <si>
    <t>3D</t>
  </si>
  <si>
    <t>4D</t>
  </si>
  <si>
    <t>Entries   X   $25  =</t>
  </si>
  <si>
    <t>BK 19U</t>
  </si>
  <si>
    <t>BK 15U</t>
  </si>
  <si>
    <t>BK 12U</t>
  </si>
  <si>
    <t>TR 10.5</t>
  </si>
  <si>
    <t>GT 15U</t>
  </si>
  <si>
    <t>PB 19U</t>
  </si>
  <si>
    <t xml:space="preserve"> x 70%</t>
  </si>
  <si>
    <t xml:space="preserve"> X 70%</t>
  </si>
  <si>
    <t>w/ $650 added</t>
  </si>
  <si>
    <t>w/added $650</t>
  </si>
  <si>
    <t>70 % payback</t>
  </si>
  <si>
    <t>70% payback</t>
  </si>
  <si>
    <t>TO</t>
  </si>
  <si>
    <t>BP</t>
  </si>
  <si>
    <t>1D - 1st</t>
  </si>
  <si>
    <t>1D - 2nd</t>
  </si>
  <si>
    <t>1D - 3rd</t>
  </si>
  <si>
    <t>2D - 1st</t>
  </si>
  <si>
    <t>2D - 2nd</t>
  </si>
  <si>
    <t>2D - 3rd</t>
  </si>
  <si>
    <t>3D - 1st</t>
  </si>
  <si>
    <t>3D - 2nd</t>
  </si>
  <si>
    <t>3D - 3rd</t>
  </si>
  <si>
    <t>4D - 1st</t>
  </si>
  <si>
    <t>4D - 2nd</t>
  </si>
  <si>
    <t>4D - 3rd</t>
  </si>
  <si>
    <t>Mia McClory</t>
  </si>
  <si>
    <t>Chesnee Sexton</t>
  </si>
  <si>
    <t>19U PB</t>
  </si>
  <si>
    <t>JH Bulls</t>
  </si>
  <si>
    <t>JH Bareback</t>
  </si>
  <si>
    <t>JH Saddlebronc</t>
  </si>
  <si>
    <t>Ruth William</t>
  </si>
  <si>
    <t>AVG</t>
  </si>
  <si>
    <t>gbk</t>
  </si>
  <si>
    <t>13 events</t>
  </si>
  <si>
    <t>ggt</t>
  </si>
  <si>
    <t>bgt</t>
  </si>
  <si>
    <t>RES AA</t>
  </si>
  <si>
    <t>AA CB</t>
  </si>
  <si>
    <t>AA CG</t>
  </si>
  <si>
    <t>BOYS</t>
  </si>
  <si>
    <t>GIRLS</t>
  </si>
  <si>
    <t>GO1</t>
  </si>
  <si>
    <t>GO2</t>
  </si>
  <si>
    <t>Times</t>
  </si>
  <si>
    <t>10 Events</t>
  </si>
  <si>
    <t>HS ALL AROUND</t>
  </si>
  <si>
    <t>Times/Scores</t>
  </si>
  <si>
    <t>NC PTS</t>
  </si>
  <si>
    <t>Rodeo#6</t>
  </si>
  <si>
    <t>Rodeo#7</t>
  </si>
  <si>
    <t>Jordan Lacks -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</si>
</sst>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#,##0.000"/>
    <numFmt numFmtId="165" formatCode="&quot;$&quot;#,##0"/>
  </numFmts>
  <fonts count="4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C00000"/>
      <name val="Calibri"/>
      <family val="2"/>
      <scheme val="minor"/>
    </font>
    <font>
      <sz val="10"/>
      <color theme="1"/>
      <name val="Arial"/>
      <family val="2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BF11A6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7">
    <xf numFmtId="0" fontId="0" fillId="0" borderId="0" xfId="0"/>
    <xf numFmtId="0" fontId="0" fillId="8" borderId="1" xfId="0" applyFill="1" applyBorder="1"/>
    <xf numFmtId="0" fontId="1" fillId="8" borderId="1" xfId="0" applyFont="1" applyFill="1" applyBorder="1"/>
    <xf numFmtId="0" fontId="0" fillId="7" borderId="1" xfId="0" applyFill="1" applyBorder="1"/>
    <xf numFmtId="0" fontId="0" fillId="0" borderId="1" xfId="0" applyBorder="1"/>
    <xf numFmtId="0" fontId="0" fillId="2" borderId="1" xfId="0" applyFill="1" applyBorder="1"/>
    <xf numFmtId="0" fontId="0" fillId="5" borderId="1" xfId="0" applyFill="1" applyBorder="1"/>
    <xf numFmtId="0" fontId="0" fillId="3" borderId="1" xfId="0" applyFill="1" applyBorder="1"/>
    <xf numFmtId="0" fontId="1" fillId="5" borderId="1" xfId="0" applyFont="1" applyFill="1" applyBorder="1"/>
    <xf numFmtId="0" fontId="0" fillId="4" borderId="1" xfId="0" applyFill="1" applyBorder="1"/>
    <xf numFmtId="0" fontId="0" fillId="9" borderId="1" xfId="0" applyFill="1" applyBorder="1"/>
    <xf numFmtId="0" fontId="0" fillId="6" borderId="1" xfId="0" applyFill="1" applyBorder="1"/>
    <xf numFmtId="0" fontId="2" fillId="6" borderId="1" xfId="0" applyFont="1" applyFill="1" applyBorder="1"/>
    <xf numFmtId="0" fontId="2" fillId="0" borderId="1" xfId="0" applyFont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2" fillId="9" borderId="1" xfId="0" applyFont="1" applyFill="1" applyBorder="1"/>
    <xf numFmtId="0" fontId="2" fillId="7" borderId="1" xfId="0" applyFont="1" applyFill="1" applyBorder="1"/>
    <xf numFmtId="0" fontId="2" fillId="2" borderId="1" xfId="0" applyFont="1" applyFill="1" applyBorder="1"/>
    <xf numFmtId="0" fontId="2" fillId="12" borderId="1" xfId="0" applyFont="1" applyFill="1" applyBorder="1"/>
    <xf numFmtId="0" fontId="1" fillId="2" borderId="1" xfId="0" applyFont="1" applyFill="1" applyBorder="1"/>
    <xf numFmtId="0" fontId="0" fillId="0" borderId="1" xfId="0" applyFill="1" applyBorder="1"/>
    <xf numFmtId="0" fontId="1" fillId="0" borderId="1" xfId="0" applyFont="1" applyFill="1" applyBorder="1"/>
    <xf numFmtId="0" fontId="2" fillId="11" borderId="1" xfId="0" applyFont="1" applyFill="1" applyBorder="1"/>
    <xf numFmtId="0" fontId="1" fillId="6" borderId="1" xfId="0" applyFont="1" applyFill="1" applyBorder="1"/>
    <xf numFmtId="0" fontId="1" fillId="11" borderId="1" xfId="0" applyFont="1" applyFill="1" applyBorder="1"/>
    <xf numFmtId="0" fontId="0" fillId="13" borderId="1" xfId="0" applyFill="1" applyBorder="1"/>
    <xf numFmtId="0" fontId="3" fillId="12" borderId="1" xfId="0" applyFont="1" applyFill="1" applyBorder="1"/>
    <xf numFmtId="0" fontId="2" fillId="12" borderId="2" xfId="0" applyFont="1" applyFill="1" applyBorder="1"/>
    <xf numFmtId="0" fontId="0" fillId="4" borderId="2" xfId="0" applyFill="1" applyBorder="1"/>
    <xf numFmtId="0" fontId="0" fillId="6" borderId="2" xfId="0" applyFill="1" applyBorder="1"/>
    <xf numFmtId="0" fontId="2" fillId="2" borderId="3" xfId="0" applyFont="1" applyFill="1" applyBorder="1"/>
    <xf numFmtId="0" fontId="2" fillId="12" borderId="3" xfId="0" applyFont="1" applyFill="1" applyBorder="1"/>
    <xf numFmtId="0" fontId="0" fillId="4" borderId="3" xfId="0" applyFill="1" applyBorder="1"/>
    <xf numFmtId="0" fontId="0" fillId="7" borderId="3" xfId="0" applyFill="1" applyBorder="1"/>
    <xf numFmtId="0" fontId="0" fillId="6" borderId="3" xfId="0" applyFill="1" applyBorder="1"/>
    <xf numFmtId="0" fontId="0" fillId="7" borderId="4" xfId="0" applyFill="1" applyBorder="1"/>
    <xf numFmtId="0" fontId="2" fillId="2" borderId="5" xfId="0" applyFont="1" applyFill="1" applyBorder="1"/>
    <xf numFmtId="0" fontId="2" fillId="14" borderId="6" xfId="0" applyFont="1" applyFill="1" applyBorder="1"/>
    <xf numFmtId="0" fontId="2" fillId="14" borderId="7" xfId="0" applyFont="1" applyFill="1" applyBorder="1"/>
    <xf numFmtId="0" fontId="3" fillId="14" borderId="8" xfId="0" applyFont="1" applyFill="1" applyBorder="1"/>
    <xf numFmtId="0" fontId="3" fillId="14" borderId="9" xfId="0" applyFont="1" applyFill="1" applyBorder="1"/>
    <xf numFmtId="0" fontId="0" fillId="14" borderId="8" xfId="0" applyFill="1" applyBorder="1"/>
    <xf numFmtId="0" fontId="0" fillId="14" borderId="9" xfId="0" applyFill="1" applyBorder="1"/>
    <xf numFmtId="0" fontId="0" fillId="14" borderId="8" xfId="0" applyFont="1" applyFill="1" applyBorder="1"/>
    <xf numFmtId="0" fontId="2" fillId="14" borderId="9" xfId="0" applyFont="1" applyFill="1" applyBorder="1"/>
    <xf numFmtId="0" fontId="0" fillId="14" borderId="10" xfId="0" applyFill="1" applyBorder="1"/>
    <xf numFmtId="0" fontId="0" fillId="14" borderId="11" xfId="0" applyFill="1" applyBorder="1"/>
    <xf numFmtId="0" fontId="1" fillId="12" borderId="1" xfId="0" applyFont="1" applyFill="1" applyBorder="1"/>
    <xf numFmtId="0" fontId="0" fillId="0" borderId="3" xfId="0" applyFill="1" applyBorder="1"/>
    <xf numFmtId="0" fontId="2" fillId="0" borderId="1" xfId="0" applyFont="1" applyFill="1" applyBorder="1"/>
    <xf numFmtId="0" fontId="0" fillId="14" borderId="1" xfId="0" applyFill="1" applyBorder="1"/>
    <xf numFmtId="0" fontId="0" fillId="0" borderId="2" xfId="0" applyBorder="1"/>
    <xf numFmtId="164" fontId="0" fillId="0" borderId="1" xfId="0" applyNumberFormat="1" applyBorder="1"/>
    <xf numFmtId="0" fontId="0" fillId="4" borderId="8" xfId="0" applyFill="1" applyBorder="1"/>
    <xf numFmtId="0" fontId="2" fillId="13" borderId="1" xfId="0" applyFont="1" applyFill="1" applyBorder="1"/>
    <xf numFmtId="0" fontId="0" fillId="14" borderId="12" xfId="0" applyFill="1" applyBorder="1"/>
    <xf numFmtId="0" fontId="0" fillId="14" borderId="13" xfId="0" applyFill="1" applyBorder="1"/>
    <xf numFmtId="0" fontId="2" fillId="0" borderId="3" xfId="0" applyFont="1" applyFill="1" applyBorder="1"/>
    <xf numFmtId="0" fontId="0" fillId="0" borderId="1" xfId="0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0" fillId="6" borderId="1" xfId="0" applyFont="1" applyFill="1" applyBorder="1"/>
    <xf numFmtId="0" fontId="2" fillId="12" borderId="14" xfId="0" applyFont="1" applyFill="1" applyBorder="1"/>
    <xf numFmtId="0" fontId="2" fillId="12" borderId="15" xfId="0" applyFont="1" applyFill="1" applyBorder="1"/>
    <xf numFmtId="0" fontId="2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6" fillId="0" borderId="1" xfId="0" applyFont="1" applyBorder="1"/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6" fillId="12" borderId="1" xfId="0" applyFont="1" applyFill="1" applyBorder="1"/>
    <xf numFmtId="0" fontId="8" fillId="14" borderId="16" xfId="0" applyFont="1" applyFill="1" applyBorder="1" applyAlignment="1">
      <alignment horizontal="center" vertical="center" wrapText="1"/>
    </xf>
    <xf numFmtId="0" fontId="8" fillId="14" borderId="18" xfId="0" applyFont="1" applyFill="1" applyBorder="1" applyAlignment="1">
      <alignment horizontal="center" vertical="center" wrapText="1"/>
    </xf>
    <xf numFmtId="0" fontId="8" fillId="14" borderId="17" xfId="0" applyFont="1" applyFill="1" applyBorder="1" applyAlignment="1">
      <alignment horizontal="center" vertical="center" wrapText="1"/>
    </xf>
    <xf numFmtId="0" fontId="8" fillId="14" borderId="19" xfId="0" applyFont="1" applyFill="1" applyBorder="1" applyAlignment="1">
      <alignment horizontal="center" vertical="center" wrapText="1"/>
    </xf>
    <xf numFmtId="0" fontId="0" fillId="14" borderId="17" xfId="0" applyFill="1" applyBorder="1" applyAlignment="1">
      <alignment vertical="center" wrapText="1"/>
    </xf>
    <xf numFmtId="0" fontId="0" fillId="14" borderId="19" xfId="0" applyFill="1" applyBorder="1" applyAlignment="1">
      <alignment vertical="center" wrapText="1"/>
    </xf>
    <xf numFmtId="0" fontId="0" fillId="11" borderId="1" xfId="0" applyFont="1" applyFill="1" applyBorder="1"/>
    <xf numFmtId="0" fontId="0" fillId="12" borderId="1" xfId="0" applyFont="1" applyFill="1" applyBorder="1"/>
    <xf numFmtId="0" fontId="0" fillId="0" borderId="17" xfId="0" applyBorder="1"/>
    <xf numFmtId="0" fontId="0" fillId="14" borderId="1" xfId="0" applyFill="1" applyBorder="1" applyAlignment="1">
      <alignment vertical="center" wrapText="1"/>
    </xf>
    <xf numFmtId="0" fontId="0" fillId="0" borderId="19" xfId="0" applyBorder="1"/>
    <xf numFmtId="0" fontId="2" fillId="14" borderId="17" xfId="0" applyFont="1" applyFill="1" applyBorder="1"/>
    <xf numFmtId="0" fontId="2" fillId="14" borderId="19" xfId="0" applyFont="1" applyFill="1" applyBorder="1"/>
    <xf numFmtId="0" fontId="0" fillId="0" borderId="17" xfId="0" applyFill="1" applyBorder="1"/>
    <xf numFmtId="0" fontId="0" fillId="0" borderId="19" xfId="0" applyFill="1" applyBorder="1"/>
    <xf numFmtId="0" fontId="0" fillId="9" borderId="1" xfId="0" applyFill="1" applyBorder="1" applyAlignment="1">
      <alignment horizontal="right"/>
    </xf>
    <xf numFmtId="0" fontId="2" fillId="11" borderId="1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1" fillId="6" borderId="1" xfId="0" applyFont="1" applyFill="1" applyBorder="1" applyAlignment="1">
      <alignment horizontal="right"/>
    </xf>
    <xf numFmtId="0" fontId="2" fillId="9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8" fillId="14" borderId="6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 wrapText="1"/>
    </xf>
    <xf numFmtId="0" fontId="2" fillId="0" borderId="17" xfId="0" applyFont="1" applyFill="1" applyBorder="1"/>
    <xf numFmtId="0" fontId="2" fillId="0" borderId="19" xfId="0" applyFont="1" applyFill="1" applyBorder="1"/>
    <xf numFmtId="0" fontId="2" fillId="0" borderId="16" xfId="0" applyFont="1" applyFill="1" applyBorder="1"/>
    <xf numFmtId="0" fontId="2" fillId="0" borderId="18" xfId="0" applyFont="1" applyFill="1" applyBorder="1"/>
    <xf numFmtId="0" fontId="3" fillId="0" borderId="1" xfId="0" applyFont="1" applyFill="1" applyBorder="1"/>
    <xf numFmtId="0" fontId="6" fillId="6" borderId="1" xfId="0" applyFont="1" applyFill="1" applyBorder="1"/>
    <xf numFmtId="0" fontId="5" fillId="11" borderId="1" xfId="0" applyFont="1" applyFill="1" applyBorder="1"/>
    <xf numFmtId="0" fontId="4" fillId="11" borderId="1" xfId="0" applyFont="1" applyFill="1" applyBorder="1"/>
    <xf numFmtId="0" fontId="2" fillId="3" borderId="1" xfId="0" applyFont="1" applyFill="1" applyBorder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right"/>
    </xf>
    <xf numFmtId="0" fontId="0" fillId="0" borderId="4" xfId="0" applyFill="1" applyBorder="1"/>
    <xf numFmtId="0" fontId="0" fillId="14" borderId="14" xfId="0" applyFill="1" applyBorder="1" applyAlignment="1">
      <alignment vertical="center" wrapText="1"/>
    </xf>
    <xf numFmtId="0" fontId="2" fillId="12" borderId="16" xfId="0" applyFont="1" applyFill="1" applyBorder="1"/>
    <xf numFmtId="0" fontId="0" fillId="14" borderId="4" xfId="0" applyFill="1" applyBorder="1" applyAlignment="1">
      <alignment vertical="center" wrapText="1"/>
    </xf>
    <xf numFmtId="0" fontId="0" fillId="0" borderId="14" xfId="0" applyBorder="1"/>
    <xf numFmtId="0" fontId="0" fillId="0" borderId="6" xfId="0" applyBorder="1"/>
    <xf numFmtId="0" fontId="0" fillId="0" borderId="16" xfId="0" applyBorder="1"/>
    <xf numFmtId="0" fontId="0" fillId="14" borderId="6" xfId="0" applyFill="1" applyBorder="1" applyAlignment="1">
      <alignment vertical="center" wrapText="1"/>
    </xf>
    <xf numFmtId="0" fontId="2" fillId="12" borderId="17" xfId="0" applyFont="1" applyFill="1" applyBorder="1"/>
    <xf numFmtId="0" fontId="2" fillId="12" borderId="8" xfId="0" applyFont="1" applyFill="1" applyBorder="1"/>
    <xf numFmtId="0" fontId="2" fillId="0" borderId="14" xfId="0" applyFont="1" applyFill="1" applyBorder="1"/>
    <xf numFmtId="0" fontId="0" fillId="14" borderId="15" xfId="0" applyFill="1" applyBorder="1" applyAlignment="1">
      <alignment vertical="center" wrapText="1"/>
    </xf>
    <xf numFmtId="0" fontId="2" fillId="12" borderId="18" xfId="0" applyFont="1" applyFill="1" applyBorder="1"/>
    <xf numFmtId="0" fontId="0" fillId="0" borderId="15" xfId="0" applyBorder="1"/>
    <xf numFmtId="0" fontId="0" fillId="0" borderId="7" xfId="0" applyBorder="1"/>
    <xf numFmtId="0" fontId="0" fillId="0" borderId="18" xfId="0" applyBorder="1"/>
    <xf numFmtId="0" fontId="0" fillId="14" borderId="7" xfId="0" applyFill="1" applyBorder="1" applyAlignment="1">
      <alignment vertical="center" wrapText="1"/>
    </xf>
    <xf numFmtId="0" fontId="2" fillId="12" borderId="19" xfId="0" applyFont="1" applyFill="1" applyBorder="1"/>
    <xf numFmtId="0" fontId="2" fillId="12" borderId="9" xfId="0" applyFont="1" applyFill="1" applyBorder="1"/>
    <xf numFmtId="0" fontId="2" fillId="0" borderId="15" xfId="0" applyFont="1" applyFill="1" applyBorder="1"/>
    <xf numFmtId="0" fontId="8" fillId="14" borderId="20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wrapText="1"/>
    </xf>
    <xf numFmtId="0" fontId="2" fillId="11" borderId="0" xfId="0" applyFont="1" applyFill="1" applyBorder="1"/>
    <xf numFmtId="0" fontId="0" fillId="7" borderId="1" xfId="0" applyFont="1" applyFill="1" applyBorder="1"/>
    <xf numFmtId="0" fontId="0" fillId="0" borderId="1" xfId="0" applyFont="1" applyBorder="1"/>
    <xf numFmtId="0" fontId="7" fillId="6" borderId="1" xfId="0" applyFont="1" applyFill="1" applyBorder="1"/>
    <xf numFmtId="0" fontId="6" fillId="3" borderId="1" xfId="0" applyFont="1" applyFill="1" applyBorder="1"/>
    <xf numFmtId="0" fontId="2" fillId="12" borderId="1" xfId="0" applyFont="1" applyFill="1" applyBorder="1" applyAlignment="1">
      <alignment horizontal="center"/>
    </xf>
    <xf numFmtId="0" fontId="5" fillId="0" borderId="1" xfId="0" applyFont="1" applyFill="1" applyBorder="1"/>
    <xf numFmtId="0" fontId="11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3" xfId="0" applyFont="1" applyFill="1" applyBorder="1"/>
    <xf numFmtId="0" fontId="5" fillId="0" borderId="3" xfId="0" applyFont="1" applyFill="1" applyBorder="1"/>
    <xf numFmtId="0" fontId="0" fillId="3" borderId="1" xfId="0" applyFont="1" applyFill="1" applyBorder="1"/>
    <xf numFmtId="0" fontId="7" fillId="3" borderId="1" xfId="0" applyFont="1" applyFill="1" applyBorder="1"/>
    <xf numFmtId="0" fontId="1" fillId="3" borderId="1" xfId="0" applyFont="1" applyFill="1" applyBorder="1"/>
    <xf numFmtId="0" fontId="13" fillId="3" borderId="1" xfId="0" applyFont="1" applyFill="1" applyBorder="1" applyAlignment="1"/>
    <xf numFmtId="0" fontId="13" fillId="12" borderId="1" xfId="0" applyFont="1" applyFill="1" applyBorder="1"/>
    <xf numFmtId="0" fontId="13" fillId="12" borderId="1" xfId="0" applyFont="1" applyFill="1" applyBorder="1" applyAlignment="1"/>
    <xf numFmtId="0" fontId="14" fillId="3" borderId="1" xfId="0" applyFont="1" applyFill="1" applyBorder="1"/>
    <xf numFmtId="0" fontId="13" fillId="3" borderId="1" xfId="0" applyFont="1" applyFill="1" applyBorder="1"/>
    <xf numFmtId="0" fontId="15" fillId="3" borderId="1" xfId="0" applyFont="1" applyFill="1" applyBorder="1" applyAlignment="1"/>
    <xf numFmtId="0" fontId="8" fillId="9" borderId="1" xfId="0" applyFont="1" applyFill="1" applyBorder="1"/>
    <xf numFmtId="0" fontId="11" fillId="3" borderId="1" xfId="0" applyFont="1" applyFill="1" applyBorder="1"/>
    <xf numFmtId="0" fontId="11" fillId="6" borderId="1" xfId="0" applyFont="1" applyFill="1" applyBorder="1"/>
    <xf numFmtId="0" fontId="13" fillId="6" borderId="1" xfId="0" applyFont="1" applyFill="1" applyBorder="1"/>
    <xf numFmtId="0" fontId="15" fillId="3" borderId="1" xfId="0" applyFont="1" applyFill="1" applyBorder="1"/>
    <xf numFmtId="0" fontId="17" fillId="6" borderId="1" xfId="0" applyFont="1" applyFill="1" applyBorder="1"/>
    <xf numFmtId="0" fontId="19" fillId="6" borderId="1" xfId="0" applyFont="1" applyFill="1" applyBorder="1"/>
    <xf numFmtId="0" fontId="12" fillId="0" borderId="1" xfId="0" applyFont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15" borderId="1" xfId="0" applyFont="1" applyFill="1" applyBorder="1" applyAlignment="1">
      <alignment wrapText="1"/>
    </xf>
    <xf numFmtId="0" fontId="19" fillId="12" borderId="1" xfId="0" applyFont="1" applyFill="1" applyBorder="1"/>
    <xf numFmtId="0" fontId="18" fillId="12" borderId="1" xfId="0" applyFont="1" applyFill="1" applyBorder="1"/>
    <xf numFmtId="0" fontId="16" fillId="7" borderId="1" xfId="0" applyFont="1" applyFill="1" applyBorder="1"/>
    <xf numFmtId="0" fontId="16" fillId="2" borderId="1" xfId="0" applyFont="1" applyFill="1" applyBorder="1"/>
    <xf numFmtId="0" fontId="18" fillId="2" borderId="1" xfId="0" applyFont="1" applyFill="1" applyBorder="1"/>
    <xf numFmtId="0" fontId="16" fillId="12" borderId="1" xfId="0" applyFont="1" applyFill="1" applyBorder="1"/>
    <xf numFmtId="0" fontId="16" fillId="3" borderId="1" xfId="0" applyFont="1" applyFill="1" applyBorder="1"/>
    <xf numFmtId="0" fontId="16" fillId="0" borderId="1" xfId="0" applyFont="1" applyFill="1" applyBorder="1"/>
    <xf numFmtId="0" fontId="16" fillId="0" borderId="1" xfId="0" applyFont="1" applyBorder="1"/>
    <xf numFmtId="0" fontId="12" fillId="12" borderId="1" xfId="0" applyFont="1" applyFill="1" applyBorder="1" applyAlignment="1">
      <alignment wrapText="1"/>
    </xf>
    <xf numFmtId="0" fontId="11" fillId="9" borderId="1" xfId="0" applyFont="1" applyFill="1" applyBorder="1"/>
    <xf numFmtId="0" fontId="5" fillId="6" borderId="1" xfId="0" applyFont="1" applyFill="1" applyBorder="1"/>
    <xf numFmtId="0" fontId="11" fillId="0" borderId="1" xfId="0" applyFont="1" applyBorder="1"/>
    <xf numFmtId="0" fontId="5" fillId="9" borderId="1" xfId="0" applyFont="1" applyFill="1" applyBorder="1"/>
    <xf numFmtId="0" fontId="2" fillId="0" borderId="0" xfId="0" applyFont="1"/>
    <xf numFmtId="0" fontId="3" fillId="0" borderId="21" xfId="0" applyFont="1" applyBorder="1"/>
    <xf numFmtId="0" fontId="0" fillId="0" borderId="22" xfId="0" applyBorder="1"/>
    <xf numFmtId="0" fontId="0" fillId="0" borderId="23" xfId="0" applyBorder="1"/>
    <xf numFmtId="0" fontId="0" fillId="0" borderId="13" xfId="0" applyBorder="1"/>
    <xf numFmtId="0" fontId="0" fillId="0" borderId="0" xfId="0" applyBorder="1"/>
    <xf numFmtId="0" fontId="0" fillId="0" borderId="12" xfId="0" applyBorder="1"/>
    <xf numFmtId="0" fontId="0" fillId="0" borderId="0" xfId="0" applyAlignment="1">
      <alignment horizontal="right"/>
    </xf>
    <xf numFmtId="6" fontId="0" fillId="0" borderId="0" xfId="0" applyNumberFormat="1"/>
    <xf numFmtId="0" fontId="3" fillId="0" borderId="0" xfId="0" applyFont="1"/>
    <xf numFmtId="0" fontId="0" fillId="0" borderId="15" xfId="0" applyFill="1" applyBorder="1"/>
    <xf numFmtId="0" fontId="0" fillId="0" borderId="24" xfId="0" applyBorder="1"/>
    <xf numFmtId="0" fontId="0" fillId="0" borderId="26" xfId="0" applyBorder="1"/>
    <xf numFmtId="0" fontId="0" fillId="0" borderId="27" xfId="0" applyBorder="1"/>
    <xf numFmtId="165" fontId="0" fillId="0" borderId="0" xfId="0" applyNumberFormat="1"/>
    <xf numFmtId="0" fontId="0" fillId="8" borderId="13" xfId="0" applyFill="1" applyBorder="1"/>
    <xf numFmtId="0" fontId="0" fillId="8" borderId="0" xfId="0" applyFill="1" applyBorder="1"/>
    <xf numFmtId="165" fontId="0" fillId="0" borderId="25" xfId="0" applyNumberFormat="1" applyBorder="1"/>
    <xf numFmtId="165" fontId="0" fillId="0" borderId="0" xfId="0" applyNumberFormat="1" applyBorder="1"/>
    <xf numFmtId="165" fontId="0" fillId="0" borderId="28" xfId="0" applyNumberFormat="1" applyBorder="1"/>
    <xf numFmtId="0" fontId="0" fillId="3" borderId="13" xfId="0" applyFill="1" applyBorder="1"/>
    <xf numFmtId="0" fontId="0" fillId="3" borderId="0" xfId="0" applyFill="1" applyBorder="1"/>
    <xf numFmtId="165" fontId="3" fillId="0" borderId="0" xfId="0" applyNumberFormat="1" applyFont="1"/>
    <xf numFmtId="0" fontId="0" fillId="8" borderId="12" xfId="0" applyFill="1" applyBorder="1"/>
    <xf numFmtId="6" fontId="2" fillId="0" borderId="0" xfId="0" applyNumberFormat="1" applyFont="1"/>
    <xf numFmtId="165" fontId="11" fillId="0" borderId="0" xfId="0" applyNumberFormat="1" applyFont="1"/>
    <xf numFmtId="0" fontId="11" fillId="0" borderId="0" xfId="0" applyFont="1"/>
    <xf numFmtId="0" fontId="6" fillId="0" borderId="0" xfId="0" applyFont="1"/>
    <xf numFmtId="0" fontId="13" fillId="3" borderId="1" xfId="0" applyFont="1" applyFill="1" applyBorder="1" applyAlignment="1">
      <alignment wrapText="1"/>
    </xf>
    <xf numFmtId="0" fontId="11" fillId="12" borderId="1" xfId="0" applyFont="1" applyFill="1" applyBorder="1"/>
    <xf numFmtId="0" fontId="5" fillId="12" borderId="1" xfId="0" applyFont="1" applyFill="1" applyBorder="1"/>
    <xf numFmtId="0" fontId="0" fillId="7" borderId="1" xfId="0" applyFont="1" applyFill="1" applyBorder="1" applyAlignment="1"/>
    <xf numFmtId="0" fontId="16" fillId="7" borderId="1" xfId="0" applyFont="1" applyFill="1" applyBorder="1" applyAlignment="1"/>
    <xf numFmtId="0" fontId="2" fillId="7" borderId="1" xfId="0" applyFont="1" applyFill="1" applyBorder="1" applyAlignment="1"/>
    <xf numFmtId="0" fontId="0" fillId="7" borderId="1" xfId="0" applyFill="1" applyBorder="1" applyAlignment="1"/>
    <xf numFmtId="0" fontId="0" fillId="0" borderId="0" xfId="0" applyAlignment="1"/>
    <xf numFmtId="0" fontId="16" fillId="2" borderId="1" xfId="0" applyFont="1" applyFill="1" applyBorder="1" applyAlignment="1"/>
    <xf numFmtId="0" fontId="18" fillId="2" borderId="1" xfId="0" applyFont="1" applyFill="1" applyBorder="1" applyAlignment="1"/>
    <xf numFmtId="0" fontId="2" fillId="2" borderId="1" xfId="0" applyFont="1" applyFill="1" applyBorder="1" applyAlignment="1"/>
    <xf numFmtId="0" fontId="0" fillId="2" borderId="1" xfId="0" applyFill="1" applyBorder="1" applyAlignment="1"/>
    <xf numFmtId="0" fontId="19" fillId="12" borderId="1" xfId="0" applyFont="1" applyFill="1" applyBorder="1" applyAlignment="1"/>
    <xf numFmtId="0" fontId="18" fillId="12" borderId="1" xfId="0" applyFont="1" applyFill="1" applyBorder="1" applyAlignment="1"/>
    <xf numFmtId="0" fontId="2" fillId="12" borderId="1" xfId="0" applyFont="1" applyFill="1" applyBorder="1" applyAlignment="1"/>
    <xf numFmtId="0" fontId="0" fillId="12" borderId="1" xfId="0" applyFont="1" applyFill="1" applyBorder="1" applyAlignment="1"/>
    <xf numFmtId="0" fontId="12" fillId="12" borderId="1" xfId="0" applyFont="1" applyFill="1" applyBorder="1" applyAlignment="1"/>
    <xf numFmtId="0" fontId="16" fillId="0" borderId="1" xfId="0" applyFont="1" applyBorder="1" applyAlignment="1"/>
    <xf numFmtId="0" fontId="13" fillId="0" borderId="1" xfId="0" applyFont="1" applyBorder="1" applyAlignment="1"/>
    <xf numFmtId="0" fontId="0" fillId="3" borderId="1" xfId="0" applyFont="1" applyFill="1" applyBorder="1" applyAlignment="1"/>
    <xf numFmtId="0" fontId="0" fillId="3" borderId="1" xfId="0" applyFill="1" applyBorder="1" applyAlignment="1"/>
    <xf numFmtId="0" fontId="5" fillId="12" borderId="1" xfId="0" applyFont="1" applyFill="1" applyBorder="1" applyAlignment="1"/>
    <xf numFmtId="0" fontId="0" fillId="12" borderId="1" xfId="0" applyFill="1" applyBorder="1" applyAlignment="1"/>
    <xf numFmtId="0" fontId="16" fillId="3" borderId="1" xfId="0" applyFont="1" applyFill="1" applyBorder="1" applyAlignment="1"/>
    <xf numFmtId="0" fontId="2" fillId="3" borderId="1" xfId="0" applyFont="1" applyFill="1" applyBorder="1" applyAlignment="1"/>
    <xf numFmtId="0" fontId="16" fillId="0" borderId="1" xfId="0" applyFont="1" applyFill="1" applyBorder="1" applyAlignment="1"/>
    <xf numFmtId="0" fontId="24" fillId="12" borderId="1" xfId="0" applyFont="1" applyFill="1" applyBorder="1" applyAlignment="1"/>
    <xf numFmtId="0" fontId="24" fillId="3" borderId="1" xfId="0" applyFont="1" applyFill="1" applyBorder="1" applyAlignment="1"/>
    <xf numFmtId="0" fontId="0" fillId="0" borderId="24" xfId="0" applyBorder="1" applyAlignment="1"/>
    <xf numFmtId="0" fontId="1" fillId="0" borderId="0" xfId="0" applyFont="1" applyAlignment="1"/>
    <xf numFmtId="0" fontId="25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6" fillId="0" borderId="0" xfId="0" applyFont="1" applyAlignment="1"/>
    <xf numFmtId="0" fontId="27" fillId="0" borderId="0" xfId="0" applyFont="1" applyAlignment="1"/>
    <xf numFmtId="0" fontId="24" fillId="0" borderId="0" xfId="0" applyFont="1" applyAlignment="1"/>
    <xf numFmtId="0" fontId="28" fillId="0" borderId="0" xfId="0" applyFont="1" applyAlignment="1"/>
    <xf numFmtId="0" fontId="4" fillId="0" borderId="0" xfId="0" applyFont="1" applyAlignment="1"/>
    <xf numFmtId="0" fontId="29" fillId="0" borderId="0" xfId="0" applyFont="1" applyAlignment="1"/>
    <xf numFmtId="0" fontId="30" fillId="0" borderId="0" xfId="0" applyFont="1" applyAlignment="1"/>
    <xf numFmtId="0" fontId="26" fillId="3" borderId="1" xfId="0" applyFont="1" applyFill="1" applyBorder="1" applyAlignment="1"/>
    <xf numFmtId="0" fontId="1" fillId="3" borderId="1" xfId="0" applyFont="1" applyFill="1" applyBorder="1" applyAlignment="1"/>
    <xf numFmtId="0" fontId="28" fillId="3" borderId="1" xfId="0" applyFont="1" applyFill="1" applyBorder="1" applyAlignment="1"/>
    <xf numFmtId="0" fontId="21" fillId="3" borderId="1" xfId="0" applyFont="1" applyFill="1" applyBorder="1" applyAlignment="1"/>
    <xf numFmtId="0" fontId="23" fillId="3" borderId="1" xfId="0" applyFont="1" applyFill="1" applyBorder="1" applyAlignment="1"/>
    <xf numFmtId="0" fontId="29" fillId="3" borderId="1" xfId="0" applyFont="1" applyFill="1" applyBorder="1" applyAlignment="1"/>
    <xf numFmtId="0" fontId="0" fillId="0" borderId="1" xfId="0" applyFill="1" applyBorder="1" applyAlignment="1"/>
    <xf numFmtId="0" fontId="20" fillId="3" borderId="1" xfId="0" applyFont="1" applyFill="1" applyBorder="1"/>
    <xf numFmtId="0" fontId="14" fillId="12" borderId="1" xfId="0" applyFont="1" applyFill="1" applyBorder="1"/>
    <xf numFmtId="0" fontId="2" fillId="11" borderId="1" xfId="0" applyFont="1" applyFill="1" applyBorder="1" applyAlignment="1"/>
    <xf numFmtId="0" fontId="19" fillId="6" borderId="1" xfId="0" applyFont="1" applyFill="1" applyBorder="1" applyAlignment="1"/>
    <xf numFmtId="0" fontId="5" fillId="11" borderId="1" xfId="0" applyFont="1" applyFill="1" applyBorder="1" applyAlignment="1"/>
    <xf numFmtId="0" fontId="5" fillId="6" borderId="1" xfId="0" applyFont="1" applyFill="1" applyBorder="1" applyAlignment="1"/>
    <xf numFmtId="0" fontId="12" fillId="0" borderId="1" xfId="0" applyFont="1" applyBorder="1" applyAlignment="1"/>
    <xf numFmtId="0" fontId="0" fillId="6" borderId="1" xfId="0" applyFill="1" applyBorder="1" applyAlignment="1"/>
    <xf numFmtId="0" fontId="0" fillId="0" borderId="1" xfId="0" applyBorder="1" applyAlignment="1"/>
    <xf numFmtId="0" fontId="0" fillId="9" borderId="1" xfId="0" applyFill="1" applyBorder="1" applyAlignment="1"/>
    <xf numFmtId="0" fontId="8" fillId="9" borderId="1" xfId="0" applyFont="1" applyFill="1" applyBorder="1" applyAlignment="1"/>
    <xf numFmtId="0" fontId="11" fillId="9" borderId="1" xfId="0" applyFont="1" applyFill="1" applyBorder="1" applyAlignment="1"/>
    <xf numFmtId="0" fontId="2" fillId="6" borderId="1" xfId="0" applyFont="1" applyFill="1" applyBorder="1" applyAlignment="1"/>
    <xf numFmtId="0" fontId="11" fillId="0" borderId="1" xfId="0" applyFont="1" applyFill="1" applyBorder="1" applyAlignment="1"/>
    <xf numFmtId="0" fontId="11" fillId="3" borderId="1" xfId="0" applyFont="1" applyFill="1" applyBorder="1" applyAlignment="1"/>
    <xf numFmtId="0" fontId="11" fillId="3" borderId="0" xfId="0" applyFont="1" applyFill="1" applyBorder="1" applyAlignment="1"/>
    <xf numFmtId="0" fontId="22" fillId="3" borderId="1" xfId="0" applyFont="1" applyFill="1" applyBorder="1" applyAlignment="1"/>
    <xf numFmtId="0" fontId="27" fillId="3" borderId="1" xfId="0" applyFont="1" applyFill="1" applyBorder="1" applyAlignment="1"/>
    <xf numFmtId="0" fontId="16" fillId="12" borderId="1" xfId="0" applyFont="1" applyFill="1" applyBorder="1" applyAlignment="1"/>
    <xf numFmtId="164" fontId="0" fillId="3" borderId="1" xfId="0" applyNumberFormat="1" applyFont="1" applyFill="1" applyBorder="1"/>
    <xf numFmtId="0" fontId="25" fillId="0" borderId="4" xfId="0" applyFont="1" applyFill="1" applyBorder="1"/>
    <xf numFmtId="0" fontId="25" fillId="0" borderId="3" xfId="0" applyFont="1" applyFill="1" applyBorder="1"/>
    <xf numFmtId="0" fontId="25" fillId="0" borderId="1" xfId="0" applyFont="1" applyFill="1" applyBorder="1"/>
    <xf numFmtId="0" fontId="25" fillId="0" borderId="14" xfId="0" applyFont="1" applyFill="1" applyBorder="1"/>
    <xf numFmtId="0" fontId="25" fillId="0" borderId="5" xfId="0" applyFont="1" applyFill="1" applyBorder="1"/>
    <xf numFmtId="0" fontId="1" fillId="3" borderId="1" xfId="0" applyFont="1" applyFill="1" applyBorder="1" applyAlignment="1">
      <alignment horizontal="right"/>
    </xf>
    <xf numFmtId="0" fontId="5" fillId="3" borderId="1" xfId="0" applyFont="1" applyFill="1" applyBorder="1"/>
    <xf numFmtId="0" fontId="0" fillId="0" borderId="1" xfId="0" applyFont="1" applyFill="1" applyBorder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/>
    <xf numFmtId="0" fontId="0" fillId="0" borderId="1" xfId="0" applyBorder="1" applyAlignment="1">
      <alignment horizontal="center"/>
    </xf>
    <xf numFmtId="0" fontId="2" fillId="3" borderId="0" xfId="0" applyFont="1" applyFill="1" applyAlignment="1"/>
    <xf numFmtId="0" fontId="17" fillId="3" borderId="1" xfId="0" applyFont="1" applyFill="1" applyBorder="1"/>
    <xf numFmtId="0" fontId="31" fillId="3" borderId="1" xfId="0" applyFont="1" applyFill="1" applyBorder="1" applyAlignment="1">
      <alignment wrapText="1"/>
    </xf>
    <xf numFmtId="0" fontId="1" fillId="0" borderId="1" xfId="0" applyFont="1" applyBorder="1"/>
    <xf numFmtId="0" fontId="1" fillId="0" borderId="1" xfId="0" applyFont="1" applyFill="1" applyBorder="1" applyAlignment="1"/>
    <xf numFmtId="0" fontId="23" fillId="0" borderId="1" xfId="0" applyFont="1" applyFill="1" applyBorder="1"/>
    <xf numFmtId="0" fontId="23" fillId="3" borderId="1" xfId="0" applyFont="1" applyFill="1" applyBorder="1"/>
    <xf numFmtId="0" fontId="23" fillId="0" borderId="1" xfId="0" applyFont="1" applyBorder="1"/>
    <xf numFmtId="0" fontId="23" fillId="6" borderId="1" xfId="0" applyFont="1" applyFill="1" applyBorder="1"/>
    <xf numFmtId="0" fontId="23" fillId="0" borderId="1" xfId="0" applyFont="1" applyFill="1" applyBorder="1" applyAlignment="1"/>
    <xf numFmtId="0" fontId="30" fillId="0" borderId="1" xfId="0" applyFont="1" applyFill="1" applyBorder="1" applyAlignment="1">
      <alignment horizontal="center"/>
    </xf>
    <xf numFmtId="0" fontId="30" fillId="3" borderId="1" xfId="0" applyFont="1" applyFill="1" applyBorder="1"/>
    <xf numFmtId="0" fontId="32" fillId="3" borderId="1" xfId="0" applyFont="1" applyFill="1" applyBorder="1" applyAlignment="1"/>
    <xf numFmtId="0" fontId="32" fillId="0" borderId="1" xfId="0" applyFont="1" applyFill="1" applyBorder="1" applyAlignment="1"/>
    <xf numFmtId="0" fontId="33" fillId="0" borderId="1" xfId="0" applyFont="1" applyFill="1" applyBorder="1" applyAlignment="1"/>
    <xf numFmtId="0" fontId="34" fillId="0" borderId="1" xfId="0" applyFont="1" applyBorder="1" applyAlignment="1"/>
    <xf numFmtId="164" fontId="0" fillId="3" borderId="1" xfId="0" applyNumberFormat="1" applyFont="1" applyFill="1" applyBorder="1" applyAlignment="1"/>
    <xf numFmtId="0" fontId="35" fillId="0" borderId="1" xfId="0" applyFont="1" applyBorder="1" applyAlignment="1"/>
    <xf numFmtId="0" fontId="35" fillId="3" borderId="1" xfId="0" applyFont="1" applyFill="1" applyBorder="1" applyAlignment="1"/>
    <xf numFmtId="0" fontId="35" fillId="0" borderId="1" xfId="0" applyFont="1" applyFill="1" applyBorder="1" applyAlignment="1"/>
    <xf numFmtId="0" fontId="11" fillId="12" borderId="1" xfId="0" applyFont="1" applyFill="1" applyBorder="1" applyAlignment="1"/>
    <xf numFmtId="0" fontId="36" fillId="0" borderId="1" xfId="0" applyFont="1" applyFill="1" applyBorder="1" applyAlignment="1"/>
    <xf numFmtId="0" fontId="37" fillId="3" borderId="1" xfId="0" applyFont="1" applyFill="1" applyBorder="1" applyAlignment="1"/>
    <xf numFmtId="0" fontId="37" fillId="0" borderId="1" xfId="0" applyFont="1" applyBorder="1" applyAlignment="1"/>
    <xf numFmtId="0" fontId="2" fillId="12" borderId="1" xfId="0" applyFont="1" applyFill="1" applyBorder="1" applyAlignment="1">
      <alignment horizontal="right"/>
    </xf>
    <xf numFmtId="0" fontId="0" fillId="0" borderId="0" xfId="0" applyBorder="1" applyAlignment="1"/>
    <xf numFmtId="0" fontId="39" fillId="0" borderId="3" xfId="0" applyFont="1" applyFill="1" applyBorder="1" applyAlignment="1">
      <alignment horizontal="center"/>
    </xf>
    <xf numFmtId="0" fontId="11" fillId="7" borderId="1" xfId="0" applyFont="1" applyFill="1" applyBorder="1"/>
    <xf numFmtId="0" fontId="5" fillId="0" borderId="1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</cellXfs>
  <cellStyles count="1">
    <cellStyle name="Normal" xfId="0" builtinId="0"/>
  </cellStyles>
  <dxfs count="137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00B0F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00FF00"/>
      <color rgb="FFBF11A6"/>
      <color rgb="FFFDB9F7"/>
      <color rgb="FFFFFF99"/>
      <color rgb="FFFFCCCC"/>
      <color rgb="FFB973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D617"/>
  <sheetViews>
    <sheetView tabSelected="1" topLeftCell="A320" workbookViewId="0">
      <selection activeCell="R353" sqref="R353"/>
    </sheetView>
  </sheetViews>
  <sheetFormatPr defaultColWidth="9.08984375" defaultRowHeight="14.5" x14ac:dyDescent="0.35"/>
  <cols>
    <col min="1" max="1" width="2.7265625" style="132" bestFit="1" customWidth="1"/>
    <col min="2" max="2" width="6.6328125" style="132" bestFit="1" customWidth="1"/>
    <col min="3" max="3" width="6.90625" style="132" bestFit="1" customWidth="1"/>
    <col min="4" max="4" width="3.81640625" style="167" customWidth="1"/>
    <col min="5" max="5" width="3.6328125" style="170" bestFit="1" customWidth="1"/>
    <col min="6" max="6" width="3.54296875" style="170" customWidth="1"/>
    <col min="7" max="7" width="18.81640625" style="4" bestFit="1" customWidth="1"/>
    <col min="8" max="8" width="7.08984375" style="4" bestFit="1" customWidth="1"/>
    <col min="9" max="9" width="4.90625" style="4" bestFit="1" customWidth="1"/>
    <col min="10" max="10" width="8" style="4" customWidth="1"/>
    <col min="11" max="11" width="7.453125" style="4" customWidth="1"/>
    <col min="12" max="12" width="7.81640625" style="4" bestFit="1" customWidth="1"/>
    <col min="13" max="13" width="6.08984375" style="4" bestFit="1" customWidth="1"/>
    <col min="14" max="14" width="4.90625" style="4" bestFit="1" customWidth="1"/>
    <col min="15" max="15" width="9.08984375" style="4"/>
    <col min="16" max="16" width="4.453125" style="295" bestFit="1" customWidth="1"/>
    <col min="17" max="17" width="7.1796875" style="137" customWidth="1"/>
    <col min="18" max="18" width="7" style="139" customWidth="1"/>
    <col min="19" max="108" width="9.08984375" style="22"/>
    <col min="109" max="16384" width="9.08984375" style="4"/>
  </cols>
  <sheetData>
    <row r="1" spans="1:108" s="3" customFormat="1" x14ac:dyDescent="0.35">
      <c r="A1" s="131" t="s">
        <v>40</v>
      </c>
      <c r="B1" s="131"/>
      <c r="C1" s="131"/>
      <c r="D1" s="164"/>
      <c r="E1" s="164"/>
      <c r="F1" s="164"/>
      <c r="G1" s="18" t="s">
        <v>9</v>
      </c>
      <c r="P1" s="295"/>
      <c r="R1" s="31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</row>
    <row r="2" spans="1:108" s="19" customFormat="1" x14ac:dyDescent="0.35">
      <c r="A2" s="131" t="s">
        <v>40</v>
      </c>
      <c r="B2" s="131"/>
      <c r="C2" s="131"/>
      <c r="D2" s="165"/>
      <c r="E2" s="166">
        <v>5</v>
      </c>
      <c r="F2" s="166"/>
      <c r="H2" s="19" t="s">
        <v>1</v>
      </c>
      <c r="J2" s="19" t="s">
        <v>2</v>
      </c>
      <c r="M2" s="19" t="s">
        <v>3</v>
      </c>
      <c r="P2" s="295"/>
      <c r="Q2" s="311" t="s">
        <v>515</v>
      </c>
      <c r="R2" s="311" t="s">
        <v>516</v>
      </c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</row>
    <row r="3" spans="1:108" s="20" customFormat="1" x14ac:dyDescent="0.35">
      <c r="A3" s="131" t="s">
        <v>40</v>
      </c>
      <c r="B3" s="79"/>
      <c r="C3" s="162" t="s">
        <v>436</v>
      </c>
      <c r="D3" s="163"/>
      <c r="E3" s="163"/>
      <c r="F3" s="163" t="s">
        <v>435</v>
      </c>
      <c r="G3" s="20" t="s">
        <v>4</v>
      </c>
      <c r="H3" s="20" t="s">
        <v>5</v>
      </c>
      <c r="I3" s="20" t="s">
        <v>6</v>
      </c>
      <c r="J3" s="20" t="s">
        <v>5</v>
      </c>
      <c r="K3" s="20" t="s">
        <v>6</v>
      </c>
      <c r="L3" s="20" t="s">
        <v>122</v>
      </c>
      <c r="M3" s="20" t="s">
        <v>5</v>
      </c>
      <c r="N3" s="20" t="s">
        <v>6</v>
      </c>
      <c r="O3" s="20" t="s">
        <v>166</v>
      </c>
      <c r="P3" s="295"/>
      <c r="Q3" s="138" t="s">
        <v>514</v>
      </c>
      <c r="R3" s="138" t="s">
        <v>514</v>
      </c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</row>
    <row r="4" spans="1:108" s="20" customFormat="1" ht="15.5" x14ac:dyDescent="0.35">
      <c r="A4" s="131" t="s">
        <v>41</v>
      </c>
      <c r="B4" s="79"/>
      <c r="C4" s="79"/>
      <c r="D4" s="167" t="s">
        <v>171</v>
      </c>
      <c r="E4" s="168" t="s">
        <v>42</v>
      </c>
      <c r="F4" s="168" t="s">
        <v>44</v>
      </c>
      <c r="G4" s="160" t="s">
        <v>176</v>
      </c>
      <c r="J4" s="105">
        <v>0</v>
      </c>
      <c r="K4" s="105">
        <v>0</v>
      </c>
      <c r="L4" s="22">
        <f t="shared" ref="L4:L8" si="0">SUM(J4:K4)</f>
        <v>0</v>
      </c>
      <c r="M4" s="20" t="s">
        <v>40</v>
      </c>
      <c r="O4" s="22">
        <f t="shared" ref="O4:O8" si="1">SUM(M4:N4)</f>
        <v>0</v>
      </c>
      <c r="P4" s="295"/>
      <c r="Q4" s="138">
        <v>0</v>
      </c>
      <c r="R4" s="136">
        <v>0</v>
      </c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</row>
    <row r="5" spans="1:108" s="9" customFormat="1" ht="15.5" x14ac:dyDescent="0.35">
      <c r="A5" s="131" t="s">
        <v>41</v>
      </c>
      <c r="B5" s="79"/>
      <c r="C5" s="79"/>
      <c r="D5" s="167" t="s">
        <v>171</v>
      </c>
      <c r="E5" s="169" t="s">
        <v>42</v>
      </c>
      <c r="F5" s="169" t="s">
        <v>44</v>
      </c>
      <c r="G5" s="160" t="s">
        <v>179</v>
      </c>
      <c r="H5" s="16"/>
      <c r="I5" s="16"/>
      <c r="J5" s="22">
        <v>0</v>
      </c>
      <c r="K5" s="22">
        <v>0</v>
      </c>
      <c r="L5" s="22">
        <f t="shared" si="0"/>
        <v>0</v>
      </c>
      <c r="M5" s="16" t="s">
        <v>40</v>
      </c>
      <c r="N5" s="16" t="s">
        <v>40</v>
      </c>
      <c r="O5" s="22">
        <f t="shared" si="1"/>
        <v>0</v>
      </c>
      <c r="P5" s="295"/>
      <c r="Q5" s="137">
        <v>0</v>
      </c>
      <c r="R5" s="139">
        <v>0</v>
      </c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</row>
    <row r="6" spans="1:108" s="9" customFormat="1" ht="15.5" x14ac:dyDescent="0.35">
      <c r="A6" s="131" t="s">
        <v>41</v>
      </c>
      <c r="B6" s="79"/>
      <c r="C6" s="79"/>
      <c r="D6" s="167" t="s">
        <v>171</v>
      </c>
      <c r="E6" s="168" t="s">
        <v>42</v>
      </c>
      <c r="F6" s="168" t="s">
        <v>44</v>
      </c>
      <c r="G6" s="160" t="s">
        <v>180</v>
      </c>
      <c r="H6" s="20"/>
      <c r="I6" s="20"/>
      <c r="J6" s="142">
        <v>66</v>
      </c>
      <c r="K6" s="142">
        <v>68</v>
      </c>
      <c r="L6" s="22">
        <f t="shared" si="0"/>
        <v>134</v>
      </c>
      <c r="M6" s="206">
        <v>10</v>
      </c>
      <c r="N6" s="206">
        <v>10</v>
      </c>
      <c r="O6" s="22">
        <f t="shared" si="1"/>
        <v>20</v>
      </c>
      <c r="P6" s="295" t="s">
        <v>498</v>
      </c>
      <c r="Q6" s="137">
        <v>10</v>
      </c>
      <c r="R6" s="139">
        <v>10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</row>
    <row r="7" spans="1:108" s="9" customFormat="1" ht="15.5" x14ac:dyDescent="0.35">
      <c r="A7" s="131" t="s">
        <v>41</v>
      </c>
      <c r="B7" s="79"/>
      <c r="C7" s="79"/>
      <c r="D7" s="167" t="s">
        <v>171</v>
      </c>
      <c r="E7" s="168" t="s">
        <v>42</v>
      </c>
      <c r="F7" s="168" t="s">
        <v>44</v>
      </c>
      <c r="G7" s="160" t="s">
        <v>181</v>
      </c>
      <c r="H7" s="20"/>
      <c r="I7" s="20"/>
      <c r="J7" s="142">
        <v>0</v>
      </c>
      <c r="K7" s="142">
        <v>0</v>
      </c>
      <c r="L7" s="22">
        <f t="shared" si="0"/>
        <v>0</v>
      </c>
      <c r="M7" s="206" t="s">
        <v>40</v>
      </c>
      <c r="N7" s="206" t="s">
        <v>40</v>
      </c>
      <c r="O7" s="22">
        <f t="shared" si="1"/>
        <v>0</v>
      </c>
      <c r="P7" s="295"/>
      <c r="Q7" s="137">
        <v>0</v>
      </c>
      <c r="R7" s="139">
        <v>0</v>
      </c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</row>
    <row r="8" spans="1:108" s="9" customFormat="1" ht="15.5" x14ac:dyDescent="0.35">
      <c r="A8" s="131" t="s">
        <v>41</v>
      </c>
      <c r="B8" s="79"/>
      <c r="C8" s="79"/>
      <c r="D8" s="167" t="s">
        <v>171</v>
      </c>
      <c r="E8" s="169" t="s">
        <v>42</v>
      </c>
      <c r="F8" s="169" t="s">
        <v>44</v>
      </c>
      <c r="G8" s="160" t="s">
        <v>183</v>
      </c>
      <c r="H8" s="16"/>
      <c r="I8" s="16"/>
      <c r="J8" s="22">
        <v>65</v>
      </c>
      <c r="K8" s="22">
        <v>62</v>
      </c>
      <c r="L8" s="22">
        <f t="shared" si="0"/>
        <v>127</v>
      </c>
      <c r="M8" s="206">
        <v>9</v>
      </c>
      <c r="N8" s="206">
        <v>9</v>
      </c>
      <c r="O8" s="22">
        <f t="shared" si="1"/>
        <v>18</v>
      </c>
      <c r="P8" s="295"/>
      <c r="Q8" s="137">
        <v>9</v>
      </c>
      <c r="R8" s="139">
        <v>9</v>
      </c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</row>
    <row r="9" spans="1:108" s="9" customFormat="1" x14ac:dyDescent="0.35">
      <c r="A9" s="131" t="s">
        <v>40</v>
      </c>
      <c r="B9" s="131"/>
      <c r="C9" s="131"/>
      <c r="D9" s="164"/>
      <c r="E9" s="164"/>
      <c r="F9" s="164"/>
      <c r="G9" s="18" t="s">
        <v>178</v>
      </c>
      <c r="H9" s="3"/>
      <c r="I9" s="3"/>
      <c r="J9" s="3"/>
      <c r="K9" s="3"/>
      <c r="L9" s="3"/>
      <c r="M9" s="3"/>
      <c r="N9" s="3"/>
      <c r="O9" s="3"/>
      <c r="P9" s="295"/>
      <c r="Q9" s="137"/>
      <c r="R9" s="139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</row>
    <row r="10" spans="1:108" s="9" customFormat="1" x14ac:dyDescent="0.35">
      <c r="A10" s="131"/>
      <c r="B10" s="131"/>
      <c r="C10" s="131"/>
      <c r="D10" s="165"/>
      <c r="E10" s="166">
        <v>7</v>
      </c>
      <c r="F10" s="166"/>
      <c r="G10" s="19"/>
      <c r="H10" s="19" t="s">
        <v>1</v>
      </c>
      <c r="I10" s="19"/>
      <c r="J10" s="19" t="s">
        <v>2</v>
      </c>
      <c r="K10" s="19"/>
      <c r="L10" s="19"/>
      <c r="M10" s="19" t="s">
        <v>3</v>
      </c>
      <c r="N10" s="19"/>
      <c r="O10" s="19"/>
      <c r="P10" s="295"/>
      <c r="Q10" s="311" t="s">
        <v>515</v>
      </c>
      <c r="R10" s="311" t="s">
        <v>516</v>
      </c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</row>
    <row r="11" spans="1:108" s="9" customFormat="1" x14ac:dyDescent="0.35">
      <c r="A11" s="131"/>
      <c r="B11" s="79"/>
      <c r="C11" s="162" t="s">
        <v>436</v>
      </c>
      <c r="D11" s="163"/>
      <c r="E11" s="163"/>
      <c r="F11" s="163"/>
      <c r="G11" s="20" t="s">
        <v>4</v>
      </c>
      <c r="H11" s="20" t="s">
        <v>5</v>
      </c>
      <c r="I11" s="20" t="s">
        <v>6</v>
      </c>
      <c r="J11" s="20" t="s">
        <v>5</v>
      </c>
      <c r="K11" s="20" t="s">
        <v>6</v>
      </c>
      <c r="L11" s="20" t="s">
        <v>122</v>
      </c>
      <c r="M11" s="20" t="s">
        <v>5</v>
      </c>
      <c r="N11" s="20" t="s">
        <v>6</v>
      </c>
      <c r="O11" s="20" t="s">
        <v>166</v>
      </c>
      <c r="P11" s="295"/>
      <c r="Q11" s="138" t="s">
        <v>514</v>
      </c>
      <c r="R11" s="138" t="s">
        <v>514</v>
      </c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</row>
    <row r="12" spans="1:108" s="9" customFormat="1" ht="15.5" x14ac:dyDescent="0.35">
      <c r="A12" s="131" t="s">
        <v>41</v>
      </c>
      <c r="B12" s="79"/>
      <c r="C12" s="79"/>
      <c r="D12" s="167" t="s">
        <v>171</v>
      </c>
      <c r="E12" s="169" t="s">
        <v>42</v>
      </c>
      <c r="F12" s="169" t="s">
        <v>44</v>
      </c>
      <c r="G12" s="160" t="s">
        <v>176</v>
      </c>
      <c r="H12" s="16"/>
      <c r="I12" s="16"/>
      <c r="J12" s="22">
        <v>71</v>
      </c>
      <c r="K12" s="22">
        <v>0</v>
      </c>
      <c r="L12" s="22">
        <f t="shared" ref="L12:L18" si="2">SUM(J12:K12)</f>
        <v>71</v>
      </c>
      <c r="M12" s="206">
        <v>10</v>
      </c>
      <c r="N12" s="16"/>
      <c r="O12" s="22">
        <f t="shared" ref="O12:O18" si="3">SUM(M12:N12)</f>
        <v>10</v>
      </c>
      <c r="P12" s="295" t="s">
        <v>498</v>
      </c>
      <c r="Q12" s="137">
        <v>10</v>
      </c>
      <c r="R12" s="139">
        <v>0</v>
      </c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</row>
    <row r="13" spans="1:108" s="9" customFormat="1" ht="15.5" x14ac:dyDescent="0.35">
      <c r="A13" s="131" t="s">
        <v>41</v>
      </c>
      <c r="B13" s="79"/>
      <c r="C13" s="79"/>
      <c r="D13" s="167" t="s">
        <v>171</v>
      </c>
      <c r="E13" s="169" t="s">
        <v>42</v>
      </c>
      <c r="F13" s="169" t="s">
        <v>44</v>
      </c>
      <c r="G13" s="160" t="s">
        <v>184</v>
      </c>
      <c r="H13" s="16"/>
      <c r="I13" s="16"/>
      <c r="J13" s="22">
        <v>0</v>
      </c>
      <c r="K13" s="22">
        <v>0</v>
      </c>
      <c r="L13" s="22">
        <f t="shared" si="2"/>
        <v>0</v>
      </c>
      <c r="M13" s="16"/>
      <c r="N13" s="16"/>
      <c r="O13" s="22">
        <f t="shared" si="3"/>
        <v>0</v>
      </c>
      <c r="P13" s="295"/>
      <c r="Q13" s="137">
        <v>0</v>
      </c>
      <c r="R13" s="139">
        <v>0</v>
      </c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</row>
    <row r="14" spans="1:108" s="9" customFormat="1" ht="15.5" x14ac:dyDescent="0.35">
      <c r="A14" s="131" t="s">
        <v>41</v>
      </c>
      <c r="B14" s="79"/>
      <c r="C14" s="79"/>
      <c r="D14" s="167" t="s">
        <v>171</v>
      </c>
      <c r="E14" s="169" t="s">
        <v>42</v>
      </c>
      <c r="F14" s="169" t="s">
        <v>44</v>
      </c>
      <c r="G14" s="160" t="s">
        <v>185</v>
      </c>
      <c r="H14" s="16"/>
      <c r="I14" s="16"/>
      <c r="J14" s="22">
        <v>0</v>
      </c>
      <c r="K14" s="22">
        <v>0</v>
      </c>
      <c r="L14" s="22">
        <f t="shared" si="2"/>
        <v>0</v>
      </c>
      <c r="M14" s="16"/>
      <c r="N14" s="16"/>
      <c r="O14" s="22">
        <f t="shared" si="3"/>
        <v>0</v>
      </c>
      <c r="P14" s="295"/>
      <c r="Q14" s="137">
        <v>0</v>
      </c>
      <c r="R14" s="139">
        <v>0</v>
      </c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</row>
    <row r="15" spans="1:108" s="9" customFormat="1" ht="15.5" x14ac:dyDescent="0.35">
      <c r="A15" s="131" t="s">
        <v>41</v>
      </c>
      <c r="B15" s="79"/>
      <c r="C15" s="79"/>
      <c r="D15" s="167" t="s">
        <v>171</v>
      </c>
      <c r="E15" s="169" t="s">
        <v>42</v>
      </c>
      <c r="F15" s="169" t="s">
        <v>44</v>
      </c>
      <c r="G15" s="160" t="s">
        <v>212</v>
      </c>
      <c r="H15" s="16"/>
      <c r="I15" s="16"/>
      <c r="J15" s="22">
        <v>0</v>
      </c>
      <c r="K15" s="22">
        <v>0</v>
      </c>
      <c r="L15" s="22">
        <f t="shared" si="2"/>
        <v>0</v>
      </c>
      <c r="M15" s="16"/>
      <c r="N15" s="16"/>
      <c r="O15" s="22">
        <f t="shared" si="3"/>
        <v>0</v>
      </c>
      <c r="P15" s="295"/>
      <c r="Q15" s="137">
        <v>0</v>
      </c>
      <c r="R15" s="139">
        <v>0</v>
      </c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</row>
    <row r="16" spans="1:108" s="9" customFormat="1" ht="15.5" x14ac:dyDescent="0.35">
      <c r="A16" s="131" t="s">
        <v>41</v>
      </c>
      <c r="B16" s="79"/>
      <c r="C16" s="79"/>
      <c r="D16" s="167" t="s">
        <v>170</v>
      </c>
      <c r="E16" s="169" t="s">
        <v>42</v>
      </c>
      <c r="F16" s="169" t="s">
        <v>44</v>
      </c>
      <c r="G16" s="160" t="s">
        <v>186</v>
      </c>
      <c r="H16" s="16"/>
      <c r="I16" s="16"/>
      <c r="J16" s="22">
        <v>0</v>
      </c>
      <c r="K16" s="22">
        <v>0</v>
      </c>
      <c r="L16" s="22">
        <f t="shared" si="2"/>
        <v>0</v>
      </c>
      <c r="M16" s="16"/>
      <c r="N16" s="16"/>
      <c r="O16" s="22">
        <f t="shared" si="3"/>
        <v>0</v>
      </c>
      <c r="P16" s="295"/>
      <c r="Q16" s="137" t="s">
        <v>40</v>
      </c>
      <c r="R16" s="139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</row>
    <row r="17" spans="1:108" s="9" customFormat="1" ht="15.5" x14ac:dyDescent="0.35">
      <c r="A17" s="131" t="s">
        <v>41</v>
      </c>
      <c r="B17" s="79"/>
      <c r="C17" s="79"/>
      <c r="D17" s="167" t="s">
        <v>170</v>
      </c>
      <c r="E17" s="169" t="s">
        <v>42</v>
      </c>
      <c r="F17" s="169" t="s">
        <v>44</v>
      </c>
      <c r="G17" s="160" t="s">
        <v>187</v>
      </c>
      <c r="H17" s="16"/>
      <c r="I17" s="16"/>
      <c r="J17" s="22">
        <v>0</v>
      </c>
      <c r="K17" s="22">
        <v>0</v>
      </c>
      <c r="L17" s="22">
        <f t="shared" si="2"/>
        <v>0</v>
      </c>
      <c r="M17" s="16"/>
      <c r="N17" s="16"/>
      <c r="O17" s="22">
        <f t="shared" si="3"/>
        <v>0</v>
      </c>
      <c r="P17" s="295"/>
      <c r="Q17" s="137"/>
      <c r="R17" s="139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</row>
    <row r="18" spans="1:108" s="9" customFormat="1" ht="15.5" x14ac:dyDescent="0.35">
      <c r="A18" s="131" t="s">
        <v>41</v>
      </c>
      <c r="B18" s="79"/>
      <c r="C18" s="79"/>
      <c r="D18" s="167" t="s">
        <v>170</v>
      </c>
      <c r="E18" s="169" t="s">
        <v>42</v>
      </c>
      <c r="F18" s="169" t="s">
        <v>44</v>
      </c>
      <c r="G18" s="160" t="s">
        <v>188</v>
      </c>
      <c r="H18" s="16"/>
      <c r="I18" s="16"/>
      <c r="J18" s="22">
        <v>65</v>
      </c>
      <c r="K18" s="22">
        <v>0</v>
      </c>
      <c r="L18" s="22">
        <f t="shared" si="2"/>
        <v>65</v>
      </c>
      <c r="M18" s="206">
        <v>9</v>
      </c>
      <c r="N18" s="16"/>
      <c r="O18" s="22">
        <f t="shared" si="3"/>
        <v>9</v>
      </c>
      <c r="P18" s="295"/>
      <c r="Q18" s="137"/>
      <c r="R18" s="139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</row>
    <row r="19" spans="1:108" s="3" customFormat="1" x14ac:dyDescent="0.35">
      <c r="A19" s="131" t="s">
        <v>40</v>
      </c>
      <c r="B19" s="131"/>
      <c r="C19" s="131"/>
      <c r="D19" s="164"/>
      <c r="E19" s="164"/>
      <c r="F19" s="164"/>
      <c r="G19" s="18" t="s">
        <v>134</v>
      </c>
      <c r="P19" s="295"/>
      <c r="Q19" s="311" t="s">
        <v>515</v>
      </c>
      <c r="R19" s="311" t="s">
        <v>516</v>
      </c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</row>
    <row r="20" spans="1:108" s="19" customFormat="1" x14ac:dyDescent="0.35">
      <c r="A20" s="131" t="s">
        <v>40</v>
      </c>
      <c r="B20" s="131"/>
      <c r="C20" s="131"/>
      <c r="D20" s="165"/>
      <c r="E20" s="166">
        <v>7</v>
      </c>
      <c r="F20" s="166"/>
      <c r="H20" s="19" t="s">
        <v>1</v>
      </c>
      <c r="J20" s="19" t="s">
        <v>2</v>
      </c>
      <c r="M20" s="19" t="s">
        <v>3</v>
      </c>
      <c r="P20" s="295"/>
      <c r="Q20" s="138" t="s">
        <v>514</v>
      </c>
      <c r="R20" s="138" t="s">
        <v>514</v>
      </c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</row>
    <row r="21" spans="1:108" s="20" customFormat="1" x14ac:dyDescent="0.35">
      <c r="A21" s="131" t="s">
        <v>40</v>
      </c>
      <c r="B21" s="79"/>
      <c r="C21" s="162" t="s">
        <v>436</v>
      </c>
      <c r="D21" s="163"/>
      <c r="E21" s="163"/>
      <c r="F21" s="163"/>
      <c r="G21" s="20" t="s">
        <v>4</v>
      </c>
      <c r="H21" s="20" t="s">
        <v>5</v>
      </c>
      <c r="I21" s="20" t="s">
        <v>6</v>
      </c>
      <c r="J21" s="20" t="s">
        <v>5</v>
      </c>
      <c r="K21" s="20" t="s">
        <v>6</v>
      </c>
      <c r="L21" s="20" t="s">
        <v>122</v>
      </c>
      <c r="M21" s="20" t="s">
        <v>5</v>
      </c>
      <c r="N21" s="20" t="s">
        <v>6</v>
      </c>
      <c r="O21" s="20" t="s">
        <v>166</v>
      </c>
      <c r="P21" s="295"/>
      <c r="Q21" s="138"/>
      <c r="R21" s="136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</row>
    <row r="22" spans="1:108" s="20" customFormat="1" ht="15.5" x14ac:dyDescent="0.35">
      <c r="A22" s="131" t="s">
        <v>41</v>
      </c>
      <c r="B22" s="79"/>
      <c r="C22" s="79"/>
      <c r="D22" s="167" t="s">
        <v>171</v>
      </c>
      <c r="E22" s="169" t="s">
        <v>42</v>
      </c>
      <c r="F22" s="169" t="s">
        <v>45</v>
      </c>
      <c r="G22" s="160" t="s">
        <v>181</v>
      </c>
      <c r="J22" s="67">
        <v>5.69</v>
      </c>
      <c r="K22" s="67">
        <v>5.42</v>
      </c>
      <c r="L22" s="22">
        <f t="shared" ref="L22:L28" si="4">SUM(J22:K22)</f>
        <v>11.11</v>
      </c>
      <c r="M22" s="206">
        <v>10</v>
      </c>
      <c r="N22" s="206">
        <v>10</v>
      </c>
      <c r="O22" s="22">
        <f t="shared" ref="O22:O28" si="5">SUM(M22:N22)</f>
        <v>20</v>
      </c>
      <c r="P22" s="295" t="s">
        <v>498</v>
      </c>
      <c r="Q22" s="313">
        <v>10</v>
      </c>
      <c r="R22" s="136">
        <v>10</v>
      </c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</row>
    <row r="23" spans="1:108" s="20" customFormat="1" ht="15.5" x14ac:dyDescent="0.35">
      <c r="A23" s="131" t="s">
        <v>41</v>
      </c>
      <c r="B23" s="79"/>
      <c r="C23" s="79"/>
      <c r="D23" s="167" t="s">
        <v>171</v>
      </c>
      <c r="E23" s="169" t="s">
        <v>42</v>
      </c>
      <c r="F23" s="169" t="s">
        <v>45</v>
      </c>
      <c r="G23" s="160" t="s">
        <v>176</v>
      </c>
      <c r="J23" s="67">
        <v>100</v>
      </c>
      <c r="K23" s="67">
        <v>9.92</v>
      </c>
      <c r="L23" s="22">
        <f t="shared" si="4"/>
        <v>109.92</v>
      </c>
      <c r="N23" s="206">
        <v>9</v>
      </c>
      <c r="O23" s="22">
        <f t="shared" si="5"/>
        <v>9</v>
      </c>
      <c r="P23" s="295"/>
      <c r="Q23" s="313">
        <v>0</v>
      </c>
      <c r="R23" s="136">
        <v>9</v>
      </c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</row>
    <row r="24" spans="1:108" s="20" customFormat="1" ht="15.5" x14ac:dyDescent="0.35">
      <c r="A24" s="131" t="s">
        <v>41</v>
      </c>
      <c r="B24" s="79"/>
      <c r="C24" s="79"/>
      <c r="D24" s="167" t="s">
        <v>173</v>
      </c>
      <c r="E24" s="169" t="s">
        <v>42</v>
      </c>
      <c r="F24" s="169" t="s">
        <v>45</v>
      </c>
      <c r="G24" s="160" t="s">
        <v>189</v>
      </c>
      <c r="J24" s="67">
        <v>100</v>
      </c>
      <c r="K24" s="67">
        <v>12.2</v>
      </c>
      <c r="L24" s="22">
        <f t="shared" si="4"/>
        <v>112.2</v>
      </c>
      <c r="N24" s="206">
        <v>8</v>
      </c>
      <c r="O24" s="22">
        <f t="shared" si="5"/>
        <v>8</v>
      </c>
      <c r="P24" s="295"/>
      <c r="Q24" s="313"/>
      <c r="R24" s="136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</row>
    <row r="25" spans="1:108" s="20" customFormat="1" ht="15.5" x14ac:dyDescent="0.35">
      <c r="A25" s="131" t="s">
        <v>41</v>
      </c>
      <c r="B25" s="79"/>
      <c r="C25" s="79"/>
      <c r="D25" s="167" t="s">
        <v>170</v>
      </c>
      <c r="E25" s="169" t="s">
        <v>42</v>
      </c>
      <c r="F25" s="169" t="s">
        <v>45</v>
      </c>
      <c r="G25" s="160" t="s">
        <v>177</v>
      </c>
      <c r="J25" s="67">
        <v>100</v>
      </c>
      <c r="K25" s="67">
        <v>27.34</v>
      </c>
      <c r="L25" s="22">
        <f t="shared" si="4"/>
        <v>127.34</v>
      </c>
      <c r="M25" s="206"/>
      <c r="N25" s="206">
        <v>7</v>
      </c>
      <c r="O25" s="22">
        <f t="shared" si="5"/>
        <v>7</v>
      </c>
      <c r="P25" s="295"/>
      <c r="Q25" s="313"/>
      <c r="R25" s="136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</row>
    <row r="26" spans="1:108" s="20" customFormat="1" ht="15.5" x14ac:dyDescent="0.35">
      <c r="A26" s="131" t="s">
        <v>41</v>
      </c>
      <c r="B26" s="79"/>
      <c r="C26" s="79"/>
      <c r="D26" s="167" t="s">
        <v>171</v>
      </c>
      <c r="E26" s="169" t="s">
        <v>42</v>
      </c>
      <c r="F26" s="169" t="s">
        <v>45</v>
      </c>
      <c r="G26" s="160" t="s">
        <v>133</v>
      </c>
      <c r="J26" s="67">
        <v>100</v>
      </c>
      <c r="K26" s="67">
        <v>100</v>
      </c>
      <c r="L26" s="22">
        <f t="shared" si="4"/>
        <v>200</v>
      </c>
      <c r="O26" s="22">
        <f t="shared" si="5"/>
        <v>0</v>
      </c>
      <c r="P26" s="295"/>
      <c r="Q26" s="313">
        <v>0</v>
      </c>
      <c r="R26" s="136">
        <v>0</v>
      </c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</row>
    <row r="27" spans="1:108" s="20" customFormat="1" ht="15.5" x14ac:dyDescent="0.35">
      <c r="A27" s="131" t="s">
        <v>41</v>
      </c>
      <c r="B27" s="79"/>
      <c r="C27" s="79"/>
      <c r="D27" s="167" t="s">
        <v>174</v>
      </c>
      <c r="E27" s="169" t="s">
        <v>42</v>
      </c>
      <c r="F27" s="169" t="s">
        <v>45</v>
      </c>
      <c r="G27" s="160" t="s">
        <v>182</v>
      </c>
      <c r="J27" s="67">
        <v>100</v>
      </c>
      <c r="K27" s="67">
        <v>100</v>
      </c>
      <c r="L27" s="22">
        <f t="shared" si="4"/>
        <v>200</v>
      </c>
      <c r="M27" s="206"/>
      <c r="O27" s="22">
        <f t="shared" si="5"/>
        <v>0</v>
      </c>
      <c r="P27" s="295"/>
      <c r="Q27" s="313"/>
      <c r="R27" s="136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</row>
    <row r="28" spans="1:108" s="20" customFormat="1" ht="15.5" x14ac:dyDescent="0.35">
      <c r="A28" s="131" t="s">
        <v>41</v>
      </c>
      <c r="B28" s="79"/>
      <c r="C28" s="79"/>
      <c r="D28" s="167" t="s">
        <v>172</v>
      </c>
      <c r="E28" s="169" t="s">
        <v>42</v>
      </c>
      <c r="F28" s="169" t="s">
        <v>45</v>
      </c>
      <c r="G28" s="160" t="s">
        <v>191</v>
      </c>
      <c r="J28" s="67">
        <v>11.05</v>
      </c>
      <c r="K28" s="67">
        <v>100</v>
      </c>
      <c r="L28" s="22">
        <f t="shared" si="4"/>
        <v>111.05</v>
      </c>
      <c r="M28" s="206">
        <v>9</v>
      </c>
      <c r="N28" s="79"/>
      <c r="O28" s="22">
        <f t="shared" si="5"/>
        <v>9</v>
      </c>
      <c r="P28" s="295"/>
      <c r="Q28" s="313"/>
      <c r="R28" s="136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</row>
    <row r="29" spans="1:108" s="3" customFormat="1" x14ac:dyDescent="0.35">
      <c r="A29" s="131"/>
      <c r="B29" s="131"/>
      <c r="C29" s="131"/>
      <c r="D29" s="164"/>
      <c r="E29" s="164"/>
      <c r="F29" s="164"/>
      <c r="G29" s="18" t="s">
        <v>13</v>
      </c>
      <c r="K29" s="3" t="s">
        <v>40</v>
      </c>
      <c r="P29" s="295"/>
      <c r="Q29" s="311" t="s">
        <v>515</v>
      </c>
      <c r="R29" s="311" t="s">
        <v>516</v>
      </c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</row>
    <row r="30" spans="1:108" x14ac:dyDescent="0.35">
      <c r="A30" s="131" t="s">
        <v>40</v>
      </c>
      <c r="B30" s="131"/>
      <c r="C30" s="131"/>
      <c r="D30" s="165"/>
      <c r="E30" s="166">
        <v>55</v>
      </c>
      <c r="F30" s="166"/>
      <c r="G30" s="19" t="s">
        <v>4</v>
      </c>
      <c r="H30" s="19" t="s">
        <v>5</v>
      </c>
      <c r="I30" s="19" t="s">
        <v>6</v>
      </c>
      <c r="J30" s="19" t="s">
        <v>5</v>
      </c>
      <c r="K30" s="19" t="s">
        <v>6</v>
      </c>
      <c r="L30" s="19" t="s">
        <v>122</v>
      </c>
      <c r="M30" s="19" t="s">
        <v>5</v>
      </c>
      <c r="N30" s="19" t="s">
        <v>6</v>
      </c>
      <c r="O30" s="19" t="s">
        <v>166</v>
      </c>
      <c r="Q30" s="138" t="s">
        <v>514</v>
      </c>
      <c r="R30" s="138" t="s">
        <v>514</v>
      </c>
    </row>
    <row r="31" spans="1:108" x14ac:dyDescent="0.35">
      <c r="A31" s="131" t="s">
        <v>40</v>
      </c>
      <c r="B31" s="79"/>
      <c r="C31" s="162" t="s">
        <v>436</v>
      </c>
      <c r="D31" s="163"/>
      <c r="E31" s="163"/>
      <c r="F31" s="163"/>
      <c r="G31" s="20"/>
      <c r="H31" s="20" t="s">
        <v>1</v>
      </c>
      <c r="I31" s="20"/>
      <c r="J31" s="20" t="s">
        <v>2</v>
      </c>
      <c r="K31" s="20"/>
      <c r="L31" s="20"/>
      <c r="M31" s="20" t="s">
        <v>3</v>
      </c>
      <c r="N31" s="20"/>
      <c r="O31" s="20" t="s">
        <v>40</v>
      </c>
    </row>
    <row r="32" spans="1:108" ht="15.5" x14ac:dyDescent="0.35">
      <c r="A32" s="131" t="s">
        <v>41</v>
      </c>
      <c r="B32" s="79"/>
      <c r="C32" s="79" t="s">
        <v>466</v>
      </c>
      <c r="D32" s="171" t="s">
        <v>208</v>
      </c>
      <c r="E32" s="168" t="s">
        <v>46</v>
      </c>
      <c r="F32" s="168" t="s">
        <v>168</v>
      </c>
      <c r="G32" s="160" t="s">
        <v>226</v>
      </c>
      <c r="H32" s="16"/>
      <c r="I32" s="16"/>
      <c r="J32" s="7">
        <v>2.56</v>
      </c>
      <c r="K32" s="7">
        <v>100</v>
      </c>
      <c r="L32" s="7">
        <f t="shared" ref="L32:L63" si="6">SUM(J32:K32)</f>
        <v>102.56</v>
      </c>
      <c r="M32" s="206">
        <v>10</v>
      </c>
      <c r="N32" s="16"/>
      <c r="O32" s="7">
        <f>SUM(M32:N32)</f>
        <v>10</v>
      </c>
      <c r="Q32" s="137">
        <v>10</v>
      </c>
    </row>
    <row r="33" spans="1:18" ht="13.5" customHeight="1" x14ac:dyDescent="0.35">
      <c r="A33" s="131" t="s">
        <v>41</v>
      </c>
      <c r="B33" s="79"/>
      <c r="C33" s="79"/>
      <c r="D33" s="171" t="s">
        <v>211</v>
      </c>
      <c r="E33" s="170" t="s">
        <v>46</v>
      </c>
      <c r="F33" s="170" t="s">
        <v>168</v>
      </c>
      <c r="G33" s="160" t="s">
        <v>215</v>
      </c>
      <c r="H33" s="16"/>
      <c r="I33" s="16"/>
      <c r="J33" s="22">
        <v>2.69</v>
      </c>
      <c r="K33" s="22">
        <v>100</v>
      </c>
      <c r="L33" s="22">
        <f t="shared" si="6"/>
        <v>102.69</v>
      </c>
      <c r="M33" s="206">
        <v>9</v>
      </c>
      <c r="N33" s="16"/>
      <c r="O33" s="22">
        <f>SUM(M33:N33)</f>
        <v>9</v>
      </c>
    </row>
    <row r="34" spans="1:18" ht="13.5" customHeight="1" x14ac:dyDescent="0.35">
      <c r="A34" s="131" t="s">
        <v>41</v>
      </c>
      <c r="B34" s="79"/>
      <c r="C34" s="79"/>
      <c r="D34" s="171" t="s">
        <v>208</v>
      </c>
      <c r="E34" s="168" t="s">
        <v>46</v>
      </c>
      <c r="F34" s="168" t="s">
        <v>168</v>
      </c>
      <c r="G34" s="160" t="s">
        <v>219</v>
      </c>
      <c r="H34" s="16"/>
      <c r="I34" s="16"/>
      <c r="J34" s="7">
        <v>2.8</v>
      </c>
      <c r="K34" s="7">
        <v>100</v>
      </c>
      <c r="L34" s="7">
        <f t="shared" si="6"/>
        <v>102.8</v>
      </c>
      <c r="M34" s="206">
        <v>8</v>
      </c>
      <c r="N34" s="16"/>
      <c r="O34" s="7">
        <f>SUM(M34:N34)</f>
        <v>8</v>
      </c>
      <c r="Q34" s="137">
        <v>9</v>
      </c>
    </row>
    <row r="35" spans="1:18" ht="13.5" customHeight="1" x14ac:dyDescent="0.35">
      <c r="A35" s="131" t="s">
        <v>41</v>
      </c>
      <c r="B35" s="79" t="s">
        <v>40</v>
      </c>
      <c r="C35" s="79" t="s">
        <v>465</v>
      </c>
      <c r="D35" s="171" t="s">
        <v>209</v>
      </c>
      <c r="E35" s="168" t="s">
        <v>46</v>
      </c>
      <c r="F35" s="168" t="s">
        <v>168</v>
      </c>
      <c r="G35" s="160" t="s">
        <v>223</v>
      </c>
      <c r="H35" s="16"/>
      <c r="I35" s="16"/>
      <c r="J35" s="7">
        <v>2.98</v>
      </c>
      <c r="K35" s="7">
        <v>16.03</v>
      </c>
      <c r="L35" s="7">
        <f t="shared" si="6"/>
        <v>19.010000000000002</v>
      </c>
      <c r="M35" s="206">
        <v>7</v>
      </c>
      <c r="N35" s="16"/>
      <c r="O35" s="7">
        <f>SUM(M35:N35)</f>
        <v>7</v>
      </c>
    </row>
    <row r="36" spans="1:18" ht="13.5" customHeight="1" x14ac:dyDescent="0.35">
      <c r="A36" s="131" t="s">
        <v>41</v>
      </c>
      <c r="B36" s="79"/>
      <c r="C36" s="79"/>
      <c r="D36" s="171" t="s">
        <v>208</v>
      </c>
      <c r="E36" s="168" t="s">
        <v>46</v>
      </c>
      <c r="F36" s="168" t="s">
        <v>168</v>
      </c>
      <c r="G36" s="160" t="s">
        <v>230</v>
      </c>
      <c r="H36" s="16"/>
      <c r="I36" s="16"/>
      <c r="J36" s="7">
        <v>3.34</v>
      </c>
      <c r="K36" s="7">
        <v>100</v>
      </c>
      <c r="L36" s="7">
        <f t="shared" si="6"/>
        <v>103.34</v>
      </c>
      <c r="M36" s="206">
        <v>6</v>
      </c>
      <c r="N36" s="16"/>
      <c r="O36" s="7">
        <f>SUM(M36:N36)</f>
        <v>6</v>
      </c>
      <c r="Q36" s="137">
        <v>8</v>
      </c>
    </row>
    <row r="37" spans="1:18" ht="13.5" customHeight="1" x14ac:dyDescent="0.35">
      <c r="A37" s="131" t="s">
        <v>41</v>
      </c>
      <c r="B37" s="79"/>
      <c r="C37" s="79"/>
      <c r="D37" s="171" t="s">
        <v>208</v>
      </c>
      <c r="E37" s="170" t="s">
        <v>46</v>
      </c>
      <c r="F37" s="170" t="s">
        <v>168</v>
      </c>
      <c r="G37" s="160" t="s">
        <v>260</v>
      </c>
      <c r="H37" s="16"/>
      <c r="I37" s="16"/>
      <c r="J37" s="22">
        <v>3.78</v>
      </c>
      <c r="K37" s="22">
        <v>100</v>
      </c>
      <c r="L37" s="22">
        <f t="shared" si="6"/>
        <v>103.78</v>
      </c>
      <c r="M37" s="206">
        <v>5</v>
      </c>
      <c r="N37" s="20"/>
      <c r="O37" s="22">
        <v>0</v>
      </c>
      <c r="Q37" s="137">
        <v>7</v>
      </c>
    </row>
    <row r="38" spans="1:18" ht="13.5" customHeight="1" x14ac:dyDescent="0.35">
      <c r="A38" s="131" t="s">
        <v>41</v>
      </c>
      <c r="B38" s="79"/>
      <c r="C38" s="79"/>
      <c r="D38" s="171" t="s">
        <v>208</v>
      </c>
      <c r="E38" s="170" t="s">
        <v>46</v>
      </c>
      <c r="F38" s="170" t="s">
        <v>168</v>
      </c>
      <c r="G38" s="160" t="s">
        <v>124</v>
      </c>
      <c r="H38" s="16"/>
      <c r="I38" s="16"/>
      <c r="J38" s="22">
        <v>3.88</v>
      </c>
      <c r="K38" s="22">
        <v>4.18</v>
      </c>
      <c r="L38" s="22">
        <f t="shared" si="6"/>
        <v>8.0599999999999987</v>
      </c>
      <c r="M38" s="206">
        <v>4</v>
      </c>
      <c r="N38" s="20"/>
      <c r="O38" s="22">
        <v>0</v>
      </c>
      <c r="P38" s="295" t="s">
        <v>498</v>
      </c>
      <c r="Q38" s="137">
        <v>6</v>
      </c>
      <c r="R38" s="139">
        <v>4</v>
      </c>
    </row>
    <row r="39" spans="1:18" ht="13.5" customHeight="1" x14ac:dyDescent="0.35">
      <c r="A39" s="131" t="s">
        <v>41</v>
      </c>
      <c r="B39" s="79" t="s">
        <v>465</v>
      </c>
      <c r="C39" s="79" t="s">
        <v>466</v>
      </c>
      <c r="D39" s="171" t="s">
        <v>208</v>
      </c>
      <c r="E39" s="170" t="s">
        <v>46</v>
      </c>
      <c r="F39" s="170" t="s">
        <v>168</v>
      </c>
      <c r="G39" s="160" t="s">
        <v>259</v>
      </c>
      <c r="H39" s="16"/>
      <c r="I39" s="16"/>
      <c r="J39" s="22">
        <v>4.08</v>
      </c>
      <c r="K39" s="22">
        <v>5.46</v>
      </c>
      <c r="L39" s="22">
        <f t="shared" si="6"/>
        <v>9.5399999999999991</v>
      </c>
      <c r="M39" s="206">
        <v>3</v>
      </c>
      <c r="N39" s="20"/>
      <c r="O39" s="22">
        <v>0</v>
      </c>
    </row>
    <row r="40" spans="1:18" ht="13.5" customHeight="1" x14ac:dyDescent="0.35">
      <c r="A40" s="131" t="s">
        <v>41</v>
      </c>
      <c r="B40" s="79" t="s">
        <v>40</v>
      </c>
      <c r="C40" s="79" t="s">
        <v>465</v>
      </c>
      <c r="D40" s="171" t="s">
        <v>208</v>
      </c>
      <c r="E40" s="168" t="s">
        <v>46</v>
      </c>
      <c r="F40" s="168" t="s">
        <v>168</v>
      </c>
      <c r="G40" s="160" t="s">
        <v>232</v>
      </c>
      <c r="H40" s="16"/>
      <c r="I40" s="16"/>
      <c r="J40" s="7">
        <v>6.78</v>
      </c>
      <c r="K40" s="7">
        <v>100</v>
      </c>
      <c r="L40" s="7">
        <f t="shared" si="6"/>
        <v>106.78</v>
      </c>
      <c r="M40" s="206">
        <v>2</v>
      </c>
      <c r="N40" s="16"/>
      <c r="O40" s="7">
        <f>SUM(M40:N40)</f>
        <v>2</v>
      </c>
      <c r="Q40" s="137">
        <v>5</v>
      </c>
    </row>
    <row r="41" spans="1:18" ht="13.5" customHeight="1" x14ac:dyDescent="0.35">
      <c r="A41" s="131" t="s">
        <v>41</v>
      </c>
      <c r="B41" s="79"/>
      <c r="C41" s="79"/>
      <c r="D41" s="171" t="s">
        <v>208</v>
      </c>
      <c r="E41" s="170" t="s">
        <v>46</v>
      </c>
      <c r="F41" s="170" t="s">
        <v>168</v>
      </c>
      <c r="G41" s="160" t="s">
        <v>255</v>
      </c>
      <c r="H41" s="16"/>
      <c r="I41" s="16"/>
      <c r="J41" s="22">
        <v>12.39</v>
      </c>
      <c r="K41" s="22">
        <v>2.92</v>
      </c>
      <c r="L41" s="22">
        <f t="shared" si="6"/>
        <v>15.31</v>
      </c>
      <c r="M41" s="206">
        <v>1</v>
      </c>
      <c r="N41" s="206">
        <v>7</v>
      </c>
      <c r="O41" s="22">
        <v>0</v>
      </c>
      <c r="Q41" s="137">
        <v>4</v>
      </c>
      <c r="R41" s="139">
        <v>9</v>
      </c>
    </row>
    <row r="42" spans="1:18" ht="13.5" customHeight="1" x14ac:dyDescent="0.35">
      <c r="A42" s="131" t="s">
        <v>41</v>
      </c>
      <c r="B42" s="79"/>
      <c r="C42" s="79"/>
      <c r="D42" s="171" t="s">
        <v>208</v>
      </c>
      <c r="E42" s="168" t="s">
        <v>46</v>
      </c>
      <c r="F42" s="168" t="s">
        <v>168</v>
      </c>
      <c r="G42" s="160" t="s">
        <v>236</v>
      </c>
      <c r="H42" s="16"/>
      <c r="I42" s="16"/>
      <c r="J42" s="7">
        <v>12.84</v>
      </c>
      <c r="K42" s="7">
        <v>100</v>
      </c>
      <c r="L42" s="7">
        <f t="shared" si="6"/>
        <v>112.84</v>
      </c>
      <c r="M42" s="16"/>
      <c r="N42" s="16"/>
      <c r="O42" s="7">
        <f>SUM(M42:N42)</f>
        <v>0</v>
      </c>
      <c r="Q42" s="137">
        <v>3</v>
      </c>
    </row>
    <row r="43" spans="1:18" ht="13.5" customHeight="1" x14ac:dyDescent="0.35">
      <c r="A43" s="131" t="s">
        <v>41</v>
      </c>
      <c r="B43" s="79"/>
      <c r="C43" s="79"/>
      <c r="D43" s="171" t="s">
        <v>208</v>
      </c>
      <c r="E43" s="170" t="s">
        <v>46</v>
      </c>
      <c r="F43" s="170" t="s">
        <v>168</v>
      </c>
      <c r="G43" s="160" t="s">
        <v>87</v>
      </c>
      <c r="H43" s="16"/>
      <c r="I43" s="16"/>
      <c r="J43" s="22">
        <v>12.95</v>
      </c>
      <c r="K43" s="22">
        <v>100</v>
      </c>
      <c r="L43" s="22">
        <f t="shared" si="6"/>
        <v>112.95</v>
      </c>
      <c r="M43" s="20"/>
      <c r="N43" s="20"/>
      <c r="O43" s="22">
        <v>0</v>
      </c>
      <c r="Q43" s="137">
        <v>2</v>
      </c>
      <c r="R43" s="136"/>
    </row>
    <row r="44" spans="1:18" ht="13.5" customHeight="1" x14ac:dyDescent="0.35">
      <c r="A44" s="131" t="s">
        <v>41</v>
      </c>
      <c r="B44" s="79" t="s">
        <v>40</v>
      </c>
      <c r="C44" s="79" t="s">
        <v>465</v>
      </c>
      <c r="D44" s="171" t="s">
        <v>208</v>
      </c>
      <c r="E44" s="168" t="s">
        <v>46</v>
      </c>
      <c r="F44" s="168" t="s">
        <v>168</v>
      </c>
      <c r="G44" s="160" t="s">
        <v>141</v>
      </c>
      <c r="H44" s="16"/>
      <c r="I44" s="16"/>
      <c r="J44" s="7">
        <v>100</v>
      </c>
      <c r="K44" s="7">
        <v>2.11</v>
      </c>
      <c r="L44" s="7">
        <f t="shared" si="6"/>
        <v>102.11</v>
      </c>
      <c r="M44" s="16"/>
      <c r="N44" s="206">
        <v>10</v>
      </c>
      <c r="O44" s="7">
        <f t="shared" ref="O44:O50" si="7">SUM(M44:N44)</f>
        <v>10</v>
      </c>
      <c r="R44" s="139">
        <v>10</v>
      </c>
    </row>
    <row r="45" spans="1:18" ht="13.5" customHeight="1" x14ac:dyDescent="0.35">
      <c r="A45" s="131" t="s">
        <v>41</v>
      </c>
      <c r="B45" s="79"/>
      <c r="C45" s="79"/>
      <c r="D45" s="171" t="s">
        <v>210</v>
      </c>
      <c r="E45" s="170" t="s">
        <v>46</v>
      </c>
      <c r="F45" s="170" t="s">
        <v>168</v>
      </c>
      <c r="G45" s="160" t="s">
        <v>250</v>
      </c>
      <c r="H45" s="16"/>
      <c r="I45" s="16"/>
      <c r="J45" s="22">
        <v>100</v>
      </c>
      <c r="K45" s="22">
        <v>2.69</v>
      </c>
      <c r="L45" s="22">
        <f t="shared" si="6"/>
        <v>102.69</v>
      </c>
      <c r="M45" s="16"/>
      <c r="N45" s="206">
        <v>9</v>
      </c>
      <c r="O45" s="7">
        <f t="shared" si="7"/>
        <v>9</v>
      </c>
    </row>
    <row r="46" spans="1:18" ht="13.5" customHeight="1" x14ac:dyDescent="0.35">
      <c r="A46" s="131" t="s">
        <v>41</v>
      </c>
      <c r="B46" s="79"/>
      <c r="C46" s="79"/>
      <c r="D46" s="171" t="s">
        <v>210</v>
      </c>
      <c r="E46" s="168" t="s">
        <v>46</v>
      </c>
      <c r="F46" s="168" t="s">
        <v>168</v>
      </c>
      <c r="G46" s="160" t="s">
        <v>229</v>
      </c>
      <c r="H46" s="16"/>
      <c r="I46" s="16"/>
      <c r="J46" s="7">
        <v>100</v>
      </c>
      <c r="K46" s="7">
        <v>2.71</v>
      </c>
      <c r="L46" s="7">
        <f t="shared" si="6"/>
        <v>102.71</v>
      </c>
      <c r="M46" s="16"/>
      <c r="N46" s="206">
        <v>8</v>
      </c>
      <c r="O46" s="7">
        <f t="shared" si="7"/>
        <v>8</v>
      </c>
    </row>
    <row r="47" spans="1:18" ht="13.5" customHeight="1" x14ac:dyDescent="0.35">
      <c r="A47" s="131" t="s">
        <v>41</v>
      </c>
      <c r="B47" s="79" t="s">
        <v>40</v>
      </c>
      <c r="C47" s="79" t="s">
        <v>465</v>
      </c>
      <c r="D47" s="171" t="s">
        <v>211</v>
      </c>
      <c r="E47" s="168" t="s">
        <v>46</v>
      </c>
      <c r="F47" s="168" t="s">
        <v>168</v>
      </c>
      <c r="G47" s="160" t="s">
        <v>238</v>
      </c>
      <c r="H47" s="16"/>
      <c r="I47" s="16"/>
      <c r="J47" s="7">
        <v>100</v>
      </c>
      <c r="K47" s="7">
        <v>3.05</v>
      </c>
      <c r="L47" s="7">
        <f t="shared" si="6"/>
        <v>103.05</v>
      </c>
      <c r="M47" s="16"/>
      <c r="N47" s="206">
        <v>6</v>
      </c>
      <c r="O47" s="7">
        <f t="shared" si="7"/>
        <v>6</v>
      </c>
    </row>
    <row r="48" spans="1:18" ht="13.5" customHeight="1" x14ac:dyDescent="0.35">
      <c r="A48" s="131" t="s">
        <v>41</v>
      </c>
      <c r="B48" s="79"/>
      <c r="C48" s="79"/>
      <c r="D48" s="171" t="s">
        <v>208</v>
      </c>
      <c r="E48" s="170" t="s">
        <v>46</v>
      </c>
      <c r="F48" s="170" t="s">
        <v>168</v>
      </c>
      <c r="G48" s="160" t="s">
        <v>248</v>
      </c>
      <c r="H48" s="16"/>
      <c r="I48" s="16"/>
      <c r="J48" s="22">
        <v>100</v>
      </c>
      <c r="K48" s="22">
        <v>3.12</v>
      </c>
      <c r="L48" s="22">
        <f t="shared" si="6"/>
        <v>103.12</v>
      </c>
      <c r="M48" s="16"/>
      <c r="N48" s="206">
        <v>5</v>
      </c>
      <c r="O48" s="7">
        <f t="shared" si="7"/>
        <v>5</v>
      </c>
      <c r="R48" s="139">
        <v>8</v>
      </c>
    </row>
    <row r="49" spans="1:108" ht="13.5" customHeight="1" x14ac:dyDescent="0.35">
      <c r="A49" s="131" t="s">
        <v>41</v>
      </c>
      <c r="B49" s="79"/>
      <c r="C49" s="79"/>
      <c r="D49" s="171" t="s">
        <v>208</v>
      </c>
      <c r="E49" s="170" t="s">
        <v>46</v>
      </c>
      <c r="F49" s="170" t="s">
        <v>168</v>
      </c>
      <c r="G49" s="160" t="s">
        <v>213</v>
      </c>
      <c r="H49" s="16"/>
      <c r="I49" s="16"/>
      <c r="J49" s="22">
        <v>100</v>
      </c>
      <c r="K49" s="22">
        <v>3.34</v>
      </c>
      <c r="L49" s="22">
        <f t="shared" si="6"/>
        <v>103.34</v>
      </c>
      <c r="M49" s="16"/>
      <c r="N49" s="206">
        <v>4</v>
      </c>
      <c r="O49" s="22">
        <f t="shared" si="7"/>
        <v>4</v>
      </c>
      <c r="R49" s="139">
        <v>7</v>
      </c>
    </row>
    <row r="50" spans="1:108" ht="13.5" customHeight="1" x14ac:dyDescent="0.35">
      <c r="A50" s="131" t="s">
        <v>41</v>
      </c>
      <c r="B50" s="79"/>
      <c r="C50" s="79"/>
      <c r="D50" s="171" t="s">
        <v>207</v>
      </c>
      <c r="E50" s="168" t="s">
        <v>46</v>
      </c>
      <c r="F50" s="168" t="s">
        <v>168</v>
      </c>
      <c r="G50" s="160" t="s">
        <v>227</v>
      </c>
      <c r="H50" s="16"/>
      <c r="I50" s="16"/>
      <c r="J50" s="7">
        <v>100</v>
      </c>
      <c r="K50" s="7">
        <v>3.44</v>
      </c>
      <c r="L50" s="7">
        <f t="shared" si="6"/>
        <v>103.44</v>
      </c>
      <c r="M50" s="16"/>
      <c r="N50" s="206">
        <v>3</v>
      </c>
      <c r="O50" s="7">
        <f t="shared" si="7"/>
        <v>3</v>
      </c>
    </row>
    <row r="51" spans="1:108" ht="13.5" customHeight="1" x14ac:dyDescent="0.35">
      <c r="A51" s="131" t="s">
        <v>41</v>
      </c>
      <c r="B51" s="79"/>
      <c r="C51" s="79"/>
      <c r="D51" s="171" t="s">
        <v>210</v>
      </c>
      <c r="E51" s="170" t="s">
        <v>46</v>
      </c>
      <c r="F51" s="170" t="s">
        <v>168</v>
      </c>
      <c r="G51" s="160" t="s">
        <v>261</v>
      </c>
      <c r="H51" s="16"/>
      <c r="I51" s="16"/>
      <c r="J51" s="22">
        <v>100</v>
      </c>
      <c r="K51" s="22">
        <v>3.53</v>
      </c>
      <c r="L51" s="22">
        <f t="shared" si="6"/>
        <v>103.53</v>
      </c>
      <c r="M51" s="20"/>
      <c r="N51" s="206">
        <v>2</v>
      </c>
      <c r="O51" s="22">
        <v>0</v>
      </c>
    </row>
    <row r="52" spans="1:108" ht="13.5" customHeight="1" x14ac:dyDescent="0.35">
      <c r="A52" s="131" t="s">
        <v>41</v>
      </c>
      <c r="B52" s="79"/>
      <c r="C52" s="79"/>
      <c r="D52" s="171" t="s">
        <v>208</v>
      </c>
      <c r="E52" s="168" t="s">
        <v>46</v>
      </c>
      <c r="F52" s="168" t="s">
        <v>168</v>
      </c>
      <c r="G52" s="160" t="s">
        <v>70</v>
      </c>
      <c r="H52" s="16"/>
      <c r="I52" s="16"/>
      <c r="J52" s="7">
        <v>100</v>
      </c>
      <c r="K52" s="7">
        <v>3.73</v>
      </c>
      <c r="L52" s="7">
        <f t="shared" si="6"/>
        <v>103.73</v>
      </c>
      <c r="M52" s="16"/>
      <c r="N52" s="206">
        <v>1</v>
      </c>
      <c r="O52" s="7">
        <f>SUM(M52:N52)</f>
        <v>1</v>
      </c>
      <c r="R52" s="139">
        <v>6</v>
      </c>
    </row>
    <row r="53" spans="1:108" ht="13.5" customHeight="1" x14ac:dyDescent="0.35">
      <c r="A53" s="131" t="s">
        <v>41</v>
      </c>
      <c r="B53" s="79"/>
      <c r="C53" s="79"/>
      <c r="D53" s="171" t="s">
        <v>208</v>
      </c>
      <c r="E53" s="170" t="s">
        <v>46</v>
      </c>
      <c r="F53" s="170" t="s">
        <v>168</v>
      </c>
      <c r="G53" s="160" t="s">
        <v>252</v>
      </c>
      <c r="H53" s="16"/>
      <c r="I53" s="16"/>
      <c r="J53" s="22">
        <v>100</v>
      </c>
      <c r="K53" s="22">
        <v>4.1100000000000003</v>
      </c>
      <c r="L53" s="22">
        <f t="shared" si="6"/>
        <v>104.11</v>
      </c>
      <c r="M53" s="20"/>
      <c r="N53" s="20"/>
      <c r="O53" s="7">
        <v>0</v>
      </c>
      <c r="R53" s="139">
        <v>5</v>
      </c>
    </row>
    <row r="54" spans="1:108" ht="13.5" customHeight="1" x14ac:dyDescent="0.35">
      <c r="A54" s="131" t="s">
        <v>41</v>
      </c>
      <c r="B54" s="79"/>
      <c r="C54" s="79"/>
      <c r="D54" s="171" t="s">
        <v>207</v>
      </c>
      <c r="E54" s="168" t="s">
        <v>46</v>
      </c>
      <c r="F54" s="168" t="s">
        <v>168</v>
      </c>
      <c r="G54" s="160" t="s">
        <v>222</v>
      </c>
      <c r="H54" s="16"/>
      <c r="I54" s="16"/>
      <c r="J54" s="7">
        <v>100</v>
      </c>
      <c r="K54" s="7">
        <v>4.49</v>
      </c>
      <c r="L54" s="7">
        <f t="shared" si="6"/>
        <v>104.49</v>
      </c>
      <c r="M54" s="16"/>
      <c r="N54" s="16"/>
      <c r="O54" s="7">
        <f t="shared" ref="O54:O80" si="8">SUM(M54:N54)</f>
        <v>0</v>
      </c>
    </row>
    <row r="55" spans="1:108" ht="13.5" customHeight="1" x14ac:dyDescent="0.35">
      <c r="A55" s="131" t="s">
        <v>41</v>
      </c>
      <c r="B55" s="79"/>
      <c r="C55" s="79" t="s">
        <v>466</v>
      </c>
      <c r="D55" s="171" t="s">
        <v>208</v>
      </c>
      <c r="E55" s="168" t="s">
        <v>46</v>
      </c>
      <c r="F55" s="168" t="s">
        <v>168</v>
      </c>
      <c r="G55" s="160" t="s">
        <v>217</v>
      </c>
      <c r="H55" s="16"/>
      <c r="I55" s="16"/>
      <c r="J55" s="7">
        <v>100</v>
      </c>
      <c r="K55" s="7">
        <v>5</v>
      </c>
      <c r="L55" s="7">
        <f t="shared" si="6"/>
        <v>105</v>
      </c>
      <c r="M55" s="16"/>
      <c r="N55" s="16"/>
      <c r="O55" s="7">
        <f t="shared" si="8"/>
        <v>0</v>
      </c>
      <c r="R55" s="139">
        <v>3</v>
      </c>
    </row>
    <row r="56" spans="1:108" ht="13.5" customHeight="1" x14ac:dyDescent="0.35">
      <c r="A56" s="131" t="s">
        <v>41</v>
      </c>
      <c r="B56" s="79"/>
      <c r="C56" s="79"/>
      <c r="D56" s="171" t="s">
        <v>211</v>
      </c>
      <c r="E56" s="168" t="s">
        <v>46</v>
      </c>
      <c r="F56" s="168" t="s">
        <v>168</v>
      </c>
      <c r="G56" s="160" t="s">
        <v>233</v>
      </c>
      <c r="H56" s="16"/>
      <c r="I56" s="16"/>
      <c r="J56" s="7">
        <v>100</v>
      </c>
      <c r="K56" s="7">
        <v>12.77</v>
      </c>
      <c r="L56" s="7">
        <f t="shared" si="6"/>
        <v>112.77</v>
      </c>
      <c r="M56" s="16"/>
      <c r="N56" s="20"/>
      <c r="O56" s="7">
        <f t="shared" si="8"/>
        <v>0</v>
      </c>
    </row>
    <row r="57" spans="1:108" ht="13.5" customHeight="1" x14ac:dyDescent="0.35">
      <c r="A57" s="131" t="s">
        <v>41</v>
      </c>
      <c r="B57" s="79"/>
      <c r="C57" s="79"/>
      <c r="D57" s="171" t="s">
        <v>208</v>
      </c>
      <c r="E57" s="170" t="s">
        <v>46</v>
      </c>
      <c r="F57" s="170" t="s">
        <v>168</v>
      </c>
      <c r="G57" s="160" t="s">
        <v>302</v>
      </c>
      <c r="H57" s="16"/>
      <c r="I57" s="16"/>
      <c r="J57" s="7">
        <v>100</v>
      </c>
      <c r="K57" s="7">
        <v>13.73</v>
      </c>
      <c r="L57" s="7">
        <f t="shared" si="6"/>
        <v>113.73</v>
      </c>
      <c r="M57" s="16"/>
      <c r="N57" s="16"/>
      <c r="O57" s="7">
        <f t="shared" si="8"/>
        <v>0</v>
      </c>
      <c r="R57" s="139">
        <v>2</v>
      </c>
    </row>
    <row r="58" spans="1:108" ht="13.5" customHeight="1" x14ac:dyDescent="0.35">
      <c r="A58" s="131" t="s">
        <v>41</v>
      </c>
      <c r="B58" s="79"/>
      <c r="C58" s="79"/>
      <c r="D58" s="171" t="s">
        <v>210</v>
      </c>
      <c r="E58" s="168" t="s">
        <v>46</v>
      </c>
      <c r="F58" s="168" t="s">
        <v>168</v>
      </c>
      <c r="G58" s="160" t="s">
        <v>234</v>
      </c>
      <c r="H58" s="16"/>
      <c r="I58" s="16"/>
      <c r="J58" s="7">
        <v>100</v>
      </c>
      <c r="K58" s="7">
        <v>13.77</v>
      </c>
      <c r="L58" s="7">
        <f t="shared" si="6"/>
        <v>113.77</v>
      </c>
      <c r="M58" s="16"/>
      <c r="N58" s="16"/>
      <c r="O58" s="7">
        <f t="shared" si="8"/>
        <v>0</v>
      </c>
    </row>
    <row r="59" spans="1:108" ht="13.5" customHeight="1" x14ac:dyDescent="0.35">
      <c r="A59" s="131" t="s">
        <v>41</v>
      </c>
      <c r="B59" s="79"/>
      <c r="C59" s="79"/>
      <c r="D59" s="171" t="s">
        <v>208</v>
      </c>
      <c r="E59" s="168" t="s">
        <v>46</v>
      </c>
      <c r="F59" s="168" t="s">
        <v>168</v>
      </c>
      <c r="G59" s="160" t="s">
        <v>218</v>
      </c>
      <c r="H59" s="16"/>
      <c r="I59" s="16"/>
      <c r="J59" s="7">
        <v>100</v>
      </c>
      <c r="K59" s="7">
        <v>16.36</v>
      </c>
      <c r="L59" s="7">
        <f t="shared" si="6"/>
        <v>116.36</v>
      </c>
      <c r="M59" s="16"/>
      <c r="N59" s="16"/>
      <c r="O59" s="7">
        <f t="shared" si="8"/>
        <v>0</v>
      </c>
      <c r="R59" s="139">
        <v>1</v>
      </c>
    </row>
    <row r="60" spans="1:108" ht="13.5" customHeight="1" x14ac:dyDescent="0.35">
      <c r="A60" s="131" t="s">
        <v>41</v>
      </c>
      <c r="B60" s="79"/>
      <c r="C60" s="79"/>
      <c r="D60" s="171" t="s">
        <v>210</v>
      </c>
      <c r="E60" s="170" t="s">
        <v>46</v>
      </c>
      <c r="F60" s="170" t="s">
        <v>168</v>
      </c>
      <c r="G60" s="160" t="s">
        <v>246</v>
      </c>
      <c r="H60" s="16"/>
      <c r="I60" s="16"/>
      <c r="J60" s="22">
        <v>100</v>
      </c>
      <c r="K60" s="22">
        <v>26.1</v>
      </c>
      <c r="L60" s="22">
        <f t="shared" si="6"/>
        <v>126.1</v>
      </c>
      <c r="M60" s="16"/>
      <c r="N60" s="16"/>
      <c r="O60" s="7">
        <f t="shared" si="8"/>
        <v>0</v>
      </c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</row>
    <row r="61" spans="1:108" ht="13.5" customHeight="1" x14ac:dyDescent="0.35">
      <c r="A61" s="131" t="s">
        <v>41</v>
      </c>
      <c r="B61" s="79"/>
      <c r="C61" s="79"/>
      <c r="D61" s="171" t="s">
        <v>208</v>
      </c>
      <c r="E61" s="170" t="s">
        <v>46</v>
      </c>
      <c r="F61" s="170" t="s">
        <v>168</v>
      </c>
      <c r="G61" s="160" t="s">
        <v>214</v>
      </c>
      <c r="H61" s="16"/>
      <c r="I61" s="16"/>
      <c r="J61" s="22">
        <v>100</v>
      </c>
      <c r="K61" s="22">
        <v>100</v>
      </c>
      <c r="L61" s="22">
        <f t="shared" si="6"/>
        <v>200</v>
      </c>
      <c r="M61" s="16"/>
      <c r="N61" s="16"/>
      <c r="O61" s="22">
        <f t="shared" si="8"/>
        <v>0</v>
      </c>
      <c r="Q61" s="138"/>
      <c r="R61" s="136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</row>
    <row r="62" spans="1:108" ht="13.5" customHeight="1" x14ac:dyDescent="0.35">
      <c r="A62" s="131" t="s">
        <v>41</v>
      </c>
      <c r="B62" s="79"/>
      <c r="C62" s="79"/>
      <c r="D62" s="171" t="s">
        <v>210</v>
      </c>
      <c r="E62" s="168" t="s">
        <v>46</v>
      </c>
      <c r="F62" s="168" t="s">
        <v>168</v>
      </c>
      <c r="G62" s="160" t="s">
        <v>216</v>
      </c>
      <c r="H62" s="16"/>
      <c r="I62" s="16"/>
      <c r="J62" s="7">
        <v>100</v>
      </c>
      <c r="K62" s="7">
        <v>100</v>
      </c>
      <c r="L62" s="7">
        <f t="shared" si="6"/>
        <v>200</v>
      </c>
      <c r="M62" s="16"/>
      <c r="N62" s="16"/>
      <c r="O62" s="7">
        <f t="shared" si="8"/>
        <v>0</v>
      </c>
      <c r="Q62" s="138"/>
      <c r="R62" s="136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</row>
    <row r="63" spans="1:108" ht="13.5" customHeight="1" x14ac:dyDescent="0.35">
      <c r="A63" s="131" t="s">
        <v>41</v>
      </c>
      <c r="B63" s="79"/>
      <c r="C63" s="79"/>
      <c r="D63" s="171" t="s">
        <v>211</v>
      </c>
      <c r="E63" s="168" t="s">
        <v>46</v>
      </c>
      <c r="F63" s="168" t="s">
        <v>168</v>
      </c>
      <c r="G63" s="160" t="s">
        <v>220</v>
      </c>
      <c r="H63" s="16"/>
      <c r="I63" s="16"/>
      <c r="J63" s="7">
        <v>100</v>
      </c>
      <c r="K63" s="7">
        <v>100</v>
      </c>
      <c r="L63" s="7">
        <f t="shared" si="6"/>
        <v>200</v>
      </c>
      <c r="M63" s="16"/>
      <c r="N63" s="16"/>
      <c r="O63" s="7">
        <f t="shared" si="8"/>
        <v>0</v>
      </c>
      <c r="Q63" s="138"/>
      <c r="R63" s="136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</row>
    <row r="64" spans="1:108" s="20" customFormat="1" ht="13.5" customHeight="1" x14ac:dyDescent="0.35">
      <c r="A64" s="131" t="s">
        <v>41</v>
      </c>
      <c r="B64" s="79"/>
      <c r="C64" s="79"/>
      <c r="D64" s="171" t="s">
        <v>211</v>
      </c>
      <c r="E64" s="168" t="s">
        <v>46</v>
      </c>
      <c r="F64" s="168" t="s">
        <v>168</v>
      </c>
      <c r="G64" s="160" t="s">
        <v>221</v>
      </c>
      <c r="H64" s="16"/>
      <c r="I64" s="16"/>
      <c r="J64" s="7">
        <v>100</v>
      </c>
      <c r="K64" s="7">
        <v>100</v>
      </c>
      <c r="L64" s="7">
        <f t="shared" ref="L64:L86" si="9">SUM(J64:K64)</f>
        <v>200</v>
      </c>
      <c r="M64" s="16"/>
      <c r="N64" s="16"/>
      <c r="O64" s="7">
        <f t="shared" si="8"/>
        <v>0</v>
      </c>
      <c r="P64" s="295"/>
      <c r="Q64" s="137"/>
      <c r="R64" s="139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</row>
    <row r="65" spans="1:15" ht="13.5" customHeight="1" x14ac:dyDescent="0.35">
      <c r="A65" s="131" t="s">
        <v>41</v>
      </c>
      <c r="B65" s="79"/>
      <c r="C65" s="79"/>
      <c r="D65" s="171" t="s">
        <v>208</v>
      </c>
      <c r="E65" s="168" t="s">
        <v>46</v>
      </c>
      <c r="F65" s="168" t="s">
        <v>168</v>
      </c>
      <c r="G65" s="160" t="s">
        <v>224</v>
      </c>
      <c r="H65" s="16"/>
      <c r="I65" s="16"/>
      <c r="J65" s="7">
        <v>100</v>
      </c>
      <c r="K65" s="7">
        <v>100</v>
      </c>
      <c r="L65" s="7">
        <f t="shared" si="9"/>
        <v>200</v>
      </c>
      <c r="M65" s="16"/>
      <c r="N65" s="16"/>
      <c r="O65" s="7">
        <f t="shared" si="8"/>
        <v>0</v>
      </c>
    </row>
    <row r="66" spans="1:15" ht="13.5" customHeight="1" x14ac:dyDescent="0.35">
      <c r="A66" s="131" t="s">
        <v>41</v>
      </c>
      <c r="B66" s="79"/>
      <c r="C66" s="79"/>
      <c r="D66" s="171" t="s">
        <v>211</v>
      </c>
      <c r="E66" s="168" t="s">
        <v>46</v>
      </c>
      <c r="F66" s="168" t="s">
        <v>168</v>
      </c>
      <c r="G66" s="160" t="s">
        <v>225</v>
      </c>
      <c r="H66" s="16"/>
      <c r="I66" s="16"/>
      <c r="J66" s="7">
        <v>100</v>
      </c>
      <c r="K66" s="7">
        <v>100</v>
      </c>
      <c r="L66" s="7">
        <f t="shared" si="9"/>
        <v>200</v>
      </c>
      <c r="M66" s="16"/>
      <c r="N66" s="16"/>
      <c r="O66" s="7">
        <f t="shared" si="8"/>
        <v>0</v>
      </c>
    </row>
    <row r="67" spans="1:15" ht="13.5" customHeight="1" x14ac:dyDescent="0.35">
      <c r="A67" s="131" t="s">
        <v>41</v>
      </c>
      <c r="B67" s="79"/>
      <c r="C67" s="79"/>
      <c r="D67" s="171" t="s">
        <v>207</v>
      </c>
      <c r="E67" s="168" t="s">
        <v>46</v>
      </c>
      <c r="F67" s="168" t="s">
        <v>168</v>
      </c>
      <c r="G67" s="160" t="s">
        <v>228</v>
      </c>
      <c r="H67" s="16"/>
      <c r="I67" s="16"/>
      <c r="J67" s="7">
        <v>100</v>
      </c>
      <c r="K67" s="7">
        <v>100</v>
      </c>
      <c r="L67" s="7">
        <f t="shared" si="9"/>
        <v>200</v>
      </c>
      <c r="M67" s="16"/>
      <c r="N67" s="16"/>
      <c r="O67" s="7">
        <f t="shared" si="8"/>
        <v>0</v>
      </c>
    </row>
    <row r="68" spans="1:15" ht="13.5" customHeight="1" x14ac:dyDescent="0.35">
      <c r="A68" s="131" t="s">
        <v>41</v>
      </c>
      <c r="B68" s="79"/>
      <c r="C68" s="79"/>
      <c r="D68" s="171" t="s">
        <v>208</v>
      </c>
      <c r="E68" s="168" t="s">
        <v>46</v>
      </c>
      <c r="F68" s="168" t="s">
        <v>168</v>
      </c>
      <c r="G68" s="160" t="s">
        <v>231</v>
      </c>
      <c r="H68" s="16"/>
      <c r="I68" s="16"/>
      <c r="J68" s="7">
        <v>100</v>
      </c>
      <c r="K68" s="7">
        <v>100</v>
      </c>
      <c r="L68" s="7">
        <f t="shared" si="9"/>
        <v>200</v>
      </c>
      <c r="M68" s="16"/>
      <c r="N68" s="16"/>
      <c r="O68" s="7">
        <f t="shared" si="8"/>
        <v>0</v>
      </c>
    </row>
    <row r="69" spans="1:15" ht="13.5" customHeight="1" x14ac:dyDescent="0.35">
      <c r="A69" s="131" t="s">
        <v>41</v>
      </c>
      <c r="B69" s="79"/>
      <c r="C69" s="79"/>
      <c r="D69" s="171" t="s">
        <v>211</v>
      </c>
      <c r="E69" s="168" t="s">
        <v>46</v>
      </c>
      <c r="F69" s="168" t="s">
        <v>168</v>
      </c>
      <c r="G69" s="160" t="s">
        <v>235</v>
      </c>
      <c r="H69" s="16"/>
      <c r="I69" s="16"/>
      <c r="J69" s="7">
        <v>100</v>
      </c>
      <c r="K69" s="7">
        <v>100</v>
      </c>
      <c r="L69" s="7">
        <f t="shared" si="9"/>
        <v>200</v>
      </c>
      <c r="M69" s="16"/>
      <c r="N69" s="16"/>
      <c r="O69" s="7">
        <f t="shared" si="8"/>
        <v>0</v>
      </c>
    </row>
    <row r="70" spans="1:15" ht="13.5" customHeight="1" x14ac:dyDescent="0.35">
      <c r="A70" s="131" t="s">
        <v>41</v>
      </c>
      <c r="B70" s="79"/>
      <c r="C70" s="79"/>
      <c r="D70" s="171" t="s">
        <v>208</v>
      </c>
      <c r="E70" s="168" t="s">
        <v>46</v>
      </c>
      <c r="F70" s="168" t="s">
        <v>168</v>
      </c>
      <c r="G70" s="160" t="s">
        <v>237</v>
      </c>
      <c r="H70" s="16"/>
      <c r="I70" s="16"/>
      <c r="J70" s="7">
        <v>100</v>
      </c>
      <c r="K70" s="7">
        <v>100</v>
      </c>
      <c r="L70" s="7">
        <f t="shared" si="9"/>
        <v>200</v>
      </c>
      <c r="M70" s="16"/>
      <c r="N70" s="16"/>
      <c r="O70" s="7">
        <f t="shared" si="8"/>
        <v>0</v>
      </c>
    </row>
    <row r="71" spans="1:15" ht="13.5" customHeight="1" x14ac:dyDescent="0.35">
      <c r="A71" s="131" t="s">
        <v>41</v>
      </c>
      <c r="B71" s="79"/>
      <c r="C71" s="79"/>
      <c r="D71" s="171" t="s">
        <v>208</v>
      </c>
      <c r="E71" s="168" t="s">
        <v>46</v>
      </c>
      <c r="F71" s="168" t="s">
        <v>168</v>
      </c>
      <c r="G71" s="160" t="s">
        <v>239</v>
      </c>
      <c r="H71" s="16"/>
      <c r="I71" s="16"/>
      <c r="J71" s="7">
        <v>100</v>
      </c>
      <c r="K71" s="7">
        <v>100</v>
      </c>
      <c r="L71" s="7">
        <f t="shared" si="9"/>
        <v>200</v>
      </c>
      <c r="M71" s="16"/>
      <c r="N71" s="16"/>
      <c r="O71" s="7">
        <f t="shared" si="8"/>
        <v>0</v>
      </c>
    </row>
    <row r="72" spans="1:15" ht="13.5" customHeight="1" x14ac:dyDescent="0.35">
      <c r="A72" s="131" t="s">
        <v>41</v>
      </c>
      <c r="B72" s="79"/>
      <c r="C72" s="79"/>
      <c r="D72" s="171" t="s">
        <v>207</v>
      </c>
      <c r="E72" s="170" t="s">
        <v>46</v>
      </c>
      <c r="F72" s="170" t="s">
        <v>168</v>
      </c>
      <c r="G72" s="160" t="s">
        <v>240</v>
      </c>
      <c r="H72" s="16"/>
      <c r="I72" s="16"/>
      <c r="J72" s="7">
        <v>100</v>
      </c>
      <c r="K72" s="7">
        <v>100</v>
      </c>
      <c r="L72" s="7">
        <f t="shared" si="9"/>
        <v>200</v>
      </c>
      <c r="M72" s="16"/>
      <c r="N72" s="16"/>
      <c r="O72" s="7">
        <f t="shared" si="8"/>
        <v>0</v>
      </c>
    </row>
    <row r="73" spans="1:15" ht="13.5" customHeight="1" x14ac:dyDescent="0.35">
      <c r="A73" s="131" t="s">
        <v>41</v>
      </c>
      <c r="B73" s="79"/>
      <c r="C73" s="79"/>
      <c r="D73" s="171" t="s">
        <v>208</v>
      </c>
      <c r="E73" s="170" t="s">
        <v>46</v>
      </c>
      <c r="F73" s="170" t="s">
        <v>168</v>
      </c>
      <c r="G73" s="160" t="s">
        <v>242</v>
      </c>
      <c r="H73" s="16"/>
      <c r="I73" s="16"/>
      <c r="J73" s="7">
        <v>100</v>
      </c>
      <c r="K73" s="7">
        <v>100</v>
      </c>
      <c r="L73" s="7">
        <f t="shared" si="9"/>
        <v>200</v>
      </c>
      <c r="M73" s="16"/>
      <c r="N73" s="16"/>
      <c r="O73" s="7">
        <f t="shared" si="8"/>
        <v>0</v>
      </c>
    </row>
    <row r="74" spans="1:15" ht="13.5" customHeight="1" x14ac:dyDescent="0.35">
      <c r="A74" s="131" t="s">
        <v>41</v>
      </c>
      <c r="B74" s="79"/>
      <c r="C74" s="79"/>
      <c r="D74" s="171" t="s">
        <v>208</v>
      </c>
      <c r="E74" s="170" t="s">
        <v>46</v>
      </c>
      <c r="F74" s="170" t="s">
        <v>168</v>
      </c>
      <c r="G74" s="160" t="s">
        <v>154</v>
      </c>
      <c r="H74" s="16"/>
      <c r="I74" s="16"/>
      <c r="J74" s="7">
        <v>100</v>
      </c>
      <c r="K74" s="7">
        <v>100</v>
      </c>
      <c r="L74" s="7">
        <f t="shared" si="9"/>
        <v>200</v>
      </c>
      <c r="M74" s="16"/>
      <c r="N74" s="16"/>
      <c r="O74" s="7">
        <f t="shared" si="8"/>
        <v>0</v>
      </c>
    </row>
    <row r="75" spans="1:15" ht="13.5" customHeight="1" x14ac:dyDescent="0.35">
      <c r="A75" s="131" t="s">
        <v>41</v>
      </c>
      <c r="B75" s="79"/>
      <c r="C75" s="79"/>
      <c r="D75" s="171" t="s">
        <v>211</v>
      </c>
      <c r="E75" s="170" t="s">
        <v>46</v>
      </c>
      <c r="F75" s="170" t="s">
        <v>168</v>
      </c>
      <c r="G75" s="160" t="s">
        <v>175</v>
      </c>
      <c r="H75" s="16"/>
      <c r="I75" s="16"/>
      <c r="J75" s="7">
        <v>100</v>
      </c>
      <c r="K75" s="7">
        <v>100</v>
      </c>
      <c r="L75" s="7">
        <f t="shared" si="9"/>
        <v>200</v>
      </c>
      <c r="M75" s="16"/>
      <c r="N75" s="16"/>
      <c r="O75" s="7">
        <f t="shared" si="8"/>
        <v>0</v>
      </c>
    </row>
    <row r="76" spans="1:15" ht="13.5" customHeight="1" x14ac:dyDescent="0.35">
      <c r="A76" s="131" t="s">
        <v>41</v>
      </c>
      <c r="B76" s="79"/>
      <c r="C76" s="79"/>
      <c r="D76" s="171" t="s">
        <v>208</v>
      </c>
      <c r="E76" s="170" t="s">
        <v>46</v>
      </c>
      <c r="F76" s="170" t="s">
        <v>168</v>
      </c>
      <c r="G76" s="160" t="s">
        <v>243</v>
      </c>
      <c r="H76" s="16"/>
      <c r="I76" s="16"/>
      <c r="J76" s="7">
        <v>100</v>
      </c>
      <c r="K76" s="7">
        <v>100</v>
      </c>
      <c r="L76" s="7">
        <f t="shared" si="9"/>
        <v>200</v>
      </c>
      <c r="M76" s="16"/>
      <c r="N76" s="16"/>
      <c r="O76" s="7">
        <f t="shared" si="8"/>
        <v>0</v>
      </c>
    </row>
    <row r="77" spans="1:15" ht="15.5" x14ac:dyDescent="0.35">
      <c r="A77" s="131" t="s">
        <v>41</v>
      </c>
      <c r="B77" s="79"/>
      <c r="C77" s="79"/>
      <c r="D77" s="171" t="s">
        <v>208</v>
      </c>
      <c r="E77" s="170" t="s">
        <v>46</v>
      </c>
      <c r="F77" s="170" t="s">
        <v>168</v>
      </c>
      <c r="G77" s="160" t="s">
        <v>244</v>
      </c>
      <c r="H77" s="16"/>
      <c r="I77" s="16"/>
      <c r="J77" s="7">
        <v>100</v>
      </c>
      <c r="K77" s="7">
        <v>100</v>
      </c>
      <c r="L77" s="7">
        <f t="shared" si="9"/>
        <v>200</v>
      </c>
      <c r="M77" s="16"/>
      <c r="N77" s="16"/>
      <c r="O77" s="7">
        <f t="shared" si="8"/>
        <v>0</v>
      </c>
    </row>
    <row r="78" spans="1:15" ht="15.5" x14ac:dyDescent="0.35">
      <c r="A78" s="131" t="s">
        <v>41</v>
      </c>
      <c r="B78" s="79" t="s">
        <v>40</v>
      </c>
      <c r="C78" s="79" t="s">
        <v>465</v>
      </c>
      <c r="D78" s="171" t="s">
        <v>208</v>
      </c>
      <c r="E78" s="170" t="s">
        <v>46</v>
      </c>
      <c r="F78" s="170" t="s">
        <v>168</v>
      </c>
      <c r="G78" s="160" t="s">
        <v>245</v>
      </c>
      <c r="H78" s="16"/>
      <c r="I78" s="16"/>
      <c r="J78" s="22">
        <v>100</v>
      </c>
      <c r="K78" s="22">
        <v>100</v>
      </c>
      <c r="L78" s="22">
        <f t="shared" si="9"/>
        <v>200</v>
      </c>
      <c r="M78" s="16"/>
      <c r="N78" s="16"/>
      <c r="O78" s="7">
        <f t="shared" si="8"/>
        <v>0</v>
      </c>
    </row>
    <row r="79" spans="1:15" ht="15.5" x14ac:dyDescent="0.35">
      <c r="A79" s="131" t="s">
        <v>41</v>
      </c>
      <c r="B79" s="79"/>
      <c r="C79" s="79"/>
      <c r="D79" s="171" t="s">
        <v>210</v>
      </c>
      <c r="E79" s="170" t="s">
        <v>46</v>
      </c>
      <c r="F79" s="170" t="s">
        <v>168</v>
      </c>
      <c r="G79" s="160" t="s">
        <v>247</v>
      </c>
      <c r="H79" s="16"/>
      <c r="I79" s="16"/>
      <c r="J79" s="22">
        <v>100</v>
      </c>
      <c r="K79" s="22">
        <v>100</v>
      </c>
      <c r="L79" s="22">
        <f t="shared" si="9"/>
        <v>200</v>
      </c>
      <c r="M79" s="16"/>
      <c r="N79" s="16"/>
      <c r="O79" s="7">
        <f t="shared" si="8"/>
        <v>0</v>
      </c>
    </row>
    <row r="80" spans="1:15" ht="15.5" x14ac:dyDescent="0.35">
      <c r="A80" s="131" t="s">
        <v>41</v>
      </c>
      <c r="B80" s="79"/>
      <c r="C80" s="79"/>
      <c r="D80" s="171" t="s">
        <v>211</v>
      </c>
      <c r="E80" s="170" t="s">
        <v>46</v>
      </c>
      <c r="F80" s="170" t="s">
        <v>168</v>
      </c>
      <c r="G80" s="160" t="s">
        <v>249</v>
      </c>
      <c r="H80" s="16"/>
      <c r="I80" s="16"/>
      <c r="J80" s="22">
        <v>100</v>
      </c>
      <c r="K80" s="22">
        <v>100</v>
      </c>
      <c r="L80" s="22">
        <f t="shared" si="9"/>
        <v>200</v>
      </c>
      <c r="M80" s="16"/>
      <c r="N80" s="16"/>
      <c r="O80" s="7">
        <f t="shared" si="8"/>
        <v>0</v>
      </c>
    </row>
    <row r="81" spans="1:108" ht="15.5" x14ac:dyDescent="0.35">
      <c r="A81" s="131" t="s">
        <v>41</v>
      </c>
      <c r="B81" s="79"/>
      <c r="C81" s="79"/>
      <c r="D81" s="171" t="s">
        <v>211</v>
      </c>
      <c r="E81" s="170" t="s">
        <v>46</v>
      </c>
      <c r="F81" s="170" t="s">
        <v>168</v>
      </c>
      <c r="G81" s="160" t="s">
        <v>251</v>
      </c>
      <c r="H81" s="16"/>
      <c r="I81" s="16"/>
      <c r="J81" s="22">
        <v>100</v>
      </c>
      <c r="K81" s="22">
        <v>100</v>
      </c>
      <c r="L81" s="22">
        <f t="shared" si="9"/>
        <v>200</v>
      </c>
      <c r="M81" s="20"/>
      <c r="N81" s="20"/>
      <c r="O81" s="7">
        <v>0</v>
      </c>
    </row>
    <row r="82" spans="1:108" ht="15.5" x14ac:dyDescent="0.35">
      <c r="A82" s="131" t="s">
        <v>41</v>
      </c>
      <c r="B82" s="79"/>
      <c r="C82" s="79"/>
      <c r="D82" s="171" t="s">
        <v>207</v>
      </c>
      <c r="E82" s="170" t="s">
        <v>46</v>
      </c>
      <c r="F82" s="170" t="s">
        <v>168</v>
      </c>
      <c r="G82" s="160" t="s">
        <v>253</v>
      </c>
      <c r="H82" s="16"/>
      <c r="I82" s="16"/>
      <c r="J82" s="22">
        <v>100</v>
      </c>
      <c r="K82" s="22">
        <v>100</v>
      </c>
      <c r="L82" s="22">
        <f t="shared" si="9"/>
        <v>200</v>
      </c>
      <c r="M82" s="20"/>
      <c r="N82" s="20"/>
      <c r="O82" s="22">
        <v>0</v>
      </c>
    </row>
    <row r="83" spans="1:108" ht="15.5" x14ac:dyDescent="0.35">
      <c r="A83" s="131" t="s">
        <v>41</v>
      </c>
      <c r="B83" s="79"/>
      <c r="C83" s="79"/>
      <c r="D83" s="171" t="s">
        <v>210</v>
      </c>
      <c r="E83" s="170" t="s">
        <v>46</v>
      </c>
      <c r="F83" s="170" t="s">
        <v>168</v>
      </c>
      <c r="G83" s="160" t="s">
        <v>254</v>
      </c>
      <c r="H83" s="16"/>
      <c r="I83" s="16"/>
      <c r="J83" s="22">
        <v>100</v>
      </c>
      <c r="K83" s="22">
        <v>100</v>
      </c>
      <c r="L83" s="22">
        <f t="shared" si="9"/>
        <v>200</v>
      </c>
      <c r="M83" s="20"/>
      <c r="N83" s="20"/>
      <c r="O83" s="22">
        <v>0</v>
      </c>
    </row>
    <row r="84" spans="1:108" ht="15.5" x14ac:dyDescent="0.35">
      <c r="A84" s="131" t="s">
        <v>41</v>
      </c>
      <c r="B84" s="79"/>
      <c r="C84" s="79"/>
      <c r="D84" s="171" t="s">
        <v>208</v>
      </c>
      <c r="E84" s="170" t="s">
        <v>46</v>
      </c>
      <c r="F84" s="170" t="s">
        <v>168</v>
      </c>
      <c r="G84" s="160" t="s">
        <v>256</v>
      </c>
      <c r="H84" s="16"/>
      <c r="I84" s="16"/>
      <c r="J84" s="22">
        <v>100</v>
      </c>
      <c r="K84" s="22">
        <v>100</v>
      </c>
      <c r="L84" s="22">
        <f t="shared" si="9"/>
        <v>200</v>
      </c>
      <c r="M84" s="20"/>
      <c r="N84" s="20"/>
      <c r="O84" s="22">
        <v>0</v>
      </c>
    </row>
    <row r="85" spans="1:108" ht="13.5" customHeight="1" x14ac:dyDescent="0.35">
      <c r="A85" s="131" t="s">
        <v>41</v>
      </c>
      <c r="B85" s="79"/>
      <c r="C85" s="79"/>
      <c r="D85" s="171" t="s">
        <v>208</v>
      </c>
      <c r="E85" s="170" t="s">
        <v>46</v>
      </c>
      <c r="F85" s="170" t="s">
        <v>168</v>
      </c>
      <c r="G85" s="160" t="s">
        <v>257</v>
      </c>
      <c r="H85" s="16"/>
      <c r="I85" s="16"/>
      <c r="J85" s="22">
        <v>100</v>
      </c>
      <c r="K85" s="22">
        <v>100</v>
      </c>
      <c r="L85" s="22">
        <f t="shared" si="9"/>
        <v>200</v>
      </c>
      <c r="M85" s="20"/>
      <c r="N85" s="20"/>
      <c r="O85" s="22">
        <v>0</v>
      </c>
    </row>
    <row r="86" spans="1:108" s="19" customFormat="1" ht="13.5" customHeight="1" x14ac:dyDescent="0.35">
      <c r="A86" s="131" t="s">
        <v>41</v>
      </c>
      <c r="B86" s="79"/>
      <c r="C86" s="79"/>
      <c r="D86" s="171" t="s">
        <v>211</v>
      </c>
      <c r="E86" s="170" t="s">
        <v>46</v>
      </c>
      <c r="F86" s="170" t="s">
        <v>168</v>
      </c>
      <c r="G86" s="160" t="s">
        <v>258</v>
      </c>
      <c r="H86" s="16"/>
      <c r="I86" s="16"/>
      <c r="J86" s="22">
        <v>100</v>
      </c>
      <c r="K86" s="22">
        <v>100</v>
      </c>
      <c r="L86" s="22">
        <f t="shared" si="9"/>
        <v>200</v>
      </c>
      <c r="M86" s="20"/>
      <c r="N86" s="20"/>
      <c r="O86" s="22">
        <v>0</v>
      </c>
      <c r="P86" s="295"/>
      <c r="Q86" s="138"/>
      <c r="R86" s="136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1"/>
      <c r="DA86" s="51"/>
      <c r="DB86" s="51"/>
      <c r="DC86" s="51"/>
      <c r="DD86" s="51"/>
    </row>
    <row r="87" spans="1:108" s="5" customFormat="1" x14ac:dyDescent="0.35">
      <c r="A87" s="131" t="s">
        <v>40</v>
      </c>
      <c r="B87" s="131"/>
      <c r="C87" s="131"/>
      <c r="D87" s="164"/>
      <c r="E87" s="164"/>
      <c r="F87" s="164"/>
      <c r="G87" s="18" t="s">
        <v>23</v>
      </c>
      <c r="H87" s="3"/>
      <c r="I87" s="3"/>
      <c r="J87" s="3"/>
      <c r="K87" s="3"/>
      <c r="L87" s="3"/>
      <c r="M87" s="3"/>
      <c r="N87" s="3"/>
      <c r="O87" s="3"/>
      <c r="P87" s="295"/>
      <c r="Q87" s="137"/>
      <c r="R87" s="139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</row>
    <row r="88" spans="1:108" s="13" customFormat="1" x14ac:dyDescent="0.35">
      <c r="A88" s="131" t="s">
        <v>40</v>
      </c>
      <c r="B88" s="131"/>
      <c r="C88" s="131"/>
      <c r="D88" s="165"/>
      <c r="E88" s="166"/>
      <c r="F88" s="166">
        <v>27</v>
      </c>
      <c r="G88" s="19"/>
      <c r="H88" s="19" t="s">
        <v>1</v>
      </c>
      <c r="I88" s="19"/>
      <c r="J88" s="19" t="s">
        <v>2</v>
      </c>
      <c r="K88" s="19"/>
      <c r="L88" s="19"/>
      <c r="M88" s="19" t="s">
        <v>3</v>
      </c>
      <c r="N88" s="19"/>
      <c r="O88" s="19"/>
      <c r="P88" s="295"/>
      <c r="Q88" s="311" t="s">
        <v>515</v>
      </c>
      <c r="R88" s="311" t="s">
        <v>516</v>
      </c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</row>
    <row r="89" spans="1:108" x14ac:dyDescent="0.35">
      <c r="A89" s="131" t="s">
        <v>40</v>
      </c>
      <c r="B89" s="79"/>
      <c r="C89" s="162" t="s">
        <v>436</v>
      </c>
      <c r="D89" s="163"/>
      <c r="E89" s="163"/>
      <c r="F89" s="163"/>
      <c r="G89" s="20" t="s">
        <v>4</v>
      </c>
      <c r="H89" s="20" t="s">
        <v>5</v>
      </c>
      <c r="I89" s="20" t="s">
        <v>6</v>
      </c>
      <c r="J89" s="20" t="s">
        <v>5</v>
      </c>
      <c r="K89" s="20" t="s">
        <v>6</v>
      </c>
      <c r="L89" s="20" t="s">
        <v>122</v>
      </c>
      <c r="M89" s="20" t="s">
        <v>5</v>
      </c>
      <c r="N89" s="20" t="s">
        <v>6</v>
      </c>
      <c r="O89" s="20" t="s">
        <v>166</v>
      </c>
      <c r="Q89" s="138" t="s">
        <v>514</v>
      </c>
      <c r="R89" s="138" t="s">
        <v>514</v>
      </c>
    </row>
    <row r="90" spans="1:108" ht="15.5" x14ac:dyDescent="0.35">
      <c r="A90" s="131" t="s">
        <v>41</v>
      </c>
      <c r="B90" s="79"/>
      <c r="C90" s="79"/>
      <c r="D90" s="171" t="s">
        <v>208</v>
      </c>
      <c r="E90" s="170" t="s">
        <v>42</v>
      </c>
      <c r="F90" s="170" t="s">
        <v>48</v>
      </c>
      <c r="G90" s="160" t="s">
        <v>276</v>
      </c>
      <c r="H90" s="20"/>
      <c r="I90" s="20"/>
      <c r="J90" s="105">
        <v>19.75</v>
      </c>
      <c r="K90" s="142">
        <v>12.41</v>
      </c>
      <c r="L90" s="22">
        <f t="shared" ref="L90:L116" si="10">SUM(J90:K90)</f>
        <v>32.159999999999997</v>
      </c>
      <c r="M90" s="206">
        <v>1</v>
      </c>
      <c r="N90" s="206">
        <v>10</v>
      </c>
      <c r="O90" s="7">
        <f t="shared" ref="O90:O116" si="11">SUM(M90:N90)</f>
        <v>11</v>
      </c>
      <c r="Q90" s="137">
        <v>6</v>
      </c>
      <c r="R90" s="139">
        <v>10</v>
      </c>
    </row>
    <row r="91" spans="1:108" ht="15.5" x14ac:dyDescent="0.35">
      <c r="A91" s="131" t="s">
        <v>41</v>
      </c>
      <c r="B91" s="79"/>
      <c r="C91" s="79"/>
      <c r="D91" s="171" t="s">
        <v>207</v>
      </c>
      <c r="E91" s="170" t="s">
        <v>42</v>
      </c>
      <c r="F91" s="170" t="s">
        <v>48</v>
      </c>
      <c r="G91" s="160" t="s">
        <v>191</v>
      </c>
      <c r="H91" s="16"/>
      <c r="I91" s="16"/>
      <c r="J91" s="142">
        <v>14.93</v>
      </c>
      <c r="K91" s="142">
        <v>12.81</v>
      </c>
      <c r="L91" s="22">
        <f t="shared" si="10"/>
        <v>27.740000000000002</v>
      </c>
      <c r="M91" s="206">
        <v>6</v>
      </c>
      <c r="N91" s="206">
        <v>9</v>
      </c>
      <c r="O91" s="7">
        <f t="shared" si="11"/>
        <v>15</v>
      </c>
    </row>
    <row r="92" spans="1:108" ht="15.5" x14ac:dyDescent="0.35">
      <c r="A92" s="131" t="s">
        <v>41</v>
      </c>
      <c r="B92" s="79"/>
      <c r="C92" s="79"/>
      <c r="D92" s="171" t="s">
        <v>208</v>
      </c>
      <c r="E92" s="170" t="s">
        <v>42</v>
      </c>
      <c r="F92" s="170" t="s">
        <v>48</v>
      </c>
      <c r="G92" s="160" t="s">
        <v>176</v>
      </c>
      <c r="H92" s="20"/>
      <c r="I92" s="20"/>
      <c r="J92" s="142">
        <v>19.89</v>
      </c>
      <c r="K92" s="142">
        <v>13.59</v>
      </c>
      <c r="L92" s="22">
        <f t="shared" si="10"/>
        <v>33.480000000000004</v>
      </c>
      <c r="M92" s="20"/>
      <c r="N92" s="206">
        <v>8</v>
      </c>
      <c r="O92" s="22">
        <f t="shared" si="11"/>
        <v>8</v>
      </c>
      <c r="Q92" s="137">
        <v>5</v>
      </c>
      <c r="R92" s="139">
        <v>9</v>
      </c>
    </row>
    <row r="93" spans="1:108" ht="15.5" x14ac:dyDescent="0.35">
      <c r="A93" s="131" t="s">
        <v>41</v>
      </c>
      <c r="B93" s="79"/>
      <c r="C93" s="79"/>
      <c r="D93" s="171" t="s">
        <v>209</v>
      </c>
      <c r="E93" s="168" t="s">
        <v>42</v>
      </c>
      <c r="F93" s="168" t="s">
        <v>48</v>
      </c>
      <c r="G93" s="160" t="s">
        <v>268</v>
      </c>
      <c r="H93" s="20"/>
      <c r="I93" s="20"/>
      <c r="J93" s="142">
        <v>100</v>
      </c>
      <c r="K93" s="142">
        <v>13.85</v>
      </c>
      <c r="L93" s="7">
        <f t="shared" si="10"/>
        <v>113.85</v>
      </c>
      <c r="M93" s="20"/>
      <c r="N93" s="206">
        <v>7</v>
      </c>
      <c r="O93" s="7">
        <f t="shared" si="11"/>
        <v>7</v>
      </c>
    </row>
    <row r="94" spans="1:108" ht="15.5" x14ac:dyDescent="0.35">
      <c r="A94" s="131" t="s">
        <v>41</v>
      </c>
      <c r="B94" s="79"/>
      <c r="C94" s="79"/>
      <c r="D94" s="171" t="s">
        <v>209</v>
      </c>
      <c r="E94" s="170" t="s">
        <v>42</v>
      </c>
      <c r="F94" s="170" t="s">
        <v>48</v>
      </c>
      <c r="G94" s="160" t="s">
        <v>262</v>
      </c>
      <c r="H94" s="16"/>
      <c r="I94" s="16"/>
      <c r="J94" s="142">
        <v>13.58</v>
      </c>
      <c r="K94" s="142">
        <v>14.06</v>
      </c>
      <c r="L94" s="22">
        <f t="shared" si="10"/>
        <v>27.64</v>
      </c>
      <c r="M94" s="206">
        <v>8</v>
      </c>
      <c r="N94" s="206">
        <v>6</v>
      </c>
      <c r="O94" s="22">
        <f t="shared" si="11"/>
        <v>14</v>
      </c>
    </row>
    <row r="95" spans="1:108" ht="15.5" x14ac:dyDescent="0.35">
      <c r="A95" s="131" t="s">
        <v>41</v>
      </c>
      <c r="B95" s="79"/>
      <c r="C95" s="79"/>
      <c r="D95" s="171" t="s">
        <v>208</v>
      </c>
      <c r="E95" s="170" t="s">
        <v>42</v>
      </c>
      <c r="F95" s="170" t="s">
        <v>48</v>
      </c>
      <c r="G95" s="160" t="s">
        <v>123</v>
      </c>
      <c r="H95" s="20"/>
      <c r="I95" s="20"/>
      <c r="J95" s="142">
        <v>11.75</v>
      </c>
      <c r="K95" s="142">
        <v>14.36</v>
      </c>
      <c r="L95" s="22">
        <f t="shared" si="10"/>
        <v>26.11</v>
      </c>
      <c r="M95" s="206">
        <v>10</v>
      </c>
      <c r="N95" s="206">
        <v>5</v>
      </c>
      <c r="O95" s="22">
        <f t="shared" si="11"/>
        <v>15</v>
      </c>
      <c r="P95" s="295" t="s">
        <v>498</v>
      </c>
      <c r="Q95" s="137">
        <v>10</v>
      </c>
      <c r="R95" s="139">
        <v>8</v>
      </c>
    </row>
    <row r="96" spans="1:108" ht="15.5" x14ac:dyDescent="0.35">
      <c r="A96" s="131" t="s">
        <v>41</v>
      </c>
      <c r="B96" s="79"/>
      <c r="C96" s="79"/>
      <c r="D96" s="171" t="s">
        <v>209</v>
      </c>
      <c r="E96" s="168" t="s">
        <v>42</v>
      </c>
      <c r="F96" s="168" t="s">
        <v>48</v>
      </c>
      <c r="G96" s="160" t="s">
        <v>199</v>
      </c>
      <c r="H96" s="16"/>
      <c r="I96" s="16"/>
      <c r="J96" s="142">
        <v>100</v>
      </c>
      <c r="K96" s="142">
        <v>15.96</v>
      </c>
      <c r="L96" s="7">
        <f t="shared" si="10"/>
        <v>115.96000000000001</v>
      </c>
      <c r="M96" s="16"/>
      <c r="N96" s="206">
        <v>4</v>
      </c>
      <c r="O96" s="7">
        <f t="shared" si="11"/>
        <v>4</v>
      </c>
    </row>
    <row r="97" spans="1:108" ht="15.5" x14ac:dyDescent="0.35">
      <c r="A97" s="131" t="s">
        <v>41</v>
      </c>
      <c r="B97" s="79"/>
      <c r="C97" s="79"/>
      <c r="D97" s="171" t="s">
        <v>209</v>
      </c>
      <c r="E97" s="170" t="s">
        <v>42</v>
      </c>
      <c r="F97" s="170" t="s">
        <v>48</v>
      </c>
      <c r="G97" s="160" t="s">
        <v>177</v>
      </c>
      <c r="H97" s="20"/>
      <c r="I97" s="20"/>
      <c r="J97" s="142">
        <v>22.52</v>
      </c>
      <c r="K97" s="142">
        <v>20.239999999999998</v>
      </c>
      <c r="L97" s="7">
        <f t="shared" si="10"/>
        <v>42.76</v>
      </c>
      <c r="M97" s="20"/>
      <c r="N97" s="206">
        <v>3</v>
      </c>
      <c r="O97" s="7">
        <f t="shared" si="11"/>
        <v>3</v>
      </c>
    </row>
    <row r="98" spans="1:108" ht="15.5" x14ac:dyDescent="0.35">
      <c r="A98" s="131" t="s">
        <v>41</v>
      </c>
      <c r="B98" s="79"/>
      <c r="C98" s="79"/>
      <c r="D98" s="171" t="s">
        <v>208</v>
      </c>
      <c r="E98" s="168" t="s">
        <v>42</v>
      </c>
      <c r="F98" s="168" t="s">
        <v>48</v>
      </c>
      <c r="G98" s="160" t="s">
        <v>273</v>
      </c>
      <c r="H98" s="20"/>
      <c r="I98" s="20"/>
      <c r="J98" s="142">
        <v>26.92</v>
      </c>
      <c r="K98" s="142">
        <v>21.26</v>
      </c>
      <c r="L98" s="7">
        <f t="shared" si="10"/>
        <v>48.180000000000007</v>
      </c>
      <c r="M98" s="20"/>
      <c r="N98" s="206">
        <v>2</v>
      </c>
      <c r="O98" s="7">
        <f t="shared" si="11"/>
        <v>2</v>
      </c>
      <c r="Q98" s="137">
        <v>3</v>
      </c>
      <c r="R98" s="139">
        <v>7</v>
      </c>
    </row>
    <row r="99" spans="1:108" ht="15.5" x14ac:dyDescent="0.35">
      <c r="A99" s="131" t="s">
        <v>41</v>
      </c>
      <c r="B99" s="79"/>
      <c r="C99" s="79"/>
      <c r="D99" s="171" t="s">
        <v>211</v>
      </c>
      <c r="E99" s="168" t="s">
        <v>42</v>
      </c>
      <c r="F99" s="168" t="s">
        <v>48</v>
      </c>
      <c r="G99" s="160" t="s">
        <v>271</v>
      </c>
      <c r="H99" s="20"/>
      <c r="I99" s="20"/>
      <c r="J99" s="142">
        <v>23.19</v>
      </c>
      <c r="K99" s="142">
        <v>24.39</v>
      </c>
      <c r="L99" s="7">
        <f t="shared" si="10"/>
        <v>47.58</v>
      </c>
      <c r="M99" s="20"/>
      <c r="N99" s="206">
        <v>1</v>
      </c>
      <c r="O99" s="7">
        <f t="shared" si="11"/>
        <v>1</v>
      </c>
    </row>
    <row r="100" spans="1:108" ht="15.5" x14ac:dyDescent="0.35">
      <c r="A100" s="131" t="s">
        <v>41</v>
      </c>
      <c r="B100" s="79"/>
      <c r="C100" s="79"/>
      <c r="D100" s="171" t="s">
        <v>207</v>
      </c>
      <c r="E100" s="168" t="s">
        <v>42</v>
      </c>
      <c r="F100" s="168" t="s">
        <v>48</v>
      </c>
      <c r="G100" s="160" t="s">
        <v>263</v>
      </c>
      <c r="H100" s="20"/>
      <c r="I100" s="20"/>
      <c r="J100" s="142">
        <v>100</v>
      </c>
      <c r="K100" s="142">
        <v>24.65</v>
      </c>
      <c r="L100" s="7">
        <f t="shared" si="10"/>
        <v>124.65</v>
      </c>
      <c r="M100" s="20"/>
      <c r="N100" s="20"/>
      <c r="O100" s="7">
        <f t="shared" si="11"/>
        <v>0</v>
      </c>
    </row>
    <row r="101" spans="1:108" ht="15.5" x14ac:dyDescent="0.35">
      <c r="A101" s="131" t="s">
        <v>41</v>
      </c>
      <c r="B101" s="79"/>
      <c r="C101" s="79"/>
      <c r="D101" s="171" t="s">
        <v>209</v>
      </c>
      <c r="E101" s="168" t="s">
        <v>42</v>
      </c>
      <c r="F101" s="168" t="s">
        <v>48</v>
      </c>
      <c r="G101" s="160" t="s">
        <v>441</v>
      </c>
      <c r="H101" s="20"/>
      <c r="I101" s="20"/>
      <c r="J101" s="142">
        <v>100</v>
      </c>
      <c r="K101" s="142">
        <v>26.23</v>
      </c>
      <c r="L101" s="7">
        <f t="shared" si="10"/>
        <v>126.23</v>
      </c>
      <c r="M101" s="20"/>
      <c r="N101" s="20"/>
      <c r="O101" s="7">
        <f t="shared" si="11"/>
        <v>0</v>
      </c>
      <c r="Q101" s="138"/>
    </row>
    <row r="102" spans="1:108" ht="15.5" x14ac:dyDescent="0.35">
      <c r="A102" s="131" t="s">
        <v>41</v>
      </c>
      <c r="B102" s="79"/>
      <c r="C102" s="79"/>
      <c r="D102" s="171" t="s">
        <v>208</v>
      </c>
      <c r="E102" s="168" t="s">
        <v>42</v>
      </c>
      <c r="F102" s="168" t="s">
        <v>48</v>
      </c>
      <c r="G102" s="160" t="s">
        <v>272</v>
      </c>
      <c r="H102" s="20"/>
      <c r="I102" s="20"/>
      <c r="J102" s="142">
        <v>15.29</v>
      </c>
      <c r="K102" s="142">
        <v>27.84</v>
      </c>
      <c r="L102" s="7">
        <f t="shared" si="10"/>
        <v>43.129999999999995</v>
      </c>
      <c r="M102" s="206">
        <v>5</v>
      </c>
      <c r="N102" s="20"/>
      <c r="O102" s="7">
        <f t="shared" si="11"/>
        <v>5</v>
      </c>
      <c r="Q102" s="137">
        <v>8</v>
      </c>
      <c r="R102" s="139">
        <v>6</v>
      </c>
    </row>
    <row r="103" spans="1:108" ht="15.5" x14ac:dyDescent="0.35">
      <c r="A103" s="131" t="s">
        <v>41</v>
      </c>
      <c r="B103" s="79"/>
      <c r="C103" s="79"/>
      <c r="D103" s="171" t="s">
        <v>208</v>
      </c>
      <c r="E103" s="170" t="s">
        <v>42</v>
      </c>
      <c r="F103" s="170" t="s">
        <v>48</v>
      </c>
      <c r="G103" s="160" t="s">
        <v>183</v>
      </c>
      <c r="H103" s="20"/>
      <c r="I103" s="20"/>
      <c r="J103" s="142">
        <v>25.69</v>
      </c>
      <c r="K103" s="142">
        <v>29.23</v>
      </c>
      <c r="L103" s="22">
        <f t="shared" si="10"/>
        <v>54.92</v>
      </c>
      <c r="M103" s="20"/>
      <c r="N103" s="20"/>
      <c r="O103" s="7">
        <f t="shared" si="11"/>
        <v>0</v>
      </c>
      <c r="Q103" s="137">
        <v>4</v>
      </c>
      <c r="R103" s="139">
        <v>5</v>
      </c>
    </row>
    <row r="104" spans="1:108" ht="15.5" x14ac:dyDescent="0.35">
      <c r="A104" s="131" t="s">
        <v>41</v>
      </c>
      <c r="B104" s="79"/>
      <c r="C104" s="79"/>
      <c r="D104" s="171" t="s">
        <v>208</v>
      </c>
      <c r="E104" s="168" t="s">
        <v>42</v>
      </c>
      <c r="F104" s="168" t="s">
        <v>48</v>
      </c>
      <c r="G104" s="160" t="s">
        <v>266</v>
      </c>
      <c r="H104" s="20"/>
      <c r="I104" s="20"/>
      <c r="J104" s="142">
        <v>12.14</v>
      </c>
      <c r="K104" s="142">
        <v>100</v>
      </c>
      <c r="L104" s="7">
        <f t="shared" si="10"/>
        <v>112.14</v>
      </c>
      <c r="M104" s="206">
        <v>9</v>
      </c>
      <c r="N104" s="20"/>
      <c r="O104" s="7">
        <f t="shared" si="11"/>
        <v>9</v>
      </c>
      <c r="Q104" s="137">
        <v>9</v>
      </c>
      <c r="R104" s="139" t="s">
        <v>40</v>
      </c>
    </row>
    <row r="105" spans="1:108" ht="15.5" x14ac:dyDescent="0.35">
      <c r="A105" s="131" t="s">
        <v>41</v>
      </c>
      <c r="B105" s="79"/>
      <c r="C105" s="79"/>
      <c r="D105" s="171" t="s">
        <v>211</v>
      </c>
      <c r="E105" s="168" t="s">
        <v>42</v>
      </c>
      <c r="F105" s="168" t="s">
        <v>48</v>
      </c>
      <c r="G105" s="160" t="s">
        <v>189</v>
      </c>
      <c r="H105" s="20"/>
      <c r="I105" s="20"/>
      <c r="J105" s="142">
        <v>13.68</v>
      </c>
      <c r="K105" s="142">
        <v>100</v>
      </c>
      <c r="L105" s="7">
        <f t="shared" si="10"/>
        <v>113.68</v>
      </c>
      <c r="M105" s="206">
        <v>7</v>
      </c>
      <c r="N105" s="20"/>
      <c r="O105" s="7">
        <f t="shared" si="11"/>
        <v>7</v>
      </c>
    </row>
    <row r="106" spans="1:108" ht="15.5" x14ac:dyDescent="0.35">
      <c r="A106" s="131" t="s">
        <v>41</v>
      </c>
      <c r="B106" s="79"/>
      <c r="C106" s="79"/>
      <c r="D106" s="171" t="s">
        <v>211</v>
      </c>
      <c r="E106" s="168" t="s">
        <v>42</v>
      </c>
      <c r="F106" s="168" t="s">
        <v>48</v>
      </c>
      <c r="G106" s="160" t="s">
        <v>269</v>
      </c>
      <c r="H106" s="16"/>
      <c r="I106" s="16"/>
      <c r="J106" s="142">
        <v>16.079999999999998</v>
      </c>
      <c r="K106" s="142">
        <v>100</v>
      </c>
      <c r="L106" s="7">
        <f t="shared" si="10"/>
        <v>116.08</v>
      </c>
      <c r="M106" s="205">
        <v>4</v>
      </c>
      <c r="N106" s="16"/>
      <c r="O106" s="7">
        <f t="shared" si="11"/>
        <v>4</v>
      </c>
    </row>
    <row r="107" spans="1:108" ht="15.5" x14ac:dyDescent="0.35">
      <c r="A107" s="131" t="s">
        <v>41</v>
      </c>
      <c r="B107" s="79"/>
      <c r="C107" s="79"/>
      <c r="D107" s="171" t="s">
        <v>207</v>
      </c>
      <c r="E107" s="168" t="s">
        <v>42</v>
      </c>
      <c r="F107" s="168" t="s">
        <v>48</v>
      </c>
      <c r="G107" s="160" t="s">
        <v>267</v>
      </c>
      <c r="H107" s="20"/>
      <c r="I107" s="20"/>
      <c r="J107" s="142">
        <v>17.22</v>
      </c>
      <c r="K107" s="142">
        <v>100</v>
      </c>
      <c r="L107" s="7">
        <f t="shared" si="10"/>
        <v>117.22</v>
      </c>
      <c r="M107" s="206">
        <v>3</v>
      </c>
      <c r="N107" s="20"/>
      <c r="O107" s="7">
        <f t="shared" si="11"/>
        <v>3</v>
      </c>
    </row>
    <row r="108" spans="1:108" ht="15.5" x14ac:dyDescent="0.35">
      <c r="A108" s="131" t="s">
        <v>41</v>
      </c>
      <c r="B108" s="79"/>
      <c r="C108" s="79"/>
      <c r="D108" s="171" t="s">
        <v>208</v>
      </c>
      <c r="E108" s="170" t="s">
        <v>42</v>
      </c>
      <c r="F108" s="170" t="s">
        <v>48</v>
      </c>
      <c r="G108" s="160" t="s">
        <v>274</v>
      </c>
      <c r="H108" s="20"/>
      <c r="I108" s="20"/>
      <c r="J108" s="142">
        <v>17.45</v>
      </c>
      <c r="K108" s="142">
        <v>100</v>
      </c>
      <c r="L108" s="7">
        <f t="shared" si="10"/>
        <v>117.45</v>
      </c>
      <c r="M108" s="206">
        <v>2</v>
      </c>
      <c r="N108" s="20"/>
      <c r="O108" s="7">
        <f t="shared" si="11"/>
        <v>2</v>
      </c>
      <c r="Q108" s="137">
        <v>7</v>
      </c>
      <c r="R108" s="139" t="s">
        <v>40</v>
      </c>
    </row>
    <row r="109" spans="1:108" s="20" customFormat="1" ht="15.5" x14ac:dyDescent="0.35">
      <c r="A109" s="131" t="s">
        <v>41</v>
      </c>
      <c r="B109" s="79"/>
      <c r="C109" s="79"/>
      <c r="D109" s="171" t="s">
        <v>207</v>
      </c>
      <c r="E109" s="168" t="s">
        <v>42</v>
      </c>
      <c r="F109" s="168" t="s">
        <v>48</v>
      </c>
      <c r="G109" s="160" t="s">
        <v>270</v>
      </c>
      <c r="J109" s="142">
        <v>20.55</v>
      </c>
      <c r="K109" s="142">
        <v>100</v>
      </c>
      <c r="L109" s="7">
        <f t="shared" si="10"/>
        <v>120.55</v>
      </c>
      <c r="O109" s="7">
        <f t="shared" si="11"/>
        <v>0</v>
      </c>
      <c r="P109" s="295"/>
      <c r="Q109" s="137"/>
      <c r="R109" s="136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/>
      <c r="CR109" s="51"/>
      <c r="CS109" s="51"/>
      <c r="CT109" s="51"/>
      <c r="CU109" s="51"/>
      <c r="CV109" s="51"/>
      <c r="CW109" s="51"/>
      <c r="CX109" s="51"/>
      <c r="CY109" s="51"/>
      <c r="CZ109" s="51"/>
      <c r="DA109" s="51"/>
      <c r="DB109" s="51"/>
      <c r="DC109" s="51"/>
      <c r="DD109" s="51"/>
    </row>
    <row r="110" spans="1:108" s="20" customFormat="1" ht="15.5" x14ac:dyDescent="0.35">
      <c r="A110" s="131" t="s">
        <v>41</v>
      </c>
      <c r="B110" s="79"/>
      <c r="C110" s="79"/>
      <c r="D110" s="171" t="s">
        <v>208</v>
      </c>
      <c r="E110" s="168" t="s">
        <v>42</v>
      </c>
      <c r="F110" s="168" t="s">
        <v>48</v>
      </c>
      <c r="G110" s="160" t="s">
        <v>133</v>
      </c>
      <c r="H110" s="16"/>
      <c r="I110" s="16"/>
      <c r="J110" s="142">
        <v>100</v>
      </c>
      <c r="K110" s="142">
        <v>100</v>
      </c>
      <c r="L110" s="7">
        <f t="shared" si="10"/>
        <v>200</v>
      </c>
      <c r="M110" s="16"/>
      <c r="N110" s="16"/>
      <c r="O110" s="7">
        <f t="shared" si="11"/>
        <v>0</v>
      </c>
      <c r="P110" s="295"/>
      <c r="Q110" s="138"/>
      <c r="R110" s="136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  <c r="CO110" s="51"/>
      <c r="CP110" s="51"/>
      <c r="CQ110" s="51"/>
      <c r="CR110" s="51"/>
      <c r="CS110" s="51"/>
      <c r="CT110" s="51"/>
      <c r="CU110" s="51"/>
      <c r="CV110" s="51"/>
      <c r="CW110" s="51"/>
      <c r="CX110" s="51"/>
      <c r="CY110" s="51"/>
      <c r="CZ110" s="51"/>
      <c r="DA110" s="51"/>
      <c r="DB110" s="51"/>
      <c r="DC110" s="51"/>
      <c r="DD110" s="51"/>
    </row>
    <row r="111" spans="1:108" s="20" customFormat="1" ht="15.5" x14ac:dyDescent="0.35">
      <c r="A111" s="131" t="s">
        <v>41</v>
      </c>
      <c r="B111" s="79"/>
      <c r="C111" s="79"/>
      <c r="D111" s="171" t="s">
        <v>208</v>
      </c>
      <c r="E111" s="168" t="s">
        <v>42</v>
      </c>
      <c r="F111" s="168" t="s">
        <v>48</v>
      </c>
      <c r="G111" s="160" t="s">
        <v>264</v>
      </c>
      <c r="J111" s="142">
        <v>100</v>
      </c>
      <c r="K111" s="142">
        <v>100</v>
      </c>
      <c r="L111" s="7">
        <f t="shared" si="10"/>
        <v>200</v>
      </c>
      <c r="O111" s="7">
        <f t="shared" si="11"/>
        <v>0</v>
      </c>
      <c r="P111" s="295"/>
      <c r="Q111" s="137"/>
      <c r="R111" s="139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</row>
    <row r="112" spans="1:108" s="20" customFormat="1" ht="15.5" x14ac:dyDescent="0.35">
      <c r="A112" s="131" t="s">
        <v>41</v>
      </c>
      <c r="B112" s="79"/>
      <c r="C112" s="79"/>
      <c r="D112" s="171" t="s">
        <v>207</v>
      </c>
      <c r="E112" s="168" t="s">
        <v>42</v>
      </c>
      <c r="F112" s="168" t="s">
        <v>48</v>
      </c>
      <c r="G112" s="160" t="s">
        <v>265</v>
      </c>
      <c r="J112" s="142">
        <v>100</v>
      </c>
      <c r="K112" s="142">
        <v>100</v>
      </c>
      <c r="L112" s="7">
        <f t="shared" si="10"/>
        <v>200</v>
      </c>
      <c r="O112" s="7">
        <f t="shared" si="11"/>
        <v>0</v>
      </c>
      <c r="P112" s="295"/>
      <c r="Q112" s="138"/>
      <c r="R112" s="136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  <c r="BT112" s="51"/>
      <c r="BU112" s="51"/>
      <c r="BV112" s="51"/>
      <c r="BW112" s="51"/>
      <c r="BX112" s="51"/>
      <c r="BY112" s="51"/>
      <c r="BZ112" s="51"/>
      <c r="CA112" s="51"/>
      <c r="CB112" s="51"/>
      <c r="CC112" s="51"/>
      <c r="CD112" s="51"/>
      <c r="CE112" s="51"/>
      <c r="CF112" s="51"/>
      <c r="CG112" s="51"/>
      <c r="CH112" s="51"/>
      <c r="CI112" s="51"/>
      <c r="CJ112" s="51"/>
      <c r="CK112" s="51"/>
      <c r="CL112" s="51"/>
      <c r="CM112" s="51"/>
      <c r="CN112" s="51"/>
      <c r="CO112" s="51"/>
      <c r="CP112" s="51"/>
      <c r="CQ112" s="51"/>
      <c r="CR112" s="51"/>
      <c r="CS112" s="51"/>
      <c r="CT112" s="51"/>
      <c r="CU112" s="51"/>
      <c r="CV112" s="51"/>
      <c r="CW112" s="51"/>
      <c r="CX112" s="51"/>
      <c r="CY112" s="51"/>
      <c r="CZ112" s="51"/>
      <c r="DA112" s="51"/>
      <c r="DB112" s="51"/>
      <c r="DC112" s="51"/>
      <c r="DD112" s="51"/>
    </row>
    <row r="113" spans="1:108" s="20" customFormat="1" ht="15.5" x14ac:dyDescent="0.35">
      <c r="A113" s="131" t="s">
        <v>41</v>
      </c>
      <c r="B113" s="79"/>
      <c r="C113" s="79"/>
      <c r="D113" s="171" t="s">
        <v>210</v>
      </c>
      <c r="E113" s="168" t="s">
        <v>42</v>
      </c>
      <c r="F113" s="168" t="s">
        <v>48</v>
      </c>
      <c r="G113" s="160" t="s">
        <v>182</v>
      </c>
      <c r="H113" s="16"/>
      <c r="I113" s="16"/>
      <c r="J113" s="142">
        <v>100</v>
      </c>
      <c r="K113" s="142">
        <v>100</v>
      </c>
      <c r="L113" s="7">
        <f t="shared" si="10"/>
        <v>200</v>
      </c>
      <c r="M113" s="16"/>
      <c r="N113" s="16"/>
      <c r="O113" s="7">
        <f t="shared" si="11"/>
        <v>0</v>
      </c>
      <c r="P113" s="295"/>
      <c r="Q113" s="138"/>
      <c r="R113" s="136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1"/>
      <c r="CE113" s="51"/>
      <c r="CF113" s="51"/>
      <c r="CG113" s="51"/>
      <c r="CH113" s="51"/>
      <c r="CI113" s="51"/>
      <c r="CJ113" s="51"/>
      <c r="CK113" s="51"/>
      <c r="CL113" s="51"/>
      <c r="CM113" s="51"/>
      <c r="CN113" s="51"/>
      <c r="CO113" s="51"/>
      <c r="CP113" s="51"/>
      <c r="CQ113" s="51"/>
      <c r="CR113" s="51"/>
      <c r="CS113" s="51"/>
      <c r="CT113" s="51"/>
      <c r="CU113" s="51"/>
      <c r="CV113" s="51"/>
      <c r="CW113" s="51"/>
      <c r="CX113" s="51"/>
      <c r="CY113" s="51"/>
      <c r="CZ113" s="51"/>
      <c r="DA113" s="51"/>
      <c r="DB113" s="51"/>
      <c r="DC113" s="51"/>
      <c r="DD113" s="51"/>
    </row>
    <row r="114" spans="1:108" ht="15.5" x14ac:dyDescent="0.35">
      <c r="A114" s="131" t="s">
        <v>41</v>
      </c>
      <c r="B114" s="79"/>
      <c r="C114" s="79"/>
      <c r="D114" s="171" t="s">
        <v>207</v>
      </c>
      <c r="E114" s="170" t="s">
        <v>42</v>
      </c>
      <c r="F114" s="170" t="s">
        <v>48</v>
      </c>
      <c r="G114" s="160" t="s">
        <v>190</v>
      </c>
      <c r="H114" s="16"/>
      <c r="I114" s="16"/>
      <c r="J114" s="142">
        <v>100</v>
      </c>
      <c r="K114" s="142">
        <v>100</v>
      </c>
      <c r="L114" s="7">
        <f t="shared" si="10"/>
        <v>200</v>
      </c>
      <c r="M114" s="16"/>
      <c r="N114" s="16"/>
      <c r="O114" s="7">
        <f t="shared" si="11"/>
        <v>0</v>
      </c>
    </row>
    <row r="115" spans="1:108" ht="15.5" x14ac:dyDescent="0.35">
      <c r="A115" s="131" t="s">
        <v>41</v>
      </c>
      <c r="B115" s="79"/>
      <c r="C115" s="79"/>
      <c r="D115" s="171" t="s">
        <v>208</v>
      </c>
      <c r="E115" s="170" t="s">
        <v>42</v>
      </c>
      <c r="F115" s="170" t="s">
        <v>48</v>
      </c>
      <c r="G115" s="160" t="s">
        <v>275</v>
      </c>
      <c r="H115" s="20"/>
      <c r="I115" s="20"/>
      <c r="J115" s="142">
        <v>100</v>
      </c>
      <c r="K115" s="142">
        <v>100</v>
      </c>
      <c r="L115" s="22">
        <f t="shared" si="10"/>
        <v>200</v>
      </c>
      <c r="M115" s="20"/>
      <c r="N115" s="20"/>
      <c r="O115" s="7">
        <f t="shared" si="11"/>
        <v>0</v>
      </c>
      <c r="Q115" s="138"/>
      <c r="R115" s="136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/>
      <c r="BR115" s="51"/>
      <c r="BS115" s="51"/>
      <c r="BT115" s="51"/>
      <c r="BU115" s="51"/>
      <c r="BV115" s="51"/>
      <c r="BW115" s="51"/>
      <c r="BX115" s="51"/>
      <c r="BY115" s="51"/>
      <c r="BZ115" s="51"/>
      <c r="CA115" s="51"/>
      <c r="CB115" s="51"/>
      <c r="CC115" s="51"/>
      <c r="CD115" s="51"/>
      <c r="CE115" s="51"/>
      <c r="CF115" s="51"/>
      <c r="CG115" s="51"/>
      <c r="CH115" s="51"/>
      <c r="CI115" s="51"/>
      <c r="CJ115" s="51"/>
      <c r="CK115" s="51"/>
      <c r="CL115" s="51"/>
      <c r="CM115" s="51"/>
      <c r="CN115" s="51"/>
      <c r="CO115" s="51"/>
      <c r="CP115" s="51"/>
      <c r="CQ115" s="51"/>
      <c r="CR115" s="51"/>
      <c r="CS115" s="51"/>
      <c r="CT115" s="51"/>
      <c r="CU115" s="51"/>
      <c r="CV115" s="51"/>
      <c r="CW115" s="51"/>
      <c r="CX115" s="51"/>
      <c r="CY115" s="51"/>
      <c r="CZ115" s="51"/>
      <c r="DA115" s="51"/>
      <c r="DB115" s="51"/>
      <c r="DC115" s="51"/>
      <c r="DD115" s="51"/>
    </row>
    <row r="116" spans="1:108" ht="15.5" x14ac:dyDescent="0.35">
      <c r="A116" s="131" t="s">
        <v>41</v>
      </c>
      <c r="B116" s="79"/>
      <c r="C116" s="79"/>
      <c r="D116" s="171" t="s">
        <v>207</v>
      </c>
      <c r="E116" s="170" t="s">
        <v>42</v>
      </c>
      <c r="F116" s="170" t="s">
        <v>48</v>
      </c>
      <c r="G116" s="160" t="s">
        <v>277</v>
      </c>
      <c r="H116" s="16"/>
      <c r="I116" s="16"/>
      <c r="J116" s="7">
        <v>100</v>
      </c>
      <c r="K116" s="142">
        <v>100</v>
      </c>
      <c r="L116" s="22">
        <f t="shared" si="10"/>
        <v>200</v>
      </c>
      <c r="M116" s="16"/>
      <c r="N116" s="16"/>
      <c r="O116" s="7">
        <f t="shared" si="11"/>
        <v>0</v>
      </c>
    </row>
    <row r="117" spans="1:108" s="3" customFormat="1" x14ac:dyDescent="0.35">
      <c r="A117" s="131" t="s">
        <v>40</v>
      </c>
      <c r="B117" s="131"/>
      <c r="C117" s="131"/>
      <c r="D117" s="164"/>
      <c r="E117" s="164"/>
      <c r="F117" s="164"/>
      <c r="G117" s="18" t="s">
        <v>28</v>
      </c>
      <c r="P117" s="295"/>
      <c r="Q117" s="311" t="s">
        <v>515</v>
      </c>
      <c r="R117" s="311" t="s">
        <v>516</v>
      </c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</row>
    <row r="118" spans="1:108" x14ac:dyDescent="0.35">
      <c r="A118" s="131" t="s">
        <v>40</v>
      </c>
      <c r="B118" s="131"/>
      <c r="C118" s="131"/>
      <c r="D118" s="165"/>
      <c r="E118" s="166">
        <v>82</v>
      </c>
      <c r="F118" s="166"/>
      <c r="G118" s="19" t="s">
        <v>4</v>
      </c>
      <c r="H118" s="19"/>
      <c r="I118" s="19"/>
      <c r="J118" s="19" t="s">
        <v>5</v>
      </c>
      <c r="K118" s="19" t="s">
        <v>6</v>
      </c>
      <c r="L118" s="19" t="s">
        <v>122</v>
      </c>
      <c r="M118" s="19" t="s">
        <v>5</v>
      </c>
      <c r="N118" s="19" t="s">
        <v>6</v>
      </c>
      <c r="O118" s="5"/>
      <c r="Q118" s="138" t="s">
        <v>514</v>
      </c>
      <c r="R118" s="138" t="s">
        <v>514</v>
      </c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s="19" customFormat="1" x14ac:dyDescent="0.35">
      <c r="A119" s="131" t="s">
        <v>40</v>
      </c>
      <c r="B119" s="162" t="s">
        <v>437</v>
      </c>
      <c r="C119" s="162" t="s">
        <v>436</v>
      </c>
      <c r="D119" s="163"/>
      <c r="E119" s="163"/>
      <c r="F119" s="163"/>
      <c r="G119" s="20"/>
      <c r="H119" s="20"/>
      <c r="I119" s="20"/>
      <c r="J119" s="20" t="s">
        <v>2</v>
      </c>
      <c r="K119" s="20"/>
      <c r="L119" s="20"/>
      <c r="M119" s="20" t="s">
        <v>3</v>
      </c>
      <c r="N119" s="20"/>
      <c r="O119" s="20" t="s">
        <v>166</v>
      </c>
      <c r="P119" s="295"/>
      <c r="Q119" s="138"/>
      <c r="R119" s="136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1"/>
      <c r="BS119" s="51"/>
      <c r="BT119" s="51"/>
      <c r="BU119" s="51"/>
      <c r="BV119" s="51"/>
      <c r="BW119" s="51"/>
      <c r="BX119" s="51"/>
      <c r="BY119" s="51"/>
      <c r="BZ119" s="51"/>
      <c r="CA119" s="51"/>
      <c r="CB119" s="51"/>
      <c r="CC119" s="51"/>
      <c r="CD119" s="51"/>
      <c r="CE119" s="51"/>
      <c r="CF119" s="51"/>
      <c r="CG119" s="51"/>
      <c r="CH119" s="51"/>
      <c r="CI119" s="51"/>
      <c r="CJ119" s="51"/>
      <c r="CK119" s="51"/>
      <c r="CL119" s="51"/>
      <c r="CM119" s="51"/>
      <c r="CN119" s="51"/>
      <c r="CO119" s="51"/>
      <c r="CP119" s="51"/>
      <c r="CQ119" s="51"/>
      <c r="CR119" s="51"/>
      <c r="CS119" s="51"/>
      <c r="CT119" s="51"/>
      <c r="CU119" s="51"/>
      <c r="CV119" s="51"/>
      <c r="CW119" s="51"/>
      <c r="CX119" s="51"/>
      <c r="CY119" s="51"/>
      <c r="CZ119" s="51"/>
      <c r="DA119" s="51"/>
      <c r="DB119" s="51"/>
      <c r="DC119" s="51"/>
      <c r="DD119" s="51"/>
    </row>
    <row r="120" spans="1:108" s="19" customFormat="1" ht="15.5" x14ac:dyDescent="0.35">
      <c r="A120" s="131" t="s">
        <v>41</v>
      </c>
      <c r="B120" s="79" t="s">
        <v>439</v>
      </c>
      <c r="C120" s="79"/>
      <c r="D120" s="171" t="s">
        <v>210</v>
      </c>
      <c r="E120" s="170" t="s">
        <v>46</v>
      </c>
      <c r="F120" s="170" t="s">
        <v>57</v>
      </c>
      <c r="G120" s="160" t="s">
        <v>261</v>
      </c>
      <c r="H120" s="20"/>
      <c r="I120" s="20"/>
      <c r="J120" s="142">
        <v>15.997</v>
      </c>
      <c r="K120" s="142">
        <v>16.117000000000001</v>
      </c>
      <c r="L120" s="7">
        <f t="shared" ref="L120:L151" si="12">SUM(J120:K120)</f>
        <v>32.114000000000004</v>
      </c>
      <c r="M120" s="206">
        <v>10</v>
      </c>
      <c r="N120" s="206">
        <v>4</v>
      </c>
      <c r="O120" s="7">
        <f t="shared" ref="O120:O151" si="13">SUM(M120:N120)</f>
        <v>14</v>
      </c>
      <c r="P120" s="295" t="s">
        <v>498</v>
      </c>
      <c r="Q120" s="138"/>
      <c r="R120" s="136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  <c r="CE120" s="51"/>
      <c r="CF120" s="51"/>
      <c r="CG120" s="51"/>
      <c r="CH120" s="51"/>
      <c r="CI120" s="51"/>
      <c r="CJ120" s="51"/>
      <c r="CK120" s="51"/>
      <c r="CL120" s="51"/>
      <c r="CM120" s="51"/>
      <c r="CN120" s="51"/>
      <c r="CO120" s="51"/>
      <c r="CP120" s="51"/>
      <c r="CQ120" s="51"/>
      <c r="CR120" s="51"/>
      <c r="CS120" s="51"/>
      <c r="CT120" s="51"/>
      <c r="CU120" s="51"/>
      <c r="CV120" s="51"/>
      <c r="CW120" s="51"/>
      <c r="CX120" s="51"/>
      <c r="CY120" s="51"/>
      <c r="CZ120" s="51"/>
      <c r="DA120" s="51"/>
      <c r="DB120" s="51"/>
      <c r="DC120" s="51"/>
      <c r="DD120" s="51"/>
    </row>
    <row r="121" spans="1:108" s="19" customFormat="1" ht="15.5" x14ac:dyDescent="0.35">
      <c r="A121" s="131" t="s">
        <v>41</v>
      </c>
      <c r="B121" s="79" t="s">
        <v>439</v>
      </c>
      <c r="C121" s="79"/>
      <c r="D121" s="171" t="s">
        <v>210</v>
      </c>
      <c r="E121" s="170" t="s">
        <v>46</v>
      </c>
      <c r="F121" s="170" t="s">
        <v>57</v>
      </c>
      <c r="G121" s="160" t="s">
        <v>250</v>
      </c>
      <c r="H121" s="20"/>
      <c r="I121" s="20"/>
      <c r="J121" s="142">
        <v>16.018999999999998</v>
      </c>
      <c r="K121" s="142">
        <v>17.783000000000001</v>
      </c>
      <c r="L121" s="7">
        <f t="shared" si="12"/>
        <v>33.802</v>
      </c>
      <c r="M121" s="206">
        <v>9</v>
      </c>
      <c r="N121" s="16"/>
      <c r="O121" s="7">
        <f t="shared" si="13"/>
        <v>9</v>
      </c>
      <c r="P121" s="295"/>
      <c r="Q121" s="137"/>
      <c r="R121" s="139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1"/>
      <c r="BT121" s="51"/>
      <c r="BU121" s="51"/>
      <c r="BV121" s="51"/>
      <c r="BW121" s="51"/>
      <c r="BX121" s="51"/>
      <c r="BY121" s="51"/>
      <c r="BZ121" s="51"/>
      <c r="CA121" s="51"/>
      <c r="CB121" s="51"/>
      <c r="CC121" s="51"/>
      <c r="CD121" s="51"/>
      <c r="CE121" s="51"/>
      <c r="CF121" s="51"/>
      <c r="CG121" s="51"/>
      <c r="CH121" s="51"/>
      <c r="CI121" s="51"/>
      <c r="CJ121" s="51"/>
      <c r="CK121" s="51"/>
      <c r="CL121" s="51"/>
      <c r="CM121" s="51"/>
      <c r="CN121" s="51"/>
      <c r="CO121" s="51"/>
      <c r="CP121" s="51"/>
      <c r="CQ121" s="51"/>
      <c r="CR121" s="51"/>
      <c r="CS121" s="51"/>
      <c r="CT121" s="51"/>
      <c r="CU121" s="51"/>
      <c r="CV121" s="51"/>
      <c r="CW121" s="51"/>
      <c r="CX121" s="51"/>
      <c r="CY121" s="51"/>
      <c r="CZ121" s="51"/>
      <c r="DA121" s="51"/>
      <c r="DB121" s="51"/>
      <c r="DC121" s="51"/>
      <c r="DD121" s="51"/>
    </row>
    <row r="122" spans="1:108" s="19" customFormat="1" ht="15.5" x14ac:dyDescent="0.35">
      <c r="A122" s="131" t="s">
        <v>41</v>
      </c>
      <c r="B122" s="79" t="s">
        <v>439</v>
      </c>
      <c r="C122" s="79"/>
      <c r="D122" s="171" t="s">
        <v>208</v>
      </c>
      <c r="E122" s="170" t="s">
        <v>46</v>
      </c>
      <c r="F122" s="170" t="s">
        <v>57</v>
      </c>
      <c r="G122" s="160" t="s">
        <v>314</v>
      </c>
      <c r="H122" s="20"/>
      <c r="I122" s="20"/>
      <c r="J122" s="142">
        <v>16.318999999999999</v>
      </c>
      <c r="K122" s="142">
        <v>16.263000000000002</v>
      </c>
      <c r="L122" s="7">
        <f t="shared" si="12"/>
        <v>32.582000000000001</v>
      </c>
      <c r="M122" s="206">
        <v>8</v>
      </c>
      <c r="N122" s="16"/>
      <c r="O122" s="7">
        <f t="shared" si="13"/>
        <v>8</v>
      </c>
      <c r="P122" s="295"/>
      <c r="Q122" s="138">
        <v>10</v>
      </c>
      <c r="R122" s="136">
        <v>4</v>
      </c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  <c r="CE122" s="51"/>
      <c r="CF122" s="51"/>
      <c r="CG122" s="51"/>
      <c r="CH122" s="51"/>
      <c r="CI122" s="51"/>
      <c r="CJ122" s="51"/>
      <c r="CK122" s="51"/>
      <c r="CL122" s="51"/>
      <c r="CM122" s="51"/>
      <c r="CN122" s="51"/>
      <c r="CO122" s="51"/>
      <c r="CP122" s="51"/>
      <c r="CQ122" s="51"/>
      <c r="CR122" s="51"/>
      <c r="CS122" s="51"/>
      <c r="CT122" s="51"/>
      <c r="CU122" s="51"/>
      <c r="CV122" s="51"/>
      <c r="CW122" s="51"/>
      <c r="CX122" s="51"/>
      <c r="CY122" s="51"/>
      <c r="CZ122" s="51"/>
      <c r="DA122" s="51"/>
      <c r="DB122" s="51"/>
      <c r="DC122" s="51"/>
      <c r="DD122" s="51"/>
    </row>
    <row r="123" spans="1:108" s="19" customFormat="1" ht="15.5" x14ac:dyDescent="0.35">
      <c r="A123" s="131" t="s">
        <v>41</v>
      </c>
      <c r="B123" s="79" t="s">
        <v>439</v>
      </c>
      <c r="C123" s="79"/>
      <c r="D123" s="171" t="s">
        <v>208</v>
      </c>
      <c r="E123" s="168" t="s">
        <v>46</v>
      </c>
      <c r="F123" s="168" t="s">
        <v>57</v>
      </c>
      <c r="G123" s="160" t="s">
        <v>285</v>
      </c>
      <c r="H123" s="20"/>
      <c r="I123" s="20"/>
      <c r="J123" s="142">
        <v>16.356999999999999</v>
      </c>
      <c r="K123" s="142">
        <v>21.295999999999999</v>
      </c>
      <c r="L123" s="7">
        <f t="shared" si="12"/>
        <v>37.652999999999999</v>
      </c>
      <c r="M123" s="206">
        <v>7</v>
      </c>
      <c r="N123" s="20"/>
      <c r="O123" s="7">
        <f t="shared" si="13"/>
        <v>7</v>
      </c>
      <c r="P123" s="295"/>
      <c r="Q123" s="137">
        <v>9</v>
      </c>
      <c r="R123" s="139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51"/>
      <c r="CG123" s="51"/>
      <c r="CH123" s="51"/>
      <c r="CI123" s="51"/>
      <c r="CJ123" s="51"/>
      <c r="CK123" s="51"/>
      <c r="CL123" s="51"/>
      <c r="CM123" s="51"/>
      <c r="CN123" s="51"/>
      <c r="CO123" s="51"/>
      <c r="CP123" s="51"/>
      <c r="CQ123" s="51"/>
      <c r="CR123" s="51"/>
      <c r="CS123" s="51"/>
      <c r="CT123" s="51"/>
      <c r="CU123" s="51"/>
      <c r="CV123" s="51"/>
      <c r="CW123" s="51"/>
      <c r="CX123" s="51"/>
      <c r="CY123" s="51"/>
      <c r="CZ123" s="51"/>
      <c r="DA123" s="51"/>
      <c r="DB123" s="51"/>
      <c r="DC123" s="51"/>
      <c r="DD123" s="51"/>
    </row>
    <row r="124" spans="1:108" s="19" customFormat="1" ht="15.5" x14ac:dyDescent="0.35">
      <c r="A124" s="131" t="s">
        <v>41</v>
      </c>
      <c r="B124" s="79" t="s">
        <v>439</v>
      </c>
      <c r="C124" s="79"/>
      <c r="D124" s="171" t="s">
        <v>211</v>
      </c>
      <c r="E124" s="168" t="s">
        <v>46</v>
      </c>
      <c r="F124" s="168" t="s">
        <v>57</v>
      </c>
      <c r="G124" s="160" t="s">
        <v>220</v>
      </c>
      <c r="H124" s="20"/>
      <c r="I124" s="20"/>
      <c r="J124" s="142">
        <v>16.391999999999999</v>
      </c>
      <c r="K124" s="142">
        <v>15.974</v>
      </c>
      <c r="L124" s="7">
        <f t="shared" si="12"/>
        <v>32.366</v>
      </c>
      <c r="M124" s="206">
        <v>6</v>
      </c>
      <c r="N124" s="206">
        <v>7</v>
      </c>
      <c r="O124" s="7">
        <f t="shared" si="13"/>
        <v>13</v>
      </c>
      <c r="P124" s="295"/>
      <c r="Q124" s="138"/>
      <c r="R124" s="136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  <c r="BR124" s="51"/>
      <c r="BS124" s="51"/>
      <c r="BT124" s="51"/>
      <c r="BU124" s="51"/>
      <c r="BV124" s="51"/>
      <c r="BW124" s="51"/>
      <c r="BX124" s="51"/>
      <c r="BY124" s="51"/>
      <c r="BZ124" s="51"/>
      <c r="CA124" s="51"/>
      <c r="CB124" s="51"/>
      <c r="CC124" s="51"/>
      <c r="CD124" s="51"/>
      <c r="CE124" s="51"/>
      <c r="CF124" s="51"/>
      <c r="CG124" s="51"/>
      <c r="CH124" s="51"/>
      <c r="CI124" s="51"/>
      <c r="CJ124" s="51"/>
      <c r="CK124" s="51"/>
      <c r="CL124" s="51"/>
      <c r="CM124" s="51"/>
      <c r="CN124" s="51"/>
      <c r="CO124" s="51"/>
      <c r="CP124" s="51"/>
      <c r="CQ124" s="51"/>
      <c r="CR124" s="51"/>
      <c r="CS124" s="51"/>
      <c r="CT124" s="51"/>
      <c r="CU124" s="51"/>
      <c r="CV124" s="51"/>
      <c r="CW124" s="51"/>
      <c r="CX124" s="51"/>
      <c r="CY124" s="51"/>
      <c r="CZ124" s="51"/>
      <c r="DA124" s="51"/>
      <c r="DB124" s="51"/>
      <c r="DC124" s="51"/>
      <c r="DD124" s="51"/>
    </row>
    <row r="125" spans="1:108" s="19" customFormat="1" ht="15.5" x14ac:dyDescent="0.35">
      <c r="A125" s="131" t="s">
        <v>41</v>
      </c>
      <c r="B125" s="79"/>
      <c r="C125" s="79"/>
      <c r="D125" s="171" t="s">
        <v>211</v>
      </c>
      <c r="E125" s="168" t="s">
        <v>46</v>
      </c>
      <c r="F125" s="168" t="s">
        <v>57</v>
      </c>
      <c r="G125" s="160" t="s">
        <v>221</v>
      </c>
      <c r="H125" s="20"/>
      <c r="I125" s="20"/>
      <c r="J125" s="142">
        <v>16.396999999999998</v>
      </c>
      <c r="K125" s="142">
        <v>16.382999999999999</v>
      </c>
      <c r="L125" s="7">
        <f t="shared" si="12"/>
        <v>32.78</v>
      </c>
      <c r="M125" s="206">
        <v>5</v>
      </c>
      <c r="N125" s="20"/>
      <c r="O125" s="7">
        <f t="shared" si="13"/>
        <v>5</v>
      </c>
      <c r="P125" s="295"/>
      <c r="Q125" s="138"/>
      <c r="R125" s="136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  <c r="BU125" s="51"/>
      <c r="BV125" s="51"/>
      <c r="BW125" s="51"/>
      <c r="BX125" s="51"/>
      <c r="BY125" s="51"/>
      <c r="BZ125" s="51"/>
      <c r="CA125" s="51"/>
      <c r="CB125" s="51"/>
      <c r="CC125" s="51"/>
      <c r="CD125" s="51"/>
      <c r="CE125" s="51"/>
      <c r="CF125" s="51"/>
      <c r="CG125" s="51"/>
      <c r="CH125" s="51"/>
      <c r="CI125" s="51"/>
      <c r="CJ125" s="51"/>
      <c r="CK125" s="51"/>
      <c r="CL125" s="51"/>
      <c r="CM125" s="51"/>
      <c r="CN125" s="51"/>
      <c r="CO125" s="51"/>
      <c r="CP125" s="51"/>
      <c r="CQ125" s="51"/>
      <c r="CR125" s="51"/>
      <c r="CS125" s="51"/>
      <c r="CT125" s="51"/>
      <c r="CU125" s="51"/>
      <c r="CV125" s="51"/>
      <c r="CW125" s="51"/>
      <c r="CX125" s="51"/>
      <c r="CY125" s="51"/>
      <c r="CZ125" s="51"/>
      <c r="DA125" s="51"/>
      <c r="DB125" s="51"/>
      <c r="DC125" s="51"/>
      <c r="DD125" s="51"/>
    </row>
    <row r="126" spans="1:108" s="19" customFormat="1" ht="15.5" x14ac:dyDescent="0.35">
      <c r="A126" s="131" t="s">
        <v>41</v>
      </c>
      <c r="B126" s="79" t="s">
        <v>439</v>
      </c>
      <c r="C126" s="79"/>
      <c r="D126" s="171" t="s">
        <v>208</v>
      </c>
      <c r="E126" s="168" t="s">
        <v>46</v>
      </c>
      <c r="F126" s="168" t="s">
        <v>57</v>
      </c>
      <c r="G126" s="160" t="s">
        <v>224</v>
      </c>
      <c r="H126" s="20"/>
      <c r="I126" s="20"/>
      <c r="J126" s="142">
        <v>16.433</v>
      </c>
      <c r="K126" s="142">
        <v>16.006</v>
      </c>
      <c r="L126" s="7">
        <f t="shared" si="12"/>
        <v>32.439</v>
      </c>
      <c r="M126" s="206">
        <v>4</v>
      </c>
      <c r="N126" s="206">
        <v>6</v>
      </c>
      <c r="O126" s="7">
        <f t="shared" si="13"/>
        <v>10</v>
      </c>
      <c r="P126" s="295"/>
      <c r="Q126" s="138">
        <v>8</v>
      </c>
      <c r="R126" s="136">
        <v>7</v>
      </c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1"/>
      <c r="BQ126" s="51"/>
      <c r="BR126" s="51"/>
      <c r="BS126" s="51"/>
      <c r="BT126" s="51"/>
      <c r="BU126" s="51"/>
      <c r="BV126" s="51"/>
      <c r="BW126" s="51"/>
      <c r="BX126" s="51"/>
      <c r="BY126" s="51"/>
      <c r="BZ126" s="51"/>
      <c r="CA126" s="51"/>
      <c r="CB126" s="51"/>
      <c r="CC126" s="51"/>
      <c r="CD126" s="51"/>
      <c r="CE126" s="51"/>
      <c r="CF126" s="51"/>
      <c r="CG126" s="51"/>
      <c r="CH126" s="51"/>
      <c r="CI126" s="51"/>
      <c r="CJ126" s="51"/>
      <c r="CK126" s="51"/>
      <c r="CL126" s="51"/>
      <c r="CM126" s="51"/>
      <c r="CN126" s="51"/>
      <c r="CO126" s="51"/>
      <c r="CP126" s="51"/>
      <c r="CQ126" s="51"/>
      <c r="CR126" s="51"/>
      <c r="CS126" s="51"/>
      <c r="CT126" s="51"/>
      <c r="CU126" s="51"/>
      <c r="CV126" s="51"/>
      <c r="CW126" s="51"/>
      <c r="CX126" s="51"/>
      <c r="CY126" s="51"/>
      <c r="CZ126" s="51"/>
      <c r="DA126" s="51"/>
      <c r="DB126" s="51"/>
      <c r="DC126" s="51"/>
      <c r="DD126" s="51"/>
    </row>
    <row r="127" spans="1:108" s="19" customFormat="1" ht="15.5" x14ac:dyDescent="0.35">
      <c r="A127" s="131" t="s">
        <v>41</v>
      </c>
      <c r="B127" s="79" t="s">
        <v>439</v>
      </c>
      <c r="C127" s="79"/>
      <c r="D127" s="171" t="s">
        <v>208</v>
      </c>
      <c r="E127" s="170" t="s">
        <v>46</v>
      </c>
      <c r="F127" s="170" t="s">
        <v>57</v>
      </c>
      <c r="G127" s="160" t="s">
        <v>302</v>
      </c>
      <c r="H127" s="20"/>
      <c r="I127" s="20"/>
      <c r="J127" s="142">
        <v>16.555</v>
      </c>
      <c r="K127" s="142">
        <v>16.175000000000001</v>
      </c>
      <c r="L127" s="7">
        <f t="shared" si="12"/>
        <v>32.730000000000004</v>
      </c>
      <c r="M127" s="206">
        <v>3</v>
      </c>
      <c r="N127" s="206">
        <v>3</v>
      </c>
      <c r="O127" s="7">
        <f t="shared" si="13"/>
        <v>6</v>
      </c>
      <c r="P127" s="295"/>
      <c r="Q127" s="138">
        <v>7</v>
      </c>
      <c r="R127" s="136">
        <v>6</v>
      </c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1"/>
      <c r="CC127" s="51"/>
      <c r="CD127" s="51"/>
      <c r="CE127" s="51"/>
      <c r="CF127" s="51"/>
      <c r="CG127" s="51"/>
      <c r="CH127" s="51"/>
      <c r="CI127" s="51"/>
      <c r="CJ127" s="51"/>
      <c r="CK127" s="51"/>
      <c r="CL127" s="51"/>
      <c r="CM127" s="51"/>
      <c r="CN127" s="51"/>
      <c r="CO127" s="51"/>
      <c r="CP127" s="51"/>
      <c r="CQ127" s="51"/>
      <c r="CR127" s="51"/>
      <c r="CS127" s="51"/>
      <c r="CT127" s="51"/>
      <c r="CU127" s="51"/>
      <c r="CV127" s="51"/>
      <c r="CW127" s="51"/>
      <c r="CX127" s="51"/>
      <c r="CY127" s="51"/>
      <c r="CZ127" s="51"/>
      <c r="DA127" s="51"/>
      <c r="DB127" s="51"/>
      <c r="DC127" s="51"/>
      <c r="DD127" s="51"/>
    </row>
    <row r="128" spans="1:108" s="19" customFormat="1" ht="15.5" x14ac:dyDescent="0.35">
      <c r="A128" s="131" t="s">
        <v>41</v>
      </c>
      <c r="B128" s="79" t="s">
        <v>439</v>
      </c>
      <c r="C128" s="79"/>
      <c r="D128" s="171" t="s">
        <v>207</v>
      </c>
      <c r="E128" s="170" t="s">
        <v>46</v>
      </c>
      <c r="F128" s="170" t="s">
        <v>57</v>
      </c>
      <c r="G128" s="160" t="s">
        <v>320</v>
      </c>
      <c r="H128" s="20"/>
      <c r="I128" s="20"/>
      <c r="J128" s="142">
        <v>16.652999999999999</v>
      </c>
      <c r="K128" s="142">
        <v>16.846</v>
      </c>
      <c r="L128" s="7">
        <f t="shared" si="12"/>
        <v>33.498999999999995</v>
      </c>
      <c r="M128" s="206">
        <v>2</v>
      </c>
      <c r="N128" s="16"/>
      <c r="O128" s="7">
        <f t="shared" si="13"/>
        <v>2</v>
      </c>
      <c r="P128" s="295"/>
      <c r="Q128" s="137"/>
      <c r="R128" s="139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  <c r="BW128" s="51"/>
      <c r="BX128" s="51"/>
      <c r="BY128" s="51"/>
      <c r="BZ128" s="51"/>
      <c r="CA128" s="51"/>
      <c r="CB128" s="51"/>
      <c r="CC128" s="51"/>
      <c r="CD128" s="51"/>
      <c r="CE128" s="51"/>
      <c r="CF128" s="51"/>
      <c r="CG128" s="51"/>
      <c r="CH128" s="51"/>
      <c r="CI128" s="51"/>
      <c r="CJ128" s="51"/>
      <c r="CK128" s="51"/>
      <c r="CL128" s="51"/>
      <c r="CM128" s="51"/>
      <c r="CN128" s="51"/>
      <c r="CO128" s="51"/>
      <c r="CP128" s="51"/>
      <c r="CQ128" s="51"/>
      <c r="CR128" s="51"/>
      <c r="CS128" s="51"/>
      <c r="CT128" s="51"/>
      <c r="CU128" s="51"/>
      <c r="CV128" s="51"/>
      <c r="CW128" s="51"/>
      <c r="CX128" s="51"/>
      <c r="CY128" s="51"/>
      <c r="CZ128" s="51"/>
      <c r="DA128" s="51"/>
      <c r="DB128" s="51"/>
      <c r="DC128" s="51"/>
      <c r="DD128" s="51"/>
    </row>
    <row r="129" spans="1:108" s="19" customFormat="1" ht="15.5" x14ac:dyDescent="0.35">
      <c r="A129" s="131" t="s">
        <v>41</v>
      </c>
      <c r="B129" s="79"/>
      <c r="C129" s="79"/>
      <c r="D129" s="171" t="s">
        <v>210</v>
      </c>
      <c r="E129" s="168" t="s">
        <v>46</v>
      </c>
      <c r="F129" s="168" t="s">
        <v>57</v>
      </c>
      <c r="G129" s="160" t="s">
        <v>292</v>
      </c>
      <c r="H129" s="20"/>
      <c r="I129" s="20"/>
      <c r="J129" s="142">
        <v>16.683</v>
      </c>
      <c r="K129" s="142">
        <v>16.202000000000002</v>
      </c>
      <c r="L129" s="7">
        <f t="shared" si="12"/>
        <v>32.885000000000005</v>
      </c>
      <c r="M129" s="206">
        <v>1</v>
      </c>
      <c r="N129" s="206">
        <v>2</v>
      </c>
      <c r="O129" s="7">
        <f t="shared" si="13"/>
        <v>3</v>
      </c>
      <c r="P129" s="295"/>
      <c r="Q129" s="138"/>
      <c r="R129" s="136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1"/>
      <c r="BT129" s="51"/>
      <c r="BU129" s="51"/>
      <c r="BV129" s="51"/>
      <c r="BW129" s="51"/>
      <c r="BX129" s="51"/>
      <c r="BY129" s="51"/>
      <c r="BZ129" s="51"/>
      <c r="CA129" s="51"/>
      <c r="CB129" s="51"/>
      <c r="CC129" s="51"/>
      <c r="CD129" s="51"/>
      <c r="CE129" s="51"/>
      <c r="CF129" s="51"/>
      <c r="CG129" s="51"/>
      <c r="CH129" s="51"/>
      <c r="CI129" s="51"/>
      <c r="CJ129" s="51"/>
      <c r="CK129" s="51"/>
      <c r="CL129" s="51"/>
      <c r="CM129" s="51"/>
      <c r="CN129" s="51"/>
      <c r="CO129" s="51"/>
      <c r="CP129" s="51"/>
      <c r="CQ129" s="51"/>
      <c r="CR129" s="51"/>
      <c r="CS129" s="51"/>
      <c r="CT129" s="51"/>
      <c r="CU129" s="51"/>
      <c r="CV129" s="51"/>
      <c r="CW129" s="51"/>
      <c r="CX129" s="51"/>
      <c r="CY129" s="51"/>
      <c r="CZ129" s="51"/>
      <c r="DA129" s="51"/>
      <c r="DB129" s="51"/>
      <c r="DC129" s="51"/>
      <c r="DD129" s="51"/>
    </row>
    <row r="130" spans="1:108" s="19" customFormat="1" ht="15.5" x14ac:dyDescent="0.35">
      <c r="A130" s="131" t="s">
        <v>41</v>
      </c>
      <c r="B130" s="79"/>
      <c r="C130" s="79"/>
      <c r="D130" s="171" t="s">
        <v>211</v>
      </c>
      <c r="E130" s="168" t="s">
        <v>46</v>
      </c>
      <c r="F130" s="168" t="s">
        <v>57</v>
      </c>
      <c r="G130" s="160" t="s">
        <v>225</v>
      </c>
      <c r="H130" s="20"/>
      <c r="I130" s="20"/>
      <c r="J130" s="142">
        <v>16.687000000000001</v>
      </c>
      <c r="K130" s="271">
        <v>16.808</v>
      </c>
      <c r="L130" s="7">
        <f t="shared" si="12"/>
        <v>33.495000000000005</v>
      </c>
      <c r="M130" s="16"/>
      <c r="N130" s="16"/>
      <c r="O130" s="7">
        <f t="shared" si="13"/>
        <v>0</v>
      </c>
      <c r="P130" s="295"/>
      <c r="Q130" s="138"/>
      <c r="R130" s="136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1"/>
      <c r="BT130" s="51"/>
      <c r="BU130" s="51"/>
      <c r="BV130" s="51"/>
      <c r="BW130" s="51"/>
      <c r="BX130" s="51"/>
      <c r="BY130" s="51"/>
      <c r="BZ130" s="51"/>
      <c r="CA130" s="51"/>
      <c r="CB130" s="51"/>
      <c r="CC130" s="51"/>
      <c r="CD130" s="51"/>
      <c r="CE130" s="51"/>
      <c r="CF130" s="51"/>
      <c r="CG130" s="51"/>
      <c r="CH130" s="51"/>
      <c r="CI130" s="51"/>
      <c r="CJ130" s="51"/>
      <c r="CK130" s="51"/>
      <c r="CL130" s="51"/>
      <c r="CM130" s="51"/>
      <c r="CN130" s="51"/>
      <c r="CO130" s="51"/>
      <c r="CP130" s="51"/>
      <c r="CQ130" s="51"/>
      <c r="CR130" s="51"/>
      <c r="CS130" s="51"/>
      <c r="CT130" s="51"/>
      <c r="CU130" s="51"/>
      <c r="CV130" s="51"/>
      <c r="CW130" s="51"/>
      <c r="CX130" s="51"/>
      <c r="CY130" s="51"/>
      <c r="CZ130" s="51"/>
      <c r="DA130" s="51"/>
      <c r="DB130" s="51"/>
      <c r="DC130" s="51"/>
      <c r="DD130" s="51"/>
    </row>
    <row r="131" spans="1:108" s="19" customFormat="1" ht="15.5" x14ac:dyDescent="0.35">
      <c r="A131" s="131" t="s">
        <v>41</v>
      </c>
      <c r="B131" s="79"/>
      <c r="C131" s="79"/>
      <c r="D131" s="171" t="s">
        <v>208</v>
      </c>
      <c r="E131" s="169" t="s">
        <v>46</v>
      </c>
      <c r="F131" s="169" t="s">
        <v>57</v>
      </c>
      <c r="G131" s="160" t="s">
        <v>214</v>
      </c>
      <c r="H131" s="20"/>
      <c r="I131" s="20"/>
      <c r="J131" s="142">
        <v>16.722000000000001</v>
      </c>
      <c r="K131" s="142">
        <v>16.338999999999999</v>
      </c>
      <c r="L131" s="7">
        <f t="shared" si="12"/>
        <v>33.061</v>
      </c>
      <c r="M131" s="20"/>
      <c r="N131" s="20"/>
      <c r="O131" s="7">
        <f t="shared" si="13"/>
        <v>0</v>
      </c>
      <c r="P131" s="295"/>
      <c r="Q131" s="138">
        <v>6</v>
      </c>
      <c r="R131" s="136">
        <v>3</v>
      </c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1"/>
      <c r="BV131" s="51"/>
      <c r="BW131" s="51"/>
      <c r="BX131" s="51"/>
      <c r="BY131" s="51"/>
      <c r="BZ131" s="51"/>
      <c r="CA131" s="51"/>
      <c r="CB131" s="51"/>
      <c r="CC131" s="51"/>
      <c r="CD131" s="51"/>
      <c r="CE131" s="51"/>
      <c r="CF131" s="51"/>
      <c r="CG131" s="51"/>
      <c r="CH131" s="51"/>
      <c r="CI131" s="51"/>
      <c r="CJ131" s="51"/>
      <c r="CK131" s="51"/>
      <c r="CL131" s="51"/>
      <c r="CM131" s="51"/>
      <c r="CN131" s="51"/>
      <c r="CO131" s="51"/>
      <c r="CP131" s="51"/>
      <c r="CQ131" s="51"/>
      <c r="CR131" s="51"/>
      <c r="CS131" s="51"/>
      <c r="CT131" s="51"/>
      <c r="CU131" s="51"/>
      <c r="CV131" s="51"/>
      <c r="CW131" s="51"/>
      <c r="CX131" s="51"/>
      <c r="CY131" s="51"/>
      <c r="CZ131" s="51"/>
      <c r="DA131" s="51"/>
      <c r="DB131" s="51"/>
      <c r="DC131" s="51"/>
      <c r="DD131" s="51"/>
    </row>
    <row r="132" spans="1:108" s="19" customFormat="1" ht="15.5" x14ac:dyDescent="0.35">
      <c r="A132" s="131" t="s">
        <v>41</v>
      </c>
      <c r="B132" s="79"/>
      <c r="C132" s="79"/>
      <c r="D132" s="171" t="s">
        <v>208</v>
      </c>
      <c r="E132" s="169" t="s">
        <v>46</v>
      </c>
      <c r="F132" s="169" t="s">
        <v>57</v>
      </c>
      <c r="G132" s="160" t="s">
        <v>278</v>
      </c>
      <c r="H132" s="20"/>
      <c r="I132" s="20"/>
      <c r="J132" s="142">
        <v>16.731999999999999</v>
      </c>
      <c r="K132" s="142">
        <v>16.478000000000002</v>
      </c>
      <c r="L132" s="7">
        <f t="shared" si="12"/>
        <v>33.21</v>
      </c>
      <c r="M132" s="20"/>
      <c r="N132" s="20"/>
      <c r="O132" s="7">
        <f t="shared" si="13"/>
        <v>0</v>
      </c>
      <c r="P132" s="295"/>
      <c r="Q132" s="138">
        <v>5</v>
      </c>
      <c r="R132" s="136">
        <v>2</v>
      </c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1"/>
      <c r="BH132" s="51"/>
      <c r="BI132" s="51"/>
      <c r="BJ132" s="51"/>
      <c r="BK132" s="51"/>
      <c r="BL132" s="51"/>
      <c r="BM132" s="51"/>
      <c r="BN132" s="51"/>
      <c r="BO132" s="51"/>
      <c r="BP132" s="51"/>
      <c r="BQ132" s="51"/>
      <c r="BR132" s="51"/>
      <c r="BS132" s="51"/>
      <c r="BT132" s="51"/>
      <c r="BU132" s="51"/>
      <c r="BV132" s="51"/>
      <c r="BW132" s="51"/>
      <c r="BX132" s="51"/>
      <c r="BY132" s="51"/>
      <c r="BZ132" s="51"/>
      <c r="CA132" s="51"/>
      <c r="CB132" s="51"/>
      <c r="CC132" s="51"/>
      <c r="CD132" s="51"/>
      <c r="CE132" s="51"/>
      <c r="CF132" s="51"/>
      <c r="CG132" s="51"/>
      <c r="CH132" s="51"/>
      <c r="CI132" s="51"/>
      <c r="CJ132" s="51"/>
      <c r="CK132" s="51"/>
      <c r="CL132" s="51"/>
      <c r="CM132" s="51"/>
      <c r="CN132" s="51"/>
      <c r="CO132" s="51"/>
      <c r="CP132" s="51"/>
      <c r="CQ132" s="51"/>
      <c r="CR132" s="51"/>
      <c r="CS132" s="51"/>
      <c r="CT132" s="51"/>
      <c r="CU132" s="51"/>
      <c r="CV132" s="51"/>
      <c r="CW132" s="51"/>
      <c r="CX132" s="51"/>
      <c r="CY132" s="51"/>
      <c r="CZ132" s="51"/>
      <c r="DA132" s="51"/>
      <c r="DB132" s="51"/>
      <c r="DC132" s="51"/>
      <c r="DD132" s="51"/>
    </row>
    <row r="133" spans="1:108" s="19" customFormat="1" ht="15.5" x14ac:dyDescent="0.35">
      <c r="A133" s="131" t="s">
        <v>41</v>
      </c>
      <c r="B133" s="79" t="s">
        <v>439</v>
      </c>
      <c r="C133" s="79"/>
      <c r="D133" s="171" t="s">
        <v>207</v>
      </c>
      <c r="E133" s="170" t="s">
        <v>46</v>
      </c>
      <c r="F133" s="170" t="s">
        <v>57</v>
      </c>
      <c r="G133" s="160" t="s">
        <v>253</v>
      </c>
      <c r="H133" s="20"/>
      <c r="I133" s="20"/>
      <c r="J133" s="142">
        <v>16.824000000000002</v>
      </c>
      <c r="K133" s="142">
        <v>16.943000000000001</v>
      </c>
      <c r="L133" s="7">
        <f t="shared" si="12"/>
        <v>33.767000000000003</v>
      </c>
      <c r="M133" s="16"/>
      <c r="N133" s="16"/>
      <c r="O133" s="7">
        <f t="shared" si="13"/>
        <v>0</v>
      </c>
      <c r="P133" s="295"/>
      <c r="Q133" s="138"/>
      <c r="R133" s="136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51"/>
      <c r="BS133" s="51"/>
      <c r="BT133" s="51"/>
      <c r="BU133" s="51"/>
      <c r="BV133" s="51"/>
      <c r="BW133" s="51"/>
      <c r="BX133" s="51"/>
      <c r="BY133" s="51"/>
      <c r="BZ133" s="51"/>
      <c r="CA133" s="51"/>
      <c r="CB133" s="51"/>
      <c r="CC133" s="51"/>
      <c r="CD133" s="51"/>
      <c r="CE133" s="51"/>
      <c r="CF133" s="51"/>
      <c r="CG133" s="51"/>
      <c r="CH133" s="51"/>
      <c r="CI133" s="51"/>
      <c r="CJ133" s="51"/>
      <c r="CK133" s="51"/>
      <c r="CL133" s="51"/>
      <c r="CM133" s="51"/>
      <c r="CN133" s="51"/>
      <c r="CO133" s="51"/>
      <c r="CP133" s="51"/>
      <c r="CQ133" s="51"/>
      <c r="CR133" s="51"/>
      <c r="CS133" s="51"/>
      <c r="CT133" s="51"/>
      <c r="CU133" s="51"/>
      <c r="CV133" s="51"/>
      <c r="CW133" s="51"/>
      <c r="CX133" s="51"/>
      <c r="CY133" s="51"/>
      <c r="CZ133" s="51"/>
      <c r="DA133" s="51"/>
      <c r="DB133" s="51"/>
      <c r="DC133" s="51"/>
      <c r="DD133" s="51"/>
    </row>
    <row r="134" spans="1:108" s="19" customFormat="1" ht="15.5" x14ac:dyDescent="0.35">
      <c r="A134" s="131" t="s">
        <v>41</v>
      </c>
      <c r="B134" s="79"/>
      <c r="C134" s="79"/>
      <c r="D134" s="171" t="s">
        <v>211</v>
      </c>
      <c r="E134" s="168" t="s">
        <v>46</v>
      </c>
      <c r="F134" s="168" t="s">
        <v>57</v>
      </c>
      <c r="G134" s="160" t="s">
        <v>286</v>
      </c>
      <c r="H134" s="20"/>
      <c r="I134" s="20"/>
      <c r="J134" s="142">
        <v>16.884</v>
      </c>
      <c r="K134" s="142">
        <v>16.981999999999999</v>
      </c>
      <c r="L134" s="7">
        <f t="shared" si="12"/>
        <v>33.866</v>
      </c>
      <c r="M134" s="16"/>
      <c r="N134" s="16"/>
      <c r="O134" s="7">
        <f t="shared" si="13"/>
        <v>0</v>
      </c>
      <c r="P134" s="295"/>
      <c r="Q134" s="138"/>
      <c r="R134" s="136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1"/>
      <c r="BU134" s="51"/>
      <c r="BV134" s="51"/>
      <c r="BW134" s="51"/>
      <c r="BX134" s="51"/>
      <c r="BY134" s="51"/>
      <c r="BZ134" s="51"/>
      <c r="CA134" s="51"/>
      <c r="CB134" s="51"/>
      <c r="CC134" s="51"/>
      <c r="CD134" s="51"/>
      <c r="CE134" s="51"/>
      <c r="CF134" s="51"/>
      <c r="CG134" s="51"/>
      <c r="CH134" s="51"/>
      <c r="CI134" s="51"/>
      <c r="CJ134" s="51"/>
      <c r="CK134" s="51"/>
      <c r="CL134" s="51"/>
      <c r="CM134" s="51"/>
      <c r="CN134" s="51"/>
      <c r="CO134" s="51"/>
      <c r="CP134" s="51"/>
      <c r="CQ134" s="51"/>
      <c r="CR134" s="51"/>
      <c r="CS134" s="51"/>
      <c r="CT134" s="51"/>
      <c r="CU134" s="51"/>
      <c r="CV134" s="51"/>
      <c r="CW134" s="51"/>
      <c r="CX134" s="51"/>
      <c r="CY134" s="51"/>
      <c r="CZ134" s="51"/>
      <c r="DA134" s="51"/>
      <c r="DB134" s="51"/>
      <c r="DC134" s="51"/>
      <c r="DD134" s="51"/>
    </row>
    <row r="135" spans="1:108" s="19" customFormat="1" ht="15.5" x14ac:dyDescent="0.35">
      <c r="A135" s="131" t="s">
        <v>41</v>
      </c>
      <c r="B135" s="79"/>
      <c r="C135" s="79"/>
      <c r="D135" s="171" t="s">
        <v>208</v>
      </c>
      <c r="E135" s="170" t="s">
        <v>46</v>
      </c>
      <c r="F135" s="170" t="s">
        <v>57</v>
      </c>
      <c r="G135" s="160" t="s">
        <v>305</v>
      </c>
      <c r="H135" s="20"/>
      <c r="I135" s="20"/>
      <c r="J135" s="142">
        <v>16.934999999999999</v>
      </c>
      <c r="K135" s="142">
        <v>17.582999999999998</v>
      </c>
      <c r="L135" s="7">
        <f t="shared" si="12"/>
        <v>34.518000000000001</v>
      </c>
      <c r="M135" s="20"/>
      <c r="N135" s="20"/>
      <c r="O135" s="7">
        <f t="shared" si="13"/>
        <v>0</v>
      </c>
      <c r="P135" s="295"/>
      <c r="Q135" s="137">
        <v>4</v>
      </c>
      <c r="R135" s="139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  <c r="CE135" s="51"/>
      <c r="CF135" s="51"/>
      <c r="CG135" s="51"/>
      <c r="CH135" s="51"/>
      <c r="CI135" s="51"/>
      <c r="CJ135" s="51"/>
      <c r="CK135" s="51"/>
      <c r="CL135" s="51"/>
      <c r="CM135" s="51"/>
      <c r="CN135" s="51"/>
      <c r="CO135" s="51"/>
      <c r="CP135" s="51"/>
      <c r="CQ135" s="51"/>
      <c r="CR135" s="51"/>
      <c r="CS135" s="51"/>
      <c r="CT135" s="51"/>
      <c r="CU135" s="51"/>
      <c r="CV135" s="51"/>
      <c r="CW135" s="51"/>
      <c r="CX135" s="51"/>
      <c r="CY135" s="51"/>
      <c r="CZ135" s="51"/>
      <c r="DA135" s="51"/>
      <c r="DB135" s="51"/>
      <c r="DC135" s="51"/>
      <c r="DD135" s="51"/>
    </row>
    <row r="136" spans="1:108" s="19" customFormat="1" ht="15.5" x14ac:dyDescent="0.35">
      <c r="A136" s="131" t="s">
        <v>41</v>
      </c>
      <c r="B136" s="79" t="s">
        <v>439</v>
      </c>
      <c r="C136" s="79"/>
      <c r="D136" s="171" t="s">
        <v>210</v>
      </c>
      <c r="E136" s="169" t="s">
        <v>46</v>
      </c>
      <c r="F136" s="169" t="s">
        <v>57</v>
      </c>
      <c r="G136" s="160" t="s">
        <v>282</v>
      </c>
      <c r="H136" s="20"/>
      <c r="I136" s="20"/>
      <c r="J136" s="142">
        <v>17.05</v>
      </c>
      <c r="K136" s="142">
        <v>22.218</v>
      </c>
      <c r="L136" s="7">
        <f t="shared" si="12"/>
        <v>39.268000000000001</v>
      </c>
      <c r="M136" s="20"/>
      <c r="N136" s="20"/>
      <c r="O136" s="7">
        <f t="shared" si="13"/>
        <v>0</v>
      </c>
      <c r="P136" s="295"/>
      <c r="Q136" s="137"/>
      <c r="R136" s="139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1"/>
      <c r="BT136" s="51"/>
      <c r="BU136" s="51"/>
      <c r="BV136" s="51"/>
      <c r="BW136" s="51"/>
      <c r="BX136" s="51"/>
      <c r="BY136" s="51"/>
      <c r="BZ136" s="51"/>
      <c r="CA136" s="51"/>
      <c r="CB136" s="51"/>
      <c r="CC136" s="51"/>
      <c r="CD136" s="51"/>
      <c r="CE136" s="51"/>
      <c r="CF136" s="51"/>
      <c r="CG136" s="51"/>
      <c r="CH136" s="51"/>
      <c r="CI136" s="51"/>
      <c r="CJ136" s="51"/>
      <c r="CK136" s="51"/>
      <c r="CL136" s="51"/>
      <c r="CM136" s="51"/>
      <c r="CN136" s="51"/>
      <c r="CO136" s="51"/>
      <c r="CP136" s="51"/>
      <c r="CQ136" s="51"/>
      <c r="CR136" s="51"/>
      <c r="CS136" s="51"/>
      <c r="CT136" s="51"/>
      <c r="CU136" s="51"/>
      <c r="CV136" s="51"/>
      <c r="CW136" s="51"/>
      <c r="CX136" s="51"/>
      <c r="CY136" s="51"/>
      <c r="CZ136" s="51"/>
      <c r="DA136" s="51"/>
      <c r="DB136" s="51"/>
      <c r="DC136" s="51"/>
      <c r="DD136" s="51"/>
    </row>
    <row r="137" spans="1:108" s="19" customFormat="1" ht="15.5" x14ac:dyDescent="0.35">
      <c r="A137" s="131" t="s">
        <v>41</v>
      </c>
      <c r="B137" s="79" t="s">
        <v>439</v>
      </c>
      <c r="C137" s="79"/>
      <c r="D137" s="171" t="s">
        <v>208</v>
      </c>
      <c r="E137" s="170" t="s">
        <v>46</v>
      </c>
      <c r="F137" s="170" t="s">
        <v>57</v>
      </c>
      <c r="G137" s="160" t="s">
        <v>316</v>
      </c>
      <c r="H137" s="20"/>
      <c r="I137" s="20"/>
      <c r="J137" s="142">
        <v>17.062000000000001</v>
      </c>
      <c r="K137" s="142">
        <v>17.265999999999998</v>
      </c>
      <c r="L137" s="7">
        <f t="shared" si="12"/>
        <v>34.328000000000003</v>
      </c>
      <c r="M137" s="16"/>
      <c r="N137" s="16"/>
      <c r="O137" s="7">
        <f t="shared" si="13"/>
        <v>0</v>
      </c>
      <c r="P137" s="295"/>
      <c r="Q137" s="137">
        <v>3</v>
      </c>
      <c r="R137" s="139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51"/>
      <c r="BW137" s="51"/>
      <c r="BX137" s="51"/>
      <c r="BY137" s="51"/>
      <c r="BZ137" s="51"/>
      <c r="CA137" s="51"/>
      <c r="CB137" s="51"/>
      <c r="CC137" s="51"/>
      <c r="CD137" s="51"/>
      <c r="CE137" s="51"/>
      <c r="CF137" s="51"/>
      <c r="CG137" s="51"/>
      <c r="CH137" s="51"/>
      <c r="CI137" s="51"/>
      <c r="CJ137" s="51"/>
      <c r="CK137" s="51"/>
      <c r="CL137" s="51"/>
      <c r="CM137" s="51"/>
      <c r="CN137" s="51"/>
      <c r="CO137" s="51"/>
      <c r="CP137" s="51"/>
      <c r="CQ137" s="51"/>
      <c r="CR137" s="51"/>
      <c r="CS137" s="51"/>
      <c r="CT137" s="51"/>
      <c r="CU137" s="51"/>
      <c r="CV137" s="51"/>
      <c r="CW137" s="51"/>
      <c r="CX137" s="51"/>
      <c r="CY137" s="51"/>
      <c r="CZ137" s="51"/>
      <c r="DA137" s="51"/>
      <c r="DB137" s="51"/>
      <c r="DC137" s="51"/>
      <c r="DD137" s="51"/>
    </row>
    <row r="138" spans="1:108" s="19" customFormat="1" ht="15.5" x14ac:dyDescent="0.35">
      <c r="A138" s="131" t="s">
        <v>41</v>
      </c>
      <c r="B138" s="79"/>
      <c r="C138" s="79"/>
      <c r="D138" s="171" t="s">
        <v>208</v>
      </c>
      <c r="E138" s="169" t="s">
        <v>46</v>
      </c>
      <c r="F138" s="169" t="s">
        <v>57</v>
      </c>
      <c r="G138" s="160" t="s">
        <v>237</v>
      </c>
      <c r="H138" s="20"/>
      <c r="I138" s="20"/>
      <c r="J138" s="142">
        <v>17.091000000000001</v>
      </c>
      <c r="K138" s="142">
        <v>21.937000000000001</v>
      </c>
      <c r="L138" s="7">
        <f t="shared" si="12"/>
        <v>39.028000000000006</v>
      </c>
      <c r="M138" s="20"/>
      <c r="N138" s="20"/>
      <c r="O138" s="7">
        <f t="shared" si="13"/>
        <v>0</v>
      </c>
      <c r="P138" s="295"/>
      <c r="Q138" s="137">
        <v>2</v>
      </c>
      <c r="R138" s="139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1"/>
      <c r="BY138" s="51"/>
      <c r="BZ138" s="51"/>
      <c r="CA138" s="51"/>
      <c r="CB138" s="51"/>
      <c r="CC138" s="51"/>
      <c r="CD138" s="51"/>
      <c r="CE138" s="51"/>
      <c r="CF138" s="51"/>
      <c r="CG138" s="51"/>
      <c r="CH138" s="51"/>
      <c r="CI138" s="51"/>
      <c r="CJ138" s="51"/>
      <c r="CK138" s="51"/>
      <c r="CL138" s="51"/>
      <c r="CM138" s="51"/>
      <c r="CN138" s="51"/>
      <c r="CO138" s="51"/>
      <c r="CP138" s="51"/>
      <c r="CQ138" s="51"/>
      <c r="CR138" s="51"/>
      <c r="CS138" s="51"/>
      <c r="CT138" s="51"/>
      <c r="CU138" s="51"/>
      <c r="CV138" s="51"/>
      <c r="CW138" s="51"/>
      <c r="CX138" s="51"/>
      <c r="CY138" s="51"/>
      <c r="CZ138" s="51"/>
      <c r="DA138" s="51"/>
      <c r="DB138" s="51"/>
      <c r="DC138" s="51"/>
      <c r="DD138" s="51"/>
    </row>
    <row r="139" spans="1:108" s="19" customFormat="1" ht="15.5" x14ac:dyDescent="0.35">
      <c r="A139" s="131" t="s">
        <v>41</v>
      </c>
      <c r="B139" s="79" t="s">
        <v>439</v>
      </c>
      <c r="C139" s="79"/>
      <c r="D139" s="171" t="s">
        <v>208</v>
      </c>
      <c r="E139" s="170" t="s">
        <v>46</v>
      </c>
      <c r="F139" s="170" t="s">
        <v>57</v>
      </c>
      <c r="G139" s="160" t="s">
        <v>324</v>
      </c>
      <c r="H139" s="20"/>
      <c r="I139" s="20"/>
      <c r="J139" s="142">
        <v>17.11</v>
      </c>
      <c r="K139" s="142">
        <v>100</v>
      </c>
      <c r="L139" s="7">
        <f t="shared" si="12"/>
        <v>117.11</v>
      </c>
      <c r="M139" s="16"/>
      <c r="N139" s="16"/>
      <c r="O139" s="7">
        <f t="shared" si="13"/>
        <v>0</v>
      </c>
      <c r="P139" s="295"/>
      <c r="Q139" s="137"/>
      <c r="R139" s="139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  <c r="CD139" s="51"/>
      <c r="CE139" s="51"/>
      <c r="CF139" s="51"/>
      <c r="CG139" s="51"/>
      <c r="CH139" s="51"/>
      <c r="CI139" s="51"/>
      <c r="CJ139" s="51"/>
      <c r="CK139" s="51"/>
      <c r="CL139" s="51"/>
      <c r="CM139" s="51"/>
      <c r="CN139" s="51"/>
      <c r="CO139" s="51"/>
      <c r="CP139" s="51"/>
      <c r="CQ139" s="51"/>
      <c r="CR139" s="51"/>
      <c r="CS139" s="51"/>
      <c r="CT139" s="51"/>
      <c r="CU139" s="51"/>
      <c r="CV139" s="51"/>
      <c r="CW139" s="51"/>
      <c r="CX139" s="51"/>
      <c r="CY139" s="51"/>
      <c r="CZ139" s="51"/>
      <c r="DA139" s="51"/>
      <c r="DB139" s="51"/>
      <c r="DC139" s="51"/>
      <c r="DD139" s="51"/>
    </row>
    <row r="140" spans="1:108" ht="15.5" x14ac:dyDescent="0.35">
      <c r="A140" s="131" t="s">
        <v>41</v>
      </c>
      <c r="B140" s="79" t="s">
        <v>439</v>
      </c>
      <c r="C140" s="79"/>
      <c r="D140" s="171" t="s">
        <v>211</v>
      </c>
      <c r="E140" s="170" t="s">
        <v>46</v>
      </c>
      <c r="F140" s="170" t="s">
        <v>57</v>
      </c>
      <c r="G140" s="160" t="s">
        <v>175</v>
      </c>
      <c r="H140" s="20"/>
      <c r="I140" s="20"/>
      <c r="J140" s="142">
        <v>17.129000000000001</v>
      </c>
      <c r="K140" s="142">
        <v>16.234000000000002</v>
      </c>
      <c r="L140" s="7">
        <f t="shared" si="12"/>
        <v>33.363</v>
      </c>
      <c r="M140" s="16"/>
      <c r="N140" s="16"/>
      <c r="O140" s="7">
        <f t="shared" si="13"/>
        <v>0</v>
      </c>
      <c r="Q140" s="138"/>
      <c r="R140" s="136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s="19" customFormat="1" ht="15.5" x14ac:dyDescent="0.35">
      <c r="A141" s="131" t="s">
        <v>41</v>
      </c>
      <c r="B141" s="79"/>
      <c r="C141" s="79"/>
      <c r="D141" s="171" t="s">
        <v>207</v>
      </c>
      <c r="E141" s="169" t="s">
        <v>46</v>
      </c>
      <c r="F141" s="169" t="s">
        <v>57</v>
      </c>
      <c r="G141" s="160" t="s">
        <v>240</v>
      </c>
      <c r="H141" s="20"/>
      <c r="I141" s="20"/>
      <c r="J141" s="142">
        <v>17.170000000000002</v>
      </c>
      <c r="K141" s="142">
        <v>17.097000000000001</v>
      </c>
      <c r="L141" s="7">
        <f t="shared" si="12"/>
        <v>34.267000000000003</v>
      </c>
      <c r="M141" s="20"/>
      <c r="N141" s="20"/>
      <c r="O141" s="7">
        <f t="shared" si="13"/>
        <v>0</v>
      </c>
      <c r="P141" s="295"/>
      <c r="Q141" s="138"/>
      <c r="R141" s="136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  <c r="CO141" s="51"/>
      <c r="CP141" s="51"/>
      <c r="CQ141" s="51"/>
      <c r="CR141" s="51"/>
      <c r="CS141" s="51"/>
      <c r="CT141" s="51"/>
      <c r="CU141" s="51"/>
      <c r="CV141" s="51"/>
      <c r="CW141" s="51"/>
      <c r="CX141" s="51"/>
      <c r="CY141" s="51"/>
      <c r="CZ141" s="51"/>
      <c r="DA141" s="51"/>
      <c r="DB141" s="51"/>
      <c r="DC141" s="51"/>
      <c r="DD141" s="51"/>
    </row>
    <row r="142" spans="1:108" s="19" customFormat="1" ht="15.5" x14ac:dyDescent="0.35">
      <c r="A142" s="131" t="s">
        <v>41</v>
      </c>
      <c r="B142" s="79"/>
      <c r="C142" s="79"/>
      <c r="D142" s="171" t="s">
        <v>208</v>
      </c>
      <c r="E142" s="169" t="s">
        <v>46</v>
      </c>
      <c r="F142" s="169" t="s">
        <v>57</v>
      </c>
      <c r="G142" s="160" t="s">
        <v>239</v>
      </c>
      <c r="H142" s="20"/>
      <c r="I142" s="20"/>
      <c r="J142" s="142">
        <v>17.196999999999999</v>
      </c>
      <c r="K142" s="142">
        <v>17.491</v>
      </c>
      <c r="L142" s="7">
        <f t="shared" si="12"/>
        <v>34.688000000000002</v>
      </c>
      <c r="M142" s="20"/>
      <c r="N142" s="20"/>
      <c r="O142" s="7">
        <f t="shared" si="13"/>
        <v>0</v>
      </c>
      <c r="P142" s="295"/>
      <c r="Q142" s="137">
        <v>1</v>
      </c>
      <c r="R142" s="139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  <c r="CK142" s="51"/>
      <c r="CL142" s="51"/>
      <c r="CM142" s="51"/>
      <c r="CN142" s="51"/>
      <c r="CO142" s="51"/>
      <c r="CP142" s="51"/>
      <c r="CQ142" s="51"/>
      <c r="CR142" s="51"/>
      <c r="CS142" s="51"/>
      <c r="CT142" s="51"/>
      <c r="CU142" s="51"/>
      <c r="CV142" s="51"/>
      <c r="CW142" s="51"/>
      <c r="CX142" s="51"/>
      <c r="CY142" s="51"/>
      <c r="CZ142" s="51"/>
      <c r="DA142" s="51"/>
      <c r="DB142" s="51"/>
      <c r="DC142" s="51"/>
      <c r="DD142" s="51"/>
    </row>
    <row r="143" spans="1:108" s="20" customFormat="1" ht="15.5" x14ac:dyDescent="0.35">
      <c r="A143" s="131" t="s">
        <v>41</v>
      </c>
      <c r="B143" s="79" t="s">
        <v>439</v>
      </c>
      <c r="C143" s="79"/>
      <c r="D143" s="171" t="s">
        <v>208</v>
      </c>
      <c r="E143" s="170" t="s">
        <v>46</v>
      </c>
      <c r="F143" s="170" t="s">
        <v>57</v>
      </c>
      <c r="G143" s="160" t="s">
        <v>298</v>
      </c>
      <c r="J143" s="142">
        <v>17.274000000000001</v>
      </c>
      <c r="K143" s="142">
        <v>16.539000000000001</v>
      </c>
      <c r="L143" s="7">
        <f t="shared" si="12"/>
        <v>33.813000000000002</v>
      </c>
      <c r="M143" s="16"/>
      <c r="N143" s="16"/>
      <c r="O143" s="7">
        <f t="shared" si="13"/>
        <v>0</v>
      </c>
      <c r="P143" s="295"/>
      <c r="Q143" s="138"/>
      <c r="R143" s="136">
        <v>1</v>
      </c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1"/>
      <c r="CS143" s="51"/>
      <c r="CT143" s="51"/>
      <c r="CU143" s="51"/>
      <c r="CV143" s="51"/>
      <c r="CW143" s="51"/>
      <c r="CX143" s="51"/>
      <c r="CY143" s="51"/>
      <c r="CZ143" s="51"/>
      <c r="DA143" s="51"/>
      <c r="DB143" s="51"/>
      <c r="DC143" s="51"/>
      <c r="DD143" s="51"/>
    </row>
    <row r="144" spans="1:108" s="20" customFormat="1" ht="15.5" x14ac:dyDescent="0.35">
      <c r="A144" s="131" t="s">
        <v>41</v>
      </c>
      <c r="B144" s="79"/>
      <c r="C144" s="79"/>
      <c r="D144" s="171" t="s">
        <v>210</v>
      </c>
      <c r="E144" s="170" t="s">
        <v>46</v>
      </c>
      <c r="F144" s="170" t="s">
        <v>57</v>
      </c>
      <c r="G144" s="160" t="s">
        <v>440</v>
      </c>
      <c r="J144" s="142">
        <v>17.276</v>
      </c>
      <c r="K144" s="142">
        <v>16.928000000000001</v>
      </c>
      <c r="L144" s="7">
        <f t="shared" si="12"/>
        <v>34.204000000000001</v>
      </c>
      <c r="M144" s="16"/>
      <c r="N144" s="16"/>
      <c r="O144" s="7">
        <f t="shared" si="13"/>
        <v>0</v>
      </c>
      <c r="P144" s="295"/>
      <c r="Q144" s="138"/>
      <c r="R144" s="136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1"/>
      <c r="BR144" s="51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/>
      <c r="CR144" s="51"/>
      <c r="CS144" s="51"/>
      <c r="CT144" s="51"/>
      <c r="CU144" s="51"/>
      <c r="CV144" s="51"/>
      <c r="CW144" s="51"/>
      <c r="CX144" s="51"/>
      <c r="CY144" s="51"/>
      <c r="CZ144" s="51"/>
      <c r="DA144" s="51"/>
      <c r="DB144" s="51"/>
      <c r="DC144" s="51"/>
      <c r="DD144" s="51"/>
    </row>
    <row r="145" spans="1:108" s="20" customFormat="1" ht="15.5" x14ac:dyDescent="0.35">
      <c r="A145" s="131" t="s">
        <v>41</v>
      </c>
      <c r="B145" s="79"/>
      <c r="C145" s="79"/>
      <c r="D145" s="171" t="s">
        <v>208</v>
      </c>
      <c r="E145" s="170" t="s">
        <v>46</v>
      </c>
      <c r="F145" s="170" t="s">
        <v>57</v>
      </c>
      <c r="G145" s="160" t="s">
        <v>256</v>
      </c>
      <c r="J145" s="142">
        <v>17.34</v>
      </c>
      <c r="K145" s="142">
        <v>17.550999999999998</v>
      </c>
      <c r="L145" s="7">
        <f t="shared" si="12"/>
        <v>34.890999999999998</v>
      </c>
      <c r="M145" s="16"/>
      <c r="N145" s="16"/>
      <c r="O145" s="7">
        <f t="shared" si="13"/>
        <v>0</v>
      </c>
      <c r="P145" s="295"/>
      <c r="Q145" s="137"/>
      <c r="R145" s="139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1"/>
      <c r="CI145" s="51"/>
      <c r="CJ145" s="51"/>
      <c r="CK145" s="51"/>
      <c r="CL145" s="51"/>
      <c r="CM145" s="51"/>
      <c r="CN145" s="51"/>
      <c r="CO145" s="51"/>
      <c r="CP145" s="51"/>
      <c r="CQ145" s="51"/>
      <c r="CR145" s="51"/>
      <c r="CS145" s="51"/>
      <c r="CT145" s="51"/>
      <c r="CU145" s="51"/>
      <c r="CV145" s="51"/>
      <c r="CW145" s="51"/>
      <c r="CX145" s="51"/>
      <c r="CY145" s="51"/>
      <c r="CZ145" s="51"/>
      <c r="DA145" s="51"/>
      <c r="DB145" s="51"/>
      <c r="DC145" s="51"/>
      <c r="DD145" s="51"/>
    </row>
    <row r="146" spans="1:108" ht="15.5" x14ac:dyDescent="0.35">
      <c r="A146" s="131" t="s">
        <v>41</v>
      </c>
      <c r="B146" s="79" t="s">
        <v>439</v>
      </c>
      <c r="C146" s="79"/>
      <c r="D146" s="171" t="s">
        <v>211</v>
      </c>
      <c r="E146" s="170" t="s">
        <v>46</v>
      </c>
      <c r="F146" s="170" t="s">
        <v>57</v>
      </c>
      <c r="G146" s="160" t="s">
        <v>258</v>
      </c>
      <c r="H146" s="20"/>
      <c r="I146" s="20"/>
      <c r="J146" s="142">
        <v>17.34</v>
      </c>
      <c r="K146" s="142">
        <v>27.08</v>
      </c>
      <c r="L146" s="7">
        <f t="shared" si="12"/>
        <v>44.42</v>
      </c>
      <c r="M146" s="16"/>
      <c r="N146" s="16"/>
      <c r="O146" s="7">
        <f t="shared" si="13"/>
        <v>0</v>
      </c>
    </row>
    <row r="147" spans="1:108" ht="15.5" x14ac:dyDescent="0.35">
      <c r="A147" s="131" t="s">
        <v>41</v>
      </c>
      <c r="B147" s="79"/>
      <c r="C147" s="79"/>
      <c r="D147" s="171" t="s">
        <v>209</v>
      </c>
      <c r="E147" s="170" t="s">
        <v>46</v>
      </c>
      <c r="F147" s="170" t="s">
        <v>57</v>
      </c>
      <c r="G147" s="160" t="s">
        <v>279</v>
      </c>
      <c r="H147" s="20"/>
      <c r="I147" s="20"/>
      <c r="J147" s="142">
        <v>17.408999999999999</v>
      </c>
      <c r="K147" s="142">
        <v>21.88</v>
      </c>
      <c r="L147" s="7">
        <f t="shared" si="12"/>
        <v>39.289000000000001</v>
      </c>
      <c r="M147" s="20"/>
      <c r="N147" s="20"/>
      <c r="O147" s="7">
        <f t="shared" si="13"/>
        <v>0</v>
      </c>
    </row>
    <row r="148" spans="1:108" ht="15.5" x14ac:dyDescent="0.35">
      <c r="A148" s="131" t="s">
        <v>41</v>
      </c>
      <c r="B148" s="79"/>
      <c r="C148" s="79"/>
      <c r="D148" s="171" t="s">
        <v>211</v>
      </c>
      <c r="E148" s="170" t="s">
        <v>46</v>
      </c>
      <c r="F148" s="170" t="s">
        <v>57</v>
      </c>
      <c r="G148" s="160" t="s">
        <v>313</v>
      </c>
      <c r="H148" s="20"/>
      <c r="I148" s="20"/>
      <c r="J148" s="142">
        <v>17.602</v>
      </c>
      <c r="K148" s="142">
        <v>17.381</v>
      </c>
      <c r="L148" s="7">
        <f t="shared" si="12"/>
        <v>34.983000000000004</v>
      </c>
      <c r="M148" s="16"/>
      <c r="N148" s="16"/>
      <c r="O148" s="7">
        <f t="shared" si="13"/>
        <v>0</v>
      </c>
    </row>
    <row r="149" spans="1:108" ht="15.5" x14ac:dyDescent="0.35">
      <c r="A149" s="131" t="s">
        <v>41</v>
      </c>
      <c r="B149" s="79" t="s">
        <v>40</v>
      </c>
      <c r="C149" s="79"/>
      <c r="D149" s="171" t="s">
        <v>210</v>
      </c>
      <c r="E149" s="169" t="s">
        <v>46</v>
      </c>
      <c r="F149" s="169" t="s">
        <v>57</v>
      </c>
      <c r="G149" s="160" t="s">
        <v>234</v>
      </c>
      <c r="H149" s="20"/>
      <c r="I149" s="20"/>
      <c r="J149" s="142">
        <v>17.657</v>
      </c>
      <c r="K149" s="142">
        <v>17.128</v>
      </c>
      <c r="L149" s="7">
        <f t="shared" si="12"/>
        <v>34.784999999999997</v>
      </c>
      <c r="M149" s="20"/>
      <c r="N149" s="20"/>
      <c r="O149" s="7">
        <f t="shared" si="13"/>
        <v>0</v>
      </c>
    </row>
    <row r="150" spans="1:108" ht="15.5" x14ac:dyDescent="0.35">
      <c r="A150" s="131" t="s">
        <v>41</v>
      </c>
      <c r="B150" s="79"/>
      <c r="C150" s="79"/>
      <c r="D150" s="171" t="s">
        <v>210</v>
      </c>
      <c r="E150" s="170" t="s">
        <v>46</v>
      </c>
      <c r="F150" s="170" t="s">
        <v>57</v>
      </c>
      <c r="G150" s="160" t="s">
        <v>323</v>
      </c>
      <c r="H150" s="20"/>
      <c r="I150" s="20"/>
      <c r="J150" s="142">
        <v>17.66</v>
      </c>
      <c r="K150" s="142">
        <v>22.957999999999998</v>
      </c>
      <c r="L150" s="7">
        <f t="shared" si="12"/>
        <v>40.617999999999995</v>
      </c>
      <c r="M150" s="16"/>
      <c r="N150" s="16"/>
      <c r="O150" s="7">
        <f t="shared" si="13"/>
        <v>0</v>
      </c>
    </row>
    <row r="151" spans="1:108" ht="15.5" x14ac:dyDescent="0.35">
      <c r="A151" s="131" t="s">
        <v>41</v>
      </c>
      <c r="B151" s="79" t="s">
        <v>439</v>
      </c>
      <c r="C151" s="79"/>
      <c r="D151" s="171" t="s">
        <v>207</v>
      </c>
      <c r="E151" s="170" t="s">
        <v>46</v>
      </c>
      <c r="F151" s="170" t="s">
        <v>57</v>
      </c>
      <c r="G151" s="160" t="s">
        <v>321</v>
      </c>
      <c r="H151" s="20"/>
      <c r="I151" s="20"/>
      <c r="J151" s="142">
        <v>17.809999999999999</v>
      </c>
      <c r="K151" s="142">
        <v>18.423999999999999</v>
      </c>
      <c r="L151" s="7">
        <f t="shared" si="12"/>
        <v>36.233999999999995</v>
      </c>
      <c r="M151" s="16"/>
      <c r="N151" s="16"/>
      <c r="O151" s="7">
        <f t="shared" si="13"/>
        <v>0</v>
      </c>
    </row>
    <row r="152" spans="1:108" ht="15.5" x14ac:dyDescent="0.35">
      <c r="A152" s="131" t="s">
        <v>41</v>
      </c>
      <c r="B152" s="79" t="s">
        <v>439</v>
      </c>
      <c r="C152" s="79"/>
      <c r="D152" s="171" t="s">
        <v>208</v>
      </c>
      <c r="E152" s="170" t="s">
        <v>46</v>
      </c>
      <c r="F152" s="170" t="s">
        <v>57</v>
      </c>
      <c r="G152" s="160" t="s">
        <v>295</v>
      </c>
      <c r="H152" s="20"/>
      <c r="I152" s="20"/>
      <c r="J152" s="142">
        <v>17.841999999999999</v>
      </c>
      <c r="K152" s="142">
        <v>26.103999999999999</v>
      </c>
      <c r="L152" s="7">
        <f t="shared" ref="L152:L183" si="14">SUM(J152:K152)</f>
        <v>43.945999999999998</v>
      </c>
      <c r="M152" s="20"/>
      <c r="N152" s="20"/>
      <c r="O152" s="7">
        <f t="shared" ref="O152:O183" si="15">SUM(M152:N152)</f>
        <v>0</v>
      </c>
    </row>
    <row r="153" spans="1:108" ht="15.5" x14ac:dyDescent="0.35">
      <c r="A153" s="131" t="s">
        <v>41</v>
      </c>
      <c r="B153" s="79"/>
      <c r="C153" s="79"/>
      <c r="D153" s="171" t="s">
        <v>207</v>
      </c>
      <c r="E153" s="169" t="s">
        <v>46</v>
      </c>
      <c r="F153" s="169" t="s">
        <v>57</v>
      </c>
      <c r="G153" s="160" t="s">
        <v>299</v>
      </c>
      <c r="H153" s="20"/>
      <c r="I153" s="20"/>
      <c r="J153" s="142">
        <v>18.045999999999999</v>
      </c>
      <c r="K153" s="142">
        <v>17.71</v>
      </c>
      <c r="L153" s="7">
        <f t="shared" si="14"/>
        <v>35.756</v>
      </c>
      <c r="M153" s="20"/>
      <c r="N153" s="20"/>
      <c r="O153" s="7">
        <f t="shared" si="15"/>
        <v>0</v>
      </c>
    </row>
    <row r="154" spans="1:108" ht="15.5" x14ac:dyDescent="0.35">
      <c r="A154" s="131" t="s">
        <v>41</v>
      </c>
      <c r="B154" s="79" t="s">
        <v>439</v>
      </c>
      <c r="C154" s="79"/>
      <c r="D154" s="171" t="s">
        <v>210</v>
      </c>
      <c r="E154" s="168" t="s">
        <v>46</v>
      </c>
      <c r="F154" s="168" t="s">
        <v>57</v>
      </c>
      <c r="G154" s="160" t="s">
        <v>216</v>
      </c>
      <c r="H154" s="20"/>
      <c r="I154" s="20"/>
      <c r="J154" s="142">
        <v>18.068000000000001</v>
      </c>
      <c r="K154" s="142">
        <v>17.172000000000001</v>
      </c>
      <c r="L154" s="7">
        <f t="shared" si="14"/>
        <v>35.24</v>
      </c>
      <c r="M154" s="16"/>
      <c r="N154" s="16"/>
      <c r="O154" s="7">
        <f t="shared" si="15"/>
        <v>0</v>
      </c>
    </row>
    <row r="155" spans="1:108" ht="15.5" x14ac:dyDescent="0.35">
      <c r="A155" s="131" t="s">
        <v>41</v>
      </c>
      <c r="B155" s="79"/>
      <c r="C155" s="79"/>
      <c r="D155" s="171" t="s">
        <v>210</v>
      </c>
      <c r="E155" s="170" t="s">
        <v>46</v>
      </c>
      <c r="F155" s="170" t="s">
        <v>57</v>
      </c>
      <c r="G155" s="160" t="s">
        <v>254</v>
      </c>
      <c r="H155" s="20"/>
      <c r="I155" s="20"/>
      <c r="J155" s="142">
        <v>18.373999999999999</v>
      </c>
      <c r="K155" s="142">
        <v>17.814</v>
      </c>
      <c r="L155" s="7">
        <f t="shared" si="14"/>
        <v>36.188000000000002</v>
      </c>
      <c r="M155" s="16"/>
      <c r="N155" s="16"/>
      <c r="O155" s="7">
        <f t="shared" si="15"/>
        <v>0</v>
      </c>
    </row>
    <row r="156" spans="1:108" ht="15.5" x14ac:dyDescent="0.35">
      <c r="A156" s="131" t="s">
        <v>41</v>
      </c>
      <c r="B156" s="79" t="s">
        <v>439</v>
      </c>
      <c r="C156" s="79"/>
      <c r="D156" s="171" t="s">
        <v>208</v>
      </c>
      <c r="E156" s="169" t="s">
        <v>46</v>
      </c>
      <c r="F156" s="169" t="s">
        <v>57</v>
      </c>
      <c r="G156" s="160" t="s">
        <v>340</v>
      </c>
      <c r="H156" s="20"/>
      <c r="I156" s="20"/>
      <c r="J156" s="142">
        <v>18.379000000000001</v>
      </c>
      <c r="K156" s="142">
        <v>100</v>
      </c>
      <c r="L156" s="7">
        <f t="shared" si="14"/>
        <v>118.379</v>
      </c>
      <c r="M156" s="20"/>
      <c r="N156" s="20"/>
      <c r="O156" s="7">
        <f t="shared" si="15"/>
        <v>0</v>
      </c>
    </row>
    <row r="157" spans="1:108" ht="15.5" x14ac:dyDescent="0.35">
      <c r="A157" s="131" t="s">
        <v>41</v>
      </c>
      <c r="B157" s="79" t="s">
        <v>439</v>
      </c>
      <c r="C157" s="79"/>
      <c r="D157" s="171" t="s">
        <v>210</v>
      </c>
      <c r="E157" s="170" t="s">
        <v>46</v>
      </c>
      <c r="F157" s="170" t="s">
        <v>57</v>
      </c>
      <c r="G157" s="160" t="s">
        <v>247</v>
      </c>
      <c r="H157" s="20"/>
      <c r="I157" s="20"/>
      <c r="J157" s="142">
        <v>18.532</v>
      </c>
      <c r="K157" s="142">
        <v>18.172999999999998</v>
      </c>
      <c r="L157" s="7">
        <f t="shared" si="14"/>
        <v>36.704999999999998</v>
      </c>
      <c r="M157" s="16"/>
      <c r="N157" s="16"/>
      <c r="O157" s="7">
        <f t="shared" si="15"/>
        <v>0</v>
      </c>
    </row>
    <row r="158" spans="1:108" ht="15.5" x14ac:dyDescent="0.35">
      <c r="A158" s="131" t="s">
        <v>41</v>
      </c>
      <c r="B158" s="79"/>
      <c r="C158" s="79"/>
      <c r="D158" s="171" t="s">
        <v>207</v>
      </c>
      <c r="E158" s="170" t="s">
        <v>46</v>
      </c>
      <c r="F158" s="170" t="s">
        <v>57</v>
      </c>
      <c r="G158" s="160" t="s">
        <v>300</v>
      </c>
      <c r="H158" s="20"/>
      <c r="I158" s="20"/>
      <c r="J158" s="142">
        <v>18.619</v>
      </c>
      <c r="K158" s="142">
        <v>18.202000000000002</v>
      </c>
      <c r="L158" s="7">
        <f t="shared" si="14"/>
        <v>36.820999999999998</v>
      </c>
      <c r="M158" s="16"/>
      <c r="N158" s="16"/>
      <c r="O158" s="7">
        <f t="shared" si="15"/>
        <v>0</v>
      </c>
    </row>
    <row r="159" spans="1:108" ht="15.5" x14ac:dyDescent="0.35">
      <c r="A159" s="131" t="s">
        <v>41</v>
      </c>
      <c r="B159" s="79"/>
      <c r="C159" s="79"/>
      <c r="D159" s="171" t="s">
        <v>208</v>
      </c>
      <c r="E159" s="170" t="s">
        <v>46</v>
      </c>
      <c r="F159" s="170" t="s">
        <v>57</v>
      </c>
      <c r="G159" s="160" t="s">
        <v>322</v>
      </c>
      <c r="H159" s="20"/>
      <c r="I159" s="20"/>
      <c r="J159" s="142">
        <v>18.684000000000001</v>
      </c>
      <c r="K159" s="142">
        <v>17.754999999999999</v>
      </c>
      <c r="L159" s="7">
        <f t="shared" si="14"/>
        <v>36.439</v>
      </c>
      <c r="M159" s="16"/>
      <c r="N159" s="16"/>
      <c r="O159" s="7">
        <f t="shared" si="15"/>
        <v>0</v>
      </c>
    </row>
    <row r="160" spans="1:108" ht="15.5" x14ac:dyDescent="0.35">
      <c r="A160" s="131" t="s">
        <v>41</v>
      </c>
      <c r="B160" s="79"/>
      <c r="C160" s="79"/>
      <c r="D160" s="171" t="s">
        <v>210</v>
      </c>
      <c r="E160" s="170" t="s">
        <v>46</v>
      </c>
      <c r="F160" s="170" t="s">
        <v>57</v>
      </c>
      <c r="G160" s="160" t="s">
        <v>301</v>
      </c>
      <c r="H160" s="20"/>
      <c r="I160" s="20"/>
      <c r="J160" s="142">
        <v>18.759</v>
      </c>
      <c r="K160" s="142">
        <v>18.695</v>
      </c>
      <c r="L160" s="7">
        <f t="shared" si="14"/>
        <v>37.454000000000001</v>
      </c>
      <c r="M160" s="16"/>
      <c r="N160" s="16"/>
      <c r="O160" s="7">
        <f t="shared" si="15"/>
        <v>0</v>
      </c>
    </row>
    <row r="161" spans="1:108" ht="15.5" x14ac:dyDescent="0.35">
      <c r="A161" s="131" t="s">
        <v>41</v>
      </c>
      <c r="B161" s="79" t="s">
        <v>439</v>
      </c>
      <c r="C161" s="79"/>
      <c r="D161" s="171" t="s">
        <v>211</v>
      </c>
      <c r="E161" s="170" t="s">
        <v>46</v>
      </c>
      <c r="F161" s="170" t="s">
        <v>57</v>
      </c>
      <c r="G161" s="160" t="s">
        <v>315</v>
      </c>
      <c r="H161" s="20"/>
      <c r="I161" s="20"/>
      <c r="J161" s="142">
        <v>18.77</v>
      </c>
      <c r="K161" s="142">
        <v>18.792999999999999</v>
      </c>
      <c r="L161" s="7">
        <f t="shared" si="14"/>
        <v>37.563000000000002</v>
      </c>
      <c r="M161" s="16"/>
      <c r="N161" s="16"/>
      <c r="O161" s="7">
        <f t="shared" si="15"/>
        <v>0</v>
      </c>
    </row>
    <row r="162" spans="1:108" ht="15.5" x14ac:dyDescent="0.35">
      <c r="A162" s="131" t="s">
        <v>41</v>
      </c>
      <c r="B162" s="79" t="s">
        <v>439</v>
      </c>
      <c r="C162" s="79"/>
      <c r="D162" s="171" t="s">
        <v>208</v>
      </c>
      <c r="E162" s="170" t="s">
        <v>46</v>
      </c>
      <c r="F162" s="170" t="s">
        <v>57</v>
      </c>
      <c r="G162" s="160" t="s">
        <v>307</v>
      </c>
      <c r="H162" s="20"/>
      <c r="I162" s="20"/>
      <c r="J162" s="142">
        <v>18.792000000000002</v>
      </c>
      <c r="K162" s="142">
        <v>21.12</v>
      </c>
      <c r="L162" s="7">
        <f t="shared" si="14"/>
        <v>39.912000000000006</v>
      </c>
      <c r="M162" s="16"/>
      <c r="N162" s="16"/>
      <c r="O162" s="7">
        <f t="shared" si="15"/>
        <v>0</v>
      </c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15.5" x14ac:dyDescent="0.35">
      <c r="A163" s="131" t="s">
        <v>41</v>
      </c>
      <c r="B163" s="79"/>
      <c r="C163" s="79"/>
      <c r="D163" s="171" t="s">
        <v>208</v>
      </c>
      <c r="E163" s="168" t="s">
        <v>46</v>
      </c>
      <c r="F163" s="168" t="s">
        <v>57</v>
      </c>
      <c r="G163" s="160" t="s">
        <v>160</v>
      </c>
      <c r="H163" s="20"/>
      <c r="I163" s="20"/>
      <c r="J163" s="142">
        <v>19</v>
      </c>
      <c r="K163" s="142">
        <v>18.439</v>
      </c>
      <c r="L163" s="7">
        <f t="shared" si="14"/>
        <v>37.439</v>
      </c>
      <c r="M163" s="16"/>
      <c r="N163" s="16"/>
      <c r="O163" s="7">
        <f t="shared" si="15"/>
        <v>0</v>
      </c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15.5" x14ac:dyDescent="0.35">
      <c r="A164" s="131" t="s">
        <v>41</v>
      </c>
      <c r="B164" s="79"/>
      <c r="C164" s="79"/>
      <c r="D164" s="171" t="s">
        <v>210</v>
      </c>
      <c r="E164" s="169" t="s">
        <v>46</v>
      </c>
      <c r="F164" s="169" t="s">
        <v>57</v>
      </c>
      <c r="G164" s="160" t="s">
        <v>246</v>
      </c>
      <c r="H164" s="20"/>
      <c r="I164" s="20"/>
      <c r="J164" s="142">
        <v>19.033999999999999</v>
      </c>
      <c r="K164" s="142">
        <v>18.143000000000001</v>
      </c>
      <c r="L164" s="7">
        <f t="shared" si="14"/>
        <v>37.177</v>
      </c>
      <c r="M164" s="20"/>
      <c r="N164" s="20"/>
      <c r="O164" s="7">
        <f t="shared" si="15"/>
        <v>0</v>
      </c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15.5" x14ac:dyDescent="0.35">
      <c r="A165" s="131" t="s">
        <v>41</v>
      </c>
      <c r="B165" s="79"/>
      <c r="C165" s="79"/>
      <c r="D165" s="171" t="s">
        <v>207</v>
      </c>
      <c r="E165" s="168" t="s">
        <v>46</v>
      </c>
      <c r="F165" s="168" t="s">
        <v>57</v>
      </c>
      <c r="G165" s="160" t="s">
        <v>290</v>
      </c>
      <c r="H165" s="20"/>
      <c r="I165" s="20"/>
      <c r="J165" s="142">
        <v>19.114999999999998</v>
      </c>
      <c r="K165" s="142">
        <v>18.36</v>
      </c>
      <c r="L165" s="7">
        <f t="shared" si="14"/>
        <v>37.474999999999994</v>
      </c>
      <c r="M165" s="20"/>
      <c r="N165" s="20"/>
      <c r="O165" s="7">
        <f t="shared" si="15"/>
        <v>0</v>
      </c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15.5" x14ac:dyDescent="0.35">
      <c r="A166" s="131" t="s">
        <v>41</v>
      </c>
      <c r="B166" s="79"/>
      <c r="C166" s="79"/>
      <c r="D166" s="171" t="s">
        <v>208</v>
      </c>
      <c r="E166" s="168" t="s">
        <v>46</v>
      </c>
      <c r="F166" s="168" t="s">
        <v>57</v>
      </c>
      <c r="G166" s="160" t="s">
        <v>231</v>
      </c>
      <c r="H166" s="20"/>
      <c r="I166" s="20"/>
      <c r="J166" s="142">
        <v>19.315000000000001</v>
      </c>
      <c r="K166" s="142">
        <v>23.047000000000001</v>
      </c>
      <c r="L166" s="7">
        <f t="shared" si="14"/>
        <v>42.362000000000002</v>
      </c>
      <c r="M166" s="20"/>
      <c r="N166" s="20"/>
      <c r="O166" s="7">
        <f t="shared" si="15"/>
        <v>0</v>
      </c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15.5" x14ac:dyDescent="0.35">
      <c r="A167" s="131" t="s">
        <v>41</v>
      </c>
      <c r="B167" s="79" t="s">
        <v>439</v>
      </c>
      <c r="C167" s="79"/>
      <c r="D167" s="171" t="s">
        <v>208</v>
      </c>
      <c r="E167" s="169" t="s">
        <v>46</v>
      </c>
      <c r="F167" s="169" t="s">
        <v>57</v>
      </c>
      <c r="G167" s="160" t="s">
        <v>303</v>
      </c>
      <c r="H167" s="20"/>
      <c r="I167" s="20"/>
      <c r="J167" s="142">
        <v>19.414999999999999</v>
      </c>
      <c r="K167" s="142">
        <v>18.709</v>
      </c>
      <c r="L167" s="7">
        <f t="shared" si="14"/>
        <v>38.123999999999995</v>
      </c>
      <c r="M167" s="20"/>
      <c r="N167" s="20"/>
      <c r="O167" s="7">
        <f t="shared" si="15"/>
        <v>0</v>
      </c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15.5" x14ac:dyDescent="0.35">
      <c r="A168" s="131" t="s">
        <v>41</v>
      </c>
      <c r="B168" s="79"/>
      <c r="C168" s="79"/>
      <c r="D168" s="171" t="s">
        <v>208</v>
      </c>
      <c r="E168" s="168" t="s">
        <v>46</v>
      </c>
      <c r="F168" s="168" t="s">
        <v>57</v>
      </c>
      <c r="G168" s="160" t="s">
        <v>293</v>
      </c>
      <c r="H168" s="20"/>
      <c r="I168" s="20"/>
      <c r="J168" s="142">
        <v>20.204000000000001</v>
      </c>
      <c r="K168" s="142">
        <v>21.114999999999998</v>
      </c>
      <c r="L168" s="7">
        <f t="shared" si="14"/>
        <v>41.319000000000003</v>
      </c>
      <c r="M168" s="20"/>
      <c r="N168" s="20"/>
      <c r="O168" s="7">
        <f t="shared" si="15"/>
        <v>0</v>
      </c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.5" x14ac:dyDescent="0.35">
      <c r="A169" s="131" t="s">
        <v>41</v>
      </c>
      <c r="B169" s="79"/>
      <c r="C169" s="79"/>
      <c r="D169" s="171" t="s">
        <v>208</v>
      </c>
      <c r="E169" s="168" t="s">
        <v>46</v>
      </c>
      <c r="F169" s="168" t="s">
        <v>57</v>
      </c>
      <c r="G169" s="160" t="s">
        <v>287</v>
      </c>
      <c r="H169" s="20"/>
      <c r="I169" s="20"/>
      <c r="J169" s="142">
        <v>20.858000000000001</v>
      </c>
      <c r="K169" s="142">
        <v>15.736000000000001</v>
      </c>
      <c r="L169" s="7">
        <f t="shared" si="14"/>
        <v>36.594000000000001</v>
      </c>
      <c r="M169" s="20"/>
      <c r="N169" s="206">
        <v>9</v>
      </c>
      <c r="O169" s="7">
        <f t="shared" si="15"/>
        <v>9</v>
      </c>
      <c r="Q169" s="138"/>
      <c r="R169" s="136">
        <v>9</v>
      </c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15.5" x14ac:dyDescent="0.35">
      <c r="A170" s="131" t="s">
        <v>41</v>
      </c>
      <c r="B170" s="79" t="s">
        <v>439</v>
      </c>
      <c r="C170" s="79"/>
      <c r="D170" s="171" t="s">
        <v>208</v>
      </c>
      <c r="E170" s="168" t="s">
        <v>46</v>
      </c>
      <c r="F170" s="168" t="s">
        <v>57</v>
      </c>
      <c r="G170" s="160" t="s">
        <v>100</v>
      </c>
      <c r="H170" s="20"/>
      <c r="I170" s="20"/>
      <c r="J170" s="142">
        <v>20.867000000000001</v>
      </c>
      <c r="K170" s="142">
        <v>15.893000000000001</v>
      </c>
      <c r="L170" s="7">
        <f t="shared" si="14"/>
        <v>36.760000000000005</v>
      </c>
      <c r="M170" s="16"/>
      <c r="N170" s="206">
        <v>8</v>
      </c>
      <c r="O170" s="7">
        <f t="shared" si="15"/>
        <v>8</v>
      </c>
      <c r="Q170" s="138"/>
      <c r="R170" s="136">
        <v>8</v>
      </c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15.5" x14ac:dyDescent="0.35">
      <c r="A171" s="131" t="s">
        <v>41</v>
      </c>
      <c r="B171" s="79" t="s">
        <v>439</v>
      </c>
      <c r="C171" s="79"/>
      <c r="D171" s="171" t="s">
        <v>208</v>
      </c>
      <c r="E171" s="169" t="s">
        <v>46</v>
      </c>
      <c r="F171" s="169" t="s">
        <v>57</v>
      </c>
      <c r="G171" s="160" t="s">
        <v>213</v>
      </c>
      <c r="H171" s="20"/>
      <c r="I171" s="20"/>
      <c r="J171" s="142">
        <v>20.908000000000001</v>
      </c>
      <c r="K171" s="142">
        <v>21.266999999999999</v>
      </c>
      <c r="L171" s="7">
        <f t="shared" si="14"/>
        <v>42.174999999999997</v>
      </c>
      <c r="M171" s="20"/>
      <c r="N171" s="20"/>
      <c r="O171" s="7">
        <f t="shared" si="15"/>
        <v>0</v>
      </c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15.5" x14ac:dyDescent="0.35">
      <c r="A172" s="131" t="s">
        <v>41</v>
      </c>
      <c r="B172" s="79" t="s">
        <v>439</v>
      </c>
      <c r="C172" s="79"/>
      <c r="D172" s="171" t="s">
        <v>208</v>
      </c>
      <c r="E172" s="170" t="s">
        <v>46</v>
      </c>
      <c r="F172" s="170" t="s">
        <v>57</v>
      </c>
      <c r="G172" s="160" t="s">
        <v>312</v>
      </c>
      <c r="H172" s="20"/>
      <c r="I172" s="20"/>
      <c r="J172" s="142">
        <v>20.923999999999999</v>
      </c>
      <c r="K172" s="142">
        <v>15.35</v>
      </c>
      <c r="L172" s="7">
        <f t="shared" si="14"/>
        <v>36.274000000000001</v>
      </c>
      <c r="M172" s="16"/>
      <c r="N172" s="206">
        <v>10</v>
      </c>
      <c r="O172" s="7">
        <f t="shared" si="15"/>
        <v>10</v>
      </c>
      <c r="Q172" s="138"/>
      <c r="R172" s="136">
        <v>10</v>
      </c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15.5" x14ac:dyDescent="0.35">
      <c r="A173" s="131" t="s">
        <v>41</v>
      </c>
      <c r="B173" s="79"/>
      <c r="C173" s="79"/>
      <c r="D173" s="171" t="s">
        <v>210</v>
      </c>
      <c r="E173" s="170" t="s">
        <v>46</v>
      </c>
      <c r="F173" s="170" t="s">
        <v>57</v>
      </c>
      <c r="G173" s="160" t="s">
        <v>280</v>
      </c>
      <c r="H173" s="20"/>
      <c r="I173" s="20"/>
      <c r="J173" s="142">
        <v>21.259</v>
      </c>
      <c r="K173" s="142">
        <v>35.360999999999997</v>
      </c>
      <c r="L173" s="7">
        <f t="shared" si="14"/>
        <v>56.62</v>
      </c>
      <c r="M173" s="16"/>
      <c r="N173" s="16"/>
      <c r="O173" s="7">
        <f t="shared" si="15"/>
        <v>0</v>
      </c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15.5" x14ac:dyDescent="0.35">
      <c r="A174" s="131" t="s">
        <v>41</v>
      </c>
      <c r="B174" s="79" t="s">
        <v>439</v>
      </c>
      <c r="C174" s="79"/>
      <c r="D174" s="171" t="s">
        <v>210</v>
      </c>
      <c r="E174" s="168" t="s">
        <v>46</v>
      </c>
      <c r="F174" s="168" t="s">
        <v>57</v>
      </c>
      <c r="G174" s="160" t="s">
        <v>229</v>
      </c>
      <c r="H174" s="20"/>
      <c r="I174" s="20"/>
      <c r="J174" s="142">
        <v>21.311</v>
      </c>
      <c r="K174" s="142">
        <v>16.009</v>
      </c>
      <c r="L174" s="7">
        <f t="shared" si="14"/>
        <v>37.32</v>
      </c>
      <c r="M174" s="20"/>
      <c r="N174" s="206">
        <v>5</v>
      </c>
      <c r="O174" s="7">
        <f t="shared" si="15"/>
        <v>5</v>
      </c>
      <c r="Q174" s="138"/>
      <c r="R174" s="136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15.5" x14ac:dyDescent="0.35">
      <c r="A175" s="131" t="s">
        <v>41</v>
      </c>
      <c r="B175" s="79" t="s">
        <v>439</v>
      </c>
      <c r="C175" s="79"/>
      <c r="D175" s="171" t="s">
        <v>208</v>
      </c>
      <c r="E175" s="170" t="s">
        <v>46</v>
      </c>
      <c r="F175" s="170" t="s">
        <v>57</v>
      </c>
      <c r="G175" s="160" t="s">
        <v>319</v>
      </c>
      <c r="H175" s="20"/>
      <c r="I175" s="20"/>
      <c r="J175" s="142">
        <v>21.366</v>
      </c>
      <c r="K175" s="142">
        <v>22.84</v>
      </c>
      <c r="L175" s="7">
        <f t="shared" si="14"/>
        <v>44.206000000000003</v>
      </c>
      <c r="M175" s="16"/>
      <c r="N175" s="16"/>
      <c r="O175" s="7">
        <f t="shared" si="15"/>
        <v>0</v>
      </c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15.5" x14ac:dyDescent="0.35">
      <c r="A176" s="131" t="s">
        <v>41</v>
      </c>
      <c r="B176" s="79" t="s">
        <v>439</v>
      </c>
      <c r="C176" s="79"/>
      <c r="D176" s="171" t="s">
        <v>208</v>
      </c>
      <c r="E176" s="170" t="s">
        <v>46</v>
      </c>
      <c r="F176" s="170" t="s">
        <v>57</v>
      </c>
      <c r="G176" s="160" t="s">
        <v>304</v>
      </c>
      <c r="H176" s="20"/>
      <c r="I176" s="20"/>
      <c r="J176" s="142">
        <v>21.585000000000001</v>
      </c>
      <c r="K176" s="142">
        <v>21.39</v>
      </c>
      <c r="L176" s="7">
        <f t="shared" si="14"/>
        <v>42.975000000000001</v>
      </c>
      <c r="M176" s="16"/>
      <c r="N176" s="16"/>
      <c r="O176" s="7">
        <f t="shared" si="15"/>
        <v>0</v>
      </c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15.5" x14ac:dyDescent="0.35">
      <c r="A177" s="131" t="s">
        <v>41</v>
      </c>
      <c r="B177" s="79"/>
      <c r="C177" s="79"/>
      <c r="D177" s="171" t="s">
        <v>208</v>
      </c>
      <c r="E177" s="170" t="s">
        <v>46</v>
      </c>
      <c r="F177" s="170" t="s">
        <v>57</v>
      </c>
      <c r="G177" s="160" t="s">
        <v>309</v>
      </c>
      <c r="H177" s="20"/>
      <c r="I177" s="20"/>
      <c r="J177" s="142">
        <v>21.693999999999999</v>
      </c>
      <c r="K177" s="142">
        <v>21.588999999999999</v>
      </c>
      <c r="L177" s="7">
        <f t="shared" si="14"/>
        <v>43.283000000000001</v>
      </c>
      <c r="M177" s="16"/>
      <c r="N177" s="16"/>
      <c r="O177" s="7">
        <f t="shared" si="15"/>
        <v>0</v>
      </c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15.5" x14ac:dyDescent="0.35">
      <c r="A178" s="131" t="s">
        <v>41</v>
      </c>
      <c r="B178" s="79"/>
      <c r="C178" s="79"/>
      <c r="D178" s="171" t="s">
        <v>211</v>
      </c>
      <c r="E178" s="169" t="s">
        <v>46</v>
      </c>
      <c r="F178" s="169" t="s">
        <v>57</v>
      </c>
      <c r="G178" s="160" t="s">
        <v>233</v>
      </c>
      <c r="H178" s="20"/>
      <c r="I178" s="20"/>
      <c r="J178" s="142">
        <v>21.934000000000001</v>
      </c>
      <c r="K178" s="142">
        <v>45.854999999999997</v>
      </c>
      <c r="L178" s="7">
        <f t="shared" si="14"/>
        <v>67.789000000000001</v>
      </c>
      <c r="M178" s="20"/>
      <c r="N178" s="20"/>
      <c r="O178" s="7">
        <f t="shared" si="15"/>
        <v>0</v>
      </c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15.5" x14ac:dyDescent="0.35">
      <c r="A179" s="131" t="s">
        <v>41</v>
      </c>
      <c r="B179" s="79" t="s">
        <v>439</v>
      </c>
      <c r="C179" s="79"/>
      <c r="D179" s="171" t="s">
        <v>208</v>
      </c>
      <c r="E179" s="168" t="s">
        <v>46</v>
      </c>
      <c r="F179" s="168" t="s">
        <v>57</v>
      </c>
      <c r="G179" s="160" t="s">
        <v>288</v>
      </c>
      <c r="H179" s="20"/>
      <c r="I179" s="20"/>
      <c r="J179" s="142">
        <v>22.379000000000001</v>
      </c>
      <c r="K179" s="142">
        <v>17.577000000000002</v>
      </c>
      <c r="L179" s="7">
        <f t="shared" si="14"/>
        <v>39.956000000000003</v>
      </c>
      <c r="M179" s="16"/>
      <c r="N179" s="16"/>
      <c r="O179" s="7">
        <f t="shared" si="15"/>
        <v>0</v>
      </c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15.5" x14ac:dyDescent="0.35">
      <c r="A180" s="131" t="s">
        <v>41</v>
      </c>
      <c r="B180" s="79"/>
      <c r="C180" s="79"/>
      <c r="D180" s="171" t="s">
        <v>208</v>
      </c>
      <c r="E180" s="170" t="s">
        <v>46</v>
      </c>
      <c r="F180" s="170" t="s">
        <v>57</v>
      </c>
      <c r="G180" s="160" t="s">
        <v>438</v>
      </c>
      <c r="H180" s="20"/>
      <c r="I180" s="20"/>
      <c r="J180" s="142">
        <v>22.513000000000002</v>
      </c>
      <c r="K180" s="142">
        <v>21.87</v>
      </c>
      <c r="L180" s="7">
        <f t="shared" si="14"/>
        <v>44.383000000000003</v>
      </c>
      <c r="M180" s="16"/>
      <c r="N180" s="16"/>
      <c r="O180" s="7">
        <f t="shared" si="15"/>
        <v>0</v>
      </c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15.5" x14ac:dyDescent="0.35">
      <c r="A181" s="131" t="s">
        <v>41</v>
      </c>
      <c r="B181" s="79"/>
      <c r="C181" s="79"/>
      <c r="D181" s="171" t="s">
        <v>208</v>
      </c>
      <c r="E181" s="170" t="s">
        <v>46</v>
      </c>
      <c r="F181" s="170" t="s">
        <v>57</v>
      </c>
      <c r="G181" s="160" t="s">
        <v>252</v>
      </c>
      <c r="H181" s="20"/>
      <c r="I181" s="20"/>
      <c r="J181" s="142">
        <v>23.195</v>
      </c>
      <c r="K181" s="142">
        <v>17.280999999999999</v>
      </c>
      <c r="L181" s="7">
        <f t="shared" si="14"/>
        <v>40.475999999999999</v>
      </c>
      <c r="M181" s="16"/>
      <c r="N181" s="16"/>
      <c r="O181" s="7">
        <f t="shared" si="15"/>
        <v>0</v>
      </c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15.5" x14ac:dyDescent="0.35">
      <c r="A182" s="131" t="s">
        <v>41</v>
      </c>
      <c r="B182" s="79"/>
      <c r="C182" s="79"/>
      <c r="D182" s="171" t="s">
        <v>208</v>
      </c>
      <c r="E182" s="170" t="s">
        <v>46</v>
      </c>
      <c r="F182" s="170" t="s">
        <v>57</v>
      </c>
      <c r="G182" s="160" t="s">
        <v>242</v>
      </c>
      <c r="H182" s="20"/>
      <c r="I182" s="20"/>
      <c r="J182" s="142">
        <v>23.497</v>
      </c>
      <c r="K182" s="142">
        <v>18.068000000000001</v>
      </c>
      <c r="L182" s="7">
        <f t="shared" si="14"/>
        <v>41.564999999999998</v>
      </c>
      <c r="M182" s="16"/>
      <c r="N182" s="16"/>
      <c r="O182" s="7">
        <f t="shared" si="15"/>
        <v>0</v>
      </c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15.5" x14ac:dyDescent="0.35">
      <c r="A183" s="131" t="s">
        <v>41</v>
      </c>
      <c r="B183" s="79" t="s">
        <v>439</v>
      </c>
      <c r="C183" s="79"/>
      <c r="D183" s="171" t="s">
        <v>207</v>
      </c>
      <c r="E183" s="168" t="s">
        <v>46</v>
      </c>
      <c r="F183" s="168" t="s">
        <v>57</v>
      </c>
      <c r="G183" s="160" t="s">
        <v>294</v>
      </c>
      <c r="H183" s="20"/>
      <c r="I183" s="20"/>
      <c r="J183" s="142">
        <v>23.616</v>
      </c>
      <c r="K183" s="142">
        <v>24.373000000000001</v>
      </c>
      <c r="L183" s="7">
        <f t="shared" si="14"/>
        <v>47.989000000000004</v>
      </c>
      <c r="M183" s="16"/>
      <c r="N183" s="16"/>
      <c r="O183" s="7">
        <f t="shared" si="15"/>
        <v>0</v>
      </c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15.5" x14ac:dyDescent="0.35">
      <c r="A184" s="131" t="s">
        <v>41</v>
      </c>
      <c r="B184" s="79" t="s">
        <v>439</v>
      </c>
      <c r="C184" s="79"/>
      <c r="D184" s="171" t="s">
        <v>208</v>
      </c>
      <c r="E184" s="168" t="s">
        <v>46</v>
      </c>
      <c r="F184" s="168" t="s">
        <v>57</v>
      </c>
      <c r="G184" s="160" t="s">
        <v>232</v>
      </c>
      <c r="H184" s="20"/>
      <c r="I184" s="20"/>
      <c r="J184" s="142">
        <v>23.829000000000001</v>
      </c>
      <c r="K184" s="142">
        <v>27.687999999999999</v>
      </c>
      <c r="L184" s="7">
        <f t="shared" ref="L184:L201" si="16">SUM(J184:K184)</f>
        <v>51.516999999999996</v>
      </c>
      <c r="M184" s="16"/>
      <c r="N184" s="16"/>
      <c r="O184" s="7">
        <f t="shared" ref="O184:O201" si="17">SUM(M184:N184)</f>
        <v>0</v>
      </c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15.5" x14ac:dyDescent="0.35">
      <c r="A185" s="131" t="s">
        <v>41</v>
      </c>
      <c r="B185" s="79"/>
      <c r="C185" s="79"/>
      <c r="D185" s="171" t="s">
        <v>211</v>
      </c>
      <c r="E185" s="168" t="s">
        <v>46</v>
      </c>
      <c r="F185" s="168" t="s">
        <v>57</v>
      </c>
      <c r="G185" s="160" t="s">
        <v>215</v>
      </c>
      <c r="H185" s="20"/>
      <c r="I185" s="20"/>
      <c r="J185" s="142">
        <v>25.971</v>
      </c>
      <c r="K185" s="142">
        <v>21.087</v>
      </c>
      <c r="L185" s="7">
        <f t="shared" si="16"/>
        <v>47.058</v>
      </c>
      <c r="M185" s="20"/>
      <c r="N185" s="20"/>
      <c r="O185" s="7">
        <f t="shared" si="17"/>
        <v>0</v>
      </c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15.5" x14ac:dyDescent="0.35">
      <c r="A186" s="131" t="s">
        <v>41</v>
      </c>
      <c r="B186" s="79" t="s">
        <v>439</v>
      </c>
      <c r="C186" s="79"/>
      <c r="D186" s="171" t="s">
        <v>208</v>
      </c>
      <c r="E186" s="168" t="s">
        <v>46</v>
      </c>
      <c r="F186" s="168" t="s">
        <v>57</v>
      </c>
      <c r="G186" s="160" t="s">
        <v>219</v>
      </c>
      <c r="H186" s="20"/>
      <c r="I186" s="20"/>
      <c r="J186" s="142">
        <v>26.241</v>
      </c>
      <c r="K186" s="142">
        <v>16.222999999999999</v>
      </c>
      <c r="L186" s="7">
        <f t="shared" si="16"/>
        <v>42.463999999999999</v>
      </c>
      <c r="M186" s="16"/>
      <c r="N186" s="206">
        <v>1</v>
      </c>
      <c r="O186" s="7">
        <f t="shared" si="17"/>
        <v>1</v>
      </c>
      <c r="Q186" s="138"/>
      <c r="R186" s="136">
        <v>5</v>
      </c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15.5" x14ac:dyDescent="0.35">
      <c r="A187" s="131" t="s">
        <v>41</v>
      </c>
      <c r="B187" s="79"/>
      <c r="C187" s="79"/>
      <c r="D187" s="171" t="s">
        <v>210</v>
      </c>
      <c r="E187" s="170" t="s">
        <v>46</v>
      </c>
      <c r="F187" s="170" t="s">
        <v>57</v>
      </c>
      <c r="G187" s="160" t="s">
        <v>281</v>
      </c>
      <c r="H187" s="20"/>
      <c r="I187" s="20"/>
      <c r="J187" s="142">
        <v>26.425000000000001</v>
      </c>
      <c r="K187" s="142">
        <v>17.061</v>
      </c>
      <c r="L187" s="7">
        <f t="shared" si="16"/>
        <v>43.486000000000004</v>
      </c>
      <c r="M187" s="16"/>
      <c r="N187" s="16"/>
      <c r="O187" s="7">
        <f t="shared" si="17"/>
        <v>0</v>
      </c>
      <c r="Q187" s="138"/>
      <c r="R187" s="136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5.5" x14ac:dyDescent="0.35">
      <c r="A188" s="131" t="s">
        <v>41</v>
      </c>
      <c r="B188" s="79"/>
      <c r="C188" s="79"/>
      <c r="D188" s="171" t="s">
        <v>207</v>
      </c>
      <c r="E188" s="168" t="s">
        <v>46</v>
      </c>
      <c r="F188" s="168" t="s">
        <v>57</v>
      </c>
      <c r="G188" s="160" t="s">
        <v>228</v>
      </c>
      <c r="H188" s="20"/>
      <c r="I188" s="20"/>
      <c r="J188" s="142">
        <v>26.434999999999999</v>
      </c>
      <c r="K188" s="142">
        <v>16.501000000000001</v>
      </c>
      <c r="L188" s="7">
        <f t="shared" si="16"/>
        <v>42.936</v>
      </c>
      <c r="M188" s="16"/>
      <c r="N188" s="16"/>
      <c r="O188" s="7">
        <f t="shared" si="17"/>
        <v>0</v>
      </c>
      <c r="Q188" s="138"/>
      <c r="R188" s="136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15.5" x14ac:dyDescent="0.35">
      <c r="A189" s="131" t="s">
        <v>41</v>
      </c>
      <c r="B189" s="79" t="s">
        <v>439</v>
      </c>
      <c r="C189" s="79"/>
      <c r="D189" s="171" t="s">
        <v>208</v>
      </c>
      <c r="E189" s="170" t="s">
        <v>46</v>
      </c>
      <c r="F189" s="170" t="s">
        <v>57</v>
      </c>
      <c r="G189" s="160" t="s">
        <v>310</v>
      </c>
      <c r="H189" s="20"/>
      <c r="I189" s="20"/>
      <c r="J189" s="142">
        <v>26.853999999999999</v>
      </c>
      <c r="K189" s="142">
        <v>22.411000000000001</v>
      </c>
      <c r="L189" s="7">
        <f t="shared" si="16"/>
        <v>49.265000000000001</v>
      </c>
      <c r="M189" s="16"/>
      <c r="N189" s="16"/>
      <c r="O189" s="7">
        <f t="shared" si="17"/>
        <v>0</v>
      </c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15.5" x14ac:dyDescent="0.35">
      <c r="A190" s="131" t="s">
        <v>41</v>
      </c>
      <c r="B190" s="79" t="s">
        <v>439</v>
      </c>
      <c r="C190" s="79"/>
      <c r="D190" s="171" t="s">
        <v>208</v>
      </c>
      <c r="E190" s="169" t="s">
        <v>46</v>
      </c>
      <c r="F190" s="169" t="s">
        <v>57</v>
      </c>
      <c r="G190" s="160" t="s">
        <v>283</v>
      </c>
      <c r="H190" s="20"/>
      <c r="I190" s="20"/>
      <c r="J190" s="142">
        <v>27.713999999999999</v>
      </c>
      <c r="K190" s="142">
        <v>23.928000000000001</v>
      </c>
      <c r="L190" s="7">
        <f t="shared" si="16"/>
        <v>51.641999999999996</v>
      </c>
      <c r="M190" s="20"/>
      <c r="N190" s="20"/>
      <c r="O190" s="7">
        <f t="shared" si="17"/>
        <v>0</v>
      </c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15.5" x14ac:dyDescent="0.35">
      <c r="A191" s="131" t="s">
        <v>41</v>
      </c>
      <c r="B191" s="79" t="s">
        <v>439</v>
      </c>
      <c r="C191" s="79"/>
      <c r="D191" s="171" t="s">
        <v>208</v>
      </c>
      <c r="E191" s="170" t="s">
        <v>46</v>
      </c>
      <c r="F191" s="170" t="s">
        <v>57</v>
      </c>
      <c r="G191" s="160" t="s">
        <v>317</v>
      </c>
      <c r="H191" s="20"/>
      <c r="I191" s="20"/>
      <c r="J191" s="142">
        <v>28.001000000000001</v>
      </c>
      <c r="K191" s="142">
        <v>17.628</v>
      </c>
      <c r="L191" s="7">
        <f t="shared" si="16"/>
        <v>45.629000000000005</v>
      </c>
      <c r="M191" s="16"/>
      <c r="N191" s="16"/>
      <c r="O191" s="7">
        <f t="shared" si="17"/>
        <v>0</v>
      </c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5.5" x14ac:dyDescent="0.35">
      <c r="A192" s="131" t="s">
        <v>41</v>
      </c>
      <c r="B192" s="79" t="s">
        <v>439</v>
      </c>
      <c r="C192" s="79"/>
      <c r="D192" s="171" t="s">
        <v>208</v>
      </c>
      <c r="E192" s="170" t="s">
        <v>46</v>
      </c>
      <c r="F192" s="170" t="s">
        <v>57</v>
      </c>
      <c r="G192" s="160" t="s">
        <v>306</v>
      </c>
      <c r="H192" s="20"/>
      <c r="I192" s="20"/>
      <c r="J192" s="142">
        <v>28.599</v>
      </c>
      <c r="K192" s="142">
        <v>100</v>
      </c>
      <c r="L192" s="7">
        <f t="shared" si="16"/>
        <v>128.59899999999999</v>
      </c>
      <c r="M192" s="16"/>
      <c r="N192" s="16"/>
      <c r="O192" s="7">
        <f t="shared" si="17"/>
        <v>0</v>
      </c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15.5" x14ac:dyDescent="0.35">
      <c r="A193" s="131" t="s">
        <v>41</v>
      </c>
      <c r="B193" s="79"/>
      <c r="C193" s="79"/>
      <c r="D193" s="171" t="s">
        <v>209</v>
      </c>
      <c r="E193" s="168" t="s">
        <v>46</v>
      </c>
      <c r="F193" s="168" t="s">
        <v>57</v>
      </c>
      <c r="G193" s="160" t="s">
        <v>291</v>
      </c>
      <c r="H193" s="20"/>
      <c r="I193" s="20"/>
      <c r="J193" s="142">
        <v>28.727</v>
      </c>
      <c r="K193" s="142">
        <v>22.742999999999999</v>
      </c>
      <c r="L193" s="7">
        <f t="shared" si="16"/>
        <v>51.47</v>
      </c>
      <c r="M193" s="16"/>
      <c r="N193" s="16"/>
      <c r="O193" s="7">
        <f t="shared" si="17"/>
        <v>0</v>
      </c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15.5" x14ac:dyDescent="0.35">
      <c r="A194" s="131" t="s">
        <v>41</v>
      </c>
      <c r="B194" s="79"/>
      <c r="C194" s="79"/>
      <c r="D194" s="171" t="s">
        <v>210</v>
      </c>
      <c r="E194" s="170" t="s">
        <v>46</v>
      </c>
      <c r="F194" s="170" t="s">
        <v>57</v>
      </c>
      <c r="G194" s="160" t="s">
        <v>296</v>
      </c>
      <c r="H194" s="20"/>
      <c r="I194" s="20"/>
      <c r="J194" s="142">
        <v>29.501000000000001</v>
      </c>
      <c r="K194" s="142">
        <v>30</v>
      </c>
      <c r="L194" s="7">
        <f t="shared" si="16"/>
        <v>59.501000000000005</v>
      </c>
      <c r="M194" s="16"/>
      <c r="N194" s="16"/>
      <c r="O194" s="7">
        <f t="shared" si="17"/>
        <v>0</v>
      </c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15.5" x14ac:dyDescent="0.35">
      <c r="A195" s="131" t="s">
        <v>41</v>
      </c>
      <c r="B195" s="79" t="s">
        <v>439</v>
      </c>
      <c r="C195" s="79"/>
      <c r="D195" s="171" t="s">
        <v>211</v>
      </c>
      <c r="E195" s="170" t="s">
        <v>46</v>
      </c>
      <c r="F195" s="170" t="s">
        <v>57</v>
      </c>
      <c r="G195" s="160" t="s">
        <v>238</v>
      </c>
      <c r="H195" s="20"/>
      <c r="I195" s="20"/>
      <c r="J195" s="142">
        <v>31.785</v>
      </c>
      <c r="K195" s="142">
        <v>20.521999999999998</v>
      </c>
      <c r="L195" s="7">
        <f t="shared" si="16"/>
        <v>52.307000000000002</v>
      </c>
      <c r="M195" s="16"/>
      <c r="N195" s="16"/>
      <c r="O195" s="7">
        <f t="shared" si="17"/>
        <v>0</v>
      </c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15.5" x14ac:dyDescent="0.35">
      <c r="A196" s="131" t="s">
        <v>41</v>
      </c>
      <c r="B196" s="79"/>
      <c r="C196" s="79"/>
      <c r="D196" s="171" t="s">
        <v>208</v>
      </c>
      <c r="E196" s="170" t="s">
        <v>46</v>
      </c>
      <c r="F196" s="170" t="s">
        <v>57</v>
      </c>
      <c r="G196" s="160" t="s">
        <v>297</v>
      </c>
      <c r="H196" s="20"/>
      <c r="I196" s="20"/>
      <c r="J196" s="142">
        <v>100</v>
      </c>
      <c r="K196" s="142">
        <v>16.516999999999999</v>
      </c>
      <c r="L196" s="7">
        <f t="shared" si="16"/>
        <v>116.517</v>
      </c>
      <c r="M196" s="20"/>
      <c r="N196" s="20"/>
      <c r="O196" s="7">
        <f t="shared" si="17"/>
        <v>0</v>
      </c>
      <c r="Q196" s="138"/>
      <c r="R196" s="136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15.5" x14ac:dyDescent="0.35">
      <c r="A197" s="131" t="s">
        <v>41</v>
      </c>
      <c r="B197" s="79" t="s">
        <v>439</v>
      </c>
      <c r="C197" s="79"/>
      <c r="D197" s="171" t="s">
        <v>208</v>
      </c>
      <c r="E197" s="168" t="s">
        <v>46</v>
      </c>
      <c r="F197" s="168" t="s">
        <v>57</v>
      </c>
      <c r="G197" s="160" t="s">
        <v>289</v>
      </c>
      <c r="H197" s="20"/>
      <c r="I197" s="20"/>
      <c r="J197" s="142">
        <v>100</v>
      </c>
      <c r="K197" s="142">
        <v>16.702999999999999</v>
      </c>
      <c r="L197" s="7">
        <f t="shared" si="16"/>
        <v>116.703</v>
      </c>
      <c r="M197" s="20"/>
      <c r="N197" s="20"/>
      <c r="O197" s="7">
        <f t="shared" si="17"/>
        <v>0</v>
      </c>
      <c r="Q197" s="138"/>
      <c r="R197" s="136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15.5" x14ac:dyDescent="0.35">
      <c r="A198" s="131" t="s">
        <v>41</v>
      </c>
      <c r="B198" s="79"/>
      <c r="C198" s="79"/>
      <c r="D198" s="171" t="s">
        <v>208</v>
      </c>
      <c r="E198" s="168" t="s">
        <v>46</v>
      </c>
      <c r="F198" s="168" t="s">
        <v>57</v>
      </c>
      <c r="G198" s="160" t="s">
        <v>70</v>
      </c>
      <c r="H198" s="20"/>
      <c r="I198" s="20"/>
      <c r="J198" s="142">
        <v>100</v>
      </c>
      <c r="K198" s="142">
        <v>23.878</v>
      </c>
      <c r="L198" s="7">
        <f t="shared" si="16"/>
        <v>123.878</v>
      </c>
      <c r="M198" s="16"/>
      <c r="N198" s="16"/>
      <c r="O198" s="7">
        <f t="shared" si="17"/>
        <v>0</v>
      </c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5.5" x14ac:dyDescent="0.35">
      <c r="A199" s="131" t="s">
        <v>41</v>
      </c>
      <c r="B199" s="79" t="s">
        <v>439</v>
      </c>
      <c r="C199" s="79"/>
      <c r="D199" s="171" t="s">
        <v>208</v>
      </c>
      <c r="E199" s="168" t="s">
        <v>46</v>
      </c>
      <c r="F199" s="168" t="s">
        <v>57</v>
      </c>
      <c r="G199" s="160" t="s">
        <v>218</v>
      </c>
      <c r="H199" s="20"/>
      <c r="I199" s="20"/>
      <c r="J199" s="142">
        <v>100</v>
      </c>
      <c r="K199" s="142">
        <v>26.096</v>
      </c>
      <c r="L199" s="7">
        <f t="shared" si="16"/>
        <v>126.096</v>
      </c>
      <c r="M199" s="16"/>
      <c r="N199" s="16"/>
      <c r="O199" s="7">
        <f t="shared" si="17"/>
        <v>0</v>
      </c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15.5" x14ac:dyDescent="0.35">
      <c r="A200" s="131" t="s">
        <v>41</v>
      </c>
      <c r="B200" s="79"/>
      <c r="C200" s="79"/>
      <c r="D200" s="171" t="s">
        <v>211</v>
      </c>
      <c r="E200" s="168" t="s">
        <v>46</v>
      </c>
      <c r="F200" s="168" t="s">
        <v>57</v>
      </c>
      <c r="G200" s="160" t="s">
        <v>284</v>
      </c>
      <c r="H200" s="20" t="s">
        <v>477</v>
      </c>
      <c r="I200" s="20"/>
      <c r="J200" s="142">
        <v>100</v>
      </c>
      <c r="K200" s="142">
        <v>100</v>
      </c>
      <c r="L200" s="7">
        <f t="shared" si="16"/>
        <v>200</v>
      </c>
      <c r="M200" s="16"/>
      <c r="N200" s="16"/>
      <c r="O200" s="7">
        <f t="shared" si="17"/>
        <v>0</v>
      </c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15.5" x14ac:dyDescent="0.35">
      <c r="A201" s="131" t="s">
        <v>41</v>
      </c>
      <c r="B201" s="79"/>
      <c r="C201" s="79"/>
      <c r="D201" s="171" t="s">
        <v>209</v>
      </c>
      <c r="E201" s="170" t="s">
        <v>46</v>
      </c>
      <c r="F201" s="170" t="s">
        <v>57</v>
      </c>
      <c r="G201" s="160" t="s">
        <v>318</v>
      </c>
      <c r="H201" s="20" t="s">
        <v>477</v>
      </c>
      <c r="I201" s="20"/>
      <c r="J201" s="142">
        <v>100</v>
      </c>
      <c r="K201" s="142">
        <v>100</v>
      </c>
      <c r="L201" s="7">
        <f t="shared" si="16"/>
        <v>200</v>
      </c>
      <c r="M201" s="16"/>
      <c r="N201" s="16"/>
      <c r="O201" s="7">
        <f t="shared" si="17"/>
        <v>0</v>
      </c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s="3" customFormat="1" x14ac:dyDescent="0.35">
      <c r="A202" s="131" t="s">
        <v>41</v>
      </c>
      <c r="B202" s="131"/>
      <c r="C202" s="131"/>
      <c r="D202" s="164" t="s">
        <v>40</v>
      </c>
      <c r="E202" s="164"/>
      <c r="F202" s="164"/>
      <c r="G202" s="18" t="s">
        <v>31</v>
      </c>
      <c r="P202" s="295"/>
      <c r="Q202" s="137"/>
      <c r="R202" s="139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/>
      <c r="CY202" s="22"/>
      <c r="CZ202" s="22"/>
      <c r="DA202" s="22"/>
      <c r="DB202" s="22"/>
      <c r="DC202" s="22"/>
      <c r="DD202" s="22"/>
    </row>
    <row r="203" spans="1:108" s="19" customFormat="1" x14ac:dyDescent="0.35">
      <c r="A203" s="131" t="s">
        <v>41</v>
      </c>
      <c r="B203" s="131"/>
      <c r="C203" s="131"/>
      <c r="D203" s="165"/>
      <c r="E203" s="166"/>
      <c r="F203" s="166">
        <v>57</v>
      </c>
      <c r="J203" s="19" t="s">
        <v>2</v>
      </c>
      <c r="M203" s="19" t="s">
        <v>3</v>
      </c>
      <c r="P203" s="295"/>
      <c r="Q203" s="311" t="s">
        <v>515</v>
      </c>
      <c r="R203" s="311" t="s">
        <v>516</v>
      </c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/>
      <c r="AZ203" s="51"/>
      <c r="BA203" s="51"/>
      <c r="BB203" s="51"/>
      <c r="BC203" s="51"/>
      <c r="BD203" s="51"/>
      <c r="BE203" s="51"/>
      <c r="BF203" s="51"/>
      <c r="BG203" s="51"/>
      <c r="BH203" s="51"/>
      <c r="BI203" s="51"/>
      <c r="BJ203" s="51"/>
      <c r="BK203" s="51"/>
      <c r="BL203" s="51"/>
      <c r="BM203" s="51"/>
      <c r="BN203" s="51"/>
      <c r="BO203" s="51"/>
      <c r="BP203" s="51"/>
      <c r="BQ203" s="51"/>
      <c r="BR203" s="51"/>
      <c r="BS203" s="51"/>
      <c r="BT203" s="51"/>
      <c r="BU203" s="51"/>
      <c r="BV203" s="51"/>
      <c r="BW203" s="51"/>
      <c r="BX203" s="51"/>
      <c r="BY203" s="51"/>
      <c r="BZ203" s="51"/>
      <c r="CA203" s="51"/>
      <c r="CB203" s="51"/>
      <c r="CC203" s="51"/>
      <c r="CD203" s="51"/>
      <c r="CE203" s="51"/>
      <c r="CF203" s="51"/>
      <c r="CG203" s="51"/>
      <c r="CH203" s="51"/>
      <c r="CI203" s="51"/>
      <c r="CJ203" s="51"/>
      <c r="CK203" s="51"/>
      <c r="CL203" s="51"/>
      <c r="CM203" s="51"/>
      <c r="CN203" s="51"/>
      <c r="CO203" s="51"/>
      <c r="CP203" s="51"/>
      <c r="CQ203" s="51"/>
      <c r="CR203" s="51"/>
      <c r="CS203" s="51"/>
      <c r="CT203" s="51"/>
      <c r="CU203" s="51"/>
      <c r="CV203" s="51"/>
      <c r="CW203" s="51"/>
      <c r="CX203" s="51"/>
      <c r="CY203" s="51"/>
      <c r="CZ203" s="51"/>
      <c r="DA203" s="51"/>
      <c r="DB203" s="51"/>
      <c r="DC203" s="51"/>
      <c r="DD203" s="51"/>
    </row>
    <row r="204" spans="1:108" s="20" customFormat="1" x14ac:dyDescent="0.35">
      <c r="A204" s="131" t="s">
        <v>41</v>
      </c>
      <c r="B204" s="79"/>
      <c r="C204" s="162" t="s">
        <v>436</v>
      </c>
      <c r="D204" s="167" t="s">
        <v>40</v>
      </c>
      <c r="E204" s="163"/>
      <c r="F204" s="163"/>
      <c r="G204" s="20" t="s">
        <v>4</v>
      </c>
      <c r="J204" s="20" t="s">
        <v>5</v>
      </c>
      <c r="K204" s="20" t="s">
        <v>6</v>
      </c>
      <c r="L204" s="20" t="s">
        <v>122</v>
      </c>
      <c r="M204" s="20" t="s">
        <v>5</v>
      </c>
      <c r="N204" s="20" t="s">
        <v>6</v>
      </c>
      <c r="O204" s="20" t="s">
        <v>58</v>
      </c>
      <c r="P204" s="295"/>
      <c r="Q204" s="138" t="s">
        <v>514</v>
      </c>
      <c r="R204" s="138" t="s">
        <v>514</v>
      </c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  <c r="BA204" s="51"/>
      <c r="BB204" s="51"/>
      <c r="BC204" s="51"/>
      <c r="BD204" s="51"/>
      <c r="BE204" s="51"/>
      <c r="BF204" s="51"/>
      <c r="BG204" s="51"/>
      <c r="BH204" s="51"/>
      <c r="BI204" s="51"/>
      <c r="BJ204" s="51"/>
      <c r="BK204" s="51"/>
      <c r="BL204" s="51"/>
      <c r="BM204" s="51"/>
      <c r="BN204" s="51"/>
      <c r="BO204" s="51"/>
      <c r="BP204" s="51"/>
      <c r="BQ204" s="51"/>
      <c r="BR204" s="51"/>
      <c r="BS204" s="51"/>
      <c r="BT204" s="51"/>
      <c r="BU204" s="51"/>
      <c r="BV204" s="51"/>
      <c r="BW204" s="51"/>
      <c r="BX204" s="51"/>
      <c r="BY204" s="51"/>
      <c r="BZ204" s="51"/>
      <c r="CA204" s="51"/>
      <c r="CB204" s="51"/>
      <c r="CC204" s="51"/>
      <c r="CD204" s="51"/>
      <c r="CE204" s="51"/>
      <c r="CF204" s="51"/>
      <c r="CG204" s="51"/>
      <c r="CH204" s="51"/>
      <c r="CI204" s="51"/>
      <c r="CJ204" s="51"/>
      <c r="CK204" s="51"/>
      <c r="CL204" s="51"/>
      <c r="CM204" s="51"/>
      <c r="CN204" s="51"/>
      <c r="CO204" s="51"/>
      <c r="CP204" s="51"/>
      <c r="CQ204" s="51"/>
      <c r="CR204" s="51"/>
      <c r="CS204" s="51"/>
      <c r="CT204" s="51"/>
      <c r="CU204" s="51"/>
      <c r="CV204" s="51"/>
      <c r="CW204" s="51"/>
      <c r="CX204" s="51"/>
      <c r="CY204" s="51"/>
      <c r="CZ204" s="51"/>
      <c r="DA204" s="51"/>
      <c r="DB204" s="51"/>
      <c r="DC204" s="51"/>
      <c r="DD204" s="51"/>
    </row>
    <row r="205" spans="1:108" s="20" customFormat="1" ht="15" customHeight="1" x14ac:dyDescent="0.35">
      <c r="A205" s="131" t="s">
        <v>41</v>
      </c>
      <c r="B205" s="79"/>
      <c r="C205" s="79"/>
      <c r="D205" s="171" t="s">
        <v>208</v>
      </c>
      <c r="E205" s="168" t="s">
        <v>46</v>
      </c>
      <c r="F205" s="168" t="s">
        <v>49</v>
      </c>
      <c r="G205" s="160" t="s">
        <v>224</v>
      </c>
      <c r="J205" s="7">
        <v>21.251999999999999</v>
      </c>
      <c r="K205" s="7">
        <v>25.382999999999999</v>
      </c>
      <c r="L205" s="7">
        <f t="shared" ref="L205:L236" si="18">SUM(J205:K205)</f>
        <v>46.634999999999998</v>
      </c>
      <c r="M205" s="206">
        <v>10</v>
      </c>
      <c r="N205" s="16"/>
      <c r="O205" s="7">
        <f t="shared" ref="O205:O236" si="19">SUM(M205:N205)</f>
        <v>10</v>
      </c>
      <c r="P205" s="295"/>
      <c r="Q205" s="138">
        <v>10</v>
      </c>
      <c r="R205" s="141">
        <v>3</v>
      </c>
      <c r="S205" s="31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/>
      <c r="AT205" s="51"/>
      <c r="AU205" s="51"/>
      <c r="AV205" s="51"/>
      <c r="AW205" s="51"/>
      <c r="AX205" s="51"/>
      <c r="AY205" s="51"/>
      <c r="AZ205" s="51"/>
      <c r="BA205" s="51"/>
      <c r="BB205" s="51"/>
      <c r="BC205" s="51"/>
      <c r="BD205" s="51"/>
      <c r="BE205" s="51"/>
      <c r="BF205" s="51"/>
      <c r="BG205" s="51"/>
      <c r="BH205" s="51"/>
      <c r="BI205" s="51"/>
      <c r="BJ205" s="51"/>
      <c r="BK205" s="51"/>
      <c r="BL205" s="51"/>
      <c r="BM205" s="51"/>
      <c r="BN205" s="51"/>
      <c r="BO205" s="51"/>
      <c r="BP205" s="51"/>
      <c r="BQ205" s="51"/>
      <c r="BR205" s="51"/>
      <c r="BS205" s="51"/>
      <c r="BT205" s="51"/>
      <c r="BU205" s="51"/>
      <c r="BV205" s="51"/>
      <c r="BW205" s="51"/>
      <c r="BX205" s="51"/>
      <c r="BY205" s="51"/>
      <c r="BZ205" s="51"/>
      <c r="CA205" s="51"/>
      <c r="CB205" s="51"/>
      <c r="CC205" s="51"/>
      <c r="CD205" s="51"/>
      <c r="CE205" s="51"/>
      <c r="CF205" s="51"/>
      <c r="CG205" s="51"/>
      <c r="CH205" s="51"/>
      <c r="CI205" s="51"/>
      <c r="CJ205" s="51"/>
      <c r="CK205" s="51"/>
      <c r="CL205" s="51"/>
      <c r="CM205" s="51"/>
      <c r="CN205" s="51"/>
      <c r="CO205" s="51"/>
      <c r="CP205" s="51"/>
      <c r="CQ205" s="51"/>
      <c r="CR205" s="51"/>
      <c r="CS205" s="51"/>
      <c r="CT205" s="51"/>
      <c r="CU205" s="51"/>
      <c r="CV205" s="51"/>
      <c r="CW205" s="51"/>
      <c r="CX205" s="51"/>
      <c r="CY205" s="51"/>
      <c r="CZ205" s="51"/>
      <c r="DA205" s="51"/>
      <c r="DB205" s="51"/>
      <c r="DC205" s="51"/>
      <c r="DD205" s="51"/>
    </row>
    <row r="206" spans="1:108" s="20" customFormat="1" ht="15" customHeight="1" x14ac:dyDescent="0.35">
      <c r="A206" s="131" t="s">
        <v>41</v>
      </c>
      <c r="B206" s="79"/>
      <c r="C206" s="79"/>
      <c r="D206" s="171" t="s">
        <v>211</v>
      </c>
      <c r="E206" s="170" t="s">
        <v>46</v>
      </c>
      <c r="F206" s="170" t="s">
        <v>49</v>
      </c>
      <c r="G206" s="160" t="s">
        <v>238</v>
      </c>
      <c r="J206" s="7">
        <v>21.486000000000001</v>
      </c>
      <c r="K206" s="7">
        <v>25.835000000000001</v>
      </c>
      <c r="L206" s="7">
        <f t="shared" si="18"/>
        <v>47.320999999999998</v>
      </c>
      <c r="M206" s="206">
        <v>9</v>
      </c>
      <c r="N206" s="16"/>
      <c r="O206" s="7">
        <f t="shared" si="19"/>
        <v>9</v>
      </c>
      <c r="P206" s="295"/>
      <c r="Q206" s="138"/>
      <c r="R206" s="141"/>
      <c r="S206" s="138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  <c r="CZ206" s="51"/>
      <c r="DA206" s="51"/>
      <c r="DB206" s="51"/>
      <c r="DC206" s="51"/>
      <c r="DD206" s="51"/>
    </row>
    <row r="207" spans="1:108" s="20" customFormat="1" ht="15" customHeight="1" x14ac:dyDescent="0.35">
      <c r="A207" s="131" t="s">
        <v>41</v>
      </c>
      <c r="B207" s="79"/>
      <c r="C207" s="79"/>
      <c r="D207" s="171" t="s">
        <v>208</v>
      </c>
      <c r="E207" s="168" t="s">
        <v>46</v>
      </c>
      <c r="F207" s="168" t="s">
        <v>49</v>
      </c>
      <c r="G207" s="160" t="s">
        <v>232</v>
      </c>
      <c r="J207" s="7">
        <v>21.773</v>
      </c>
      <c r="K207" s="7">
        <v>26.977</v>
      </c>
      <c r="L207" s="7">
        <f t="shared" si="18"/>
        <v>48.75</v>
      </c>
      <c r="M207" s="206">
        <v>8</v>
      </c>
      <c r="N207" s="16"/>
      <c r="O207" s="7">
        <f t="shared" si="19"/>
        <v>8</v>
      </c>
      <c r="P207" s="295"/>
      <c r="Q207" s="138">
        <v>9</v>
      </c>
      <c r="R207" s="136">
        <v>1</v>
      </c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  <c r="CZ207" s="51"/>
      <c r="DA207" s="51"/>
      <c r="DB207" s="51"/>
      <c r="DC207" s="51"/>
      <c r="DD207" s="51"/>
    </row>
    <row r="208" spans="1:108" s="20" customFormat="1" ht="15" customHeight="1" x14ac:dyDescent="0.35">
      <c r="A208" s="131" t="s">
        <v>41</v>
      </c>
      <c r="B208" s="79"/>
      <c r="C208" s="79"/>
      <c r="D208" s="171" t="s">
        <v>210</v>
      </c>
      <c r="E208" s="170" t="s">
        <v>46</v>
      </c>
      <c r="F208" s="170" t="s">
        <v>49</v>
      </c>
      <c r="G208" s="160" t="s">
        <v>261</v>
      </c>
      <c r="J208" s="4">
        <v>21.922000000000001</v>
      </c>
      <c r="K208" s="4">
        <v>21.861999999999998</v>
      </c>
      <c r="L208" s="22">
        <f t="shared" si="18"/>
        <v>43.783999999999999</v>
      </c>
      <c r="M208" s="206">
        <v>7</v>
      </c>
      <c r="N208" s="206">
        <v>9</v>
      </c>
      <c r="O208" s="7">
        <f t="shared" si="19"/>
        <v>16</v>
      </c>
      <c r="P208" s="295" t="s">
        <v>498</v>
      </c>
      <c r="Q208" s="138"/>
      <c r="R208" s="313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/>
      <c r="AZ208" s="51"/>
      <c r="BA208" s="51"/>
      <c r="BB208" s="51"/>
      <c r="BC208" s="51"/>
      <c r="BD208" s="51"/>
      <c r="BE208" s="51"/>
      <c r="BF208" s="51"/>
      <c r="BG208" s="51"/>
      <c r="BH208" s="51"/>
      <c r="BI208" s="51"/>
      <c r="BJ208" s="51"/>
      <c r="BK208" s="51"/>
      <c r="BL208" s="51"/>
      <c r="BM208" s="51"/>
      <c r="BN208" s="51"/>
      <c r="BO208" s="51"/>
      <c r="BP208" s="51"/>
      <c r="BQ208" s="51"/>
      <c r="BR208" s="51"/>
      <c r="BS208" s="51"/>
      <c r="BT208" s="51"/>
      <c r="BU208" s="51"/>
      <c r="BV208" s="51"/>
      <c r="BW208" s="51"/>
      <c r="BX208" s="51"/>
      <c r="BY208" s="51"/>
      <c r="BZ208" s="51"/>
      <c r="CA208" s="51"/>
      <c r="CB208" s="51"/>
      <c r="CC208" s="51"/>
      <c r="CD208" s="51"/>
      <c r="CE208" s="51"/>
      <c r="CF208" s="51"/>
      <c r="CG208" s="51"/>
      <c r="CH208" s="51"/>
      <c r="CI208" s="51"/>
      <c r="CJ208" s="51"/>
      <c r="CK208" s="51"/>
      <c r="CL208" s="51"/>
      <c r="CM208" s="51"/>
      <c r="CN208" s="51"/>
      <c r="CO208" s="51"/>
      <c r="CP208" s="51"/>
      <c r="CQ208" s="51"/>
      <c r="CR208" s="51"/>
      <c r="CS208" s="51"/>
      <c r="CT208" s="51"/>
      <c r="CU208" s="51"/>
      <c r="CV208" s="51"/>
      <c r="CW208" s="51"/>
      <c r="CX208" s="51"/>
      <c r="CY208" s="51"/>
      <c r="CZ208" s="51"/>
      <c r="DA208" s="51"/>
      <c r="DB208" s="51"/>
      <c r="DC208" s="51"/>
      <c r="DD208" s="51"/>
    </row>
    <row r="209" spans="1:108" s="20" customFormat="1" ht="15" customHeight="1" x14ac:dyDescent="0.35">
      <c r="A209" s="131" t="s">
        <v>41</v>
      </c>
      <c r="B209" s="79"/>
      <c r="C209" s="79"/>
      <c r="D209" s="171" t="s">
        <v>211</v>
      </c>
      <c r="E209" s="168" t="s">
        <v>46</v>
      </c>
      <c r="F209" s="168" t="s">
        <v>49</v>
      </c>
      <c r="G209" s="160" t="s">
        <v>220</v>
      </c>
      <c r="J209" s="7">
        <v>22.004000000000001</v>
      </c>
      <c r="K209" s="7">
        <v>21.843</v>
      </c>
      <c r="L209" s="7">
        <f t="shared" si="18"/>
        <v>43.847000000000001</v>
      </c>
      <c r="M209" s="206">
        <v>6</v>
      </c>
      <c r="N209" s="206">
        <v>10</v>
      </c>
      <c r="O209" s="7">
        <f t="shared" si="19"/>
        <v>16</v>
      </c>
      <c r="P209" s="295"/>
      <c r="Q209" s="138"/>
      <c r="R209" s="314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51"/>
      <c r="BD209" s="51"/>
      <c r="BE209" s="51"/>
      <c r="BF209" s="51"/>
      <c r="BG209" s="51"/>
      <c r="BH209" s="51"/>
      <c r="BI209" s="51"/>
      <c r="BJ209" s="51"/>
      <c r="BK209" s="51"/>
      <c r="BL209" s="51"/>
      <c r="BM209" s="51"/>
      <c r="BN209" s="51"/>
      <c r="BO209" s="51"/>
      <c r="BP209" s="51"/>
      <c r="BQ209" s="51"/>
      <c r="BR209" s="51"/>
      <c r="BS209" s="51"/>
      <c r="BT209" s="51"/>
      <c r="BU209" s="51"/>
      <c r="BV209" s="51"/>
      <c r="BW209" s="51"/>
      <c r="BX209" s="51"/>
      <c r="BY209" s="51"/>
      <c r="BZ209" s="51"/>
      <c r="CA209" s="51"/>
      <c r="CB209" s="51"/>
      <c r="CC209" s="51"/>
      <c r="CD209" s="51"/>
      <c r="CE209" s="51"/>
      <c r="CF209" s="51"/>
      <c r="CG209" s="51"/>
      <c r="CH209" s="51"/>
      <c r="CI209" s="51"/>
      <c r="CJ209" s="51"/>
      <c r="CK209" s="51"/>
      <c r="CL209" s="51"/>
      <c r="CM209" s="51"/>
      <c r="CN209" s="51"/>
      <c r="CO209" s="51"/>
      <c r="CP209" s="51"/>
      <c r="CQ209" s="51"/>
      <c r="CR209" s="51"/>
      <c r="CS209" s="51"/>
      <c r="CT209" s="51"/>
      <c r="CU209" s="51"/>
      <c r="CV209" s="51"/>
      <c r="CW209" s="51"/>
      <c r="CX209" s="51"/>
      <c r="CY209" s="51"/>
      <c r="CZ209" s="51"/>
      <c r="DA209" s="51"/>
      <c r="DB209" s="51"/>
      <c r="DC209" s="51"/>
      <c r="DD209" s="51"/>
    </row>
    <row r="210" spans="1:108" s="20" customFormat="1" ht="15" customHeight="1" x14ac:dyDescent="0.35">
      <c r="A210" s="131" t="s">
        <v>41</v>
      </c>
      <c r="B210" s="79"/>
      <c r="C210" s="79"/>
      <c r="D210" s="171" t="s">
        <v>207</v>
      </c>
      <c r="E210" s="170" t="s">
        <v>46</v>
      </c>
      <c r="F210" s="170" t="s">
        <v>49</v>
      </c>
      <c r="G210" s="160" t="s">
        <v>240</v>
      </c>
      <c r="J210" s="4">
        <v>22.395</v>
      </c>
      <c r="K210" s="4">
        <v>33.886000000000003</v>
      </c>
      <c r="L210" s="22">
        <f t="shared" si="18"/>
        <v>56.281000000000006</v>
      </c>
      <c r="M210" s="206">
        <v>5</v>
      </c>
      <c r="N210" s="16"/>
      <c r="O210" s="7">
        <f t="shared" si="19"/>
        <v>5</v>
      </c>
      <c r="P210" s="295"/>
      <c r="Q210" s="137"/>
      <c r="R210" s="139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  <c r="BE210" s="51"/>
      <c r="BF210" s="51"/>
      <c r="BG210" s="51"/>
      <c r="BH210" s="51"/>
      <c r="BI210" s="51"/>
      <c r="BJ210" s="51"/>
      <c r="BK210" s="51"/>
      <c r="BL210" s="51"/>
      <c r="BM210" s="51"/>
      <c r="BN210" s="51"/>
      <c r="BO210" s="51"/>
      <c r="BP210" s="51"/>
      <c r="BQ210" s="51"/>
      <c r="BR210" s="51"/>
      <c r="BS210" s="51"/>
      <c r="BT210" s="51"/>
      <c r="BU210" s="51"/>
      <c r="BV210" s="51"/>
      <c r="BW210" s="51"/>
      <c r="BX210" s="51"/>
      <c r="BY210" s="51"/>
      <c r="BZ210" s="51"/>
      <c r="CA210" s="51"/>
      <c r="CB210" s="51"/>
      <c r="CC210" s="51"/>
      <c r="CD210" s="51"/>
      <c r="CE210" s="51"/>
      <c r="CF210" s="51"/>
      <c r="CG210" s="51"/>
      <c r="CH210" s="51"/>
      <c r="CI210" s="51"/>
      <c r="CJ210" s="51"/>
      <c r="CK210" s="51"/>
      <c r="CL210" s="51"/>
      <c r="CM210" s="51"/>
      <c r="CN210" s="51"/>
      <c r="CO210" s="51"/>
      <c r="CP210" s="51"/>
      <c r="CQ210" s="51"/>
      <c r="CR210" s="51"/>
      <c r="CS210" s="51"/>
      <c r="CT210" s="51"/>
      <c r="CU210" s="51"/>
      <c r="CV210" s="51"/>
      <c r="CW210" s="51"/>
      <c r="CX210" s="51"/>
      <c r="CY210" s="51"/>
      <c r="CZ210" s="51"/>
      <c r="DA210" s="51"/>
      <c r="DB210" s="51"/>
      <c r="DC210" s="51"/>
      <c r="DD210" s="51"/>
    </row>
    <row r="211" spans="1:108" s="20" customFormat="1" ht="15" customHeight="1" x14ac:dyDescent="0.35">
      <c r="A211" s="131" t="s">
        <v>41</v>
      </c>
      <c r="B211" s="79"/>
      <c r="C211" s="79" t="s">
        <v>470</v>
      </c>
      <c r="D211" s="171" t="s">
        <v>207</v>
      </c>
      <c r="E211" s="170" t="s">
        <v>46</v>
      </c>
      <c r="F211" s="170" t="s">
        <v>49</v>
      </c>
      <c r="G211" s="160" t="s">
        <v>253</v>
      </c>
      <c r="J211" s="4">
        <v>22.818000000000001</v>
      </c>
      <c r="K211" s="4">
        <v>23.332000000000001</v>
      </c>
      <c r="L211" s="22">
        <f t="shared" si="18"/>
        <v>46.150000000000006</v>
      </c>
      <c r="M211" s="206">
        <v>4</v>
      </c>
      <c r="N211" s="16"/>
      <c r="O211" s="7">
        <f t="shared" si="19"/>
        <v>4</v>
      </c>
      <c r="P211" s="295"/>
      <c r="Q211" s="138"/>
      <c r="R211" s="136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1"/>
      <c r="BD211" s="51"/>
      <c r="BE211" s="51"/>
      <c r="BF211" s="51"/>
      <c r="BG211" s="51"/>
      <c r="BH211" s="51"/>
      <c r="BI211" s="51"/>
      <c r="BJ211" s="51"/>
      <c r="BK211" s="51"/>
      <c r="BL211" s="51"/>
      <c r="BM211" s="51"/>
      <c r="BN211" s="51"/>
      <c r="BO211" s="51"/>
      <c r="BP211" s="51"/>
      <c r="BQ211" s="51"/>
      <c r="BR211" s="51"/>
      <c r="BS211" s="51"/>
      <c r="BT211" s="51"/>
      <c r="BU211" s="51"/>
      <c r="BV211" s="51"/>
      <c r="BW211" s="51"/>
      <c r="BX211" s="51"/>
      <c r="BY211" s="51"/>
      <c r="BZ211" s="51"/>
      <c r="CA211" s="51"/>
      <c r="CB211" s="51"/>
      <c r="CC211" s="51"/>
      <c r="CD211" s="51"/>
      <c r="CE211" s="51"/>
      <c r="CF211" s="51"/>
      <c r="CG211" s="51"/>
      <c r="CH211" s="51"/>
      <c r="CI211" s="51"/>
      <c r="CJ211" s="51"/>
      <c r="CK211" s="51"/>
      <c r="CL211" s="51"/>
      <c r="CM211" s="51"/>
      <c r="CN211" s="51"/>
      <c r="CO211" s="51"/>
      <c r="CP211" s="51"/>
      <c r="CQ211" s="51"/>
      <c r="CR211" s="51"/>
      <c r="CS211" s="51"/>
      <c r="CT211" s="51"/>
      <c r="CU211" s="51"/>
      <c r="CV211" s="51"/>
      <c r="CW211" s="51"/>
      <c r="CX211" s="51"/>
      <c r="CY211" s="51"/>
      <c r="CZ211" s="51"/>
      <c r="DA211" s="51"/>
      <c r="DB211" s="51"/>
      <c r="DC211" s="51"/>
      <c r="DD211" s="51"/>
    </row>
    <row r="212" spans="1:108" s="20" customFormat="1" ht="15" customHeight="1" x14ac:dyDescent="0.35">
      <c r="A212" s="131" t="s">
        <v>41</v>
      </c>
      <c r="B212" s="79"/>
      <c r="C212" s="79"/>
      <c r="D212" s="171" t="s">
        <v>211</v>
      </c>
      <c r="E212" s="168" t="s">
        <v>46</v>
      </c>
      <c r="F212" s="168" t="s">
        <v>49</v>
      </c>
      <c r="G212" s="160" t="s">
        <v>225</v>
      </c>
      <c r="J212" s="7">
        <v>22.824000000000002</v>
      </c>
      <c r="K212" s="7">
        <v>22.933</v>
      </c>
      <c r="L212" s="7">
        <f t="shared" si="18"/>
        <v>45.757000000000005</v>
      </c>
      <c r="M212" s="206">
        <v>3</v>
      </c>
      <c r="N212" s="206">
        <v>4</v>
      </c>
      <c r="O212" s="7">
        <f t="shared" si="19"/>
        <v>7</v>
      </c>
      <c r="P212" s="295"/>
      <c r="Q212" s="138"/>
      <c r="R212" s="136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1"/>
      <c r="BD212" s="51"/>
      <c r="BE212" s="51"/>
      <c r="BF212" s="51"/>
      <c r="BG212" s="51"/>
      <c r="BH212" s="51"/>
      <c r="BI212" s="51"/>
      <c r="BJ212" s="51"/>
      <c r="BK212" s="51"/>
      <c r="BL212" s="51"/>
      <c r="BM212" s="51"/>
      <c r="BN212" s="51"/>
      <c r="BO212" s="51"/>
      <c r="BP212" s="51"/>
      <c r="BQ212" s="51"/>
      <c r="BR212" s="51"/>
      <c r="BS212" s="51"/>
      <c r="BT212" s="51"/>
      <c r="BU212" s="51"/>
      <c r="BV212" s="51"/>
      <c r="BW212" s="51"/>
      <c r="BX212" s="51"/>
      <c r="BY212" s="51"/>
      <c r="BZ212" s="51"/>
      <c r="CA212" s="51"/>
      <c r="CB212" s="51"/>
      <c r="CC212" s="51"/>
      <c r="CD212" s="51"/>
      <c r="CE212" s="51"/>
      <c r="CF212" s="51"/>
      <c r="CG212" s="51"/>
      <c r="CH212" s="51"/>
      <c r="CI212" s="51"/>
      <c r="CJ212" s="51"/>
      <c r="CK212" s="51"/>
      <c r="CL212" s="51"/>
      <c r="CM212" s="51"/>
      <c r="CN212" s="51"/>
      <c r="CO212" s="51"/>
      <c r="CP212" s="51"/>
      <c r="CQ212" s="51"/>
      <c r="CR212" s="51"/>
      <c r="CS212" s="51"/>
      <c r="CT212" s="51"/>
      <c r="CU212" s="51"/>
      <c r="CV212" s="51"/>
      <c r="CW212" s="51"/>
      <c r="CX212" s="51"/>
      <c r="CY212" s="51"/>
      <c r="CZ212" s="51"/>
      <c r="DA212" s="51"/>
      <c r="DB212" s="51"/>
      <c r="DC212" s="51"/>
      <c r="DD212" s="51"/>
    </row>
    <row r="213" spans="1:108" s="20" customFormat="1" ht="15" customHeight="1" x14ac:dyDescent="0.35">
      <c r="A213" s="131" t="s">
        <v>41</v>
      </c>
      <c r="B213" s="79"/>
      <c r="C213" s="79"/>
      <c r="D213" s="171" t="s">
        <v>210</v>
      </c>
      <c r="E213" s="168" t="s">
        <v>46</v>
      </c>
      <c r="F213" s="168" t="s">
        <v>49</v>
      </c>
      <c r="G213" s="160" t="s">
        <v>234</v>
      </c>
      <c r="J213" s="7">
        <v>23.158999999999999</v>
      </c>
      <c r="K213" s="7">
        <v>27.997</v>
      </c>
      <c r="L213" s="7">
        <f t="shared" si="18"/>
        <v>51.155999999999999</v>
      </c>
      <c r="M213" s="206">
        <v>2</v>
      </c>
      <c r="N213" s="16"/>
      <c r="O213" s="7">
        <f t="shared" si="19"/>
        <v>2</v>
      </c>
      <c r="P213" s="295"/>
      <c r="Q213" s="137"/>
      <c r="R213" s="139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/>
      <c r="AZ213" s="51"/>
      <c r="BA213" s="51"/>
      <c r="BB213" s="51"/>
      <c r="BC213" s="51"/>
      <c r="BD213" s="51"/>
      <c r="BE213" s="51"/>
      <c r="BF213" s="51"/>
      <c r="BG213" s="51"/>
      <c r="BH213" s="51"/>
      <c r="BI213" s="51"/>
      <c r="BJ213" s="51"/>
      <c r="BK213" s="51"/>
      <c r="BL213" s="51"/>
      <c r="BM213" s="51"/>
      <c r="BN213" s="51"/>
      <c r="BO213" s="51"/>
      <c r="BP213" s="51"/>
      <c r="BQ213" s="51"/>
      <c r="BR213" s="51"/>
      <c r="BS213" s="51"/>
      <c r="BT213" s="51"/>
      <c r="BU213" s="51"/>
      <c r="BV213" s="51"/>
      <c r="BW213" s="51"/>
      <c r="BX213" s="51"/>
      <c r="BY213" s="51"/>
      <c r="BZ213" s="51"/>
      <c r="CA213" s="51"/>
      <c r="CB213" s="51"/>
      <c r="CC213" s="51"/>
      <c r="CD213" s="51"/>
      <c r="CE213" s="51"/>
      <c r="CF213" s="51"/>
      <c r="CG213" s="51"/>
      <c r="CH213" s="51"/>
      <c r="CI213" s="51"/>
      <c r="CJ213" s="51"/>
      <c r="CK213" s="51"/>
      <c r="CL213" s="51"/>
      <c r="CM213" s="51"/>
      <c r="CN213" s="51"/>
      <c r="CO213" s="51"/>
      <c r="CP213" s="51"/>
      <c r="CQ213" s="51"/>
      <c r="CR213" s="51"/>
      <c r="CS213" s="51"/>
      <c r="CT213" s="51"/>
      <c r="CU213" s="51"/>
      <c r="CV213" s="51"/>
      <c r="CW213" s="51"/>
      <c r="CX213" s="51"/>
      <c r="CY213" s="51"/>
      <c r="CZ213" s="51"/>
      <c r="DA213" s="51"/>
      <c r="DB213" s="51"/>
      <c r="DC213" s="51"/>
      <c r="DD213" s="51"/>
    </row>
    <row r="214" spans="1:108" s="20" customFormat="1" ht="15" customHeight="1" x14ac:dyDescent="0.35">
      <c r="A214" s="131" t="s">
        <v>41</v>
      </c>
      <c r="B214" s="79"/>
      <c r="C214" s="79"/>
      <c r="D214" s="171" t="s">
        <v>208</v>
      </c>
      <c r="E214" s="170" t="s">
        <v>46</v>
      </c>
      <c r="F214" s="170" t="s">
        <v>49</v>
      </c>
      <c r="G214" s="160" t="s">
        <v>316</v>
      </c>
      <c r="J214" s="4">
        <v>23.212</v>
      </c>
      <c r="K214" s="4">
        <v>22.859000000000002</v>
      </c>
      <c r="L214" s="22">
        <f t="shared" si="18"/>
        <v>46.070999999999998</v>
      </c>
      <c r="M214" s="206">
        <v>1</v>
      </c>
      <c r="N214" s="206">
        <v>5</v>
      </c>
      <c r="O214" s="7">
        <f t="shared" si="19"/>
        <v>6</v>
      </c>
      <c r="P214" s="295"/>
      <c r="Q214" s="138">
        <v>8</v>
      </c>
      <c r="R214" s="136">
        <v>8</v>
      </c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  <c r="BE214" s="51"/>
      <c r="BF214" s="51"/>
      <c r="BG214" s="51"/>
      <c r="BH214" s="51"/>
      <c r="BI214" s="51"/>
      <c r="BJ214" s="51"/>
      <c r="BK214" s="51"/>
      <c r="BL214" s="51"/>
      <c r="BM214" s="51"/>
      <c r="BN214" s="51"/>
      <c r="BO214" s="51"/>
      <c r="BP214" s="51"/>
      <c r="BQ214" s="51"/>
      <c r="BR214" s="51"/>
      <c r="BS214" s="51"/>
      <c r="BT214" s="51"/>
      <c r="BU214" s="51"/>
      <c r="BV214" s="51"/>
      <c r="BW214" s="51"/>
      <c r="BX214" s="51"/>
      <c r="BY214" s="51"/>
      <c r="BZ214" s="51"/>
      <c r="CA214" s="51"/>
      <c r="CB214" s="51"/>
      <c r="CC214" s="51"/>
      <c r="CD214" s="51"/>
      <c r="CE214" s="51"/>
      <c r="CF214" s="51"/>
      <c r="CG214" s="51"/>
      <c r="CH214" s="51"/>
      <c r="CI214" s="51"/>
      <c r="CJ214" s="51"/>
      <c r="CK214" s="51"/>
      <c r="CL214" s="51"/>
      <c r="CM214" s="51"/>
      <c r="CN214" s="51"/>
      <c r="CO214" s="51"/>
      <c r="CP214" s="51"/>
      <c r="CQ214" s="51"/>
      <c r="CR214" s="51"/>
      <c r="CS214" s="51"/>
      <c r="CT214" s="51"/>
      <c r="CU214" s="51"/>
      <c r="CV214" s="51"/>
      <c r="CW214" s="51"/>
      <c r="CX214" s="51"/>
      <c r="CY214" s="51"/>
      <c r="CZ214" s="51"/>
      <c r="DA214" s="51"/>
      <c r="DB214" s="51"/>
      <c r="DC214" s="51"/>
      <c r="DD214" s="51"/>
    </row>
    <row r="215" spans="1:108" s="20" customFormat="1" ht="15" customHeight="1" x14ac:dyDescent="0.35">
      <c r="A215" s="131" t="s">
        <v>41</v>
      </c>
      <c r="B215" s="79"/>
      <c r="C215" s="79"/>
      <c r="D215" s="171" t="s">
        <v>208</v>
      </c>
      <c r="E215" s="170" t="s">
        <v>46</v>
      </c>
      <c r="F215" s="170" t="s">
        <v>49</v>
      </c>
      <c r="G215" s="160" t="s">
        <v>213</v>
      </c>
      <c r="J215" s="4">
        <v>23.513000000000002</v>
      </c>
      <c r="K215" s="4">
        <v>29.879000000000001</v>
      </c>
      <c r="L215" s="22">
        <f t="shared" si="18"/>
        <v>53.392000000000003</v>
      </c>
      <c r="M215" s="16"/>
      <c r="N215" s="16"/>
      <c r="O215" s="22">
        <f t="shared" si="19"/>
        <v>0</v>
      </c>
      <c r="P215" s="295"/>
      <c r="Q215" s="137">
        <v>7</v>
      </c>
      <c r="R215" s="139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/>
      <c r="AZ215" s="51"/>
      <c r="BA215" s="51"/>
      <c r="BB215" s="51"/>
      <c r="BC215" s="51"/>
      <c r="BD215" s="51"/>
      <c r="BE215" s="51"/>
      <c r="BF215" s="51"/>
      <c r="BG215" s="51"/>
      <c r="BH215" s="51"/>
      <c r="BI215" s="51"/>
      <c r="BJ215" s="51"/>
      <c r="BK215" s="51"/>
      <c r="BL215" s="51"/>
      <c r="BM215" s="51"/>
      <c r="BN215" s="51"/>
      <c r="BO215" s="51"/>
      <c r="BP215" s="51"/>
      <c r="BQ215" s="51"/>
      <c r="BR215" s="51"/>
      <c r="BS215" s="51"/>
      <c r="BT215" s="51"/>
      <c r="BU215" s="51"/>
      <c r="BV215" s="51"/>
      <c r="BW215" s="51"/>
      <c r="BX215" s="51"/>
      <c r="BY215" s="51"/>
      <c r="BZ215" s="51"/>
      <c r="CA215" s="51"/>
      <c r="CB215" s="51"/>
      <c r="CC215" s="51"/>
      <c r="CD215" s="51"/>
      <c r="CE215" s="51"/>
      <c r="CF215" s="51"/>
      <c r="CG215" s="51"/>
      <c r="CH215" s="51"/>
      <c r="CI215" s="51"/>
      <c r="CJ215" s="51"/>
      <c r="CK215" s="51"/>
      <c r="CL215" s="51"/>
      <c r="CM215" s="51"/>
      <c r="CN215" s="51"/>
      <c r="CO215" s="51"/>
      <c r="CP215" s="51"/>
      <c r="CQ215" s="51"/>
      <c r="CR215" s="51"/>
      <c r="CS215" s="51"/>
      <c r="CT215" s="51"/>
      <c r="CU215" s="51"/>
      <c r="CV215" s="51"/>
      <c r="CW215" s="51"/>
      <c r="CX215" s="51"/>
      <c r="CY215" s="51"/>
      <c r="CZ215" s="51"/>
      <c r="DA215" s="51"/>
      <c r="DB215" s="51"/>
      <c r="DC215" s="51"/>
      <c r="DD215" s="51"/>
    </row>
    <row r="216" spans="1:108" s="20" customFormat="1" ht="15" customHeight="1" x14ac:dyDescent="0.35">
      <c r="A216" s="131" t="s">
        <v>41</v>
      </c>
      <c r="B216" s="79"/>
      <c r="C216" s="79"/>
      <c r="D216" s="171" t="s">
        <v>208</v>
      </c>
      <c r="E216" s="170" t="s">
        <v>46</v>
      </c>
      <c r="F216" s="170" t="s">
        <v>49</v>
      </c>
      <c r="G216" s="160" t="s">
        <v>241</v>
      </c>
      <c r="J216" s="4">
        <v>23.576000000000001</v>
      </c>
      <c r="K216" s="4">
        <v>28.443000000000001</v>
      </c>
      <c r="L216" s="22">
        <f t="shared" si="18"/>
        <v>52.019000000000005</v>
      </c>
      <c r="M216" s="16"/>
      <c r="N216" s="16"/>
      <c r="O216" s="7">
        <f t="shared" si="19"/>
        <v>0</v>
      </c>
      <c r="P216" s="295"/>
      <c r="Q216" s="137">
        <v>6</v>
      </c>
      <c r="R216" s="139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51"/>
      <c r="CE216" s="51"/>
      <c r="CF216" s="51"/>
      <c r="CG216" s="51"/>
      <c r="CH216" s="51"/>
      <c r="CI216" s="51"/>
      <c r="CJ216" s="51"/>
      <c r="CK216" s="51"/>
      <c r="CL216" s="51"/>
      <c r="CM216" s="51"/>
      <c r="CN216" s="51"/>
      <c r="CO216" s="51"/>
      <c r="CP216" s="51"/>
      <c r="CQ216" s="51"/>
      <c r="CR216" s="51"/>
      <c r="CS216" s="51"/>
      <c r="CT216" s="51"/>
      <c r="CU216" s="51"/>
      <c r="CV216" s="51"/>
      <c r="CW216" s="51"/>
      <c r="CX216" s="51"/>
      <c r="CY216" s="51"/>
      <c r="CZ216" s="51"/>
      <c r="DA216" s="51"/>
      <c r="DB216" s="51"/>
      <c r="DC216" s="51"/>
      <c r="DD216" s="51"/>
    </row>
    <row r="217" spans="1:108" s="20" customFormat="1" ht="15" customHeight="1" x14ac:dyDescent="0.35">
      <c r="A217" s="131" t="s">
        <v>41</v>
      </c>
      <c r="B217" s="79"/>
      <c r="C217" s="79"/>
      <c r="D217" s="171" t="s">
        <v>211</v>
      </c>
      <c r="E217" s="170" t="s">
        <v>46</v>
      </c>
      <c r="F217" s="170" t="s">
        <v>49</v>
      </c>
      <c r="G217" s="160" t="s">
        <v>175</v>
      </c>
      <c r="J217" s="4">
        <v>23.760999999999999</v>
      </c>
      <c r="K217" s="4">
        <v>23.158000000000001</v>
      </c>
      <c r="L217" s="22">
        <f t="shared" si="18"/>
        <v>46.918999999999997</v>
      </c>
      <c r="M217" s="16"/>
      <c r="N217" s="206">
        <v>2</v>
      </c>
      <c r="O217" s="7">
        <f t="shared" si="19"/>
        <v>2</v>
      </c>
      <c r="P217" s="295"/>
      <c r="Q217" s="138"/>
      <c r="R217" s="136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51"/>
      <c r="BC217" s="51"/>
      <c r="BD217" s="51"/>
      <c r="BE217" s="51"/>
      <c r="BF217" s="51"/>
      <c r="BG217" s="51"/>
      <c r="BH217" s="51"/>
      <c r="BI217" s="51"/>
      <c r="BJ217" s="51"/>
      <c r="BK217" s="51"/>
      <c r="BL217" s="51"/>
      <c r="BM217" s="51"/>
      <c r="BN217" s="51"/>
      <c r="BO217" s="51"/>
      <c r="BP217" s="51"/>
      <c r="BQ217" s="51"/>
      <c r="BR217" s="51"/>
      <c r="BS217" s="51"/>
      <c r="BT217" s="51"/>
      <c r="BU217" s="51"/>
      <c r="BV217" s="51"/>
      <c r="BW217" s="51"/>
      <c r="BX217" s="51"/>
      <c r="BY217" s="51"/>
      <c r="BZ217" s="51"/>
      <c r="CA217" s="51"/>
      <c r="CB217" s="51"/>
      <c r="CC217" s="51"/>
      <c r="CD217" s="51"/>
      <c r="CE217" s="51"/>
      <c r="CF217" s="51"/>
      <c r="CG217" s="51"/>
      <c r="CH217" s="51"/>
      <c r="CI217" s="51"/>
      <c r="CJ217" s="51"/>
      <c r="CK217" s="51"/>
      <c r="CL217" s="51"/>
      <c r="CM217" s="51"/>
      <c r="CN217" s="51"/>
      <c r="CO217" s="51"/>
      <c r="CP217" s="51"/>
      <c r="CQ217" s="51"/>
      <c r="CR217" s="51"/>
      <c r="CS217" s="51"/>
      <c r="CT217" s="51"/>
      <c r="CU217" s="51"/>
      <c r="CV217" s="51"/>
      <c r="CW217" s="51"/>
      <c r="CX217" s="51"/>
      <c r="CY217" s="51"/>
      <c r="CZ217" s="51"/>
      <c r="DA217" s="51"/>
      <c r="DB217" s="51"/>
      <c r="DC217" s="51"/>
      <c r="DD217" s="51"/>
    </row>
    <row r="218" spans="1:108" s="20" customFormat="1" ht="15" customHeight="1" x14ac:dyDescent="0.35">
      <c r="A218" s="131" t="s">
        <v>41</v>
      </c>
      <c r="B218" s="79"/>
      <c r="C218" s="79" t="s">
        <v>470</v>
      </c>
      <c r="D218" s="171" t="s">
        <v>210</v>
      </c>
      <c r="E218" s="168" t="s">
        <v>46</v>
      </c>
      <c r="F218" s="168" t="s">
        <v>49</v>
      </c>
      <c r="G218" s="160" t="s">
        <v>216</v>
      </c>
      <c r="J218" s="7">
        <v>23.786000000000001</v>
      </c>
      <c r="K218" s="7">
        <v>100</v>
      </c>
      <c r="L218" s="7">
        <f t="shared" si="18"/>
        <v>123.786</v>
      </c>
      <c r="M218" s="16"/>
      <c r="N218" s="16"/>
      <c r="O218" s="7">
        <f t="shared" si="19"/>
        <v>0</v>
      </c>
      <c r="P218" s="295"/>
      <c r="Q218" s="137"/>
      <c r="R218" s="139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  <c r="BE218" s="51"/>
      <c r="BF218" s="51"/>
      <c r="BG218" s="51"/>
      <c r="BH218" s="51"/>
      <c r="BI218" s="51"/>
      <c r="BJ218" s="51"/>
      <c r="BK218" s="51"/>
      <c r="BL218" s="51"/>
      <c r="BM218" s="51"/>
      <c r="BN218" s="51"/>
      <c r="BO218" s="51"/>
      <c r="BP218" s="51"/>
      <c r="BQ218" s="51"/>
      <c r="BR218" s="51"/>
      <c r="BS218" s="51"/>
      <c r="BT218" s="51"/>
      <c r="BU218" s="51"/>
      <c r="BV218" s="51"/>
      <c r="BW218" s="51"/>
      <c r="BX218" s="51"/>
      <c r="BY218" s="51"/>
      <c r="BZ218" s="51"/>
      <c r="CA218" s="51"/>
      <c r="CB218" s="51"/>
      <c r="CC218" s="51"/>
      <c r="CD218" s="51"/>
      <c r="CE218" s="51"/>
      <c r="CF218" s="51"/>
      <c r="CG218" s="51"/>
      <c r="CH218" s="51"/>
      <c r="CI218" s="51"/>
      <c r="CJ218" s="51"/>
      <c r="CK218" s="51"/>
      <c r="CL218" s="51"/>
      <c r="CM218" s="51"/>
      <c r="CN218" s="51"/>
      <c r="CO218" s="51"/>
      <c r="CP218" s="51"/>
      <c r="CQ218" s="51"/>
      <c r="CR218" s="51"/>
      <c r="CS218" s="51"/>
      <c r="CT218" s="51"/>
      <c r="CU218" s="51"/>
      <c r="CV218" s="51"/>
      <c r="CW218" s="51"/>
      <c r="CX218" s="51"/>
      <c r="CY218" s="51"/>
      <c r="CZ218" s="51"/>
      <c r="DA218" s="51"/>
      <c r="DB218" s="51"/>
      <c r="DC218" s="51"/>
      <c r="DD218" s="51"/>
    </row>
    <row r="219" spans="1:108" s="20" customFormat="1" ht="15" customHeight="1" x14ac:dyDescent="0.35">
      <c r="A219" s="131" t="s">
        <v>41</v>
      </c>
      <c r="B219" s="79"/>
      <c r="C219" s="79"/>
      <c r="D219" s="171" t="s">
        <v>208</v>
      </c>
      <c r="E219" s="168" t="s">
        <v>46</v>
      </c>
      <c r="F219" s="168" t="s">
        <v>49</v>
      </c>
      <c r="G219" s="160" t="s">
        <v>237</v>
      </c>
      <c r="J219" s="7">
        <v>23.824000000000002</v>
      </c>
      <c r="K219" s="7">
        <v>23.120999999999999</v>
      </c>
      <c r="L219" s="7">
        <f t="shared" si="18"/>
        <v>46.945</v>
      </c>
      <c r="M219" s="16"/>
      <c r="N219" s="206">
        <v>3</v>
      </c>
      <c r="O219" s="7">
        <f t="shared" si="19"/>
        <v>3</v>
      </c>
      <c r="P219" s="295"/>
      <c r="Q219" s="138">
        <v>5</v>
      </c>
      <c r="R219" s="136">
        <v>7</v>
      </c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  <c r="BD219" s="51"/>
      <c r="BE219" s="51"/>
      <c r="BF219" s="51"/>
      <c r="BG219" s="51"/>
      <c r="BH219" s="51"/>
      <c r="BI219" s="51"/>
      <c r="BJ219" s="51"/>
      <c r="BK219" s="51"/>
      <c r="BL219" s="51"/>
      <c r="BM219" s="51"/>
      <c r="BN219" s="51"/>
      <c r="BO219" s="51"/>
      <c r="BP219" s="51"/>
      <c r="BQ219" s="51"/>
      <c r="BR219" s="51"/>
      <c r="BS219" s="51"/>
      <c r="BT219" s="51"/>
      <c r="BU219" s="51"/>
      <c r="BV219" s="51"/>
      <c r="BW219" s="51"/>
      <c r="BX219" s="51"/>
      <c r="BY219" s="51"/>
      <c r="BZ219" s="51"/>
      <c r="CA219" s="51"/>
      <c r="CB219" s="51"/>
      <c r="CC219" s="51"/>
      <c r="CD219" s="51"/>
      <c r="CE219" s="51"/>
      <c r="CF219" s="51"/>
      <c r="CG219" s="51"/>
      <c r="CH219" s="51"/>
      <c r="CI219" s="51"/>
      <c r="CJ219" s="51"/>
      <c r="CK219" s="51"/>
      <c r="CL219" s="51"/>
      <c r="CM219" s="51"/>
      <c r="CN219" s="51"/>
      <c r="CO219" s="51"/>
      <c r="CP219" s="51"/>
      <c r="CQ219" s="51"/>
      <c r="CR219" s="51"/>
      <c r="CS219" s="51"/>
      <c r="CT219" s="51"/>
      <c r="CU219" s="51"/>
      <c r="CV219" s="51"/>
      <c r="CW219" s="51"/>
      <c r="CX219" s="51"/>
      <c r="CY219" s="51"/>
      <c r="CZ219" s="51"/>
      <c r="DA219" s="51"/>
      <c r="DB219" s="51"/>
      <c r="DC219" s="51"/>
      <c r="DD219" s="51"/>
    </row>
    <row r="220" spans="1:108" s="20" customFormat="1" ht="15" customHeight="1" x14ac:dyDescent="0.35">
      <c r="A220" s="131" t="s">
        <v>41</v>
      </c>
      <c r="B220" s="79"/>
      <c r="C220" s="79"/>
      <c r="D220" s="171" t="s">
        <v>208</v>
      </c>
      <c r="E220" s="168" t="s">
        <v>46</v>
      </c>
      <c r="F220" s="168" t="s">
        <v>49</v>
      </c>
      <c r="G220" s="160" t="s">
        <v>160</v>
      </c>
      <c r="J220" s="7">
        <v>24.119</v>
      </c>
      <c r="K220" s="7">
        <v>23.997</v>
      </c>
      <c r="L220" s="7">
        <f t="shared" si="18"/>
        <v>48.116</v>
      </c>
      <c r="M220" s="16"/>
      <c r="N220" s="16"/>
      <c r="O220" s="7">
        <f t="shared" si="19"/>
        <v>0</v>
      </c>
      <c r="P220" s="295"/>
      <c r="Q220" s="138">
        <v>4</v>
      </c>
      <c r="R220" s="136">
        <v>5</v>
      </c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  <c r="BE220" s="51"/>
      <c r="BF220" s="51"/>
      <c r="BG220" s="51"/>
      <c r="BH220" s="51"/>
      <c r="BI220" s="51"/>
      <c r="BJ220" s="51"/>
      <c r="BK220" s="51"/>
      <c r="BL220" s="51"/>
      <c r="BM220" s="51"/>
      <c r="BN220" s="51"/>
      <c r="BO220" s="51"/>
      <c r="BP220" s="51"/>
      <c r="BQ220" s="51"/>
      <c r="BR220" s="51"/>
      <c r="BS220" s="51"/>
      <c r="BT220" s="51"/>
      <c r="BU220" s="51"/>
      <c r="BV220" s="51"/>
      <c r="BW220" s="51"/>
      <c r="BX220" s="51"/>
      <c r="BY220" s="51"/>
      <c r="BZ220" s="51"/>
      <c r="CA220" s="51"/>
      <c r="CB220" s="51"/>
      <c r="CC220" s="51"/>
      <c r="CD220" s="51"/>
      <c r="CE220" s="51"/>
      <c r="CF220" s="51"/>
      <c r="CG220" s="51"/>
      <c r="CH220" s="51"/>
      <c r="CI220" s="51"/>
      <c r="CJ220" s="51"/>
      <c r="CK220" s="51"/>
      <c r="CL220" s="51"/>
      <c r="CM220" s="51"/>
      <c r="CN220" s="51"/>
      <c r="CO220" s="51"/>
      <c r="CP220" s="51"/>
      <c r="CQ220" s="51"/>
      <c r="CR220" s="51"/>
      <c r="CS220" s="51"/>
      <c r="CT220" s="51"/>
      <c r="CU220" s="51"/>
      <c r="CV220" s="51"/>
      <c r="CW220" s="51"/>
      <c r="CX220" s="51"/>
      <c r="CY220" s="51"/>
      <c r="CZ220" s="51"/>
      <c r="DA220" s="51"/>
      <c r="DB220" s="51"/>
      <c r="DC220" s="51"/>
      <c r="DD220" s="51"/>
    </row>
    <row r="221" spans="1:108" s="20" customFormat="1" ht="15" customHeight="1" x14ac:dyDescent="0.35">
      <c r="A221" s="131" t="s">
        <v>41</v>
      </c>
      <c r="B221" s="79"/>
      <c r="C221" s="79"/>
      <c r="D221" s="171" t="s">
        <v>207</v>
      </c>
      <c r="E221" s="170" t="s">
        <v>46</v>
      </c>
      <c r="F221" s="170" t="s">
        <v>49</v>
      </c>
      <c r="G221" s="160" t="s">
        <v>320</v>
      </c>
      <c r="J221" s="4">
        <v>24.603000000000002</v>
      </c>
      <c r="K221" s="4">
        <v>23.954999999999998</v>
      </c>
      <c r="L221" s="22">
        <f t="shared" si="18"/>
        <v>48.558</v>
      </c>
      <c r="M221" s="16"/>
      <c r="N221" s="16"/>
      <c r="O221" s="7">
        <f t="shared" si="19"/>
        <v>0</v>
      </c>
      <c r="P221" s="295"/>
      <c r="Q221" s="138"/>
      <c r="R221" s="136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51"/>
      <c r="AT221" s="51"/>
      <c r="AU221" s="51"/>
      <c r="AV221" s="51"/>
      <c r="AW221" s="51"/>
      <c r="AX221" s="51"/>
      <c r="AY221" s="51"/>
      <c r="AZ221" s="51"/>
      <c r="BA221" s="51"/>
      <c r="BB221" s="51"/>
      <c r="BC221" s="51"/>
      <c r="BD221" s="51"/>
      <c r="BE221" s="51"/>
      <c r="BF221" s="51"/>
      <c r="BG221" s="51"/>
      <c r="BH221" s="51"/>
      <c r="BI221" s="51"/>
      <c r="BJ221" s="51"/>
      <c r="BK221" s="51"/>
      <c r="BL221" s="51"/>
      <c r="BM221" s="51"/>
      <c r="BN221" s="51"/>
      <c r="BO221" s="51"/>
      <c r="BP221" s="51"/>
      <c r="BQ221" s="51"/>
      <c r="BR221" s="51"/>
      <c r="BS221" s="51"/>
      <c r="BT221" s="51"/>
      <c r="BU221" s="51"/>
      <c r="BV221" s="51"/>
      <c r="BW221" s="51"/>
      <c r="BX221" s="51"/>
      <c r="BY221" s="51"/>
      <c r="BZ221" s="51"/>
      <c r="CA221" s="51"/>
      <c r="CB221" s="51"/>
      <c r="CC221" s="51"/>
      <c r="CD221" s="51"/>
      <c r="CE221" s="51"/>
      <c r="CF221" s="51"/>
      <c r="CG221" s="51"/>
      <c r="CH221" s="51"/>
      <c r="CI221" s="51"/>
      <c r="CJ221" s="51"/>
      <c r="CK221" s="51"/>
      <c r="CL221" s="51"/>
      <c r="CM221" s="51"/>
      <c r="CN221" s="51"/>
      <c r="CO221" s="51"/>
      <c r="CP221" s="51"/>
      <c r="CQ221" s="51"/>
      <c r="CR221" s="51"/>
      <c r="CS221" s="51"/>
      <c r="CT221" s="51"/>
      <c r="CU221" s="51"/>
      <c r="CV221" s="51"/>
      <c r="CW221" s="51"/>
      <c r="CX221" s="51"/>
      <c r="CY221" s="51"/>
      <c r="CZ221" s="51"/>
      <c r="DA221" s="51"/>
      <c r="DB221" s="51"/>
      <c r="DC221" s="51"/>
      <c r="DD221" s="51"/>
    </row>
    <row r="222" spans="1:108" s="20" customFormat="1" ht="15" customHeight="1" x14ac:dyDescent="0.35">
      <c r="A222" s="131" t="s">
        <v>41</v>
      </c>
      <c r="B222" s="79"/>
      <c r="C222" s="79"/>
      <c r="D222" s="171" t="s">
        <v>210</v>
      </c>
      <c r="E222" s="170" t="s">
        <v>46</v>
      </c>
      <c r="F222" s="170" t="s">
        <v>49</v>
      </c>
      <c r="G222" s="160" t="s">
        <v>323</v>
      </c>
      <c r="J222" s="4">
        <v>24.603000000000002</v>
      </c>
      <c r="K222" s="4">
        <v>25.184000000000001</v>
      </c>
      <c r="L222" s="22">
        <f t="shared" si="18"/>
        <v>49.787000000000006</v>
      </c>
      <c r="M222" s="16"/>
      <c r="N222" s="16"/>
      <c r="O222" s="22">
        <f t="shared" si="19"/>
        <v>0</v>
      </c>
      <c r="P222" s="295"/>
      <c r="Q222" s="138"/>
      <c r="R222" s="136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  <c r="BE222" s="51"/>
      <c r="BF222" s="51"/>
      <c r="BG222" s="51"/>
      <c r="BH222" s="51"/>
      <c r="BI222" s="51"/>
      <c r="BJ222" s="51"/>
      <c r="BK222" s="51"/>
      <c r="BL222" s="51"/>
      <c r="BM222" s="51"/>
      <c r="BN222" s="51"/>
      <c r="BO222" s="51"/>
      <c r="BP222" s="51"/>
      <c r="BQ222" s="51"/>
      <c r="BR222" s="51"/>
      <c r="BS222" s="51"/>
      <c r="BT222" s="51"/>
      <c r="BU222" s="51"/>
      <c r="BV222" s="51"/>
      <c r="BW222" s="51"/>
      <c r="BX222" s="51"/>
      <c r="BY222" s="51"/>
      <c r="BZ222" s="51"/>
      <c r="CA222" s="51"/>
      <c r="CB222" s="51"/>
      <c r="CC222" s="51"/>
      <c r="CD222" s="51"/>
      <c r="CE222" s="51"/>
      <c r="CF222" s="51"/>
      <c r="CG222" s="51"/>
      <c r="CH222" s="51"/>
      <c r="CI222" s="51"/>
      <c r="CJ222" s="51"/>
      <c r="CK222" s="51"/>
      <c r="CL222" s="51"/>
      <c r="CM222" s="51"/>
      <c r="CN222" s="51"/>
      <c r="CO222" s="51"/>
      <c r="CP222" s="51"/>
      <c r="CQ222" s="51"/>
      <c r="CR222" s="51"/>
      <c r="CS222" s="51"/>
      <c r="CT222" s="51"/>
      <c r="CU222" s="51"/>
      <c r="CV222" s="51"/>
      <c r="CW222" s="51"/>
      <c r="CX222" s="51"/>
      <c r="CY222" s="51"/>
      <c r="CZ222" s="51"/>
      <c r="DA222" s="51"/>
      <c r="DB222" s="51"/>
      <c r="DC222" s="51"/>
      <c r="DD222" s="51"/>
    </row>
    <row r="223" spans="1:108" s="20" customFormat="1" ht="15" customHeight="1" x14ac:dyDescent="0.35">
      <c r="A223" s="131" t="s">
        <v>41</v>
      </c>
      <c r="B223" s="79"/>
      <c r="C223" s="79"/>
      <c r="D223" s="171" t="s">
        <v>208</v>
      </c>
      <c r="E223" s="170" t="s">
        <v>46</v>
      </c>
      <c r="F223" s="170" t="s">
        <v>49</v>
      </c>
      <c r="G223" s="160" t="s">
        <v>256</v>
      </c>
      <c r="J223" s="4">
        <v>24.696999999999999</v>
      </c>
      <c r="K223" s="4">
        <v>100</v>
      </c>
      <c r="L223" s="22">
        <f t="shared" si="18"/>
        <v>124.697</v>
      </c>
      <c r="M223" s="16"/>
      <c r="N223" s="16"/>
      <c r="O223" s="7">
        <f t="shared" si="19"/>
        <v>0</v>
      </c>
      <c r="P223" s="295"/>
      <c r="Q223" s="137">
        <v>3</v>
      </c>
      <c r="R223" s="139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  <c r="AQ223" s="51"/>
      <c r="AR223" s="51"/>
      <c r="AS223" s="51"/>
      <c r="AT223" s="51"/>
      <c r="AU223" s="51"/>
      <c r="AV223" s="51"/>
      <c r="AW223" s="51"/>
      <c r="AX223" s="51"/>
      <c r="AY223" s="51"/>
      <c r="AZ223" s="51"/>
      <c r="BA223" s="51"/>
      <c r="BB223" s="51"/>
      <c r="BC223" s="51"/>
      <c r="BD223" s="51"/>
      <c r="BE223" s="51"/>
      <c r="BF223" s="51"/>
      <c r="BG223" s="51"/>
      <c r="BH223" s="51"/>
      <c r="BI223" s="51"/>
      <c r="BJ223" s="51"/>
      <c r="BK223" s="51"/>
      <c r="BL223" s="51"/>
      <c r="BM223" s="51"/>
      <c r="BN223" s="51"/>
      <c r="BO223" s="51"/>
      <c r="BP223" s="51"/>
      <c r="BQ223" s="51"/>
      <c r="BR223" s="51"/>
      <c r="BS223" s="51"/>
      <c r="BT223" s="51"/>
      <c r="BU223" s="51"/>
      <c r="BV223" s="51"/>
      <c r="BW223" s="51"/>
      <c r="BX223" s="51"/>
      <c r="BY223" s="51"/>
      <c r="BZ223" s="51"/>
      <c r="CA223" s="51"/>
      <c r="CB223" s="51"/>
      <c r="CC223" s="51"/>
      <c r="CD223" s="51"/>
      <c r="CE223" s="51"/>
      <c r="CF223" s="51"/>
      <c r="CG223" s="51"/>
      <c r="CH223" s="51"/>
      <c r="CI223" s="51"/>
      <c r="CJ223" s="51"/>
      <c r="CK223" s="51"/>
      <c r="CL223" s="51"/>
      <c r="CM223" s="51"/>
      <c r="CN223" s="51"/>
      <c r="CO223" s="51"/>
      <c r="CP223" s="51"/>
      <c r="CQ223" s="51"/>
      <c r="CR223" s="51"/>
      <c r="CS223" s="51"/>
      <c r="CT223" s="51"/>
      <c r="CU223" s="51"/>
      <c r="CV223" s="51"/>
      <c r="CW223" s="51"/>
      <c r="CX223" s="51"/>
      <c r="CY223" s="51"/>
      <c r="CZ223" s="51"/>
      <c r="DA223" s="51"/>
      <c r="DB223" s="51"/>
      <c r="DC223" s="51"/>
      <c r="DD223" s="51"/>
    </row>
    <row r="224" spans="1:108" s="20" customFormat="1" ht="15" customHeight="1" x14ac:dyDescent="0.35">
      <c r="A224" s="131" t="s">
        <v>41</v>
      </c>
      <c r="B224" s="79"/>
      <c r="C224" s="79"/>
      <c r="D224" s="171" t="s">
        <v>211</v>
      </c>
      <c r="E224" s="170" t="s">
        <v>46</v>
      </c>
      <c r="F224" s="170" t="s">
        <v>49</v>
      </c>
      <c r="G224" s="160" t="s">
        <v>258</v>
      </c>
      <c r="J224" s="4">
        <v>24.814</v>
      </c>
      <c r="K224" s="4">
        <v>29.332999999999998</v>
      </c>
      <c r="L224" s="22">
        <f t="shared" si="18"/>
        <v>54.146999999999998</v>
      </c>
      <c r="M224" s="16"/>
      <c r="N224" s="16"/>
      <c r="O224" s="7">
        <f t="shared" si="19"/>
        <v>0</v>
      </c>
      <c r="P224" s="295"/>
      <c r="Q224" s="137"/>
      <c r="R224" s="139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1"/>
      <c r="BB224" s="51"/>
      <c r="BC224" s="51"/>
      <c r="BD224" s="51"/>
      <c r="BE224" s="51"/>
      <c r="BF224" s="51"/>
      <c r="BG224" s="51"/>
      <c r="BH224" s="51"/>
      <c r="BI224" s="51"/>
      <c r="BJ224" s="51"/>
      <c r="BK224" s="51"/>
      <c r="BL224" s="51"/>
      <c r="BM224" s="51"/>
      <c r="BN224" s="51"/>
      <c r="BO224" s="51"/>
      <c r="BP224" s="51"/>
      <c r="BQ224" s="51"/>
      <c r="BR224" s="51"/>
      <c r="BS224" s="51"/>
      <c r="BT224" s="51"/>
      <c r="BU224" s="51"/>
      <c r="BV224" s="51"/>
      <c r="BW224" s="51"/>
      <c r="BX224" s="51"/>
      <c r="BY224" s="51"/>
      <c r="BZ224" s="51"/>
      <c r="CA224" s="51"/>
      <c r="CB224" s="51"/>
      <c r="CC224" s="51"/>
      <c r="CD224" s="51"/>
      <c r="CE224" s="51"/>
      <c r="CF224" s="51"/>
      <c r="CG224" s="51"/>
      <c r="CH224" s="51"/>
      <c r="CI224" s="51"/>
      <c r="CJ224" s="51"/>
      <c r="CK224" s="51"/>
      <c r="CL224" s="51"/>
      <c r="CM224" s="51"/>
      <c r="CN224" s="51"/>
      <c r="CO224" s="51"/>
      <c r="CP224" s="51"/>
      <c r="CQ224" s="51"/>
      <c r="CR224" s="51"/>
      <c r="CS224" s="51"/>
      <c r="CT224" s="51"/>
      <c r="CU224" s="51"/>
      <c r="CV224" s="51"/>
      <c r="CW224" s="51"/>
      <c r="CX224" s="51"/>
      <c r="CY224" s="51"/>
      <c r="CZ224" s="51"/>
      <c r="DA224" s="51"/>
      <c r="DB224" s="51"/>
      <c r="DC224" s="51"/>
      <c r="DD224" s="51"/>
    </row>
    <row r="225" spans="1:108" s="20" customFormat="1" ht="15" customHeight="1" x14ac:dyDescent="0.35">
      <c r="A225" s="131" t="s">
        <v>41</v>
      </c>
      <c r="B225" s="79"/>
      <c r="C225" s="79"/>
      <c r="D225" s="171" t="s">
        <v>210</v>
      </c>
      <c r="E225" s="170" t="s">
        <v>46</v>
      </c>
      <c r="F225" s="170" t="s">
        <v>49</v>
      </c>
      <c r="G225" s="160" t="s">
        <v>250</v>
      </c>
      <c r="J225" s="4">
        <v>24.847000000000001</v>
      </c>
      <c r="K225" s="4">
        <v>24.606000000000002</v>
      </c>
      <c r="L225" s="22">
        <f t="shared" si="18"/>
        <v>49.453000000000003</v>
      </c>
      <c r="M225" s="16"/>
      <c r="N225" s="16"/>
      <c r="O225" s="7">
        <f t="shared" si="19"/>
        <v>0</v>
      </c>
      <c r="P225" s="295"/>
      <c r="Q225" s="138"/>
      <c r="R225" s="136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  <c r="AU225" s="51"/>
      <c r="AV225" s="51"/>
      <c r="AW225" s="51"/>
      <c r="AX225" s="51"/>
      <c r="AY225" s="51"/>
      <c r="AZ225" s="51"/>
      <c r="BA225" s="51"/>
      <c r="BB225" s="51"/>
      <c r="BC225" s="51"/>
      <c r="BD225" s="51"/>
      <c r="BE225" s="51"/>
      <c r="BF225" s="51"/>
      <c r="BG225" s="51"/>
      <c r="BH225" s="51"/>
      <c r="BI225" s="51"/>
      <c r="BJ225" s="51"/>
      <c r="BK225" s="51"/>
      <c r="BL225" s="51"/>
      <c r="BM225" s="51"/>
      <c r="BN225" s="51"/>
      <c r="BO225" s="51"/>
      <c r="BP225" s="51"/>
      <c r="BQ225" s="51"/>
      <c r="BR225" s="51"/>
      <c r="BS225" s="51"/>
      <c r="BT225" s="51"/>
      <c r="BU225" s="51"/>
      <c r="BV225" s="51"/>
      <c r="BW225" s="51"/>
      <c r="BX225" s="51"/>
      <c r="BY225" s="51"/>
      <c r="BZ225" s="51"/>
      <c r="CA225" s="51"/>
      <c r="CB225" s="51"/>
      <c r="CC225" s="51"/>
      <c r="CD225" s="51"/>
      <c r="CE225" s="51"/>
      <c r="CF225" s="51"/>
      <c r="CG225" s="51"/>
      <c r="CH225" s="51"/>
      <c r="CI225" s="51"/>
      <c r="CJ225" s="51"/>
      <c r="CK225" s="51"/>
      <c r="CL225" s="51"/>
      <c r="CM225" s="51"/>
      <c r="CN225" s="51"/>
      <c r="CO225" s="51"/>
      <c r="CP225" s="51"/>
      <c r="CQ225" s="51"/>
      <c r="CR225" s="51"/>
      <c r="CS225" s="51"/>
      <c r="CT225" s="51"/>
      <c r="CU225" s="51"/>
      <c r="CV225" s="51"/>
      <c r="CW225" s="51"/>
      <c r="CX225" s="51"/>
      <c r="CY225" s="51"/>
      <c r="CZ225" s="51"/>
      <c r="DA225" s="51"/>
      <c r="DB225" s="51"/>
      <c r="DC225" s="51"/>
      <c r="DD225" s="51"/>
    </row>
    <row r="226" spans="1:108" s="20" customFormat="1" ht="15" customHeight="1" x14ac:dyDescent="0.35">
      <c r="A226" s="131" t="s">
        <v>41</v>
      </c>
      <c r="B226" s="79"/>
      <c r="C226" s="79"/>
      <c r="D226" s="171" t="s">
        <v>210</v>
      </c>
      <c r="E226" s="170" t="s">
        <v>46</v>
      </c>
      <c r="F226" s="170" t="s">
        <v>49</v>
      </c>
      <c r="G226" s="160" t="s">
        <v>246</v>
      </c>
      <c r="J226" s="4">
        <v>25.213999999999999</v>
      </c>
      <c r="K226" s="4">
        <v>26.393999999999998</v>
      </c>
      <c r="L226" s="22">
        <f t="shared" si="18"/>
        <v>51.607999999999997</v>
      </c>
      <c r="M226" s="16"/>
      <c r="N226" s="16"/>
      <c r="O226" s="7">
        <f t="shared" si="19"/>
        <v>0</v>
      </c>
      <c r="P226" s="295"/>
      <c r="Q226" s="138"/>
      <c r="R226" s="136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  <c r="BP226" s="51"/>
      <c r="BQ226" s="51"/>
      <c r="BR226" s="51"/>
      <c r="BS226" s="51"/>
      <c r="BT226" s="51"/>
      <c r="BU226" s="51"/>
      <c r="BV226" s="51"/>
      <c r="BW226" s="51"/>
      <c r="BX226" s="51"/>
      <c r="BY226" s="51"/>
      <c r="BZ226" s="51"/>
      <c r="CA226" s="51"/>
      <c r="CB226" s="51"/>
      <c r="CC226" s="51"/>
      <c r="CD226" s="51"/>
      <c r="CE226" s="51"/>
      <c r="CF226" s="51"/>
      <c r="CG226" s="51"/>
      <c r="CH226" s="51"/>
      <c r="CI226" s="51"/>
      <c r="CJ226" s="51"/>
      <c r="CK226" s="51"/>
      <c r="CL226" s="51"/>
      <c r="CM226" s="51"/>
      <c r="CN226" s="51"/>
      <c r="CO226" s="51"/>
      <c r="CP226" s="51"/>
      <c r="CQ226" s="51"/>
      <c r="CR226" s="51"/>
      <c r="CS226" s="51"/>
      <c r="CT226" s="51"/>
      <c r="CU226" s="51"/>
      <c r="CV226" s="51"/>
      <c r="CW226" s="51"/>
      <c r="CX226" s="51"/>
      <c r="CY226" s="51"/>
      <c r="CZ226" s="51"/>
      <c r="DA226" s="51"/>
      <c r="DB226" s="51"/>
      <c r="DC226" s="51"/>
      <c r="DD226" s="51"/>
    </row>
    <row r="227" spans="1:108" s="20" customFormat="1" ht="15" customHeight="1" x14ac:dyDescent="0.35">
      <c r="A227" s="131" t="s">
        <v>41</v>
      </c>
      <c r="B227" s="79"/>
      <c r="C227" s="79"/>
      <c r="D227" s="171" t="s">
        <v>209</v>
      </c>
      <c r="E227" s="168" t="s">
        <v>46</v>
      </c>
      <c r="F227" s="168" t="s">
        <v>49</v>
      </c>
      <c r="G227" s="160" t="s">
        <v>325</v>
      </c>
      <c r="J227" s="7">
        <v>25.248000000000001</v>
      </c>
      <c r="K227" s="7">
        <v>24.131</v>
      </c>
      <c r="L227" s="7">
        <f t="shared" si="18"/>
        <v>49.379000000000005</v>
      </c>
      <c r="M227" s="16"/>
      <c r="N227" s="16"/>
      <c r="O227" s="7">
        <f t="shared" si="19"/>
        <v>0</v>
      </c>
      <c r="P227" s="295"/>
      <c r="Q227" s="138"/>
      <c r="R227" s="136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/>
      <c r="AQ227" s="51"/>
      <c r="AR227" s="51"/>
      <c r="AS227" s="51"/>
      <c r="AT227" s="51"/>
      <c r="AU227" s="51"/>
      <c r="AV227" s="51"/>
      <c r="AW227" s="51"/>
      <c r="AX227" s="51"/>
      <c r="AY227" s="51"/>
      <c r="AZ227" s="51"/>
      <c r="BA227" s="51"/>
      <c r="BB227" s="51"/>
      <c r="BC227" s="51"/>
      <c r="BD227" s="51"/>
      <c r="BE227" s="51"/>
      <c r="BF227" s="51"/>
      <c r="BG227" s="51"/>
      <c r="BH227" s="51"/>
      <c r="BI227" s="51"/>
      <c r="BJ227" s="51"/>
      <c r="BK227" s="51"/>
      <c r="BL227" s="51"/>
      <c r="BM227" s="51"/>
      <c r="BN227" s="51"/>
      <c r="BO227" s="51"/>
      <c r="BP227" s="51"/>
      <c r="BQ227" s="51"/>
      <c r="BR227" s="51"/>
      <c r="BS227" s="51"/>
      <c r="BT227" s="51"/>
      <c r="BU227" s="51"/>
      <c r="BV227" s="51"/>
      <c r="BW227" s="51"/>
      <c r="BX227" s="51"/>
      <c r="BY227" s="51"/>
      <c r="BZ227" s="51"/>
      <c r="CA227" s="51"/>
      <c r="CB227" s="51"/>
      <c r="CC227" s="51"/>
      <c r="CD227" s="51"/>
      <c r="CE227" s="51"/>
      <c r="CF227" s="51"/>
      <c r="CG227" s="51"/>
      <c r="CH227" s="51"/>
      <c r="CI227" s="51"/>
      <c r="CJ227" s="51"/>
      <c r="CK227" s="51"/>
      <c r="CL227" s="51"/>
      <c r="CM227" s="51"/>
      <c r="CN227" s="51"/>
      <c r="CO227" s="51"/>
      <c r="CP227" s="51"/>
      <c r="CQ227" s="51"/>
      <c r="CR227" s="51"/>
      <c r="CS227" s="51"/>
      <c r="CT227" s="51"/>
      <c r="CU227" s="51"/>
      <c r="CV227" s="51"/>
      <c r="CW227" s="51"/>
      <c r="CX227" s="51"/>
      <c r="CY227" s="51"/>
      <c r="CZ227" s="51"/>
      <c r="DA227" s="51"/>
      <c r="DB227" s="51"/>
      <c r="DC227" s="51"/>
      <c r="DD227" s="51"/>
    </row>
    <row r="228" spans="1:108" s="20" customFormat="1" ht="15" customHeight="1" x14ac:dyDescent="0.35">
      <c r="A228" s="131" t="s">
        <v>41</v>
      </c>
      <c r="B228" s="79"/>
      <c r="C228" s="79"/>
      <c r="D228" s="171" t="s">
        <v>208</v>
      </c>
      <c r="E228" s="168" t="s">
        <v>46</v>
      </c>
      <c r="F228" s="168" t="s">
        <v>49</v>
      </c>
      <c r="G228" s="160" t="s">
        <v>231</v>
      </c>
      <c r="J228" s="7">
        <v>25.559000000000001</v>
      </c>
      <c r="K228" s="7">
        <v>100</v>
      </c>
      <c r="L228" s="7">
        <f t="shared" si="18"/>
        <v>125.559</v>
      </c>
      <c r="M228" s="16"/>
      <c r="N228" s="16"/>
      <c r="O228" s="7">
        <f t="shared" si="19"/>
        <v>0</v>
      </c>
      <c r="P228" s="295"/>
      <c r="Q228" s="137">
        <v>2</v>
      </c>
      <c r="R228" s="139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  <c r="AQ228" s="51"/>
      <c r="AR228" s="51"/>
      <c r="AS228" s="51"/>
      <c r="AT228" s="51"/>
      <c r="AU228" s="51"/>
      <c r="AV228" s="51"/>
      <c r="AW228" s="51"/>
      <c r="AX228" s="51"/>
      <c r="AY228" s="51"/>
      <c r="AZ228" s="51"/>
      <c r="BA228" s="51"/>
      <c r="BB228" s="51"/>
      <c r="BC228" s="51"/>
      <c r="BD228" s="51"/>
      <c r="BE228" s="51"/>
      <c r="BF228" s="51"/>
      <c r="BG228" s="51"/>
      <c r="BH228" s="51"/>
      <c r="BI228" s="51"/>
      <c r="BJ228" s="51"/>
      <c r="BK228" s="51"/>
      <c r="BL228" s="51"/>
      <c r="BM228" s="51"/>
      <c r="BN228" s="51"/>
      <c r="BO228" s="51"/>
      <c r="BP228" s="51"/>
      <c r="BQ228" s="51"/>
      <c r="BR228" s="51"/>
      <c r="BS228" s="51"/>
      <c r="BT228" s="51"/>
      <c r="BU228" s="51"/>
      <c r="BV228" s="51"/>
      <c r="BW228" s="51"/>
      <c r="BX228" s="51"/>
      <c r="BY228" s="51"/>
      <c r="BZ228" s="51"/>
      <c r="CA228" s="51"/>
      <c r="CB228" s="51"/>
      <c r="CC228" s="51"/>
      <c r="CD228" s="51"/>
      <c r="CE228" s="51"/>
      <c r="CF228" s="51"/>
      <c r="CG228" s="51"/>
      <c r="CH228" s="51"/>
      <c r="CI228" s="51"/>
      <c r="CJ228" s="51"/>
      <c r="CK228" s="51"/>
      <c r="CL228" s="51"/>
      <c r="CM228" s="51"/>
      <c r="CN228" s="51"/>
      <c r="CO228" s="51"/>
      <c r="CP228" s="51"/>
      <c r="CQ228" s="51"/>
      <c r="CR228" s="51"/>
      <c r="CS228" s="51"/>
      <c r="CT228" s="51"/>
      <c r="CU228" s="51"/>
      <c r="CV228" s="51"/>
      <c r="CW228" s="51"/>
      <c r="CX228" s="51"/>
      <c r="CY228" s="51"/>
      <c r="CZ228" s="51"/>
      <c r="DA228" s="51"/>
      <c r="DB228" s="51"/>
      <c r="DC228" s="51"/>
      <c r="DD228" s="51"/>
    </row>
    <row r="229" spans="1:108" s="20" customFormat="1" ht="15" customHeight="1" x14ac:dyDescent="0.35">
      <c r="A229" s="131" t="s">
        <v>41</v>
      </c>
      <c r="B229" s="79"/>
      <c r="C229" s="79"/>
      <c r="D229" s="171" t="s">
        <v>210</v>
      </c>
      <c r="E229" s="170" t="s">
        <v>46</v>
      </c>
      <c r="F229" s="170" t="s">
        <v>49</v>
      </c>
      <c r="G229" s="160" t="s">
        <v>280</v>
      </c>
      <c r="J229" s="4">
        <v>25.715</v>
      </c>
      <c r="K229" s="4">
        <v>25.297999999999998</v>
      </c>
      <c r="L229" s="22">
        <f t="shared" si="18"/>
        <v>51.012999999999998</v>
      </c>
      <c r="M229" s="16"/>
      <c r="N229" s="16"/>
      <c r="O229" s="22">
        <f t="shared" si="19"/>
        <v>0</v>
      </c>
      <c r="P229" s="295"/>
      <c r="Q229" s="138"/>
      <c r="R229" s="136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/>
      <c r="CY229" s="22"/>
      <c r="CZ229" s="22"/>
      <c r="DA229" s="22"/>
      <c r="DB229" s="22"/>
      <c r="DC229" s="22"/>
      <c r="DD229" s="22"/>
    </row>
    <row r="230" spans="1:108" s="20" customFormat="1" ht="15" customHeight="1" x14ac:dyDescent="0.35">
      <c r="A230" s="131" t="s">
        <v>41</v>
      </c>
      <c r="B230" s="79"/>
      <c r="C230" s="79"/>
      <c r="D230" s="171" t="s">
        <v>208</v>
      </c>
      <c r="E230" s="170" t="s">
        <v>46</v>
      </c>
      <c r="F230" s="170" t="s">
        <v>49</v>
      </c>
      <c r="G230" s="160" t="s">
        <v>311</v>
      </c>
      <c r="J230" s="4">
        <v>25.873000000000001</v>
      </c>
      <c r="K230" s="4">
        <v>100</v>
      </c>
      <c r="L230" s="22">
        <f t="shared" si="18"/>
        <v>125.873</v>
      </c>
      <c r="M230" s="16"/>
      <c r="N230" s="16"/>
      <c r="O230" s="7">
        <f t="shared" si="19"/>
        <v>0</v>
      </c>
      <c r="P230" s="295"/>
      <c r="Q230" s="137">
        <v>1</v>
      </c>
      <c r="R230" s="139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51"/>
      <c r="AQ230" s="51"/>
      <c r="AR230" s="51"/>
      <c r="AS230" s="51"/>
      <c r="AT230" s="51"/>
      <c r="AU230" s="51"/>
      <c r="AV230" s="51"/>
      <c r="AW230" s="51"/>
      <c r="AX230" s="51"/>
      <c r="AY230" s="51"/>
      <c r="AZ230" s="51"/>
      <c r="BA230" s="51"/>
      <c r="BB230" s="51"/>
      <c r="BC230" s="51"/>
      <c r="BD230" s="51"/>
      <c r="BE230" s="51"/>
      <c r="BF230" s="51"/>
      <c r="BG230" s="51"/>
      <c r="BH230" s="51"/>
      <c r="BI230" s="51"/>
      <c r="BJ230" s="51"/>
      <c r="BK230" s="51"/>
      <c r="BL230" s="51"/>
      <c r="BM230" s="51"/>
      <c r="BN230" s="51"/>
      <c r="BO230" s="51"/>
      <c r="BP230" s="51"/>
      <c r="BQ230" s="51"/>
      <c r="BR230" s="51"/>
      <c r="BS230" s="51"/>
      <c r="BT230" s="51"/>
      <c r="BU230" s="51"/>
      <c r="BV230" s="51"/>
      <c r="BW230" s="51"/>
      <c r="BX230" s="51"/>
      <c r="BY230" s="51"/>
      <c r="BZ230" s="51"/>
      <c r="CA230" s="51"/>
      <c r="CB230" s="51"/>
      <c r="CC230" s="51"/>
      <c r="CD230" s="51"/>
      <c r="CE230" s="51"/>
      <c r="CF230" s="51"/>
      <c r="CG230" s="51"/>
      <c r="CH230" s="51"/>
      <c r="CI230" s="51"/>
      <c r="CJ230" s="51"/>
      <c r="CK230" s="51"/>
      <c r="CL230" s="51"/>
      <c r="CM230" s="51"/>
      <c r="CN230" s="51"/>
      <c r="CO230" s="51"/>
      <c r="CP230" s="51"/>
      <c r="CQ230" s="51"/>
      <c r="CR230" s="51"/>
      <c r="CS230" s="51"/>
      <c r="CT230" s="51"/>
      <c r="CU230" s="51"/>
      <c r="CV230" s="51"/>
      <c r="CW230" s="51"/>
      <c r="CX230" s="51"/>
      <c r="CY230" s="51"/>
      <c r="CZ230" s="51"/>
      <c r="DA230" s="51"/>
      <c r="DB230" s="51"/>
      <c r="DC230" s="51"/>
      <c r="DD230" s="51"/>
    </row>
    <row r="231" spans="1:108" ht="15" customHeight="1" x14ac:dyDescent="0.35">
      <c r="A231" s="131" t="s">
        <v>41</v>
      </c>
      <c r="B231" s="79"/>
      <c r="C231" s="79"/>
      <c r="D231" s="171" t="s">
        <v>208</v>
      </c>
      <c r="E231" s="168" t="s">
        <v>46</v>
      </c>
      <c r="F231" s="168" t="s">
        <v>49</v>
      </c>
      <c r="G231" s="160" t="s">
        <v>285</v>
      </c>
      <c r="H231" s="20"/>
      <c r="I231" s="20"/>
      <c r="J231" s="7">
        <v>26.608000000000001</v>
      </c>
      <c r="K231" s="7">
        <v>100</v>
      </c>
      <c r="L231" s="7">
        <f t="shared" si="18"/>
        <v>126.608</v>
      </c>
      <c r="M231" s="16"/>
      <c r="N231" s="16"/>
      <c r="O231" s="7">
        <f t="shared" si="19"/>
        <v>0</v>
      </c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51"/>
      <c r="AW231" s="51"/>
      <c r="AX231" s="51"/>
      <c r="AY231" s="51"/>
      <c r="AZ231" s="51"/>
      <c r="BA231" s="51"/>
      <c r="BB231" s="51"/>
      <c r="BC231" s="51"/>
      <c r="BD231" s="51"/>
      <c r="BE231" s="51"/>
      <c r="BF231" s="51"/>
      <c r="BG231" s="51"/>
      <c r="BH231" s="51"/>
      <c r="BI231" s="51"/>
      <c r="BJ231" s="51"/>
      <c r="BK231" s="51"/>
      <c r="BL231" s="51"/>
      <c r="BM231" s="51"/>
      <c r="BN231" s="51"/>
      <c r="BO231" s="51"/>
      <c r="BP231" s="51"/>
      <c r="BQ231" s="51"/>
      <c r="BR231" s="51"/>
      <c r="BS231" s="51"/>
      <c r="BT231" s="51"/>
      <c r="BU231" s="51"/>
      <c r="BV231" s="51"/>
      <c r="BW231" s="51"/>
      <c r="BX231" s="51"/>
      <c r="BY231" s="51"/>
      <c r="BZ231" s="51"/>
      <c r="CA231" s="51"/>
      <c r="CB231" s="51"/>
      <c r="CC231" s="51"/>
      <c r="CD231" s="51"/>
      <c r="CE231" s="51"/>
      <c r="CF231" s="51"/>
      <c r="CG231" s="51"/>
      <c r="CH231" s="51"/>
      <c r="CI231" s="51"/>
      <c r="CJ231" s="51"/>
      <c r="CK231" s="51"/>
      <c r="CL231" s="51"/>
      <c r="CM231" s="51"/>
      <c r="CN231" s="51"/>
      <c r="CO231" s="51"/>
      <c r="CP231" s="51"/>
      <c r="CQ231" s="51"/>
      <c r="CR231" s="51"/>
      <c r="CS231" s="51"/>
      <c r="CT231" s="51"/>
      <c r="CU231" s="51"/>
      <c r="CV231" s="51"/>
      <c r="CW231" s="51"/>
      <c r="CX231" s="51"/>
      <c r="CY231" s="51"/>
      <c r="CZ231" s="51"/>
      <c r="DA231" s="51"/>
      <c r="DB231" s="51"/>
      <c r="DC231" s="51"/>
      <c r="DD231" s="51"/>
    </row>
    <row r="232" spans="1:108" ht="15" customHeight="1" x14ac:dyDescent="0.35">
      <c r="A232" s="131" t="s">
        <v>41</v>
      </c>
      <c r="B232" s="79"/>
      <c r="C232" s="79"/>
      <c r="D232" s="171" t="s">
        <v>210</v>
      </c>
      <c r="E232" s="170" t="s">
        <v>46</v>
      </c>
      <c r="F232" s="170" t="s">
        <v>49</v>
      </c>
      <c r="G232" s="160" t="s">
        <v>301</v>
      </c>
      <c r="H232" s="20"/>
      <c r="I232" s="20"/>
      <c r="J232" s="7">
        <v>26.62</v>
      </c>
      <c r="K232" s="7">
        <v>24.579000000000001</v>
      </c>
      <c r="L232" s="7">
        <f t="shared" si="18"/>
        <v>51.198999999999998</v>
      </c>
      <c r="M232" s="16"/>
      <c r="N232" s="16"/>
      <c r="O232" s="7">
        <f t="shared" si="19"/>
        <v>0</v>
      </c>
      <c r="Q232" s="138"/>
      <c r="R232" s="136"/>
    </row>
    <row r="233" spans="1:108" ht="15" customHeight="1" x14ac:dyDescent="0.35">
      <c r="A233" s="131" t="s">
        <v>41</v>
      </c>
      <c r="B233" s="79"/>
      <c r="C233" s="79"/>
      <c r="D233" s="171" t="s">
        <v>208</v>
      </c>
      <c r="E233" s="170" t="s">
        <v>46</v>
      </c>
      <c r="F233" s="170" t="s">
        <v>49</v>
      </c>
      <c r="G233" s="160" t="s">
        <v>317</v>
      </c>
      <c r="H233" s="20"/>
      <c r="I233" s="20"/>
      <c r="J233" s="4">
        <v>26.922999999999998</v>
      </c>
      <c r="K233" s="4">
        <v>100</v>
      </c>
      <c r="L233" s="22">
        <f t="shared" si="18"/>
        <v>126.923</v>
      </c>
      <c r="M233" s="16"/>
      <c r="N233" s="16"/>
      <c r="O233" s="7">
        <f t="shared" si="19"/>
        <v>0</v>
      </c>
    </row>
    <row r="234" spans="1:108" ht="15" customHeight="1" x14ac:dyDescent="0.35">
      <c r="A234" s="131" t="s">
        <v>41</v>
      </c>
      <c r="B234" s="79"/>
      <c r="C234" s="79"/>
      <c r="D234" s="171" t="s">
        <v>208</v>
      </c>
      <c r="E234" s="168" t="s">
        <v>46</v>
      </c>
      <c r="F234" s="168" t="s">
        <v>49</v>
      </c>
      <c r="G234" s="160" t="s">
        <v>295</v>
      </c>
      <c r="H234" s="20"/>
      <c r="I234" s="20"/>
      <c r="J234" s="7">
        <v>27.041</v>
      </c>
      <c r="K234" s="7">
        <v>100</v>
      </c>
      <c r="L234" s="7">
        <f t="shared" si="18"/>
        <v>127.041</v>
      </c>
      <c r="M234" s="16"/>
      <c r="N234" s="16"/>
      <c r="O234" s="7">
        <f t="shared" si="19"/>
        <v>0</v>
      </c>
    </row>
    <row r="235" spans="1:108" ht="15" customHeight="1" x14ac:dyDescent="0.35">
      <c r="A235" s="131" t="s">
        <v>41</v>
      </c>
      <c r="B235" s="79"/>
      <c r="C235" s="79"/>
      <c r="D235" s="171" t="s">
        <v>208</v>
      </c>
      <c r="E235" s="170" t="s">
        <v>46</v>
      </c>
      <c r="F235" s="170" t="s">
        <v>49</v>
      </c>
      <c r="G235" s="160" t="s">
        <v>214</v>
      </c>
      <c r="H235" s="20"/>
      <c r="I235" s="20"/>
      <c r="J235" s="4">
        <v>27.044</v>
      </c>
      <c r="K235" s="4">
        <v>22.161000000000001</v>
      </c>
      <c r="L235" s="22">
        <f t="shared" si="18"/>
        <v>49.204999999999998</v>
      </c>
      <c r="M235" s="16"/>
      <c r="N235" s="206">
        <v>7</v>
      </c>
      <c r="O235" s="22">
        <f t="shared" si="19"/>
        <v>7</v>
      </c>
      <c r="Q235" s="138"/>
      <c r="R235" s="136">
        <v>9</v>
      </c>
    </row>
    <row r="236" spans="1:108" ht="15" customHeight="1" x14ac:dyDescent="0.35">
      <c r="A236" s="131" t="s">
        <v>41</v>
      </c>
      <c r="B236" s="79"/>
      <c r="C236" s="79"/>
      <c r="D236" s="171" t="s">
        <v>208</v>
      </c>
      <c r="E236" s="168" t="s">
        <v>46</v>
      </c>
      <c r="F236" s="168" t="s">
        <v>49</v>
      </c>
      <c r="G236" s="160" t="s">
        <v>219</v>
      </c>
      <c r="H236" s="20"/>
      <c r="I236" s="20"/>
      <c r="J236" s="7">
        <v>27.466999999999999</v>
      </c>
      <c r="K236" s="7">
        <v>22.058</v>
      </c>
      <c r="L236" s="7">
        <f t="shared" si="18"/>
        <v>49.524999999999999</v>
      </c>
      <c r="M236" s="16"/>
      <c r="N236" s="206">
        <v>8</v>
      </c>
      <c r="O236" s="7">
        <f t="shared" si="19"/>
        <v>8</v>
      </c>
      <c r="Q236" s="138"/>
      <c r="R236" s="136">
        <v>10</v>
      </c>
    </row>
    <row r="237" spans="1:108" ht="15" customHeight="1" x14ac:dyDescent="0.35">
      <c r="A237" s="131" t="s">
        <v>41</v>
      </c>
      <c r="B237" s="79"/>
      <c r="C237" s="79"/>
      <c r="D237" s="171" t="s">
        <v>210</v>
      </c>
      <c r="E237" s="168" t="s">
        <v>46</v>
      </c>
      <c r="F237" s="168" t="s">
        <v>49</v>
      </c>
      <c r="G237" s="160" t="s">
        <v>229</v>
      </c>
      <c r="H237" s="20"/>
      <c r="I237" s="20"/>
      <c r="J237" s="7">
        <v>27.53</v>
      </c>
      <c r="K237" s="7">
        <v>26.994</v>
      </c>
      <c r="L237" s="7">
        <f t="shared" ref="L237:L260" si="20">SUM(J237:K237)</f>
        <v>54.524000000000001</v>
      </c>
      <c r="M237" s="16"/>
      <c r="N237" s="16"/>
      <c r="O237" s="7">
        <f t="shared" ref="O237:O260" si="21">SUM(M237:N237)</f>
        <v>0</v>
      </c>
      <c r="Q237" s="138"/>
      <c r="R237" s="136"/>
    </row>
    <row r="238" spans="1:108" ht="15" customHeight="1" x14ac:dyDescent="0.35">
      <c r="A238" s="131" t="s">
        <v>41</v>
      </c>
      <c r="B238" s="79"/>
      <c r="C238" s="79"/>
      <c r="D238" s="171" t="s">
        <v>210</v>
      </c>
      <c r="E238" s="170" t="s">
        <v>46</v>
      </c>
      <c r="F238" s="170" t="s">
        <v>49</v>
      </c>
      <c r="G238" s="160" t="s">
        <v>247</v>
      </c>
      <c r="H238" s="20"/>
      <c r="I238" s="20"/>
      <c r="J238" s="4">
        <v>27.786000000000001</v>
      </c>
      <c r="K238" s="4">
        <v>29.007999999999999</v>
      </c>
      <c r="L238" s="22">
        <f t="shared" si="20"/>
        <v>56.793999999999997</v>
      </c>
      <c r="M238" s="16"/>
      <c r="N238" s="16"/>
      <c r="O238" s="7">
        <f t="shared" si="21"/>
        <v>0</v>
      </c>
    </row>
    <row r="239" spans="1:108" ht="15" customHeight="1" x14ac:dyDescent="0.35">
      <c r="A239" s="131" t="s">
        <v>41</v>
      </c>
      <c r="B239" s="79"/>
      <c r="C239" s="79"/>
      <c r="D239" s="171" t="s">
        <v>211</v>
      </c>
      <c r="E239" s="168" t="s">
        <v>46</v>
      </c>
      <c r="F239" s="168" t="s">
        <v>49</v>
      </c>
      <c r="G239" s="160" t="s">
        <v>221</v>
      </c>
      <c r="H239" s="20"/>
      <c r="I239" s="20"/>
      <c r="J239" s="7">
        <v>28.125</v>
      </c>
      <c r="K239" s="7">
        <v>27.678999999999998</v>
      </c>
      <c r="L239" s="7">
        <f t="shared" si="20"/>
        <v>55.804000000000002</v>
      </c>
      <c r="M239" s="16"/>
      <c r="N239" s="16"/>
      <c r="O239" s="7">
        <f t="shared" si="21"/>
        <v>0</v>
      </c>
    </row>
    <row r="240" spans="1:108" ht="15" customHeight="1" x14ac:dyDescent="0.35">
      <c r="A240" s="131" t="s">
        <v>41</v>
      </c>
      <c r="B240" s="79"/>
      <c r="C240" s="79"/>
      <c r="D240" s="171" t="s">
        <v>208</v>
      </c>
      <c r="E240" s="168" t="s">
        <v>46</v>
      </c>
      <c r="F240" s="168" t="s">
        <v>49</v>
      </c>
      <c r="G240" s="160" t="s">
        <v>288</v>
      </c>
      <c r="H240" s="20"/>
      <c r="I240" s="20"/>
      <c r="J240" s="7">
        <v>28.265999999999998</v>
      </c>
      <c r="K240" s="7">
        <v>30.815000000000001</v>
      </c>
      <c r="L240" s="7">
        <f t="shared" si="20"/>
        <v>59.081000000000003</v>
      </c>
      <c r="M240" s="16"/>
      <c r="N240" s="16"/>
      <c r="O240" s="7">
        <f t="shared" si="21"/>
        <v>0</v>
      </c>
    </row>
    <row r="241" spans="1:18" ht="15" customHeight="1" x14ac:dyDescent="0.35">
      <c r="A241" s="131" t="s">
        <v>41</v>
      </c>
      <c r="B241" s="79"/>
      <c r="C241" s="79"/>
      <c r="D241" s="171" t="s">
        <v>207</v>
      </c>
      <c r="E241" s="168" t="s">
        <v>46</v>
      </c>
      <c r="F241" s="168" t="s">
        <v>49</v>
      </c>
      <c r="G241" s="160" t="s">
        <v>228</v>
      </c>
      <c r="H241" s="20"/>
      <c r="I241" s="20"/>
      <c r="J241" s="7">
        <v>28.553000000000001</v>
      </c>
      <c r="K241" s="7">
        <v>22.623999999999999</v>
      </c>
      <c r="L241" s="7">
        <f t="shared" si="20"/>
        <v>51.177</v>
      </c>
      <c r="M241" s="16"/>
      <c r="N241" s="206">
        <v>6</v>
      </c>
      <c r="O241" s="7">
        <f t="shared" si="21"/>
        <v>6</v>
      </c>
      <c r="Q241" s="138"/>
      <c r="R241" s="136"/>
    </row>
    <row r="242" spans="1:18" ht="15" customHeight="1" x14ac:dyDescent="0.35">
      <c r="A242" s="131" t="s">
        <v>41</v>
      </c>
      <c r="B242" s="79"/>
      <c r="C242" s="79"/>
      <c r="D242" s="171" t="s">
        <v>208</v>
      </c>
      <c r="E242" s="170" t="s">
        <v>46</v>
      </c>
      <c r="F242" s="170" t="s">
        <v>49</v>
      </c>
      <c r="G242" s="160" t="s">
        <v>306</v>
      </c>
      <c r="H242" s="20"/>
      <c r="I242" s="20"/>
      <c r="J242" s="4">
        <v>28.611000000000001</v>
      </c>
      <c r="K242" s="4">
        <v>100</v>
      </c>
      <c r="L242" s="22">
        <f t="shared" si="20"/>
        <v>128.61099999999999</v>
      </c>
      <c r="M242" s="16"/>
      <c r="N242" s="16"/>
      <c r="O242" s="7">
        <f t="shared" si="21"/>
        <v>0</v>
      </c>
    </row>
    <row r="243" spans="1:18" ht="15" customHeight="1" x14ac:dyDescent="0.35">
      <c r="A243" s="131" t="s">
        <v>41</v>
      </c>
      <c r="B243" s="79"/>
      <c r="C243" s="79"/>
      <c r="D243" s="171" t="s">
        <v>207</v>
      </c>
      <c r="E243" s="168" t="s">
        <v>46</v>
      </c>
      <c r="F243" s="168" t="s">
        <v>49</v>
      </c>
      <c r="G243" s="160" t="s">
        <v>299</v>
      </c>
      <c r="H243" s="20"/>
      <c r="I243" s="20"/>
      <c r="J243" s="7">
        <v>28.619</v>
      </c>
      <c r="K243" s="7">
        <v>100</v>
      </c>
      <c r="L243" s="7">
        <f t="shared" si="20"/>
        <v>128.619</v>
      </c>
      <c r="M243" s="16"/>
      <c r="N243" s="16"/>
      <c r="O243" s="7">
        <f t="shared" si="21"/>
        <v>0</v>
      </c>
    </row>
    <row r="244" spans="1:18" ht="15" customHeight="1" x14ac:dyDescent="0.35">
      <c r="A244" s="131" t="s">
        <v>41</v>
      </c>
      <c r="B244" s="79"/>
      <c r="C244" s="79"/>
      <c r="D244" s="171" t="s">
        <v>210</v>
      </c>
      <c r="E244" s="168" t="s">
        <v>46</v>
      </c>
      <c r="F244" s="168" t="s">
        <v>49</v>
      </c>
      <c r="G244" s="160" t="s">
        <v>292</v>
      </c>
      <c r="H244" s="20"/>
      <c r="I244" s="20"/>
      <c r="J244" s="7">
        <v>29.274999999999999</v>
      </c>
      <c r="K244" s="7">
        <v>28.158999999999999</v>
      </c>
      <c r="L244" s="7">
        <f t="shared" si="20"/>
        <v>57.433999999999997</v>
      </c>
      <c r="M244" s="16"/>
      <c r="N244" s="16"/>
      <c r="O244" s="7">
        <f t="shared" si="21"/>
        <v>0</v>
      </c>
    </row>
    <row r="245" spans="1:18" ht="15" customHeight="1" x14ac:dyDescent="0.35">
      <c r="A245" s="131" t="s">
        <v>41</v>
      </c>
      <c r="B245" s="79"/>
      <c r="C245" s="79"/>
      <c r="D245" s="171" t="s">
        <v>208</v>
      </c>
      <c r="E245" s="170" t="s">
        <v>46</v>
      </c>
      <c r="F245" s="170" t="s">
        <v>49</v>
      </c>
      <c r="G245" s="160" t="s">
        <v>239</v>
      </c>
      <c r="H245" s="20"/>
      <c r="I245" s="20"/>
      <c r="J245" s="4">
        <v>29.425999999999998</v>
      </c>
      <c r="K245" s="4">
        <v>28.423999999999999</v>
      </c>
      <c r="L245" s="22">
        <f t="shared" si="20"/>
        <v>57.849999999999994</v>
      </c>
      <c r="M245" s="16"/>
      <c r="N245" s="16"/>
      <c r="O245" s="7">
        <f t="shared" si="21"/>
        <v>0</v>
      </c>
    </row>
    <row r="246" spans="1:18" ht="15" customHeight="1" x14ac:dyDescent="0.35">
      <c r="A246" s="131" t="s">
        <v>41</v>
      </c>
      <c r="B246" s="79"/>
      <c r="C246" s="79"/>
      <c r="D246" s="171" t="s">
        <v>208</v>
      </c>
      <c r="E246" s="168" t="s">
        <v>46</v>
      </c>
      <c r="F246" s="168" t="s">
        <v>49</v>
      </c>
      <c r="G246" s="160" t="s">
        <v>226</v>
      </c>
      <c r="H246" s="20"/>
      <c r="I246" s="20"/>
      <c r="J246" s="7">
        <v>29.483000000000001</v>
      </c>
      <c r="K246" s="7">
        <v>28.867000000000001</v>
      </c>
      <c r="L246" s="7">
        <f t="shared" si="20"/>
        <v>58.35</v>
      </c>
      <c r="M246" s="16"/>
      <c r="N246" s="16"/>
      <c r="O246" s="7">
        <f t="shared" si="21"/>
        <v>0</v>
      </c>
    </row>
    <row r="247" spans="1:18" ht="15" customHeight="1" x14ac:dyDescent="0.35">
      <c r="A247" s="131" t="s">
        <v>41</v>
      </c>
      <c r="B247" s="79"/>
      <c r="C247" s="79"/>
      <c r="D247" s="171" t="s">
        <v>208</v>
      </c>
      <c r="E247" s="170" t="s">
        <v>46</v>
      </c>
      <c r="F247" s="170" t="s">
        <v>49</v>
      </c>
      <c r="G247" s="160" t="s">
        <v>303</v>
      </c>
      <c r="H247" s="20"/>
      <c r="I247" s="20"/>
      <c r="J247" s="4">
        <v>29.512</v>
      </c>
      <c r="K247" s="4">
        <v>26.356999999999999</v>
      </c>
      <c r="L247" s="22">
        <f t="shared" si="20"/>
        <v>55.869</v>
      </c>
      <c r="M247" s="16"/>
      <c r="N247" s="16"/>
      <c r="O247" s="7">
        <f t="shared" si="21"/>
        <v>0</v>
      </c>
      <c r="Q247" s="138"/>
      <c r="R247" s="136">
        <v>2</v>
      </c>
    </row>
    <row r="248" spans="1:18" ht="15" customHeight="1" x14ac:dyDescent="0.35">
      <c r="A248" s="131" t="s">
        <v>41</v>
      </c>
      <c r="B248" s="79"/>
      <c r="C248" s="79"/>
      <c r="D248" s="171" t="s">
        <v>207</v>
      </c>
      <c r="E248" s="168" t="s">
        <v>46</v>
      </c>
      <c r="F248" s="168" t="s">
        <v>49</v>
      </c>
      <c r="G248" s="160" t="s">
        <v>294</v>
      </c>
      <c r="H248" s="20"/>
      <c r="I248" s="20"/>
      <c r="J248" s="7">
        <v>29.712</v>
      </c>
      <c r="K248" s="7">
        <v>38.481999999999999</v>
      </c>
      <c r="L248" s="7">
        <f t="shared" si="20"/>
        <v>68.194000000000003</v>
      </c>
      <c r="M248" s="16"/>
      <c r="N248" s="16"/>
      <c r="O248" s="7">
        <f t="shared" si="21"/>
        <v>0</v>
      </c>
    </row>
    <row r="249" spans="1:18" ht="15" customHeight="1" x14ac:dyDescent="0.35">
      <c r="A249" s="131" t="s">
        <v>41</v>
      </c>
      <c r="B249" s="79"/>
      <c r="C249" s="79"/>
      <c r="D249" s="171" t="s">
        <v>208</v>
      </c>
      <c r="E249" s="170" t="s">
        <v>46</v>
      </c>
      <c r="F249" s="170" t="s">
        <v>49</v>
      </c>
      <c r="G249" s="160" t="s">
        <v>154</v>
      </c>
      <c r="H249" s="20"/>
      <c r="I249" s="20"/>
      <c r="J249" s="4">
        <v>29.992999999999999</v>
      </c>
      <c r="K249" s="4">
        <v>24.606999999999999</v>
      </c>
      <c r="L249" s="22">
        <f t="shared" si="20"/>
        <v>54.599999999999994</v>
      </c>
      <c r="M249" s="16"/>
      <c r="N249" s="16"/>
      <c r="O249" s="7">
        <f t="shared" si="21"/>
        <v>0</v>
      </c>
      <c r="Q249" s="138"/>
      <c r="R249" s="136">
        <v>4</v>
      </c>
    </row>
    <row r="250" spans="1:18" ht="15" customHeight="1" x14ac:dyDescent="0.35">
      <c r="A250" s="131" t="s">
        <v>41</v>
      </c>
      <c r="B250" s="79"/>
      <c r="C250" s="79"/>
      <c r="D250" s="171" t="s">
        <v>207</v>
      </c>
      <c r="E250" s="170" t="s">
        <v>46</v>
      </c>
      <c r="F250" s="170" t="s">
        <v>49</v>
      </c>
      <c r="G250" s="160" t="s">
        <v>321</v>
      </c>
      <c r="H250" s="20"/>
      <c r="I250" s="20"/>
      <c r="J250" s="4">
        <v>30.218</v>
      </c>
      <c r="K250" s="4">
        <v>100</v>
      </c>
      <c r="L250" s="22">
        <f t="shared" si="20"/>
        <v>130.21799999999999</v>
      </c>
      <c r="M250" s="16"/>
      <c r="N250" s="16"/>
      <c r="O250" s="7">
        <f t="shared" si="21"/>
        <v>0</v>
      </c>
    </row>
    <row r="251" spans="1:18" ht="15" customHeight="1" x14ac:dyDescent="0.35">
      <c r="A251" s="131" t="s">
        <v>41</v>
      </c>
      <c r="B251" s="79"/>
      <c r="C251" s="79"/>
      <c r="D251" s="171" t="s">
        <v>208</v>
      </c>
      <c r="E251" s="170" t="s">
        <v>46</v>
      </c>
      <c r="F251" s="170" t="s">
        <v>49</v>
      </c>
      <c r="G251" s="160" t="s">
        <v>309</v>
      </c>
      <c r="H251" s="20"/>
      <c r="I251" s="20"/>
      <c r="J251" s="4">
        <v>30.527999999999999</v>
      </c>
      <c r="K251" s="4">
        <v>23.183</v>
      </c>
      <c r="L251" s="22">
        <f t="shared" si="20"/>
        <v>53.710999999999999</v>
      </c>
      <c r="M251" s="16"/>
      <c r="N251" s="206">
        <v>1</v>
      </c>
      <c r="O251" s="7">
        <f t="shared" si="21"/>
        <v>1</v>
      </c>
      <c r="Q251" s="138"/>
      <c r="R251" s="136">
        <v>6</v>
      </c>
    </row>
    <row r="252" spans="1:18" ht="15" customHeight="1" x14ac:dyDescent="0.35">
      <c r="A252" s="131" t="s">
        <v>41</v>
      </c>
      <c r="B252" s="79"/>
      <c r="C252" s="79"/>
      <c r="D252" s="171" t="s">
        <v>210</v>
      </c>
      <c r="E252" s="168" t="s">
        <v>46</v>
      </c>
      <c r="F252" s="168" t="s">
        <v>49</v>
      </c>
      <c r="G252" s="160" t="s">
        <v>296</v>
      </c>
      <c r="H252" s="20"/>
      <c r="I252" s="20"/>
      <c r="J252" s="7">
        <v>41.051000000000002</v>
      </c>
      <c r="K252" s="7">
        <v>39.249000000000002</v>
      </c>
      <c r="L252" s="7">
        <f t="shared" si="20"/>
        <v>80.300000000000011</v>
      </c>
      <c r="M252" s="16"/>
      <c r="N252" s="16"/>
      <c r="O252" s="7">
        <f t="shared" si="21"/>
        <v>0</v>
      </c>
    </row>
    <row r="253" spans="1:18" ht="15" customHeight="1" x14ac:dyDescent="0.35">
      <c r="A253" s="131" t="s">
        <v>41</v>
      </c>
      <c r="B253" s="79"/>
      <c r="C253" s="79"/>
      <c r="D253" s="171" t="s">
        <v>211</v>
      </c>
      <c r="E253" s="170" t="s">
        <v>46</v>
      </c>
      <c r="F253" s="170" t="s">
        <v>49</v>
      </c>
      <c r="G253" s="160" t="s">
        <v>315</v>
      </c>
      <c r="H253" s="20"/>
      <c r="I253" s="20"/>
      <c r="J253" s="4">
        <v>100</v>
      </c>
      <c r="K253" s="4">
        <v>24.846</v>
      </c>
      <c r="L253" s="22">
        <f t="shared" si="20"/>
        <v>124.846</v>
      </c>
      <c r="M253" s="16"/>
      <c r="N253" s="16"/>
      <c r="O253" s="7">
        <f t="shared" si="21"/>
        <v>0</v>
      </c>
      <c r="Q253" s="138"/>
      <c r="R253" s="136"/>
    </row>
    <row r="254" spans="1:18" ht="15" customHeight="1" x14ac:dyDescent="0.35">
      <c r="A254" s="131" t="s">
        <v>41</v>
      </c>
      <c r="B254" s="79"/>
      <c r="C254" s="79"/>
      <c r="D254" s="171" t="s">
        <v>209</v>
      </c>
      <c r="E254" s="170" t="s">
        <v>46</v>
      </c>
      <c r="F254" s="170" t="s">
        <v>49</v>
      </c>
      <c r="G254" s="160" t="s">
        <v>279</v>
      </c>
      <c r="H254" s="20"/>
      <c r="I254" s="20"/>
      <c r="J254" s="4">
        <v>100</v>
      </c>
      <c r="K254" s="4">
        <v>26.728000000000002</v>
      </c>
      <c r="L254" s="22">
        <f t="shared" si="20"/>
        <v>126.72800000000001</v>
      </c>
      <c r="M254" s="16"/>
      <c r="N254" s="16"/>
      <c r="O254" s="22">
        <f t="shared" si="21"/>
        <v>0</v>
      </c>
    </row>
    <row r="255" spans="1:18" ht="15" customHeight="1" x14ac:dyDescent="0.35">
      <c r="A255" s="131" t="s">
        <v>41</v>
      </c>
      <c r="B255" s="79"/>
      <c r="C255" s="79"/>
      <c r="D255" s="171" t="s">
        <v>208</v>
      </c>
      <c r="E255" s="168" t="s">
        <v>46</v>
      </c>
      <c r="F255" s="168" t="s">
        <v>49</v>
      </c>
      <c r="G255" s="160" t="s">
        <v>218</v>
      </c>
      <c r="H255" s="20"/>
      <c r="I255" s="20"/>
      <c r="J255" s="7">
        <v>100</v>
      </c>
      <c r="K255" s="7">
        <v>28.439</v>
      </c>
      <c r="L255" s="7">
        <f t="shared" si="20"/>
        <v>128.43899999999999</v>
      </c>
      <c r="M255" s="16"/>
      <c r="N255" s="16"/>
      <c r="O255" s="7">
        <f t="shared" si="21"/>
        <v>0</v>
      </c>
    </row>
    <row r="256" spans="1:18" ht="15" customHeight="1" x14ac:dyDescent="0.35">
      <c r="A256" s="131" t="s">
        <v>41</v>
      </c>
      <c r="B256" s="79"/>
      <c r="C256" s="79"/>
      <c r="D256" s="171" t="s">
        <v>210</v>
      </c>
      <c r="E256" s="170" t="s">
        <v>46</v>
      </c>
      <c r="F256" s="170" t="s">
        <v>49</v>
      </c>
      <c r="G256" s="160" t="s">
        <v>308</v>
      </c>
      <c r="H256" s="20"/>
      <c r="I256" s="20"/>
      <c r="J256" s="4">
        <v>100</v>
      </c>
      <c r="K256" s="4">
        <v>33.912999999999997</v>
      </c>
      <c r="L256" s="22">
        <f t="shared" si="20"/>
        <v>133.91300000000001</v>
      </c>
      <c r="M256" s="16"/>
      <c r="N256" s="16"/>
      <c r="O256" s="7">
        <f t="shared" si="21"/>
        <v>0</v>
      </c>
    </row>
    <row r="257" spans="1:108" ht="15" customHeight="1" x14ac:dyDescent="0.35">
      <c r="A257" s="131" t="s">
        <v>41</v>
      </c>
      <c r="B257" s="79"/>
      <c r="C257" s="79"/>
      <c r="D257" s="171" t="s">
        <v>208</v>
      </c>
      <c r="E257" s="170" t="s">
        <v>46</v>
      </c>
      <c r="F257" s="170" t="s">
        <v>49</v>
      </c>
      <c r="G257" s="160" t="s">
        <v>283</v>
      </c>
      <c r="H257" s="20"/>
      <c r="I257" s="20"/>
      <c r="J257" s="4">
        <v>100</v>
      </c>
      <c r="K257" s="4">
        <v>45.02</v>
      </c>
      <c r="L257" s="22">
        <f t="shared" si="20"/>
        <v>145.02000000000001</v>
      </c>
      <c r="M257" s="16"/>
      <c r="N257" s="16"/>
      <c r="O257" s="22">
        <f t="shared" si="21"/>
        <v>0</v>
      </c>
    </row>
    <row r="258" spans="1:108" ht="15" customHeight="1" x14ac:dyDescent="0.35">
      <c r="A258" s="131" t="s">
        <v>41</v>
      </c>
      <c r="B258" s="79"/>
      <c r="C258" s="79"/>
      <c r="D258" s="171" t="s">
        <v>208</v>
      </c>
      <c r="E258" s="168" t="s">
        <v>46</v>
      </c>
      <c r="F258" s="168" t="s">
        <v>49</v>
      </c>
      <c r="G258" s="160" t="s">
        <v>297</v>
      </c>
      <c r="H258" s="20"/>
      <c r="I258" s="20"/>
      <c r="J258" s="7">
        <v>100</v>
      </c>
      <c r="K258" s="7">
        <v>100</v>
      </c>
      <c r="L258" s="7">
        <f t="shared" si="20"/>
        <v>200</v>
      </c>
      <c r="M258" s="16"/>
      <c r="N258" s="16"/>
      <c r="O258" s="7">
        <f t="shared" si="21"/>
        <v>0</v>
      </c>
    </row>
    <row r="259" spans="1:108" ht="15" customHeight="1" x14ac:dyDescent="0.35">
      <c r="A259" s="131" t="s">
        <v>41</v>
      </c>
      <c r="B259" s="79"/>
      <c r="C259" s="79"/>
      <c r="D259" s="171" t="s">
        <v>207</v>
      </c>
      <c r="E259" s="170" t="s">
        <v>46</v>
      </c>
      <c r="F259" s="170" t="s">
        <v>49</v>
      </c>
      <c r="G259" s="160" t="s">
        <v>300</v>
      </c>
      <c r="H259" s="20"/>
      <c r="I259" s="20"/>
      <c r="J259" s="7">
        <v>100</v>
      </c>
      <c r="K259" s="7">
        <v>100</v>
      </c>
      <c r="L259" s="7">
        <f t="shared" si="20"/>
        <v>200</v>
      </c>
      <c r="M259" s="16"/>
      <c r="N259" s="16"/>
      <c r="O259" s="7">
        <f t="shared" si="21"/>
        <v>0</v>
      </c>
    </row>
    <row r="260" spans="1:108" ht="15" customHeight="1" x14ac:dyDescent="0.35">
      <c r="A260" s="131" t="s">
        <v>41</v>
      </c>
      <c r="B260" s="79"/>
      <c r="C260" s="79"/>
      <c r="D260" s="171" t="s">
        <v>208</v>
      </c>
      <c r="E260" s="170" t="s">
        <v>46</v>
      </c>
      <c r="F260" s="170" t="s">
        <v>49</v>
      </c>
      <c r="G260" s="160" t="s">
        <v>326</v>
      </c>
      <c r="H260" s="20"/>
      <c r="I260" s="20"/>
      <c r="J260" s="4">
        <v>100</v>
      </c>
      <c r="K260" s="4">
        <v>100</v>
      </c>
      <c r="L260" s="22">
        <f t="shared" si="20"/>
        <v>200</v>
      </c>
      <c r="M260" s="16"/>
      <c r="N260" s="16"/>
      <c r="O260" s="7">
        <f t="shared" si="21"/>
        <v>0</v>
      </c>
    </row>
    <row r="261" spans="1:108" s="3" customFormat="1" x14ac:dyDescent="0.35">
      <c r="A261" s="131" t="s">
        <v>40</v>
      </c>
      <c r="B261" s="131"/>
      <c r="C261" s="131"/>
      <c r="D261" s="164" t="s">
        <v>40</v>
      </c>
      <c r="E261" s="164"/>
      <c r="F261" s="164"/>
      <c r="G261" s="18" t="s">
        <v>33</v>
      </c>
      <c r="P261" s="295"/>
      <c r="Q261" s="311" t="s">
        <v>515</v>
      </c>
      <c r="R261" s="311" t="s">
        <v>516</v>
      </c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/>
      <c r="CY261" s="22"/>
      <c r="CZ261" s="22"/>
      <c r="DA261" s="22"/>
      <c r="DB261" s="22"/>
      <c r="DC261" s="22"/>
      <c r="DD261" s="22"/>
    </row>
    <row r="262" spans="1:108" x14ac:dyDescent="0.35">
      <c r="A262" s="131" t="s">
        <v>40</v>
      </c>
      <c r="B262" s="131"/>
      <c r="C262" s="131"/>
      <c r="D262" s="166">
        <v>26</v>
      </c>
      <c r="E262" s="166">
        <v>27</v>
      </c>
      <c r="F262" s="166"/>
      <c r="G262" s="19" t="s">
        <v>4</v>
      </c>
      <c r="H262" s="19" t="s">
        <v>5</v>
      </c>
      <c r="I262" s="19" t="s">
        <v>6</v>
      </c>
      <c r="J262" s="19" t="s">
        <v>5</v>
      </c>
      <c r="K262" s="19" t="s">
        <v>6</v>
      </c>
      <c r="L262" s="19" t="s">
        <v>122</v>
      </c>
      <c r="M262" s="19" t="s">
        <v>5</v>
      </c>
      <c r="N262" s="19" t="s">
        <v>6</v>
      </c>
      <c r="O262" s="19" t="s">
        <v>58</v>
      </c>
      <c r="Q262" s="138" t="s">
        <v>514</v>
      </c>
      <c r="R262" s="138" t="s">
        <v>514</v>
      </c>
    </row>
    <row r="263" spans="1:108" s="11" customFormat="1" x14ac:dyDescent="0.35">
      <c r="A263" s="131" t="s">
        <v>40</v>
      </c>
      <c r="B263" s="79"/>
      <c r="C263" s="162" t="s">
        <v>436</v>
      </c>
      <c r="D263" s="167"/>
      <c r="E263" s="163"/>
      <c r="F263" s="163"/>
      <c r="G263" s="20"/>
      <c r="H263" s="20" t="s">
        <v>1</v>
      </c>
      <c r="I263" s="20"/>
      <c r="J263" s="20" t="s">
        <v>2</v>
      </c>
      <c r="K263" s="20"/>
      <c r="L263" s="20"/>
      <c r="M263" s="20" t="s">
        <v>3</v>
      </c>
      <c r="N263" s="20"/>
      <c r="O263" s="20"/>
      <c r="P263" s="295"/>
      <c r="Q263" s="137"/>
      <c r="R263" s="139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2"/>
      <c r="CP263" s="22"/>
      <c r="CQ263" s="22"/>
      <c r="CR263" s="22"/>
      <c r="CS263" s="22"/>
      <c r="CT263" s="22"/>
      <c r="CU263" s="22"/>
      <c r="CV263" s="22"/>
      <c r="CW263" s="22"/>
      <c r="CX263" s="22"/>
      <c r="CY263" s="22"/>
      <c r="CZ263" s="22"/>
      <c r="DA263" s="22"/>
      <c r="DB263" s="22"/>
      <c r="DC263" s="22"/>
      <c r="DD263" s="22"/>
    </row>
    <row r="264" spans="1:108" s="20" customFormat="1" ht="15.5" x14ac:dyDescent="0.35">
      <c r="A264" s="131" t="s">
        <v>41</v>
      </c>
      <c r="B264" s="79"/>
      <c r="C264" s="79"/>
      <c r="D264" s="167" t="s">
        <v>208</v>
      </c>
      <c r="E264" s="168" t="s">
        <v>42</v>
      </c>
      <c r="F264" s="168" t="s">
        <v>50</v>
      </c>
      <c r="G264" s="145" t="s">
        <v>86</v>
      </c>
      <c r="J264" s="7">
        <v>7.21</v>
      </c>
      <c r="K264" s="7">
        <v>7.67</v>
      </c>
      <c r="L264" s="7">
        <f t="shared" ref="L264:L295" si="22">SUM(J264:K264)</f>
        <v>14.879999999999999</v>
      </c>
      <c r="M264" s="206">
        <v>10</v>
      </c>
      <c r="N264" s="20">
        <v>10</v>
      </c>
      <c r="O264" s="22">
        <f t="shared" ref="O264:O295" si="23">SUM(M264:N264)</f>
        <v>20</v>
      </c>
      <c r="P264" s="296" t="s">
        <v>498</v>
      </c>
      <c r="Q264" s="138">
        <v>10</v>
      </c>
      <c r="R264" s="136">
        <v>10</v>
      </c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/>
      <c r="AQ264" s="51"/>
      <c r="AR264" s="51"/>
      <c r="AS264" s="51"/>
      <c r="AT264" s="51"/>
      <c r="AU264" s="51"/>
      <c r="AV264" s="51"/>
      <c r="AW264" s="51"/>
      <c r="AX264" s="51"/>
      <c r="AY264" s="51"/>
      <c r="AZ264" s="51"/>
      <c r="BA264" s="51"/>
      <c r="BB264" s="51"/>
      <c r="BC264" s="51"/>
      <c r="BD264" s="51"/>
      <c r="BE264" s="51"/>
      <c r="BF264" s="51"/>
      <c r="BG264" s="51"/>
      <c r="BH264" s="51"/>
      <c r="BI264" s="51"/>
      <c r="BJ264" s="51"/>
      <c r="BK264" s="51"/>
      <c r="BL264" s="51"/>
      <c r="BM264" s="51"/>
      <c r="BN264" s="51"/>
      <c r="BO264" s="51"/>
      <c r="BP264" s="51"/>
      <c r="BQ264" s="51"/>
      <c r="BR264" s="51"/>
      <c r="BS264" s="51"/>
      <c r="BT264" s="51"/>
      <c r="BU264" s="51"/>
      <c r="BV264" s="51"/>
      <c r="BW264" s="51"/>
      <c r="BX264" s="51"/>
      <c r="BY264" s="51"/>
      <c r="BZ264" s="51"/>
      <c r="CA264" s="51"/>
      <c r="CB264" s="51"/>
      <c r="CC264" s="51"/>
      <c r="CD264" s="51"/>
      <c r="CE264" s="51"/>
      <c r="CF264" s="51"/>
      <c r="CG264" s="51"/>
      <c r="CH264" s="51"/>
      <c r="CI264" s="51"/>
      <c r="CJ264" s="51"/>
      <c r="CK264" s="51"/>
      <c r="CL264" s="51"/>
      <c r="CM264" s="51"/>
      <c r="CN264" s="51"/>
      <c r="CO264" s="51"/>
      <c r="CP264" s="51"/>
      <c r="CQ264" s="51"/>
      <c r="CR264" s="51"/>
      <c r="CS264" s="51"/>
      <c r="CT264" s="51"/>
      <c r="CU264" s="51"/>
      <c r="CV264" s="51"/>
      <c r="CW264" s="51"/>
      <c r="CX264" s="51"/>
      <c r="CY264" s="51"/>
      <c r="CZ264" s="51"/>
      <c r="DA264" s="51"/>
      <c r="DB264" s="51"/>
      <c r="DC264" s="51"/>
      <c r="DD264" s="51"/>
    </row>
    <row r="265" spans="1:108" s="20" customFormat="1" ht="15.5" x14ac:dyDescent="0.35">
      <c r="A265" s="131" t="s">
        <v>41</v>
      </c>
      <c r="B265" s="79"/>
      <c r="C265" s="79"/>
      <c r="D265" s="167" t="s">
        <v>208</v>
      </c>
      <c r="E265" s="168" t="s">
        <v>42</v>
      </c>
      <c r="F265" s="168" t="s">
        <v>50</v>
      </c>
      <c r="G265" s="145" t="s">
        <v>327</v>
      </c>
      <c r="J265" s="7">
        <v>7.21</v>
      </c>
      <c r="K265" s="7">
        <v>7.67</v>
      </c>
      <c r="L265" s="7">
        <f t="shared" si="22"/>
        <v>14.879999999999999</v>
      </c>
      <c r="M265" s="206">
        <v>10</v>
      </c>
      <c r="N265" s="20">
        <v>10</v>
      </c>
      <c r="O265" s="22">
        <f t="shared" si="23"/>
        <v>20</v>
      </c>
      <c r="P265" s="296" t="s">
        <v>498</v>
      </c>
      <c r="Q265" s="138">
        <v>10</v>
      </c>
      <c r="R265" s="136">
        <v>10</v>
      </c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1"/>
      <c r="AN265" s="51"/>
      <c r="AO265" s="51"/>
      <c r="AP265" s="51"/>
      <c r="AQ265" s="51"/>
      <c r="AR265" s="51"/>
      <c r="AS265" s="51"/>
      <c r="AT265" s="51"/>
      <c r="AU265" s="51"/>
      <c r="AV265" s="51"/>
      <c r="AW265" s="51"/>
      <c r="AX265" s="51"/>
      <c r="AY265" s="51"/>
      <c r="AZ265" s="51"/>
      <c r="BA265" s="51"/>
      <c r="BB265" s="51"/>
      <c r="BC265" s="51"/>
      <c r="BD265" s="51"/>
      <c r="BE265" s="51"/>
      <c r="BF265" s="51"/>
      <c r="BG265" s="51"/>
      <c r="BH265" s="51"/>
      <c r="BI265" s="51"/>
      <c r="BJ265" s="51"/>
      <c r="BK265" s="51"/>
      <c r="BL265" s="51"/>
      <c r="BM265" s="51"/>
      <c r="BN265" s="51"/>
      <c r="BO265" s="51"/>
      <c r="BP265" s="51"/>
      <c r="BQ265" s="51"/>
      <c r="BR265" s="51"/>
      <c r="BS265" s="51"/>
      <c r="BT265" s="51"/>
      <c r="BU265" s="51"/>
      <c r="BV265" s="51"/>
      <c r="BW265" s="51"/>
      <c r="BX265" s="51"/>
      <c r="BY265" s="51"/>
      <c r="BZ265" s="51"/>
      <c r="CA265" s="51"/>
      <c r="CB265" s="51"/>
      <c r="CC265" s="51"/>
      <c r="CD265" s="51"/>
      <c r="CE265" s="51"/>
      <c r="CF265" s="51"/>
      <c r="CG265" s="51"/>
      <c r="CH265" s="51"/>
      <c r="CI265" s="51"/>
      <c r="CJ265" s="51"/>
      <c r="CK265" s="51"/>
      <c r="CL265" s="51"/>
      <c r="CM265" s="51"/>
      <c r="CN265" s="51"/>
      <c r="CO265" s="51"/>
      <c r="CP265" s="51"/>
      <c r="CQ265" s="51"/>
      <c r="CR265" s="51"/>
      <c r="CS265" s="51"/>
      <c r="CT265" s="51"/>
      <c r="CU265" s="51"/>
      <c r="CV265" s="51"/>
      <c r="CW265" s="51"/>
      <c r="CX265" s="51"/>
      <c r="CY265" s="51"/>
      <c r="CZ265" s="51"/>
      <c r="DA265" s="51"/>
      <c r="DB265" s="51"/>
      <c r="DC265" s="51"/>
      <c r="DD265" s="51"/>
    </row>
    <row r="266" spans="1:108" s="20" customFormat="1" ht="15.5" x14ac:dyDescent="0.35">
      <c r="A266" s="131" t="s">
        <v>41</v>
      </c>
      <c r="B266" s="79"/>
      <c r="C266" s="79" t="s">
        <v>468</v>
      </c>
      <c r="D266" s="167" t="s">
        <v>173</v>
      </c>
      <c r="E266" s="167" t="s">
        <v>46</v>
      </c>
      <c r="F266" s="167" t="s">
        <v>50</v>
      </c>
      <c r="G266" s="147" t="s">
        <v>175</v>
      </c>
      <c r="J266" s="16">
        <v>11.04</v>
      </c>
      <c r="K266" s="16">
        <v>100</v>
      </c>
      <c r="L266" s="16">
        <f t="shared" si="22"/>
        <v>111.03999999999999</v>
      </c>
      <c r="M266" s="206">
        <v>9</v>
      </c>
      <c r="O266" s="16">
        <f t="shared" si="23"/>
        <v>9</v>
      </c>
      <c r="P266" s="295"/>
      <c r="Q266" s="137"/>
      <c r="R266" s="139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51"/>
      <c r="AR266" s="51"/>
      <c r="AS266" s="51"/>
      <c r="AT266" s="51"/>
      <c r="AU266" s="51"/>
      <c r="AV266" s="51"/>
      <c r="AW266" s="51"/>
      <c r="AX266" s="51"/>
      <c r="AY266" s="51"/>
      <c r="AZ266" s="51"/>
      <c r="BA266" s="51"/>
      <c r="BB266" s="51"/>
      <c r="BC266" s="51"/>
      <c r="BD266" s="51"/>
      <c r="BE266" s="51"/>
      <c r="BF266" s="51"/>
      <c r="BG266" s="51"/>
      <c r="BH266" s="51"/>
      <c r="BI266" s="51"/>
      <c r="BJ266" s="51"/>
      <c r="BK266" s="51"/>
      <c r="BL266" s="51"/>
      <c r="BM266" s="51"/>
      <c r="BN266" s="51"/>
      <c r="BO266" s="51"/>
      <c r="BP266" s="51"/>
      <c r="BQ266" s="51"/>
      <c r="BR266" s="51"/>
      <c r="BS266" s="51"/>
      <c r="BT266" s="51"/>
      <c r="BU266" s="51"/>
      <c r="BV266" s="51"/>
      <c r="BW266" s="51"/>
      <c r="BX266" s="51"/>
      <c r="BY266" s="51"/>
      <c r="BZ266" s="51"/>
      <c r="CA266" s="51"/>
      <c r="CB266" s="51"/>
      <c r="CC266" s="51"/>
      <c r="CD266" s="51"/>
      <c r="CE266" s="51"/>
      <c r="CF266" s="51"/>
      <c r="CG266" s="51"/>
      <c r="CH266" s="51"/>
      <c r="CI266" s="51"/>
      <c r="CJ266" s="51"/>
      <c r="CK266" s="51"/>
      <c r="CL266" s="51"/>
      <c r="CM266" s="51"/>
      <c r="CN266" s="51"/>
      <c r="CO266" s="51"/>
      <c r="CP266" s="51"/>
      <c r="CQ266" s="51"/>
      <c r="CR266" s="51"/>
      <c r="CS266" s="51"/>
      <c r="CT266" s="51"/>
      <c r="CU266" s="51"/>
      <c r="CV266" s="51"/>
      <c r="CW266" s="51"/>
      <c r="CX266" s="51"/>
      <c r="CY266" s="51"/>
      <c r="CZ266" s="51"/>
      <c r="DA266" s="51"/>
      <c r="DB266" s="51"/>
      <c r="DC266" s="51"/>
      <c r="DD266" s="51"/>
    </row>
    <row r="267" spans="1:108" s="20" customFormat="1" ht="15.5" x14ac:dyDescent="0.35">
      <c r="A267" s="131" t="s">
        <v>41</v>
      </c>
      <c r="B267" s="79"/>
      <c r="C267" s="79" t="s">
        <v>468</v>
      </c>
      <c r="D267" s="167" t="s">
        <v>173</v>
      </c>
      <c r="E267" s="167" t="s">
        <v>42</v>
      </c>
      <c r="F267" s="167" t="s">
        <v>50</v>
      </c>
      <c r="G267" s="146" t="s">
        <v>334</v>
      </c>
      <c r="J267" s="16">
        <v>11.04</v>
      </c>
      <c r="K267" s="16">
        <v>100</v>
      </c>
      <c r="L267" s="16">
        <f t="shared" si="22"/>
        <v>111.03999999999999</v>
      </c>
      <c r="M267" s="206">
        <v>9</v>
      </c>
      <c r="O267" s="16">
        <f t="shared" si="23"/>
        <v>9</v>
      </c>
      <c r="P267" s="295"/>
      <c r="Q267" s="137"/>
      <c r="R267" s="139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/>
      <c r="AQ267" s="51"/>
      <c r="AR267" s="51"/>
      <c r="AS267" s="51"/>
      <c r="AT267" s="51"/>
      <c r="AU267" s="51"/>
      <c r="AV267" s="51"/>
      <c r="AW267" s="51"/>
      <c r="AX267" s="51"/>
      <c r="AY267" s="51"/>
      <c r="AZ267" s="51"/>
      <c r="BA267" s="51"/>
      <c r="BB267" s="51"/>
      <c r="BC267" s="51"/>
      <c r="BD267" s="51"/>
      <c r="BE267" s="51"/>
      <c r="BF267" s="51"/>
      <c r="BG267" s="51"/>
      <c r="BH267" s="51"/>
      <c r="BI267" s="51"/>
      <c r="BJ267" s="51"/>
      <c r="BK267" s="51"/>
      <c r="BL267" s="51"/>
      <c r="BM267" s="51"/>
      <c r="BN267" s="51"/>
      <c r="BO267" s="51"/>
      <c r="BP267" s="51"/>
      <c r="BQ267" s="51"/>
      <c r="BR267" s="51"/>
      <c r="BS267" s="51"/>
      <c r="BT267" s="51"/>
      <c r="BU267" s="51"/>
      <c r="BV267" s="51"/>
      <c r="BW267" s="51"/>
      <c r="BX267" s="51"/>
      <c r="BY267" s="51"/>
      <c r="BZ267" s="51"/>
      <c r="CA267" s="51"/>
      <c r="CB267" s="51"/>
      <c r="CC267" s="51"/>
      <c r="CD267" s="51"/>
      <c r="CE267" s="51"/>
      <c r="CF267" s="51"/>
      <c r="CG267" s="51"/>
      <c r="CH267" s="51"/>
      <c r="CI267" s="51"/>
      <c r="CJ267" s="51"/>
      <c r="CK267" s="51"/>
      <c r="CL267" s="51"/>
      <c r="CM267" s="51"/>
      <c r="CN267" s="51"/>
      <c r="CO267" s="51"/>
      <c r="CP267" s="51"/>
      <c r="CQ267" s="51"/>
      <c r="CR267" s="51"/>
      <c r="CS267" s="51"/>
      <c r="CT267" s="51"/>
      <c r="CU267" s="51"/>
      <c r="CV267" s="51"/>
      <c r="CW267" s="51"/>
      <c r="CX267" s="51"/>
      <c r="CY267" s="51"/>
      <c r="CZ267" s="51"/>
      <c r="DA267" s="51"/>
      <c r="DB267" s="51"/>
      <c r="DC267" s="51"/>
      <c r="DD267" s="51"/>
    </row>
    <row r="268" spans="1:108" s="20" customFormat="1" ht="15.5" x14ac:dyDescent="0.35">
      <c r="A268" s="131" t="s">
        <v>41</v>
      </c>
      <c r="B268" s="79"/>
      <c r="C268" s="79"/>
      <c r="D268" s="167" t="s">
        <v>173</v>
      </c>
      <c r="E268" s="168" t="s">
        <v>46</v>
      </c>
      <c r="F268" s="168" t="s">
        <v>50</v>
      </c>
      <c r="G268" s="145" t="s">
        <v>235</v>
      </c>
      <c r="H268" s="105"/>
      <c r="I268" s="105"/>
      <c r="J268" s="7">
        <v>11.8</v>
      </c>
      <c r="K268" s="7">
        <v>100</v>
      </c>
      <c r="L268" s="7">
        <f t="shared" si="22"/>
        <v>111.8</v>
      </c>
      <c r="M268" s="206">
        <v>8</v>
      </c>
      <c r="O268" s="7">
        <f t="shared" si="23"/>
        <v>8</v>
      </c>
      <c r="P268" s="295"/>
      <c r="Q268" s="137"/>
      <c r="R268" s="139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  <c r="AS268" s="51"/>
      <c r="AT268" s="51"/>
      <c r="AU268" s="51"/>
      <c r="AV268" s="51"/>
      <c r="AW268" s="51"/>
      <c r="AX268" s="51"/>
      <c r="AY268" s="51"/>
      <c r="AZ268" s="51"/>
      <c r="BA268" s="51"/>
      <c r="BB268" s="51"/>
      <c r="BC268" s="51"/>
      <c r="BD268" s="51"/>
      <c r="BE268" s="51"/>
      <c r="BF268" s="51"/>
      <c r="BG268" s="51"/>
      <c r="BH268" s="51"/>
      <c r="BI268" s="51"/>
      <c r="BJ268" s="51"/>
      <c r="BK268" s="51"/>
      <c r="BL268" s="51"/>
      <c r="BM268" s="51"/>
      <c r="BN268" s="51"/>
      <c r="BO268" s="51"/>
      <c r="BP268" s="51"/>
      <c r="BQ268" s="51"/>
      <c r="BR268" s="51"/>
      <c r="BS268" s="51"/>
      <c r="BT268" s="51"/>
      <c r="BU268" s="51"/>
      <c r="BV268" s="51"/>
      <c r="BW268" s="51"/>
      <c r="BX268" s="51"/>
      <c r="BY268" s="51"/>
      <c r="BZ268" s="51"/>
      <c r="CA268" s="51"/>
      <c r="CB268" s="51"/>
      <c r="CC268" s="51"/>
      <c r="CD268" s="51"/>
      <c r="CE268" s="51"/>
      <c r="CF268" s="51"/>
      <c r="CG268" s="51"/>
      <c r="CH268" s="51"/>
      <c r="CI268" s="51"/>
      <c r="CJ268" s="51"/>
      <c r="CK268" s="51"/>
      <c r="CL268" s="51"/>
      <c r="CM268" s="51"/>
      <c r="CN268" s="51"/>
      <c r="CO268" s="51"/>
      <c r="CP268" s="51"/>
      <c r="CQ268" s="51"/>
      <c r="CR268" s="51"/>
      <c r="CS268" s="51"/>
      <c r="CT268" s="51"/>
      <c r="CU268" s="51"/>
      <c r="CV268" s="51"/>
      <c r="CW268" s="51"/>
      <c r="CX268" s="51"/>
      <c r="CY268" s="51"/>
      <c r="CZ268" s="51"/>
      <c r="DA268" s="51"/>
      <c r="DB268" s="51"/>
      <c r="DC268" s="51"/>
      <c r="DD268" s="51"/>
    </row>
    <row r="269" spans="1:108" s="20" customFormat="1" ht="15.5" x14ac:dyDescent="0.35">
      <c r="A269" s="131" t="s">
        <v>41</v>
      </c>
      <c r="B269" s="79"/>
      <c r="C269" s="79"/>
      <c r="D269" s="167" t="s">
        <v>173</v>
      </c>
      <c r="E269" s="168" t="s">
        <v>46</v>
      </c>
      <c r="F269" s="168" t="s">
        <v>50</v>
      </c>
      <c r="G269" s="145" t="s">
        <v>249</v>
      </c>
      <c r="H269" s="105"/>
      <c r="I269" s="105"/>
      <c r="J269" s="7">
        <v>11.8</v>
      </c>
      <c r="K269" s="7">
        <v>100</v>
      </c>
      <c r="L269" s="7">
        <f t="shared" si="22"/>
        <v>111.8</v>
      </c>
      <c r="M269" s="206">
        <v>8</v>
      </c>
      <c r="O269" s="7">
        <f t="shared" si="23"/>
        <v>8</v>
      </c>
      <c r="P269" s="295"/>
      <c r="Q269" s="137"/>
      <c r="R269" s="139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1"/>
      <c r="AN269" s="51"/>
      <c r="AO269" s="51"/>
      <c r="AP269" s="51"/>
      <c r="AQ269" s="51"/>
      <c r="AR269" s="51"/>
      <c r="AS269" s="51"/>
      <c r="AT269" s="51"/>
      <c r="AU269" s="51"/>
      <c r="AV269" s="51"/>
      <c r="AW269" s="51"/>
      <c r="AX269" s="51"/>
      <c r="AY269" s="51"/>
      <c r="AZ269" s="51"/>
      <c r="BA269" s="51"/>
      <c r="BB269" s="51"/>
      <c r="BC269" s="51"/>
      <c r="BD269" s="51"/>
      <c r="BE269" s="51"/>
      <c r="BF269" s="51"/>
      <c r="BG269" s="51"/>
      <c r="BH269" s="51"/>
      <c r="BI269" s="51"/>
      <c r="BJ269" s="51"/>
      <c r="BK269" s="51"/>
      <c r="BL269" s="51"/>
      <c r="BM269" s="51"/>
      <c r="BN269" s="51"/>
      <c r="BO269" s="51"/>
      <c r="BP269" s="51"/>
      <c r="BQ269" s="51"/>
      <c r="BR269" s="51"/>
      <c r="BS269" s="51"/>
      <c r="BT269" s="51"/>
      <c r="BU269" s="51"/>
      <c r="BV269" s="51"/>
      <c r="BW269" s="51"/>
      <c r="BX269" s="51"/>
      <c r="BY269" s="51"/>
      <c r="BZ269" s="51"/>
      <c r="CA269" s="51"/>
      <c r="CB269" s="51"/>
      <c r="CC269" s="51"/>
      <c r="CD269" s="51"/>
      <c r="CE269" s="51"/>
      <c r="CF269" s="51"/>
      <c r="CG269" s="51"/>
      <c r="CH269" s="51"/>
      <c r="CI269" s="51"/>
      <c r="CJ269" s="51"/>
      <c r="CK269" s="51"/>
      <c r="CL269" s="51"/>
      <c r="CM269" s="51"/>
      <c r="CN269" s="51"/>
      <c r="CO269" s="51"/>
      <c r="CP269" s="51"/>
      <c r="CQ269" s="51"/>
      <c r="CR269" s="51"/>
      <c r="CS269" s="51"/>
      <c r="CT269" s="51"/>
      <c r="CU269" s="51"/>
      <c r="CV269" s="51"/>
      <c r="CW269" s="51"/>
      <c r="CX269" s="51"/>
      <c r="CY269" s="51"/>
      <c r="CZ269" s="51"/>
      <c r="DA269" s="51"/>
      <c r="DB269" s="51"/>
      <c r="DC269" s="51"/>
      <c r="DD269" s="51"/>
    </row>
    <row r="270" spans="1:108" s="20" customFormat="1" ht="15.5" x14ac:dyDescent="0.35">
      <c r="A270" s="131" t="s">
        <v>41</v>
      </c>
      <c r="B270" s="79"/>
      <c r="C270" s="79"/>
      <c r="D270" s="167" t="s">
        <v>173</v>
      </c>
      <c r="E270" s="167" t="s">
        <v>42</v>
      </c>
      <c r="F270" s="167" t="s">
        <v>50</v>
      </c>
      <c r="G270" s="146" t="s">
        <v>189</v>
      </c>
      <c r="J270" s="16">
        <v>14.3</v>
      </c>
      <c r="K270" s="16">
        <v>100</v>
      </c>
      <c r="L270" s="16">
        <f t="shared" si="22"/>
        <v>114.3</v>
      </c>
      <c r="M270" s="206">
        <v>7</v>
      </c>
      <c r="O270" s="16">
        <f t="shared" si="23"/>
        <v>7</v>
      </c>
      <c r="P270" s="295"/>
      <c r="Q270" s="137"/>
      <c r="R270" s="139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1"/>
      <c r="AN270" s="51"/>
      <c r="AO270" s="51"/>
      <c r="AP270" s="51"/>
      <c r="AQ270" s="51"/>
      <c r="AR270" s="51"/>
      <c r="AS270" s="51"/>
      <c r="AT270" s="51"/>
      <c r="AU270" s="51"/>
      <c r="AV270" s="51"/>
      <c r="AW270" s="51"/>
      <c r="AX270" s="51"/>
      <c r="AY270" s="51"/>
      <c r="AZ270" s="51"/>
      <c r="BA270" s="51"/>
      <c r="BB270" s="51"/>
      <c r="BC270" s="51"/>
      <c r="BD270" s="51"/>
      <c r="BE270" s="51"/>
      <c r="BF270" s="51"/>
      <c r="BG270" s="51"/>
      <c r="BH270" s="51"/>
      <c r="BI270" s="51"/>
      <c r="BJ270" s="51"/>
      <c r="BK270" s="51"/>
      <c r="BL270" s="51"/>
      <c r="BM270" s="51"/>
      <c r="BN270" s="51"/>
      <c r="BO270" s="51"/>
      <c r="BP270" s="51"/>
      <c r="BQ270" s="51"/>
      <c r="BR270" s="51"/>
      <c r="BS270" s="51"/>
      <c r="BT270" s="51"/>
      <c r="BU270" s="51"/>
      <c r="BV270" s="51"/>
      <c r="BW270" s="51"/>
      <c r="BX270" s="51"/>
      <c r="BY270" s="51"/>
      <c r="BZ270" s="51"/>
      <c r="CA270" s="51"/>
      <c r="CB270" s="51"/>
      <c r="CC270" s="51"/>
      <c r="CD270" s="51"/>
      <c r="CE270" s="51"/>
      <c r="CF270" s="51"/>
      <c r="CG270" s="51"/>
      <c r="CH270" s="51"/>
      <c r="CI270" s="51"/>
      <c r="CJ270" s="51"/>
      <c r="CK270" s="51"/>
      <c r="CL270" s="51"/>
      <c r="CM270" s="51"/>
      <c r="CN270" s="51"/>
      <c r="CO270" s="51"/>
      <c r="CP270" s="51"/>
      <c r="CQ270" s="51"/>
      <c r="CR270" s="51"/>
      <c r="CS270" s="51"/>
      <c r="CT270" s="51"/>
      <c r="CU270" s="51"/>
      <c r="CV270" s="51"/>
      <c r="CW270" s="51"/>
      <c r="CX270" s="51"/>
      <c r="CY270" s="51"/>
      <c r="CZ270" s="51"/>
      <c r="DA270" s="51"/>
      <c r="DB270" s="51"/>
      <c r="DC270" s="51"/>
      <c r="DD270" s="51"/>
    </row>
    <row r="271" spans="1:108" s="20" customFormat="1" ht="15.5" x14ac:dyDescent="0.35">
      <c r="A271" s="131" t="s">
        <v>41</v>
      </c>
      <c r="B271" s="79"/>
      <c r="C271" s="79"/>
      <c r="D271" s="167" t="s">
        <v>173</v>
      </c>
      <c r="E271" s="167" t="s">
        <v>42</v>
      </c>
      <c r="F271" s="167" t="s">
        <v>50</v>
      </c>
      <c r="G271" s="146" t="s">
        <v>269</v>
      </c>
      <c r="J271" s="16">
        <v>14.3</v>
      </c>
      <c r="K271" s="16">
        <v>100</v>
      </c>
      <c r="L271" s="16">
        <f t="shared" si="22"/>
        <v>114.3</v>
      </c>
      <c r="M271" s="206">
        <v>7</v>
      </c>
      <c r="O271" s="16">
        <f t="shared" si="23"/>
        <v>7</v>
      </c>
      <c r="P271" s="295"/>
      <c r="Q271" s="137"/>
      <c r="R271" s="139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  <c r="AS271" s="51"/>
      <c r="AT271" s="51"/>
      <c r="AU271" s="51"/>
      <c r="AV271" s="51"/>
      <c r="AW271" s="51"/>
      <c r="AX271" s="51"/>
      <c r="AY271" s="51"/>
      <c r="AZ271" s="51"/>
      <c r="BA271" s="51"/>
      <c r="BB271" s="51"/>
      <c r="BC271" s="51"/>
      <c r="BD271" s="51"/>
      <c r="BE271" s="51"/>
      <c r="BF271" s="51"/>
      <c r="BG271" s="51"/>
      <c r="BH271" s="51"/>
      <c r="BI271" s="51"/>
      <c r="BJ271" s="51"/>
      <c r="BK271" s="51"/>
      <c r="BL271" s="51"/>
      <c r="BM271" s="51"/>
      <c r="BN271" s="51"/>
      <c r="BO271" s="51"/>
      <c r="BP271" s="51"/>
      <c r="BQ271" s="51"/>
      <c r="BR271" s="51"/>
      <c r="BS271" s="51"/>
      <c r="BT271" s="51"/>
      <c r="BU271" s="51"/>
      <c r="BV271" s="51"/>
      <c r="BW271" s="51"/>
      <c r="BX271" s="51"/>
      <c r="BY271" s="51"/>
      <c r="BZ271" s="51"/>
      <c r="CA271" s="51"/>
      <c r="CB271" s="51"/>
      <c r="CC271" s="51"/>
      <c r="CD271" s="51"/>
      <c r="CE271" s="51"/>
      <c r="CF271" s="51"/>
      <c r="CG271" s="51"/>
      <c r="CH271" s="51"/>
      <c r="CI271" s="51"/>
      <c r="CJ271" s="51"/>
      <c r="CK271" s="51"/>
      <c r="CL271" s="51"/>
      <c r="CM271" s="51"/>
      <c r="CN271" s="51"/>
      <c r="CO271" s="51"/>
      <c r="CP271" s="51"/>
      <c r="CQ271" s="51"/>
      <c r="CR271" s="51"/>
      <c r="CS271" s="51"/>
      <c r="CT271" s="51"/>
      <c r="CU271" s="51"/>
      <c r="CV271" s="51"/>
      <c r="CW271" s="51"/>
      <c r="CX271" s="51"/>
      <c r="CY271" s="51"/>
      <c r="CZ271" s="51"/>
      <c r="DA271" s="51"/>
      <c r="DB271" s="51"/>
      <c r="DC271" s="51"/>
      <c r="DD271" s="51"/>
    </row>
    <row r="272" spans="1:108" s="20" customFormat="1" ht="15.5" x14ac:dyDescent="0.35">
      <c r="A272" s="131" t="s">
        <v>41</v>
      </c>
      <c r="B272" s="79"/>
      <c r="C272" s="79"/>
      <c r="D272" s="167" t="s">
        <v>172</v>
      </c>
      <c r="E272" s="168" t="s">
        <v>42</v>
      </c>
      <c r="F272" s="168" t="s">
        <v>50</v>
      </c>
      <c r="G272" s="145" t="s">
        <v>191</v>
      </c>
      <c r="H272" s="105"/>
      <c r="I272" s="105"/>
      <c r="J272" s="7">
        <v>17.36</v>
      </c>
      <c r="K272" s="7">
        <v>15.75</v>
      </c>
      <c r="L272" s="7">
        <f t="shared" si="22"/>
        <v>33.11</v>
      </c>
      <c r="M272" s="206">
        <v>6</v>
      </c>
      <c r="N272" s="20">
        <v>8</v>
      </c>
      <c r="O272" s="7">
        <f t="shared" si="23"/>
        <v>14</v>
      </c>
      <c r="P272" s="295"/>
      <c r="Q272" s="138"/>
      <c r="R272" s="136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  <c r="AS272" s="51"/>
      <c r="AT272" s="51"/>
      <c r="AU272" s="51"/>
      <c r="AV272" s="51"/>
      <c r="AW272" s="51"/>
      <c r="AX272" s="51"/>
      <c r="AY272" s="51"/>
      <c r="AZ272" s="51"/>
      <c r="BA272" s="51"/>
      <c r="BB272" s="51"/>
      <c r="BC272" s="51"/>
      <c r="BD272" s="51"/>
      <c r="BE272" s="51"/>
      <c r="BF272" s="51"/>
      <c r="BG272" s="51"/>
      <c r="BH272" s="51"/>
      <c r="BI272" s="51"/>
      <c r="BJ272" s="51"/>
      <c r="BK272" s="51"/>
      <c r="BL272" s="51"/>
      <c r="BM272" s="51"/>
      <c r="BN272" s="51"/>
      <c r="BO272" s="51"/>
      <c r="BP272" s="51"/>
      <c r="BQ272" s="51"/>
      <c r="BR272" s="51"/>
      <c r="BS272" s="51"/>
      <c r="BT272" s="51"/>
      <c r="BU272" s="51"/>
      <c r="BV272" s="51"/>
      <c r="BW272" s="51"/>
      <c r="BX272" s="51"/>
      <c r="BY272" s="51"/>
      <c r="BZ272" s="51"/>
      <c r="CA272" s="51"/>
      <c r="CB272" s="51"/>
      <c r="CC272" s="51"/>
      <c r="CD272" s="51"/>
      <c r="CE272" s="51"/>
      <c r="CF272" s="51"/>
      <c r="CG272" s="51"/>
      <c r="CH272" s="51"/>
      <c r="CI272" s="51"/>
      <c r="CJ272" s="51"/>
      <c r="CK272" s="51"/>
      <c r="CL272" s="51"/>
      <c r="CM272" s="51"/>
      <c r="CN272" s="51"/>
      <c r="CO272" s="51"/>
      <c r="CP272" s="51"/>
      <c r="CQ272" s="51"/>
      <c r="CR272" s="51"/>
      <c r="CS272" s="51"/>
      <c r="CT272" s="51"/>
      <c r="CU272" s="51"/>
      <c r="CV272" s="51"/>
      <c r="CW272" s="51"/>
      <c r="CX272" s="51"/>
      <c r="CY272" s="51"/>
      <c r="CZ272" s="51"/>
      <c r="DA272" s="51"/>
      <c r="DB272" s="51"/>
      <c r="DC272" s="51"/>
      <c r="DD272" s="51"/>
    </row>
    <row r="273" spans="1:108" s="20" customFormat="1" ht="15.5" x14ac:dyDescent="0.35">
      <c r="A273" s="131" t="s">
        <v>41</v>
      </c>
      <c r="B273" s="79"/>
      <c r="C273" s="79"/>
      <c r="D273" s="167" t="s">
        <v>172</v>
      </c>
      <c r="E273" s="168" t="s">
        <v>42</v>
      </c>
      <c r="F273" s="168" t="s">
        <v>50</v>
      </c>
      <c r="G273" s="145" t="s">
        <v>265</v>
      </c>
      <c r="H273" s="105"/>
      <c r="I273" s="105"/>
      <c r="J273" s="7">
        <v>17.36</v>
      </c>
      <c r="K273" s="7">
        <v>15.75</v>
      </c>
      <c r="L273" s="7">
        <f t="shared" si="22"/>
        <v>33.11</v>
      </c>
      <c r="M273" s="206">
        <v>6</v>
      </c>
      <c r="N273" s="20">
        <v>8</v>
      </c>
      <c r="O273" s="7">
        <f t="shared" si="23"/>
        <v>14</v>
      </c>
      <c r="P273" s="295"/>
      <c r="Q273" s="138"/>
      <c r="R273" s="136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  <c r="AS273" s="51"/>
      <c r="AT273" s="51"/>
      <c r="AU273" s="51"/>
      <c r="AV273" s="51"/>
      <c r="AW273" s="51"/>
      <c r="AX273" s="51"/>
      <c r="AY273" s="51"/>
      <c r="AZ273" s="51"/>
      <c r="BA273" s="51"/>
      <c r="BB273" s="51"/>
      <c r="BC273" s="51"/>
      <c r="BD273" s="51"/>
      <c r="BE273" s="51"/>
      <c r="BF273" s="51"/>
      <c r="BG273" s="51"/>
      <c r="BH273" s="51"/>
      <c r="BI273" s="51"/>
      <c r="BJ273" s="51"/>
      <c r="BK273" s="51"/>
      <c r="BL273" s="51"/>
      <c r="BM273" s="51"/>
      <c r="BN273" s="51"/>
      <c r="BO273" s="51"/>
      <c r="BP273" s="51"/>
      <c r="BQ273" s="51"/>
      <c r="BR273" s="51"/>
      <c r="BS273" s="51"/>
      <c r="BT273" s="51"/>
      <c r="BU273" s="51"/>
      <c r="BV273" s="51"/>
      <c r="BW273" s="51"/>
      <c r="BX273" s="51"/>
      <c r="BY273" s="51"/>
      <c r="BZ273" s="51"/>
      <c r="CA273" s="51"/>
      <c r="CB273" s="51"/>
      <c r="CC273" s="51"/>
      <c r="CD273" s="51"/>
      <c r="CE273" s="51"/>
      <c r="CF273" s="51"/>
      <c r="CG273" s="51"/>
      <c r="CH273" s="51"/>
      <c r="CI273" s="51"/>
      <c r="CJ273" s="51"/>
      <c r="CK273" s="51"/>
      <c r="CL273" s="51"/>
      <c r="CM273" s="51"/>
      <c r="CN273" s="51"/>
      <c r="CO273" s="51"/>
      <c r="CP273" s="51"/>
      <c r="CQ273" s="51"/>
      <c r="CR273" s="51"/>
      <c r="CS273" s="51"/>
      <c r="CT273" s="51"/>
      <c r="CU273" s="51"/>
      <c r="CV273" s="51"/>
      <c r="CW273" s="51"/>
      <c r="CX273" s="51"/>
      <c r="CY273" s="51"/>
      <c r="CZ273" s="51"/>
      <c r="DA273" s="51"/>
      <c r="DB273" s="51"/>
      <c r="DC273" s="51"/>
      <c r="DD273" s="51"/>
    </row>
    <row r="274" spans="1:108" s="20" customFormat="1" ht="15.5" x14ac:dyDescent="0.35">
      <c r="A274" s="131" t="s">
        <v>41</v>
      </c>
      <c r="B274" s="79"/>
      <c r="C274" s="79"/>
      <c r="D274" s="167" t="s">
        <v>171</v>
      </c>
      <c r="E274" s="167" t="s">
        <v>42</v>
      </c>
      <c r="F274" s="167" t="s">
        <v>50</v>
      </c>
      <c r="G274" s="147" t="s">
        <v>184</v>
      </c>
      <c r="J274" s="16">
        <v>19.420000000000002</v>
      </c>
      <c r="K274" s="16">
        <v>100</v>
      </c>
      <c r="L274" s="16">
        <f t="shared" si="22"/>
        <v>119.42</v>
      </c>
      <c r="M274" s="206">
        <v>5</v>
      </c>
      <c r="O274" s="16">
        <f t="shared" si="23"/>
        <v>5</v>
      </c>
      <c r="P274" s="295"/>
      <c r="Q274" s="137">
        <v>9</v>
      </c>
      <c r="R274" s="139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  <c r="AO274" s="51"/>
      <c r="AP274" s="51"/>
      <c r="AQ274" s="51"/>
      <c r="AR274" s="51"/>
      <c r="AS274" s="51"/>
      <c r="AT274" s="51"/>
      <c r="AU274" s="51"/>
      <c r="AV274" s="51"/>
      <c r="AW274" s="51"/>
      <c r="AX274" s="51"/>
      <c r="AY274" s="51"/>
      <c r="AZ274" s="51"/>
      <c r="BA274" s="51"/>
      <c r="BB274" s="51"/>
      <c r="BC274" s="51"/>
      <c r="BD274" s="51"/>
      <c r="BE274" s="51"/>
      <c r="BF274" s="51"/>
      <c r="BG274" s="51"/>
      <c r="BH274" s="51"/>
      <c r="BI274" s="51"/>
      <c r="BJ274" s="51"/>
      <c r="BK274" s="51"/>
      <c r="BL274" s="51"/>
      <c r="BM274" s="51"/>
      <c r="BN274" s="51"/>
      <c r="BO274" s="51"/>
      <c r="BP274" s="51"/>
      <c r="BQ274" s="51"/>
      <c r="BR274" s="51"/>
      <c r="BS274" s="51"/>
      <c r="BT274" s="51"/>
      <c r="BU274" s="51"/>
      <c r="BV274" s="51"/>
      <c r="BW274" s="51"/>
      <c r="BX274" s="51"/>
      <c r="BY274" s="51"/>
      <c r="BZ274" s="51"/>
      <c r="CA274" s="51"/>
      <c r="CB274" s="51"/>
      <c r="CC274" s="51"/>
      <c r="CD274" s="51"/>
      <c r="CE274" s="51"/>
      <c r="CF274" s="51"/>
      <c r="CG274" s="51"/>
      <c r="CH274" s="51"/>
      <c r="CI274" s="51"/>
      <c r="CJ274" s="51"/>
      <c r="CK274" s="51"/>
      <c r="CL274" s="51"/>
      <c r="CM274" s="51"/>
      <c r="CN274" s="51"/>
      <c r="CO274" s="51"/>
      <c r="CP274" s="51"/>
      <c r="CQ274" s="51"/>
      <c r="CR274" s="51"/>
      <c r="CS274" s="51"/>
      <c r="CT274" s="51"/>
      <c r="CU274" s="51"/>
      <c r="CV274" s="51"/>
      <c r="CW274" s="51"/>
      <c r="CX274" s="51"/>
      <c r="CY274" s="51"/>
      <c r="CZ274" s="51"/>
      <c r="DA274" s="51"/>
      <c r="DB274" s="51"/>
      <c r="DC274" s="51"/>
      <c r="DD274" s="51"/>
    </row>
    <row r="275" spans="1:108" s="20" customFormat="1" ht="15.5" x14ac:dyDescent="0.35">
      <c r="A275" s="131" t="s">
        <v>41</v>
      </c>
      <c r="B275" s="79"/>
      <c r="C275" s="79"/>
      <c r="D275" s="167" t="s">
        <v>171</v>
      </c>
      <c r="E275" s="167" t="s">
        <v>42</v>
      </c>
      <c r="F275" s="167" t="s">
        <v>50</v>
      </c>
      <c r="G275" s="147" t="s">
        <v>330</v>
      </c>
      <c r="J275" s="16">
        <v>19.420000000000002</v>
      </c>
      <c r="K275" s="16">
        <v>100</v>
      </c>
      <c r="L275" s="16">
        <f t="shared" si="22"/>
        <v>119.42</v>
      </c>
      <c r="M275" s="206">
        <v>5</v>
      </c>
      <c r="O275" s="16">
        <f t="shared" si="23"/>
        <v>5</v>
      </c>
      <c r="P275" s="295"/>
      <c r="Q275" s="137">
        <v>9</v>
      </c>
      <c r="R275" s="139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  <c r="AS275" s="51"/>
      <c r="AT275" s="51"/>
      <c r="AU275" s="51"/>
      <c r="AV275" s="51"/>
      <c r="AW275" s="51"/>
      <c r="AX275" s="51"/>
      <c r="AY275" s="51"/>
      <c r="AZ275" s="51"/>
      <c r="BA275" s="51"/>
      <c r="BB275" s="51"/>
      <c r="BC275" s="51"/>
      <c r="BD275" s="51"/>
      <c r="BE275" s="51"/>
      <c r="BF275" s="51"/>
      <c r="BG275" s="51"/>
      <c r="BH275" s="51"/>
      <c r="BI275" s="51"/>
      <c r="BJ275" s="51"/>
      <c r="BK275" s="51"/>
      <c r="BL275" s="51"/>
      <c r="BM275" s="51"/>
      <c r="BN275" s="51"/>
      <c r="BO275" s="51"/>
      <c r="BP275" s="51"/>
      <c r="BQ275" s="51"/>
      <c r="BR275" s="51"/>
      <c r="BS275" s="51"/>
      <c r="BT275" s="51"/>
      <c r="BU275" s="51"/>
      <c r="BV275" s="51"/>
      <c r="BW275" s="51"/>
      <c r="BX275" s="51"/>
      <c r="BY275" s="51"/>
      <c r="BZ275" s="51"/>
      <c r="CA275" s="51"/>
      <c r="CB275" s="51"/>
      <c r="CC275" s="51"/>
      <c r="CD275" s="51"/>
      <c r="CE275" s="51"/>
      <c r="CF275" s="51"/>
      <c r="CG275" s="51"/>
      <c r="CH275" s="51"/>
      <c r="CI275" s="51"/>
      <c r="CJ275" s="51"/>
      <c r="CK275" s="51"/>
      <c r="CL275" s="51"/>
      <c r="CM275" s="51"/>
      <c r="CN275" s="51"/>
      <c r="CO275" s="51"/>
      <c r="CP275" s="51"/>
      <c r="CQ275" s="51"/>
      <c r="CR275" s="51"/>
      <c r="CS275" s="51"/>
      <c r="CT275" s="51"/>
      <c r="CU275" s="51"/>
      <c r="CV275" s="51"/>
      <c r="CW275" s="51"/>
      <c r="CX275" s="51"/>
      <c r="CY275" s="51"/>
      <c r="CZ275" s="51"/>
      <c r="DA275" s="51"/>
      <c r="DB275" s="51"/>
      <c r="DC275" s="51"/>
      <c r="DD275" s="51"/>
    </row>
    <row r="276" spans="1:108" s="20" customFormat="1" ht="15.5" x14ac:dyDescent="0.35">
      <c r="A276" s="131" t="s">
        <v>41</v>
      </c>
      <c r="B276" s="79"/>
      <c r="C276" s="79"/>
      <c r="D276" s="167" t="s">
        <v>172</v>
      </c>
      <c r="E276" s="168" t="s">
        <v>42</v>
      </c>
      <c r="F276" s="168" t="s">
        <v>50</v>
      </c>
      <c r="G276" s="145" t="s">
        <v>263</v>
      </c>
      <c r="H276" s="105"/>
      <c r="I276" s="105"/>
      <c r="J276" s="7">
        <v>20.77</v>
      </c>
      <c r="K276" s="7">
        <v>100</v>
      </c>
      <c r="L276" s="7">
        <f t="shared" si="22"/>
        <v>120.77</v>
      </c>
      <c r="M276" s="206">
        <v>4</v>
      </c>
      <c r="O276" s="7">
        <f t="shared" si="23"/>
        <v>4</v>
      </c>
      <c r="P276" s="295"/>
      <c r="Q276" s="137"/>
      <c r="R276" s="139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1"/>
      <c r="AN276" s="51"/>
      <c r="AO276" s="51"/>
      <c r="AP276" s="51"/>
      <c r="AQ276" s="51"/>
      <c r="AR276" s="51"/>
      <c r="AS276" s="51"/>
      <c r="AT276" s="51"/>
      <c r="AU276" s="51"/>
      <c r="AV276" s="51"/>
      <c r="AW276" s="51"/>
      <c r="AX276" s="51"/>
      <c r="AY276" s="51"/>
      <c r="AZ276" s="51"/>
      <c r="BA276" s="51"/>
      <c r="BB276" s="51"/>
      <c r="BC276" s="51"/>
      <c r="BD276" s="51"/>
      <c r="BE276" s="51"/>
      <c r="BF276" s="51"/>
      <c r="BG276" s="51"/>
      <c r="BH276" s="51"/>
      <c r="BI276" s="51"/>
      <c r="BJ276" s="51"/>
      <c r="BK276" s="51"/>
      <c r="BL276" s="51"/>
      <c r="BM276" s="51"/>
      <c r="BN276" s="51"/>
      <c r="BO276" s="51"/>
      <c r="BP276" s="51"/>
      <c r="BQ276" s="51"/>
      <c r="BR276" s="51"/>
      <c r="BS276" s="51"/>
      <c r="BT276" s="51"/>
      <c r="BU276" s="51"/>
      <c r="BV276" s="51"/>
      <c r="BW276" s="51"/>
      <c r="BX276" s="51"/>
      <c r="BY276" s="51"/>
      <c r="BZ276" s="51"/>
      <c r="CA276" s="51"/>
      <c r="CB276" s="51"/>
      <c r="CC276" s="51"/>
      <c r="CD276" s="51"/>
      <c r="CE276" s="51"/>
      <c r="CF276" s="51"/>
      <c r="CG276" s="51"/>
      <c r="CH276" s="51"/>
      <c r="CI276" s="51"/>
      <c r="CJ276" s="51"/>
      <c r="CK276" s="51"/>
      <c r="CL276" s="51"/>
      <c r="CM276" s="51"/>
      <c r="CN276" s="51"/>
      <c r="CO276" s="51"/>
      <c r="CP276" s="51"/>
      <c r="CQ276" s="51"/>
      <c r="CR276" s="51"/>
      <c r="CS276" s="51"/>
      <c r="CT276" s="51"/>
      <c r="CU276" s="51"/>
      <c r="CV276" s="51"/>
      <c r="CW276" s="51"/>
      <c r="CX276" s="51"/>
      <c r="CY276" s="51"/>
      <c r="CZ276" s="51"/>
      <c r="DA276" s="51"/>
      <c r="DB276" s="51"/>
      <c r="DC276" s="51"/>
      <c r="DD276" s="51"/>
    </row>
    <row r="277" spans="1:108" s="20" customFormat="1" ht="15.5" x14ac:dyDescent="0.35">
      <c r="A277" s="131" t="s">
        <v>41</v>
      </c>
      <c r="B277" s="79"/>
      <c r="C277" s="79"/>
      <c r="D277" s="167" t="s">
        <v>172</v>
      </c>
      <c r="E277" s="168" t="s">
        <v>42</v>
      </c>
      <c r="F277" s="168" t="s">
        <v>50</v>
      </c>
      <c r="G277" s="145" t="s">
        <v>267</v>
      </c>
      <c r="H277" s="105"/>
      <c r="I277" s="105"/>
      <c r="J277" s="7">
        <v>20.77</v>
      </c>
      <c r="K277" s="7">
        <v>100</v>
      </c>
      <c r="L277" s="7">
        <f t="shared" si="22"/>
        <v>120.77</v>
      </c>
      <c r="M277" s="206">
        <v>4</v>
      </c>
      <c r="O277" s="7">
        <f t="shared" si="23"/>
        <v>4</v>
      </c>
      <c r="P277" s="295"/>
      <c r="Q277" s="137"/>
      <c r="R277" s="139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1"/>
      <c r="AN277" s="51"/>
      <c r="AO277" s="51"/>
      <c r="AP277" s="51"/>
      <c r="AQ277" s="51"/>
      <c r="AR277" s="51"/>
      <c r="AS277" s="51"/>
      <c r="AT277" s="51"/>
      <c r="AU277" s="51"/>
      <c r="AV277" s="51"/>
      <c r="AW277" s="51"/>
      <c r="AX277" s="51"/>
      <c r="AY277" s="51"/>
      <c r="AZ277" s="51"/>
      <c r="BA277" s="51"/>
      <c r="BB277" s="51"/>
      <c r="BC277" s="51"/>
      <c r="BD277" s="51"/>
      <c r="BE277" s="51"/>
      <c r="BF277" s="51"/>
      <c r="BG277" s="51"/>
      <c r="BH277" s="51"/>
      <c r="BI277" s="51"/>
      <c r="BJ277" s="51"/>
      <c r="BK277" s="51"/>
      <c r="BL277" s="51"/>
      <c r="BM277" s="51"/>
      <c r="BN277" s="51"/>
      <c r="BO277" s="51"/>
      <c r="BP277" s="51"/>
      <c r="BQ277" s="51"/>
      <c r="BR277" s="51"/>
      <c r="BS277" s="51"/>
      <c r="BT277" s="51"/>
      <c r="BU277" s="51"/>
      <c r="BV277" s="51"/>
      <c r="BW277" s="51"/>
      <c r="BX277" s="51"/>
      <c r="BY277" s="51"/>
      <c r="BZ277" s="51"/>
      <c r="CA277" s="51"/>
      <c r="CB277" s="51"/>
      <c r="CC277" s="51"/>
      <c r="CD277" s="51"/>
      <c r="CE277" s="51"/>
      <c r="CF277" s="51"/>
      <c r="CG277" s="51"/>
      <c r="CH277" s="51"/>
      <c r="CI277" s="51"/>
      <c r="CJ277" s="51"/>
      <c r="CK277" s="51"/>
      <c r="CL277" s="51"/>
      <c r="CM277" s="51"/>
      <c r="CN277" s="51"/>
      <c r="CO277" s="51"/>
      <c r="CP277" s="51"/>
      <c r="CQ277" s="51"/>
      <c r="CR277" s="51"/>
      <c r="CS277" s="51"/>
      <c r="CT277" s="51"/>
      <c r="CU277" s="51"/>
      <c r="CV277" s="51"/>
      <c r="CW277" s="51"/>
      <c r="CX277" s="51"/>
      <c r="CY277" s="51"/>
      <c r="CZ277" s="51"/>
      <c r="DA277" s="51"/>
      <c r="DB277" s="51"/>
      <c r="DC277" s="51"/>
      <c r="DD277" s="51"/>
    </row>
    <row r="278" spans="1:108" s="20" customFormat="1" ht="15.5" x14ac:dyDescent="0.35">
      <c r="A278" s="131" t="s">
        <v>41</v>
      </c>
      <c r="B278" s="79"/>
      <c r="C278" s="79"/>
      <c r="D278" s="167" t="s">
        <v>171</v>
      </c>
      <c r="E278" s="168" t="s">
        <v>42</v>
      </c>
      <c r="F278" s="168" t="s">
        <v>50</v>
      </c>
      <c r="G278" s="149" t="s">
        <v>272</v>
      </c>
      <c r="H278" s="105"/>
      <c r="I278" s="105"/>
      <c r="J278" s="7">
        <v>100</v>
      </c>
      <c r="K278" s="7">
        <v>8.3000000000000007</v>
      </c>
      <c r="L278" s="7">
        <f t="shared" si="22"/>
        <v>108.3</v>
      </c>
      <c r="N278" s="20">
        <v>9</v>
      </c>
      <c r="O278" s="7">
        <f t="shared" si="23"/>
        <v>9</v>
      </c>
      <c r="P278" s="295"/>
      <c r="Q278" s="138"/>
      <c r="R278" s="136">
        <v>9</v>
      </c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51"/>
      <c r="AN278" s="51"/>
      <c r="AO278" s="51"/>
      <c r="AP278" s="51"/>
      <c r="AQ278" s="51"/>
      <c r="AR278" s="51"/>
      <c r="AS278" s="51"/>
      <c r="AT278" s="51"/>
      <c r="AU278" s="51"/>
      <c r="AV278" s="51"/>
      <c r="AW278" s="51"/>
      <c r="AX278" s="51"/>
      <c r="AY278" s="51"/>
      <c r="AZ278" s="51"/>
      <c r="BA278" s="51"/>
      <c r="BB278" s="51"/>
      <c r="BC278" s="51"/>
      <c r="BD278" s="51"/>
      <c r="BE278" s="51"/>
      <c r="BF278" s="51"/>
      <c r="BG278" s="51"/>
      <c r="BH278" s="51"/>
      <c r="BI278" s="51"/>
      <c r="BJ278" s="51"/>
      <c r="BK278" s="51"/>
      <c r="BL278" s="51"/>
      <c r="BM278" s="51"/>
      <c r="BN278" s="51"/>
      <c r="BO278" s="51"/>
      <c r="BP278" s="51"/>
      <c r="BQ278" s="51"/>
      <c r="BR278" s="51"/>
      <c r="BS278" s="51"/>
      <c r="BT278" s="51"/>
      <c r="BU278" s="51"/>
      <c r="BV278" s="51"/>
      <c r="BW278" s="51"/>
      <c r="BX278" s="51"/>
      <c r="BY278" s="51"/>
      <c r="BZ278" s="51"/>
      <c r="CA278" s="51"/>
      <c r="CB278" s="51"/>
      <c r="CC278" s="51"/>
      <c r="CD278" s="51"/>
      <c r="CE278" s="51"/>
      <c r="CF278" s="51"/>
      <c r="CG278" s="51"/>
      <c r="CH278" s="51"/>
      <c r="CI278" s="51"/>
      <c r="CJ278" s="51"/>
      <c r="CK278" s="51"/>
      <c r="CL278" s="51"/>
      <c r="CM278" s="51"/>
      <c r="CN278" s="51"/>
      <c r="CO278" s="51"/>
      <c r="CP278" s="51"/>
      <c r="CQ278" s="51"/>
      <c r="CR278" s="51"/>
      <c r="CS278" s="51"/>
      <c r="CT278" s="51"/>
      <c r="CU278" s="51"/>
      <c r="CV278" s="51"/>
      <c r="CW278" s="51"/>
      <c r="CX278" s="51"/>
      <c r="CY278" s="51"/>
      <c r="CZ278" s="51"/>
      <c r="DA278" s="51"/>
      <c r="DB278" s="51"/>
      <c r="DC278" s="51"/>
      <c r="DD278" s="51"/>
    </row>
    <row r="279" spans="1:108" s="20" customFormat="1" ht="15.5" x14ac:dyDescent="0.35">
      <c r="A279" s="131" t="s">
        <v>41</v>
      </c>
      <c r="B279" s="79"/>
      <c r="C279" s="79"/>
      <c r="D279" s="167" t="s">
        <v>171</v>
      </c>
      <c r="E279" s="168" t="s">
        <v>42</v>
      </c>
      <c r="F279" s="168" t="s">
        <v>50</v>
      </c>
      <c r="G279" s="149" t="s">
        <v>264</v>
      </c>
      <c r="H279" s="105"/>
      <c r="I279" s="105"/>
      <c r="J279" s="7">
        <v>100</v>
      </c>
      <c r="K279" s="7">
        <v>8.3000000000000007</v>
      </c>
      <c r="L279" s="7">
        <f t="shared" si="22"/>
        <v>108.3</v>
      </c>
      <c r="N279" s="20">
        <v>9</v>
      </c>
      <c r="O279" s="7">
        <f t="shared" si="23"/>
        <v>9</v>
      </c>
      <c r="P279" s="295"/>
      <c r="Q279" s="138"/>
      <c r="R279" s="136">
        <v>9</v>
      </c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1"/>
      <c r="AP279" s="51"/>
      <c r="AQ279" s="51"/>
      <c r="AR279" s="51"/>
      <c r="AS279" s="51"/>
      <c r="AT279" s="51"/>
      <c r="AU279" s="51"/>
      <c r="AV279" s="51"/>
      <c r="AW279" s="51"/>
      <c r="AX279" s="51"/>
      <c r="AY279" s="51"/>
      <c r="AZ279" s="51"/>
      <c r="BA279" s="51"/>
      <c r="BB279" s="51"/>
      <c r="BC279" s="51"/>
      <c r="BD279" s="51"/>
      <c r="BE279" s="51"/>
      <c r="BF279" s="51"/>
      <c r="BG279" s="51"/>
      <c r="BH279" s="51"/>
      <c r="BI279" s="51"/>
      <c r="BJ279" s="51"/>
      <c r="BK279" s="51"/>
      <c r="BL279" s="51"/>
      <c r="BM279" s="51"/>
      <c r="BN279" s="51"/>
      <c r="BO279" s="51"/>
      <c r="BP279" s="51"/>
      <c r="BQ279" s="51"/>
      <c r="BR279" s="51"/>
      <c r="BS279" s="51"/>
      <c r="BT279" s="51"/>
      <c r="BU279" s="51"/>
      <c r="BV279" s="51"/>
      <c r="BW279" s="51"/>
      <c r="BX279" s="51"/>
      <c r="BY279" s="51"/>
      <c r="BZ279" s="51"/>
      <c r="CA279" s="51"/>
      <c r="CB279" s="51"/>
      <c r="CC279" s="51"/>
      <c r="CD279" s="51"/>
      <c r="CE279" s="51"/>
      <c r="CF279" s="51"/>
      <c r="CG279" s="51"/>
      <c r="CH279" s="51"/>
      <c r="CI279" s="51"/>
      <c r="CJ279" s="51"/>
      <c r="CK279" s="51"/>
      <c r="CL279" s="51"/>
      <c r="CM279" s="51"/>
      <c r="CN279" s="51"/>
      <c r="CO279" s="51"/>
      <c r="CP279" s="51"/>
      <c r="CQ279" s="51"/>
      <c r="CR279" s="51"/>
      <c r="CS279" s="51"/>
      <c r="CT279" s="51"/>
      <c r="CU279" s="51"/>
      <c r="CV279" s="51"/>
      <c r="CW279" s="51"/>
      <c r="CX279" s="51"/>
      <c r="CY279" s="51"/>
      <c r="CZ279" s="51"/>
      <c r="DA279" s="51"/>
      <c r="DB279" s="51"/>
      <c r="DC279" s="51"/>
      <c r="DD279" s="51"/>
    </row>
    <row r="280" spans="1:108" s="6" customFormat="1" ht="15.5" x14ac:dyDescent="0.35">
      <c r="A280" s="131" t="s">
        <v>41</v>
      </c>
      <c r="B280" s="79"/>
      <c r="C280" s="79"/>
      <c r="D280" s="167" t="s">
        <v>171</v>
      </c>
      <c r="E280" s="167" t="s">
        <v>42</v>
      </c>
      <c r="F280" s="167" t="s">
        <v>50</v>
      </c>
      <c r="G280" s="147" t="s">
        <v>176</v>
      </c>
      <c r="H280" s="20"/>
      <c r="I280" s="20"/>
      <c r="J280" s="16">
        <v>100</v>
      </c>
      <c r="K280" s="16">
        <v>16.89</v>
      </c>
      <c r="L280" s="16">
        <f t="shared" si="22"/>
        <v>116.89</v>
      </c>
      <c r="M280" s="20"/>
      <c r="N280" s="20">
        <v>7</v>
      </c>
      <c r="O280" s="16">
        <f t="shared" si="23"/>
        <v>7</v>
      </c>
      <c r="P280" s="295"/>
      <c r="Q280" s="138"/>
      <c r="R280" s="136">
        <v>8</v>
      </c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2"/>
      <c r="CP280" s="22"/>
      <c r="CQ280" s="22"/>
      <c r="CR280" s="22"/>
      <c r="CS280" s="22"/>
      <c r="CT280" s="22"/>
      <c r="CU280" s="22"/>
      <c r="CV280" s="22"/>
      <c r="CW280" s="22"/>
      <c r="CX280" s="22"/>
      <c r="CY280" s="22"/>
      <c r="CZ280" s="22"/>
      <c r="DA280" s="22"/>
      <c r="DB280" s="22"/>
      <c r="DC280" s="22"/>
      <c r="DD280" s="22"/>
    </row>
    <row r="281" spans="1:108" s="11" customFormat="1" ht="15.5" x14ac:dyDescent="0.35">
      <c r="A281" s="131" t="s">
        <v>41</v>
      </c>
      <c r="B281" s="79"/>
      <c r="C281" s="79"/>
      <c r="D281" s="167" t="s">
        <v>171</v>
      </c>
      <c r="E281" s="167" t="s">
        <v>42</v>
      </c>
      <c r="F281" s="167" t="s">
        <v>50</v>
      </c>
      <c r="G281" s="147" t="s">
        <v>123</v>
      </c>
      <c r="H281" s="20"/>
      <c r="I281" s="20"/>
      <c r="J281" s="16">
        <v>100</v>
      </c>
      <c r="K281" s="16">
        <v>16.89</v>
      </c>
      <c r="L281" s="16">
        <f t="shared" si="22"/>
        <v>116.89</v>
      </c>
      <c r="M281" s="20"/>
      <c r="N281" s="20">
        <v>7</v>
      </c>
      <c r="O281" s="16">
        <f t="shared" si="23"/>
        <v>7</v>
      </c>
      <c r="P281" s="295"/>
      <c r="Q281" s="138"/>
      <c r="R281" s="136">
        <v>8</v>
      </c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2"/>
      <c r="CP281" s="22"/>
      <c r="CQ281" s="22"/>
      <c r="CR281" s="22"/>
      <c r="CS281" s="22"/>
      <c r="CT281" s="22"/>
      <c r="CU281" s="22"/>
      <c r="CV281" s="22"/>
      <c r="CW281" s="22"/>
      <c r="CX281" s="22"/>
      <c r="CY281" s="22"/>
      <c r="CZ281" s="22"/>
      <c r="DA281" s="22"/>
      <c r="DB281" s="22"/>
      <c r="DC281" s="22"/>
      <c r="DD281" s="22"/>
    </row>
    <row r="282" spans="1:108" s="8" customFormat="1" ht="15.5" x14ac:dyDescent="0.35">
      <c r="A282" s="131" t="s">
        <v>41</v>
      </c>
      <c r="B282" s="79"/>
      <c r="C282" s="79"/>
      <c r="D282" s="167" t="s">
        <v>173</v>
      </c>
      <c r="E282" s="167" t="s">
        <v>42</v>
      </c>
      <c r="F282" s="167" t="s">
        <v>50</v>
      </c>
      <c r="G282" s="147" t="s">
        <v>271</v>
      </c>
      <c r="H282" s="20"/>
      <c r="I282" s="20"/>
      <c r="J282" s="16">
        <v>100</v>
      </c>
      <c r="K282" s="16">
        <v>19.52</v>
      </c>
      <c r="L282" s="16">
        <f t="shared" si="22"/>
        <v>119.52</v>
      </c>
      <c r="M282" s="20"/>
      <c r="N282" s="20">
        <v>6</v>
      </c>
      <c r="O282" s="16">
        <f t="shared" si="23"/>
        <v>6</v>
      </c>
      <c r="P282" s="295"/>
      <c r="Q282" s="138"/>
      <c r="R282" s="136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3"/>
      <c r="CY282" s="23"/>
      <c r="CZ282" s="23"/>
      <c r="DA282" s="23"/>
      <c r="DB282" s="23"/>
      <c r="DC282" s="23"/>
      <c r="DD282" s="23"/>
    </row>
    <row r="283" spans="1:108" s="25" customFormat="1" ht="15.5" x14ac:dyDescent="0.35">
      <c r="A283" s="131" t="s">
        <v>41</v>
      </c>
      <c r="B283" s="79"/>
      <c r="C283" s="79"/>
      <c r="D283" s="167" t="s">
        <v>173</v>
      </c>
      <c r="E283" s="167" t="s">
        <v>42</v>
      </c>
      <c r="F283" s="167" t="s">
        <v>50</v>
      </c>
      <c r="G283" s="147" t="s">
        <v>335</v>
      </c>
      <c r="H283" s="20"/>
      <c r="I283" s="20"/>
      <c r="J283" s="16">
        <v>100</v>
      </c>
      <c r="K283" s="16">
        <v>19.52</v>
      </c>
      <c r="L283" s="16">
        <f t="shared" si="22"/>
        <v>119.52</v>
      </c>
      <c r="M283" s="135"/>
      <c r="N283" s="309">
        <v>6</v>
      </c>
      <c r="O283" s="16">
        <f t="shared" si="23"/>
        <v>6</v>
      </c>
      <c r="P283" s="295"/>
      <c r="Q283" s="138"/>
      <c r="R283" s="136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</row>
    <row r="284" spans="1:108" s="7" customFormat="1" ht="15.5" x14ac:dyDescent="0.35">
      <c r="A284" s="131" t="s">
        <v>41</v>
      </c>
      <c r="B284" s="79"/>
      <c r="C284" s="79" t="s">
        <v>468</v>
      </c>
      <c r="D284" s="167" t="s">
        <v>170</v>
      </c>
      <c r="E284" s="168" t="s">
        <v>42</v>
      </c>
      <c r="F284" s="168" t="s">
        <v>50</v>
      </c>
      <c r="G284" s="145" t="s">
        <v>177</v>
      </c>
      <c r="H284" s="105"/>
      <c r="I284" s="105"/>
      <c r="J284" s="7">
        <v>100</v>
      </c>
      <c r="K284" s="7">
        <v>22.84</v>
      </c>
      <c r="L284" s="7">
        <f t="shared" si="22"/>
        <v>122.84</v>
      </c>
      <c r="M284" s="20"/>
      <c r="N284" s="20">
        <v>5</v>
      </c>
      <c r="O284" s="7">
        <f t="shared" si="23"/>
        <v>5</v>
      </c>
      <c r="P284" s="295"/>
      <c r="Q284" s="138"/>
      <c r="R284" s="136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2"/>
      <c r="CP284" s="22"/>
      <c r="CQ284" s="22"/>
      <c r="CR284" s="22"/>
      <c r="CS284" s="22"/>
      <c r="CT284" s="22"/>
      <c r="CU284" s="22"/>
      <c r="CV284" s="22"/>
      <c r="CW284" s="22"/>
      <c r="CX284" s="22"/>
      <c r="CY284" s="22"/>
      <c r="CZ284" s="22"/>
      <c r="DA284" s="22"/>
      <c r="DB284" s="22"/>
      <c r="DC284" s="22"/>
      <c r="DD284" s="22"/>
    </row>
    <row r="285" spans="1:108" s="11" customFormat="1" ht="15.5" x14ac:dyDescent="0.35">
      <c r="A285" s="131" t="s">
        <v>41</v>
      </c>
      <c r="B285" s="79"/>
      <c r="C285" s="79" t="s">
        <v>468</v>
      </c>
      <c r="D285" s="167" t="s">
        <v>170</v>
      </c>
      <c r="E285" s="168" t="s">
        <v>42</v>
      </c>
      <c r="F285" s="168" t="s">
        <v>50</v>
      </c>
      <c r="G285" s="145" t="s">
        <v>262</v>
      </c>
      <c r="H285" s="105"/>
      <c r="I285" s="105"/>
      <c r="J285" s="7">
        <v>100</v>
      </c>
      <c r="K285" s="7">
        <v>22.84</v>
      </c>
      <c r="L285" s="7">
        <f t="shared" si="22"/>
        <v>122.84</v>
      </c>
      <c r="M285" s="20"/>
      <c r="N285" s="20">
        <v>5</v>
      </c>
      <c r="O285" s="7">
        <f t="shared" si="23"/>
        <v>5</v>
      </c>
      <c r="P285" s="295"/>
      <c r="Q285" s="138"/>
      <c r="R285" s="136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2"/>
      <c r="CP285" s="22"/>
      <c r="CQ285" s="22"/>
      <c r="CR285" s="22"/>
      <c r="CS285" s="22"/>
      <c r="CT285" s="22"/>
      <c r="CU285" s="22"/>
      <c r="CV285" s="22"/>
      <c r="CW285" s="22"/>
      <c r="CX285" s="22"/>
      <c r="CY285" s="22"/>
      <c r="CZ285" s="22"/>
      <c r="DA285" s="22"/>
      <c r="DB285" s="22"/>
      <c r="DC285" s="22"/>
      <c r="DD285" s="22"/>
    </row>
    <row r="286" spans="1:108" s="6" customFormat="1" ht="15.5" x14ac:dyDescent="0.35">
      <c r="A286" s="131" t="s">
        <v>41</v>
      </c>
      <c r="B286" s="79"/>
      <c r="C286" s="79"/>
      <c r="D286" s="167" t="s">
        <v>171</v>
      </c>
      <c r="E286" s="167" t="s">
        <v>42</v>
      </c>
      <c r="F286" s="167" t="s">
        <v>50</v>
      </c>
      <c r="G286" s="253" t="s">
        <v>331</v>
      </c>
      <c r="H286" s="20"/>
      <c r="I286" s="20"/>
      <c r="J286" s="16">
        <v>100</v>
      </c>
      <c r="K286" s="16">
        <v>26.51</v>
      </c>
      <c r="L286" s="16">
        <f t="shared" si="22"/>
        <v>126.51</v>
      </c>
      <c r="M286" s="20"/>
      <c r="N286" s="20">
        <v>4</v>
      </c>
      <c r="O286" s="16">
        <f t="shared" si="23"/>
        <v>4</v>
      </c>
      <c r="P286" s="295"/>
      <c r="Q286" s="138"/>
      <c r="R286" s="136">
        <v>7</v>
      </c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2"/>
      <c r="CP286" s="22"/>
      <c r="CQ286" s="22"/>
      <c r="CR286" s="22"/>
      <c r="CS286" s="22"/>
      <c r="CT286" s="22"/>
      <c r="CU286" s="22"/>
      <c r="CV286" s="22"/>
      <c r="CW286" s="22"/>
      <c r="CX286" s="22"/>
      <c r="CY286" s="22"/>
      <c r="CZ286" s="22"/>
      <c r="DA286" s="22"/>
      <c r="DB286" s="22"/>
      <c r="DC286" s="22"/>
      <c r="DD286" s="22"/>
    </row>
    <row r="287" spans="1:108" s="11" customFormat="1" ht="15.5" x14ac:dyDescent="0.35">
      <c r="A287" s="131" t="s">
        <v>41</v>
      </c>
      <c r="B287" s="79"/>
      <c r="C287" s="79"/>
      <c r="D287" s="167" t="s">
        <v>171</v>
      </c>
      <c r="E287" s="167" t="s">
        <v>46</v>
      </c>
      <c r="F287" s="167" t="s">
        <v>50</v>
      </c>
      <c r="G287" s="146" t="s">
        <v>237</v>
      </c>
      <c r="H287" s="20"/>
      <c r="I287" s="20"/>
      <c r="J287" s="16">
        <v>100</v>
      </c>
      <c r="K287" s="16">
        <v>26.51</v>
      </c>
      <c r="L287" s="16">
        <f t="shared" si="22"/>
        <v>126.51</v>
      </c>
      <c r="M287" s="20"/>
      <c r="N287" s="20">
        <v>4</v>
      </c>
      <c r="O287" s="16">
        <f t="shared" si="23"/>
        <v>4</v>
      </c>
      <c r="P287" s="295"/>
      <c r="Q287" s="138"/>
      <c r="R287" s="136">
        <v>7</v>
      </c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2"/>
      <c r="CP287" s="22"/>
      <c r="CQ287" s="22"/>
      <c r="CR287" s="22"/>
      <c r="CS287" s="22"/>
      <c r="CT287" s="22"/>
      <c r="CU287" s="22"/>
      <c r="CV287" s="22"/>
      <c r="CW287" s="22"/>
      <c r="CX287" s="22"/>
      <c r="CY287" s="22"/>
      <c r="CZ287" s="22"/>
      <c r="DA287" s="22"/>
      <c r="DB287" s="22"/>
      <c r="DC287" s="22"/>
      <c r="DD287" s="22"/>
    </row>
    <row r="288" spans="1:108" ht="15.5" x14ac:dyDescent="0.35">
      <c r="A288" s="131" t="s">
        <v>41</v>
      </c>
      <c r="B288" s="79"/>
      <c r="C288" s="79"/>
      <c r="D288" s="167" t="s">
        <v>173</v>
      </c>
      <c r="E288" s="167" t="s">
        <v>46</v>
      </c>
      <c r="F288" s="167" t="s">
        <v>50</v>
      </c>
      <c r="G288" s="147" t="s">
        <v>251</v>
      </c>
      <c r="H288" s="20"/>
      <c r="I288" s="20"/>
      <c r="J288" s="16">
        <v>100</v>
      </c>
      <c r="K288" s="16">
        <v>27.23</v>
      </c>
      <c r="L288" s="16">
        <f t="shared" si="22"/>
        <v>127.23</v>
      </c>
      <c r="M288" s="20"/>
      <c r="N288" s="20">
        <v>3</v>
      </c>
      <c r="O288" s="16">
        <f t="shared" si="23"/>
        <v>3</v>
      </c>
      <c r="Q288" s="138"/>
      <c r="R288" s="136"/>
    </row>
    <row r="289" spans="1:108" s="11" customFormat="1" ht="15.5" x14ac:dyDescent="0.35">
      <c r="A289" s="131" t="s">
        <v>41</v>
      </c>
      <c r="B289" s="79"/>
      <c r="C289" s="79"/>
      <c r="D289" s="167" t="s">
        <v>173</v>
      </c>
      <c r="E289" s="167" t="s">
        <v>46</v>
      </c>
      <c r="F289" s="167" t="s">
        <v>50</v>
      </c>
      <c r="G289" s="146" t="s">
        <v>221</v>
      </c>
      <c r="H289" s="20"/>
      <c r="I289" s="20"/>
      <c r="J289" s="16">
        <v>100</v>
      </c>
      <c r="K289" s="16">
        <v>27.23</v>
      </c>
      <c r="L289" s="16">
        <f t="shared" si="22"/>
        <v>127.23</v>
      </c>
      <c r="M289" s="20"/>
      <c r="N289" s="20">
        <v>3</v>
      </c>
      <c r="O289" s="16">
        <f t="shared" si="23"/>
        <v>3</v>
      </c>
      <c r="P289" s="295"/>
      <c r="Q289" s="138"/>
      <c r="R289" s="136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2"/>
      <c r="CP289" s="22"/>
      <c r="CQ289" s="22"/>
      <c r="CR289" s="22"/>
      <c r="CS289" s="22"/>
      <c r="CT289" s="22"/>
      <c r="CU289" s="22"/>
      <c r="CV289" s="22"/>
      <c r="CW289" s="22"/>
      <c r="CX289" s="22"/>
      <c r="CY289" s="22"/>
      <c r="CZ289" s="22"/>
      <c r="DA289" s="22"/>
      <c r="DB289" s="22"/>
      <c r="DC289" s="22"/>
      <c r="DD289" s="22"/>
    </row>
    <row r="290" spans="1:108" s="11" customFormat="1" ht="15.5" x14ac:dyDescent="0.35">
      <c r="A290" s="131" t="s">
        <v>41</v>
      </c>
      <c r="B290" s="79"/>
      <c r="C290" s="79"/>
      <c r="D290" s="167" t="s">
        <v>171</v>
      </c>
      <c r="E290" s="167" t="s">
        <v>46</v>
      </c>
      <c r="F290" s="167" t="s">
        <v>50</v>
      </c>
      <c r="G290" s="146" t="s">
        <v>328</v>
      </c>
      <c r="H290" s="20"/>
      <c r="I290" s="20"/>
      <c r="J290" s="16">
        <v>100</v>
      </c>
      <c r="K290" s="16">
        <v>100</v>
      </c>
      <c r="L290" s="16">
        <f t="shared" si="22"/>
        <v>200</v>
      </c>
      <c r="M290" s="20"/>
      <c r="N290" s="20"/>
      <c r="O290" s="16">
        <f t="shared" si="23"/>
        <v>0</v>
      </c>
      <c r="P290" s="295"/>
      <c r="Q290" s="137"/>
      <c r="R290" s="139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2"/>
      <c r="CP290" s="22"/>
      <c r="CQ290" s="22"/>
      <c r="CR290" s="22"/>
      <c r="CS290" s="22"/>
      <c r="CT290" s="22"/>
      <c r="CU290" s="22"/>
      <c r="CV290" s="22"/>
      <c r="CW290" s="22"/>
      <c r="CX290" s="22"/>
      <c r="CY290" s="22"/>
      <c r="CZ290" s="22"/>
      <c r="DA290" s="22"/>
      <c r="DB290" s="22"/>
      <c r="DC290" s="22"/>
      <c r="DD290" s="22"/>
    </row>
    <row r="291" spans="1:108" s="20" customFormat="1" ht="15.5" x14ac:dyDescent="0.35">
      <c r="A291" s="131" t="s">
        <v>41</v>
      </c>
      <c r="B291" s="79"/>
      <c r="C291" s="79"/>
      <c r="D291" s="167" t="s">
        <v>171</v>
      </c>
      <c r="E291" s="167" t="s">
        <v>42</v>
      </c>
      <c r="F291" s="167" t="s">
        <v>50</v>
      </c>
      <c r="G291" s="146" t="s">
        <v>275</v>
      </c>
      <c r="J291" s="16">
        <v>100</v>
      </c>
      <c r="K291" s="16">
        <v>100</v>
      </c>
      <c r="L291" s="16">
        <f t="shared" si="22"/>
        <v>200</v>
      </c>
      <c r="O291" s="16">
        <f t="shared" si="23"/>
        <v>0</v>
      </c>
      <c r="P291" s="295"/>
      <c r="Q291" s="138"/>
      <c r="R291" s="136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51"/>
      <c r="AN291" s="51"/>
      <c r="AO291" s="51"/>
      <c r="AP291" s="51"/>
      <c r="AQ291" s="51"/>
      <c r="AR291" s="51"/>
      <c r="AS291" s="51"/>
      <c r="AT291" s="51"/>
      <c r="AU291" s="51"/>
      <c r="AV291" s="51"/>
      <c r="AW291" s="51"/>
      <c r="AX291" s="51"/>
      <c r="AY291" s="51"/>
      <c r="AZ291" s="51"/>
      <c r="BA291" s="51"/>
      <c r="BB291" s="51"/>
      <c r="BC291" s="51"/>
      <c r="BD291" s="51"/>
      <c r="BE291" s="51"/>
      <c r="BF291" s="51"/>
      <c r="BG291" s="51"/>
      <c r="BH291" s="51"/>
      <c r="BI291" s="51"/>
      <c r="BJ291" s="51"/>
      <c r="BK291" s="51"/>
      <c r="BL291" s="51"/>
      <c r="BM291" s="51"/>
      <c r="BN291" s="51"/>
      <c r="BO291" s="51"/>
      <c r="BP291" s="51"/>
      <c r="BQ291" s="51"/>
      <c r="BR291" s="51"/>
      <c r="BS291" s="51"/>
      <c r="BT291" s="51"/>
      <c r="BU291" s="51"/>
      <c r="BV291" s="51"/>
      <c r="BW291" s="51"/>
      <c r="BX291" s="51"/>
      <c r="BY291" s="51"/>
      <c r="BZ291" s="51"/>
      <c r="CA291" s="51"/>
      <c r="CB291" s="51"/>
      <c r="CC291" s="51"/>
      <c r="CD291" s="51"/>
      <c r="CE291" s="51"/>
      <c r="CF291" s="51"/>
      <c r="CG291" s="51"/>
      <c r="CH291" s="51"/>
      <c r="CI291" s="51"/>
      <c r="CJ291" s="51"/>
      <c r="CK291" s="51"/>
      <c r="CL291" s="51"/>
      <c r="CM291" s="51"/>
      <c r="CN291" s="51"/>
      <c r="CO291" s="51"/>
      <c r="CP291" s="51"/>
      <c r="CQ291" s="51"/>
      <c r="CR291" s="51"/>
      <c r="CS291" s="51"/>
      <c r="CT291" s="51"/>
      <c r="CU291" s="51"/>
      <c r="CV291" s="51"/>
      <c r="CW291" s="51"/>
      <c r="CX291" s="51"/>
      <c r="CY291" s="51"/>
      <c r="CZ291" s="51"/>
      <c r="DA291" s="51"/>
      <c r="DB291" s="51"/>
      <c r="DC291" s="51"/>
      <c r="DD291" s="51"/>
    </row>
    <row r="292" spans="1:108" s="20" customFormat="1" ht="15.5" x14ac:dyDescent="0.35">
      <c r="A292" s="131" t="s">
        <v>41</v>
      </c>
      <c r="B292" s="79"/>
      <c r="C292" s="79"/>
      <c r="D292" s="167" t="s">
        <v>171</v>
      </c>
      <c r="E292" s="168" t="s">
        <v>46</v>
      </c>
      <c r="F292" s="168" t="s">
        <v>50</v>
      </c>
      <c r="G292" s="145" t="s">
        <v>248</v>
      </c>
      <c r="H292" s="105"/>
      <c r="I292" s="105"/>
      <c r="J292" s="7">
        <v>100</v>
      </c>
      <c r="K292" s="7">
        <v>100</v>
      </c>
      <c r="L292" s="7">
        <f t="shared" si="22"/>
        <v>200</v>
      </c>
      <c r="O292" s="7">
        <f t="shared" si="23"/>
        <v>0</v>
      </c>
      <c r="P292" s="295"/>
      <c r="Q292" s="138"/>
      <c r="R292" s="136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51"/>
      <c r="AN292" s="51"/>
      <c r="AO292" s="51"/>
      <c r="AP292" s="51"/>
      <c r="AQ292" s="51"/>
      <c r="AR292" s="51"/>
      <c r="AS292" s="51"/>
      <c r="AT292" s="51"/>
      <c r="AU292" s="51"/>
      <c r="AV292" s="51"/>
      <c r="AW292" s="51"/>
      <c r="AX292" s="51"/>
      <c r="AY292" s="51"/>
      <c r="AZ292" s="51"/>
      <c r="BA292" s="51"/>
      <c r="BB292" s="51"/>
      <c r="BC292" s="51"/>
      <c r="BD292" s="51"/>
      <c r="BE292" s="51"/>
      <c r="BF292" s="51"/>
      <c r="BG292" s="51"/>
      <c r="BH292" s="51"/>
      <c r="BI292" s="51"/>
      <c r="BJ292" s="51"/>
      <c r="BK292" s="51"/>
      <c r="BL292" s="51"/>
      <c r="BM292" s="51"/>
      <c r="BN292" s="51"/>
      <c r="BO292" s="51"/>
      <c r="BP292" s="51"/>
      <c r="BQ292" s="51"/>
      <c r="BR292" s="51"/>
      <c r="BS292" s="51"/>
      <c r="BT292" s="51"/>
      <c r="BU292" s="51"/>
      <c r="BV292" s="51"/>
      <c r="BW292" s="51"/>
      <c r="BX292" s="51"/>
      <c r="BY292" s="51"/>
      <c r="BZ292" s="51"/>
      <c r="CA292" s="51"/>
      <c r="CB292" s="51"/>
      <c r="CC292" s="51"/>
      <c r="CD292" s="51"/>
      <c r="CE292" s="51"/>
      <c r="CF292" s="51"/>
      <c r="CG292" s="51"/>
      <c r="CH292" s="51"/>
      <c r="CI292" s="51"/>
      <c r="CJ292" s="51"/>
      <c r="CK292" s="51"/>
      <c r="CL292" s="51"/>
      <c r="CM292" s="51"/>
      <c r="CN292" s="51"/>
      <c r="CO292" s="51"/>
      <c r="CP292" s="51"/>
      <c r="CQ292" s="51"/>
      <c r="CR292" s="51"/>
      <c r="CS292" s="51"/>
      <c r="CT292" s="51"/>
      <c r="CU292" s="51"/>
      <c r="CV292" s="51"/>
      <c r="CW292" s="51"/>
      <c r="CX292" s="51"/>
      <c r="CY292" s="51"/>
      <c r="CZ292" s="51"/>
      <c r="DA292" s="51"/>
      <c r="DB292" s="51"/>
      <c r="DC292" s="51"/>
      <c r="DD292" s="51"/>
    </row>
    <row r="293" spans="1:108" s="20" customFormat="1" ht="15.5" x14ac:dyDescent="0.35">
      <c r="A293" s="131" t="s">
        <v>41</v>
      </c>
      <c r="B293" s="79"/>
      <c r="C293" s="79"/>
      <c r="D293" s="167" t="s">
        <v>171</v>
      </c>
      <c r="E293" s="168" t="s">
        <v>46</v>
      </c>
      <c r="F293" s="168" t="s">
        <v>50</v>
      </c>
      <c r="G293" s="145" t="s">
        <v>217</v>
      </c>
      <c r="H293" s="105"/>
      <c r="I293" s="105"/>
      <c r="J293" s="7">
        <v>100</v>
      </c>
      <c r="K293" s="7">
        <v>100</v>
      </c>
      <c r="L293" s="7">
        <f t="shared" si="22"/>
        <v>200</v>
      </c>
      <c r="O293" s="7">
        <f t="shared" si="23"/>
        <v>0</v>
      </c>
      <c r="P293" s="295"/>
      <c r="Q293" s="138"/>
      <c r="R293" s="136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1"/>
      <c r="AN293" s="51"/>
      <c r="AO293" s="51"/>
      <c r="AP293" s="51"/>
      <c r="AQ293" s="51"/>
      <c r="AR293" s="51"/>
      <c r="AS293" s="51"/>
      <c r="AT293" s="51"/>
      <c r="AU293" s="51"/>
      <c r="AV293" s="51"/>
      <c r="AW293" s="51"/>
      <c r="AX293" s="51"/>
      <c r="AY293" s="51"/>
      <c r="AZ293" s="51"/>
      <c r="BA293" s="51"/>
      <c r="BB293" s="51"/>
      <c r="BC293" s="51"/>
      <c r="BD293" s="51"/>
      <c r="BE293" s="51"/>
      <c r="BF293" s="51"/>
      <c r="BG293" s="51"/>
      <c r="BH293" s="51"/>
      <c r="BI293" s="51"/>
      <c r="BJ293" s="51"/>
      <c r="BK293" s="51"/>
      <c r="BL293" s="51"/>
      <c r="BM293" s="51"/>
      <c r="BN293" s="51"/>
      <c r="BO293" s="51"/>
      <c r="BP293" s="51"/>
      <c r="BQ293" s="51"/>
      <c r="BR293" s="51"/>
      <c r="BS293" s="51"/>
      <c r="BT293" s="51"/>
      <c r="BU293" s="51"/>
      <c r="BV293" s="51"/>
      <c r="BW293" s="51"/>
      <c r="BX293" s="51"/>
      <c r="BY293" s="51"/>
      <c r="BZ293" s="51"/>
      <c r="CA293" s="51"/>
      <c r="CB293" s="51"/>
      <c r="CC293" s="51"/>
      <c r="CD293" s="51"/>
      <c r="CE293" s="51"/>
      <c r="CF293" s="51"/>
      <c r="CG293" s="51"/>
      <c r="CH293" s="51"/>
      <c r="CI293" s="51"/>
      <c r="CJ293" s="51"/>
      <c r="CK293" s="51"/>
      <c r="CL293" s="51"/>
      <c r="CM293" s="51"/>
      <c r="CN293" s="51"/>
      <c r="CO293" s="51"/>
      <c r="CP293" s="51"/>
      <c r="CQ293" s="51"/>
      <c r="CR293" s="51"/>
      <c r="CS293" s="51"/>
      <c r="CT293" s="51"/>
      <c r="CU293" s="51"/>
      <c r="CV293" s="51"/>
      <c r="CW293" s="51"/>
      <c r="CX293" s="51"/>
      <c r="CY293" s="51"/>
      <c r="CZ293" s="51"/>
      <c r="DA293" s="51"/>
      <c r="DB293" s="51"/>
      <c r="DC293" s="51"/>
      <c r="DD293" s="51"/>
    </row>
    <row r="294" spans="1:108" s="20" customFormat="1" ht="15.5" x14ac:dyDescent="0.35">
      <c r="A294" s="131" t="s">
        <v>41</v>
      </c>
      <c r="B294" s="79"/>
      <c r="C294" s="79"/>
      <c r="D294" s="167" t="s">
        <v>171</v>
      </c>
      <c r="E294" s="167" t="s">
        <v>42</v>
      </c>
      <c r="F294" s="167" t="s">
        <v>50</v>
      </c>
      <c r="G294" s="147" t="s">
        <v>273</v>
      </c>
      <c r="J294" s="16">
        <v>100</v>
      </c>
      <c r="K294" s="16">
        <v>100</v>
      </c>
      <c r="L294" s="16">
        <f t="shared" si="22"/>
        <v>200</v>
      </c>
      <c r="O294" s="16">
        <f t="shared" si="23"/>
        <v>0</v>
      </c>
      <c r="P294" s="295"/>
      <c r="Q294" s="138"/>
      <c r="R294" s="136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  <c r="AO294" s="51"/>
      <c r="AP294" s="51"/>
      <c r="AQ294" s="51"/>
      <c r="AR294" s="51"/>
      <c r="AS294" s="51"/>
      <c r="AT294" s="51"/>
      <c r="AU294" s="51"/>
      <c r="AV294" s="51"/>
      <c r="AW294" s="51"/>
      <c r="AX294" s="51"/>
      <c r="AY294" s="51"/>
      <c r="AZ294" s="51"/>
      <c r="BA294" s="51"/>
      <c r="BB294" s="51"/>
      <c r="BC294" s="51"/>
      <c r="BD294" s="51"/>
      <c r="BE294" s="51"/>
      <c r="BF294" s="51"/>
      <c r="BG294" s="51"/>
      <c r="BH294" s="51"/>
      <c r="BI294" s="51"/>
      <c r="BJ294" s="51"/>
      <c r="BK294" s="51"/>
      <c r="BL294" s="51"/>
      <c r="BM294" s="51"/>
      <c r="BN294" s="51"/>
      <c r="BO294" s="51"/>
      <c r="BP294" s="51"/>
      <c r="BQ294" s="51"/>
      <c r="BR294" s="51"/>
      <c r="BS294" s="51"/>
      <c r="BT294" s="51"/>
      <c r="BU294" s="51"/>
      <c r="BV294" s="51"/>
      <c r="BW294" s="51"/>
      <c r="BX294" s="51"/>
      <c r="BY294" s="51"/>
      <c r="BZ294" s="51"/>
      <c r="CA294" s="51"/>
      <c r="CB294" s="51"/>
      <c r="CC294" s="51"/>
      <c r="CD294" s="51"/>
      <c r="CE294" s="51"/>
      <c r="CF294" s="51"/>
      <c r="CG294" s="51"/>
      <c r="CH294" s="51"/>
      <c r="CI294" s="51"/>
      <c r="CJ294" s="51"/>
      <c r="CK294" s="51"/>
      <c r="CL294" s="51"/>
      <c r="CM294" s="51"/>
      <c r="CN294" s="51"/>
      <c r="CO294" s="51"/>
      <c r="CP294" s="51"/>
      <c r="CQ294" s="51"/>
      <c r="CR294" s="51"/>
      <c r="CS294" s="51"/>
      <c r="CT294" s="51"/>
      <c r="CU294" s="51"/>
      <c r="CV294" s="51"/>
      <c r="CW294" s="51"/>
      <c r="CX294" s="51"/>
      <c r="CY294" s="51"/>
      <c r="CZ294" s="51"/>
      <c r="DA294" s="51"/>
      <c r="DB294" s="51"/>
      <c r="DC294" s="51"/>
      <c r="DD294" s="51"/>
    </row>
    <row r="295" spans="1:108" s="20" customFormat="1" ht="15.5" x14ac:dyDescent="0.35">
      <c r="A295" s="131" t="s">
        <v>41</v>
      </c>
      <c r="B295" s="79"/>
      <c r="C295" s="79"/>
      <c r="D295" s="167" t="s">
        <v>171</v>
      </c>
      <c r="E295" s="167" t="s">
        <v>42</v>
      </c>
      <c r="F295" s="167" t="s">
        <v>50</v>
      </c>
      <c r="G295" s="147" t="s">
        <v>329</v>
      </c>
      <c r="J295" s="16">
        <v>100</v>
      </c>
      <c r="K295" s="16">
        <v>100</v>
      </c>
      <c r="L295" s="16">
        <f t="shared" si="22"/>
        <v>200</v>
      </c>
      <c r="O295" s="16">
        <f t="shared" si="23"/>
        <v>0</v>
      </c>
      <c r="P295" s="295"/>
      <c r="Q295" s="138"/>
      <c r="R295" s="136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  <c r="AO295" s="51"/>
      <c r="AP295" s="51"/>
      <c r="AQ295" s="51"/>
      <c r="AR295" s="51"/>
      <c r="AS295" s="51"/>
      <c r="AT295" s="51"/>
      <c r="AU295" s="51"/>
      <c r="AV295" s="51"/>
      <c r="AW295" s="51"/>
      <c r="AX295" s="51"/>
      <c r="AY295" s="51"/>
      <c r="AZ295" s="51"/>
      <c r="BA295" s="51"/>
      <c r="BB295" s="51"/>
      <c r="BC295" s="51"/>
      <c r="BD295" s="51"/>
      <c r="BE295" s="51"/>
      <c r="BF295" s="51"/>
      <c r="BG295" s="51"/>
      <c r="BH295" s="51"/>
      <c r="BI295" s="51"/>
      <c r="BJ295" s="51"/>
      <c r="BK295" s="51"/>
      <c r="BL295" s="51"/>
      <c r="BM295" s="51"/>
      <c r="BN295" s="51"/>
      <c r="BO295" s="51"/>
      <c r="BP295" s="51"/>
      <c r="BQ295" s="51"/>
      <c r="BR295" s="51"/>
      <c r="BS295" s="51"/>
      <c r="BT295" s="51"/>
      <c r="BU295" s="51"/>
      <c r="BV295" s="51"/>
      <c r="BW295" s="51"/>
      <c r="BX295" s="51"/>
      <c r="BY295" s="51"/>
      <c r="BZ295" s="51"/>
      <c r="CA295" s="51"/>
      <c r="CB295" s="51"/>
      <c r="CC295" s="51"/>
      <c r="CD295" s="51"/>
      <c r="CE295" s="51"/>
      <c r="CF295" s="51"/>
      <c r="CG295" s="51"/>
      <c r="CH295" s="51"/>
      <c r="CI295" s="51"/>
      <c r="CJ295" s="51"/>
      <c r="CK295" s="51"/>
      <c r="CL295" s="51"/>
      <c r="CM295" s="51"/>
      <c r="CN295" s="51"/>
      <c r="CO295" s="51"/>
      <c r="CP295" s="51"/>
      <c r="CQ295" s="51"/>
      <c r="CR295" s="51"/>
      <c r="CS295" s="51"/>
      <c r="CT295" s="51"/>
      <c r="CU295" s="51"/>
      <c r="CV295" s="51"/>
      <c r="CW295" s="51"/>
      <c r="CX295" s="51"/>
      <c r="CY295" s="51"/>
      <c r="CZ295" s="51"/>
      <c r="DA295" s="51"/>
      <c r="DB295" s="51"/>
      <c r="DC295" s="51"/>
      <c r="DD295" s="51"/>
    </row>
    <row r="296" spans="1:108" s="20" customFormat="1" ht="15.5" x14ac:dyDescent="0.35">
      <c r="A296" s="131" t="s">
        <v>41</v>
      </c>
      <c r="B296" s="79"/>
      <c r="C296" s="79"/>
      <c r="D296" s="167" t="s">
        <v>333</v>
      </c>
      <c r="E296" s="168" t="s">
        <v>42</v>
      </c>
      <c r="F296" s="168" t="s">
        <v>50</v>
      </c>
      <c r="G296" s="145" t="s">
        <v>332</v>
      </c>
      <c r="H296" s="105"/>
      <c r="I296" s="105"/>
      <c r="J296" s="7">
        <v>100</v>
      </c>
      <c r="K296" s="7">
        <v>100</v>
      </c>
      <c r="L296" s="7">
        <f t="shared" ref="L296:L317" si="24">SUM(J296:K296)</f>
        <v>200</v>
      </c>
      <c r="O296" s="7">
        <f t="shared" ref="O296:O317" si="25">SUM(M296:N296)</f>
        <v>0</v>
      </c>
      <c r="P296" s="295"/>
      <c r="Q296" s="138"/>
      <c r="R296" s="136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  <c r="AO296" s="51"/>
      <c r="AP296" s="51"/>
      <c r="AQ296" s="51"/>
      <c r="AR296" s="51"/>
      <c r="AS296" s="51"/>
      <c r="AT296" s="51"/>
      <c r="AU296" s="51"/>
      <c r="AV296" s="51"/>
      <c r="AW296" s="51"/>
      <c r="AX296" s="51"/>
      <c r="AY296" s="51"/>
      <c r="AZ296" s="51"/>
      <c r="BA296" s="51"/>
      <c r="BB296" s="51"/>
      <c r="BC296" s="51"/>
      <c r="BD296" s="51"/>
      <c r="BE296" s="51"/>
      <c r="BF296" s="51"/>
      <c r="BG296" s="51"/>
      <c r="BH296" s="51"/>
      <c r="BI296" s="51"/>
      <c r="BJ296" s="51"/>
      <c r="BK296" s="51"/>
      <c r="BL296" s="51"/>
      <c r="BM296" s="51"/>
      <c r="BN296" s="51"/>
      <c r="BO296" s="51"/>
      <c r="BP296" s="51"/>
      <c r="BQ296" s="51"/>
      <c r="BR296" s="51"/>
      <c r="BS296" s="51"/>
      <c r="BT296" s="51"/>
      <c r="BU296" s="51"/>
      <c r="BV296" s="51"/>
      <c r="BW296" s="51"/>
      <c r="BX296" s="51"/>
      <c r="BY296" s="51"/>
      <c r="BZ296" s="51"/>
      <c r="CA296" s="51"/>
      <c r="CB296" s="51"/>
      <c r="CC296" s="51"/>
      <c r="CD296" s="51"/>
      <c r="CE296" s="51"/>
      <c r="CF296" s="51"/>
      <c r="CG296" s="51"/>
      <c r="CH296" s="51"/>
      <c r="CI296" s="51"/>
      <c r="CJ296" s="51"/>
      <c r="CK296" s="51"/>
      <c r="CL296" s="51"/>
      <c r="CM296" s="51"/>
      <c r="CN296" s="51"/>
      <c r="CO296" s="51"/>
      <c r="CP296" s="51"/>
      <c r="CQ296" s="51"/>
      <c r="CR296" s="51"/>
      <c r="CS296" s="51"/>
      <c r="CT296" s="51"/>
      <c r="CU296" s="51"/>
      <c r="CV296" s="51"/>
      <c r="CW296" s="51"/>
      <c r="CX296" s="51"/>
      <c r="CY296" s="51"/>
      <c r="CZ296" s="51"/>
      <c r="DA296" s="51"/>
      <c r="DB296" s="51"/>
      <c r="DC296" s="51"/>
      <c r="DD296" s="51"/>
    </row>
    <row r="297" spans="1:108" s="20" customFormat="1" ht="15.5" x14ac:dyDescent="0.35">
      <c r="A297" s="131" t="s">
        <v>41</v>
      </c>
      <c r="B297" s="79"/>
      <c r="C297" s="79"/>
      <c r="D297" s="167" t="s">
        <v>171</v>
      </c>
      <c r="E297" s="168" t="s">
        <v>42</v>
      </c>
      <c r="F297" s="168" t="s">
        <v>50</v>
      </c>
      <c r="G297" s="145" t="s">
        <v>183</v>
      </c>
      <c r="H297" s="105"/>
      <c r="I297" s="105"/>
      <c r="J297" s="7">
        <v>100</v>
      </c>
      <c r="K297" s="7">
        <v>100</v>
      </c>
      <c r="L297" s="7">
        <f t="shared" si="24"/>
        <v>200</v>
      </c>
      <c r="O297" s="7">
        <f t="shared" si="25"/>
        <v>0</v>
      </c>
      <c r="P297" s="295"/>
      <c r="Q297" s="138"/>
      <c r="R297" s="136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51"/>
      <c r="AQ297" s="51"/>
      <c r="AR297" s="51"/>
      <c r="AS297" s="51"/>
      <c r="AT297" s="51"/>
      <c r="AU297" s="51"/>
      <c r="AV297" s="51"/>
      <c r="AW297" s="51"/>
      <c r="AX297" s="51"/>
      <c r="AY297" s="51"/>
      <c r="AZ297" s="51"/>
      <c r="BA297" s="51"/>
      <c r="BB297" s="51"/>
      <c r="BC297" s="51"/>
      <c r="BD297" s="51"/>
      <c r="BE297" s="51"/>
      <c r="BF297" s="51"/>
      <c r="BG297" s="51"/>
      <c r="BH297" s="51"/>
      <c r="BI297" s="51"/>
      <c r="BJ297" s="51"/>
      <c r="BK297" s="51"/>
      <c r="BL297" s="51"/>
      <c r="BM297" s="51"/>
      <c r="BN297" s="51"/>
      <c r="BO297" s="51"/>
      <c r="BP297" s="51"/>
      <c r="BQ297" s="51"/>
      <c r="BR297" s="51"/>
      <c r="BS297" s="51"/>
      <c r="BT297" s="51"/>
      <c r="BU297" s="51"/>
      <c r="BV297" s="51"/>
      <c r="BW297" s="51"/>
      <c r="BX297" s="51"/>
      <c r="BY297" s="51"/>
      <c r="BZ297" s="51"/>
      <c r="CA297" s="51"/>
      <c r="CB297" s="51"/>
      <c r="CC297" s="51"/>
      <c r="CD297" s="51"/>
      <c r="CE297" s="51"/>
      <c r="CF297" s="51"/>
      <c r="CG297" s="51"/>
      <c r="CH297" s="51"/>
      <c r="CI297" s="51"/>
      <c r="CJ297" s="51"/>
      <c r="CK297" s="51"/>
      <c r="CL297" s="51"/>
      <c r="CM297" s="51"/>
      <c r="CN297" s="51"/>
      <c r="CO297" s="51"/>
      <c r="CP297" s="51"/>
      <c r="CQ297" s="51"/>
      <c r="CR297" s="51"/>
      <c r="CS297" s="51"/>
      <c r="CT297" s="51"/>
      <c r="CU297" s="51"/>
      <c r="CV297" s="51"/>
      <c r="CW297" s="51"/>
      <c r="CX297" s="51"/>
      <c r="CY297" s="51"/>
      <c r="CZ297" s="51"/>
      <c r="DA297" s="51"/>
      <c r="DB297" s="51"/>
      <c r="DC297" s="51"/>
      <c r="DD297" s="51"/>
    </row>
    <row r="298" spans="1:108" s="20" customFormat="1" ht="15.5" x14ac:dyDescent="0.35">
      <c r="A298" s="131" t="s">
        <v>41</v>
      </c>
      <c r="B298" s="79"/>
      <c r="C298" s="79"/>
      <c r="D298" s="167" t="s">
        <v>171</v>
      </c>
      <c r="E298" s="168" t="s">
        <v>42</v>
      </c>
      <c r="F298" s="168" t="s">
        <v>50</v>
      </c>
      <c r="G298" s="145" t="s">
        <v>266</v>
      </c>
      <c r="H298" s="105"/>
      <c r="I298" s="105"/>
      <c r="J298" s="7">
        <v>100</v>
      </c>
      <c r="K298" s="7">
        <v>100</v>
      </c>
      <c r="L298" s="7">
        <f t="shared" si="24"/>
        <v>200</v>
      </c>
      <c r="O298" s="7">
        <f t="shared" si="25"/>
        <v>0</v>
      </c>
      <c r="P298" s="295"/>
      <c r="Q298" s="138"/>
      <c r="R298" s="136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  <c r="AL298" s="51"/>
      <c r="AM298" s="51"/>
      <c r="AN298" s="51"/>
      <c r="AO298" s="51"/>
      <c r="AP298" s="51"/>
      <c r="AQ298" s="51"/>
      <c r="AR298" s="51"/>
      <c r="AS298" s="51"/>
      <c r="AT298" s="51"/>
      <c r="AU298" s="51"/>
      <c r="AV298" s="51"/>
      <c r="AW298" s="51"/>
      <c r="AX298" s="51"/>
      <c r="AY298" s="51"/>
      <c r="AZ298" s="51"/>
      <c r="BA298" s="51"/>
      <c r="BB298" s="51"/>
      <c r="BC298" s="51"/>
      <c r="BD298" s="51"/>
      <c r="BE298" s="51"/>
      <c r="BF298" s="51"/>
      <c r="BG298" s="51"/>
      <c r="BH298" s="51"/>
      <c r="BI298" s="51"/>
      <c r="BJ298" s="51"/>
      <c r="BK298" s="51"/>
      <c r="BL298" s="51"/>
      <c r="BM298" s="51"/>
      <c r="BN298" s="51"/>
      <c r="BO298" s="51"/>
      <c r="BP298" s="51"/>
      <c r="BQ298" s="51"/>
      <c r="BR298" s="51"/>
      <c r="BS298" s="51"/>
      <c r="BT298" s="51"/>
      <c r="BU298" s="51"/>
      <c r="BV298" s="51"/>
      <c r="BW298" s="51"/>
      <c r="BX298" s="51"/>
      <c r="BY298" s="51"/>
      <c r="BZ298" s="51"/>
      <c r="CA298" s="51"/>
      <c r="CB298" s="51"/>
      <c r="CC298" s="51"/>
      <c r="CD298" s="51"/>
      <c r="CE298" s="51"/>
      <c r="CF298" s="51"/>
      <c r="CG298" s="51"/>
      <c r="CH298" s="51"/>
      <c r="CI298" s="51"/>
      <c r="CJ298" s="51"/>
      <c r="CK298" s="51"/>
      <c r="CL298" s="51"/>
      <c r="CM298" s="51"/>
      <c r="CN298" s="51"/>
      <c r="CO298" s="51"/>
      <c r="CP298" s="51"/>
      <c r="CQ298" s="51"/>
      <c r="CR298" s="51"/>
      <c r="CS298" s="51"/>
      <c r="CT298" s="51"/>
      <c r="CU298" s="51"/>
      <c r="CV298" s="51"/>
      <c r="CW298" s="51"/>
      <c r="CX298" s="51"/>
      <c r="CY298" s="51"/>
      <c r="CZ298" s="51"/>
      <c r="DA298" s="51"/>
      <c r="DB298" s="51"/>
      <c r="DC298" s="51"/>
      <c r="DD298" s="51"/>
    </row>
    <row r="299" spans="1:108" s="20" customFormat="1" ht="15.5" x14ac:dyDescent="0.35">
      <c r="A299" s="131" t="s">
        <v>41</v>
      </c>
      <c r="B299" s="79"/>
      <c r="C299" s="79"/>
      <c r="D299" s="167" t="s">
        <v>171</v>
      </c>
      <c r="E299" s="168" t="s">
        <v>42</v>
      </c>
      <c r="F299" s="168" t="s">
        <v>50</v>
      </c>
      <c r="G299" s="145" t="s">
        <v>274</v>
      </c>
      <c r="H299" s="105"/>
      <c r="I299" s="105"/>
      <c r="J299" s="7">
        <v>100</v>
      </c>
      <c r="K299" s="7">
        <v>100</v>
      </c>
      <c r="L299" s="7">
        <f t="shared" si="24"/>
        <v>200</v>
      </c>
      <c r="O299" s="7">
        <f t="shared" si="25"/>
        <v>0</v>
      </c>
      <c r="P299" s="295"/>
      <c r="Q299" s="138"/>
      <c r="R299" s="136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51"/>
      <c r="AS299" s="51"/>
      <c r="AT299" s="51"/>
      <c r="AU299" s="51"/>
      <c r="AV299" s="51"/>
      <c r="AW299" s="51"/>
      <c r="AX299" s="51"/>
      <c r="AY299" s="51"/>
      <c r="AZ299" s="51"/>
      <c r="BA299" s="51"/>
      <c r="BB299" s="51"/>
      <c r="BC299" s="51"/>
      <c r="BD299" s="51"/>
      <c r="BE299" s="51"/>
      <c r="BF299" s="51"/>
      <c r="BG299" s="51"/>
      <c r="BH299" s="51"/>
      <c r="BI299" s="51"/>
      <c r="BJ299" s="51"/>
      <c r="BK299" s="51"/>
      <c r="BL299" s="51"/>
      <c r="BM299" s="51"/>
      <c r="BN299" s="51"/>
      <c r="BO299" s="51"/>
      <c r="BP299" s="51"/>
      <c r="BQ299" s="51"/>
      <c r="BR299" s="51"/>
      <c r="BS299" s="51"/>
      <c r="BT299" s="51"/>
      <c r="BU299" s="51"/>
      <c r="BV299" s="51"/>
      <c r="BW299" s="51"/>
      <c r="BX299" s="51"/>
      <c r="BY299" s="51"/>
      <c r="BZ299" s="51"/>
      <c r="CA299" s="51"/>
      <c r="CB299" s="51"/>
      <c r="CC299" s="51"/>
      <c r="CD299" s="51"/>
      <c r="CE299" s="51"/>
      <c r="CF299" s="51"/>
      <c r="CG299" s="51"/>
      <c r="CH299" s="51"/>
      <c r="CI299" s="51"/>
      <c r="CJ299" s="51"/>
      <c r="CK299" s="51"/>
      <c r="CL299" s="51"/>
      <c r="CM299" s="51"/>
      <c r="CN299" s="51"/>
      <c r="CO299" s="51"/>
      <c r="CP299" s="51"/>
      <c r="CQ299" s="51"/>
      <c r="CR299" s="51"/>
      <c r="CS299" s="51"/>
      <c r="CT299" s="51"/>
      <c r="CU299" s="51"/>
      <c r="CV299" s="51"/>
      <c r="CW299" s="51"/>
      <c r="CX299" s="51"/>
      <c r="CY299" s="51"/>
      <c r="CZ299" s="51"/>
      <c r="DA299" s="51"/>
      <c r="DB299" s="51"/>
      <c r="DC299" s="51"/>
      <c r="DD299" s="51"/>
    </row>
    <row r="300" spans="1:108" s="20" customFormat="1" ht="15.5" x14ac:dyDescent="0.35">
      <c r="A300" s="131" t="s">
        <v>41</v>
      </c>
      <c r="B300" s="79"/>
      <c r="C300" s="79"/>
      <c r="D300" s="167" t="s">
        <v>171</v>
      </c>
      <c r="E300" s="167" t="s">
        <v>46</v>
      </c>
      <c r="F300" s="167" t="s">
        <v>50</v>
      </c>
      <c r="G300" s="147" t="s">
        <v>245</v>
      </c>
      <c r="J300" s="16">
        <v>100</v>
      </c>
      <c r="K300" s="16">
        <v>100</v>
      </c>
      <c r="L300" s="16">
        <f t="shared" si="24"/>
        <v>200</v>
      </c>
      <c r="O300" s="16">
        <f t="shared" si="25"/>
        <v>0</v>
      </c>
      <c r="P300" s="295"/>
      <c r="Q300" s="138"/>
      <c r="R300" s="136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1"/>
      <c r="AN300" s="51"/>
      <c r="AO300" s="51"/>
      <c r="AP300" s="51"/>
      <c r="AQ300" s="51"/>
      <c r="AR300" s="51"/>
      <c r="AS300" s="51"/>
      <c r="AT300" s="51"/>
      <c r="AU300" s="51"/>
      <c r="AV300" s="51"/>
      <c r="AW300" s="51"/>
      <c r="AX300" s="51"/>
      <c r="AY300" s="51"/>
      <c r="AZ300" s="51"/>
      <c r="BA300" s="51"/>
      <c r="BB300" s="51"/>
      <c r="BC300" s="51"/>
      <c r="BD300" s="51"/>
      <c r="BE300" s="51"/>
      <c r="BF300" s="51"/>
      <c r="BG300" s="51"/>
      <c r="BH300" s="51"/>
      <c r="BI300" s="51"/>
      <c r="BJ300" s="51"/>
      <c r="BK300" s="51"/>
      <c r="BL300" s="51"/>
      <c r="BM300" s="51"/>
      <c r="BN300" s="51"/>
      <c r="BO300" s="51"/>
      <c r="BP300" s="51"/>
      <c r="BQ300" s="51"/>
      <c r="BR300" s="51"/>
      <c r="BS300" s="51"/>
      <c r="BT300" s="51"/>
      <c r="BU300" s="51"/>
      <c r="BV300" s="51"/>
      <c r="BW300" s="51"/>
      <c r="BX300" s="51"/>
      <c r="BY300" s="51"/>
      <c r="BZ300" s="51"/>
      <c r="CA300" s="51"/>
      <c r="CB300" s="51"/>
      <c r="CC300" s="51"/>
      <c r="CD300" s="51"/>
      <c r="CE300" s="51"/>
      <c r="CF300" s="51"/>
      <c r="CG300" s="51"/>
      <c r="CH300" s="51"/>
      <c r="CI300" s="51"/>
      <c r="CJ300" s="51"/>
      <c r="CK300" s="51"/>
      <c r="CL300" s="51"/>
      <c r="CM300" s="51"/>
      <c r="CN300" s="51"/>
      <c r="CO300" s="51"/>
      <c r="CP300" s="51"/>
      <c r="CQ300" s="51"/>
      <c r="CR300" s="51"/>
      <c r="CS300" s="51"/>
      <c r="CT300" s="51"/>
      <c r="CU300" s="51"/>
      <c r="CV300" s="51"/>
      <c r="CW300" s="51"/>
      <c r="CX300" s="51"/>
      <c r="CY300" s="51"/>
      <c r="CZ300" s="51"/>
      <c r="DA300" s="51"/>
      <c r="DB300" s="51"/>
      <c r="DC300" s="51"/>
      <c r="DD300" s="51"/>
    </row>
    <row r="301" spans="1:108" s="20" customFormat="1" ht="15.5" x14ac:dyDescent="0.35">
      <c r="A301" s="131" t="s">
        <v>41</v>
      </c>
      <c r="B301" s="79"/>
      <c r="C301" s="79"/>
      <c r="D301" s="167" t="s">
        <v>171</v>
      </c>
      <c r="E301" s="167" t="s">
        <v>46</v>
      </c>
      <c r="F301" s="167" t="s">
        <v>50</v>
      </c>
      <c r="G301" s="147" t="s">
        <v>239</v>
      </c>
      <c r="J301" s="16">
        <v>100</v>
      </c>
      <c r="K301" s="16">
        <v>100</v>
      </c>
      <c r="L301" s="16">
        <f t="shared" si="24"/>
        <v>200</v>
      </c>
      <c r="O301" s="16">
        <f t="shared" si="25"/>
        <v>0</v>
      </c>
      <c r="P301" s="295"/>
      <c r="Q301" s="138"/>
      <c r="R301" s="136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51"/>
      <c r="AO301" s="51"/>
      <c r="AP301" s="51"/>
      <c r="AQ301" s="51"/>
      <c r="AR301" s="51"/>
      <c r="AS301" s="51"/>
      <c r="AT301" s="51"/>
      <c r="AU301" s="51"/>
      <c r="AV301" s="51"/>
      <c r="AW301" s="51"/>
      <c r="AX301" s="51"/>
      <c r="AY301" s="51"/>
      <c r="AZ301" s="51"/>
      <c r="BA301" s="51"/>
      <c r="BB301" s="51"/>
      <c r="BC301" s="51"/>
      <c r="BD301" s="51"/>
      <c r="BE301" s="51"/>
      <c r="BF301" s="51"/>
      <c r="BG301" s="51"/>
      <c r="BH301" s="51"/>
      <c r="BI301" s="51"/>
      <c r="BJ301" s="51"/>
      <c r="BK301" s="51"/>
      <c r="BL301" s="51"/>
      <c r="BM301" s="51"/>
      <c r="BN301" s="51"/>
      <c r="BO301" s="51"/>
      <c r="BP301" s="51"/>
      <c r="BQ301" s="51"/>
      <c r="BR301" s="51"/>
      <c r="BS301" s="51"/>
      <c r="BT301" s="51"/>
      <c r="BU301" s="51"/>
      <c r="BV301" s="51"/>
      <c r="BW301" s="51"/>
      <c r="BX301" s="51"/>
      <c r="BY301" s="51"/>
      <c r="BZ301" s="51"/>
      <c r="CA301" s="51"/>
      <c r="CB301" s="51"/>
      <c r="CC301" s="51"/>
      <c r="CD301" s="51"/>
      <c r="CE301" s="51"/>
      <c r="CF301" s="51"/>
      <c r="CG301" s="51"/>
      <c r="CH301" s="51"/>
      <c r="CI301" s="51"/>
      <c r="CJ301" s="51"/>
      <c r="CK301" s="51"/>
      <c r="CL301" s="51"/>
      <c r="CM301" s="51"/>
      <c r="CN301" s="51"/>
      <c r="CO301" s="51"/>
      <c r="CP301" s="51"/>
      <c r="CQ301" s="51"/>
      <c r="CR301" s="51"/>
      <c r="CS301" s="51"/>
      <c r="CT301" s="51"/>
      <c r="CU301" s="51"/>
      <c r="CV301" s="51"/>
      <c r="CW301" s="51"/>
      <c r="CX301" s="51"/>
      <c r="CY301" s="51"/>
      <c r="CZ301" s="51"/>
      <c r="DA301" s="51"/>
      <c r="DB301" s="51"/>
      <c r="DC301" s="51"/>
      <c r="DD301" s="51"/>
    </row>
    <row r="302" spans="1:108" s="20" customFormat="1" ht="15.5" x14ac:dyDescent="0.35">
      <c r="A302" s="131" t="s">
        <v>41</v>
      </c>
      <c r="B302" s="79"/>
      <c r="C302" s="79"/>
      <c r="D302" s="167" t="s">
        <v>174</v>
      </c>
      <c r="E302" s="252" t="s">
        <v>42</v>
      </c>
      <c r="F302" s="168" t="s">
        <v>50</v>
      </c>
      <c r="G302" s="145" t="s">
        <v>206</v>
      </c>
      <c r="H302" s="105"/>
      <c r="I302" s="105"/>
      <c r="J302" s="144">
        <v>100</v>
      </c>
      <c r="K302" s="144">
        <v>100</v>
      </c>
      <c r="L302" s="7">
        <f t="shared" si="24"/>
        <v>200</v>
      </c>
      <c r="O302" s="7">
        <f t="shared" si="25"/>
        <v>0</v>
      </c>
      <c r="P302" s="295"/>
      <c r="Q302" s="138"/>
      <c r="R302" s="136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  <c r="AL302" s="51"/>
      <c r="AM302" s="51"/>
      <c r="AN302" s="51"/>
      <c r="AO302" s="51"/>
      <c r="AP302" s="51"/>
      <c r="AQ302" s="51"/>
      <c r="AR302" s="51"/>
      <c r="AS302" s="51"/>
      <c r="AT302" s="51"/>
      <c r="AU302" s="51"/>
      <c r="AV302" s="51"/>
      <c r="AW302" s="51"/>
      <c r="AX302" s="51"/>
      <c r="AY302" s="51"/>
      <c r="AZ302" s="51"/>
      <c r="BA302" s="51"/>
      <c r="BB302" s="51"/>
      <c r="BC302" s="51"/>
      <c r="BD302" s="51"/>
      <c r="BE302" s="51"/>
      <c r="BF302" s="51"/>
      <c r="BG302" s="51"/>
      <c r="BH302" s="51"/>
      <c r="BI302" s="51"/>
      <c r="BJ302" s="51"/>
      <c r="BK302" s="51"/>
      <c r="BL302" s="51"/>
      <c r="BM302" s="51"/>
      <c r="BN302" s="51"/>
      <c r="BO302" s="51"/>
      <c r="BP302" s="51"/>
      <c r="BQ302" s="51"/>
      <c r="BR302" s="51"/>
      <c r="BS302" s="51"/>
      <c r="BT302" s="51"/>
      <c r="BU302" s="51"/>
      <c r="BV302" s="51"/>
      <c r="BW302" s="51"/>
      <c r="BX302" s="51"/>
      <c r="BY302" s="51"/>
      <c r="BZ302" s="51"/>
      <c r="CA302" s="51"/>
      <c r="CB302" s="51"/>
      <c r="CC302" s="51"/>
      <c r="CD302" s="51"/>
      <c r="CE302" s="51"/>
      <c r="CF302" s="51"/>
      <c r="CG302" s="51"/>
      <c r="CH302" s="51"/>
      <c r="CI302" s="51"/>
      <c r="CJ302" s="51"/>
      <c r="CK302" s="51"/>
      <c r="CL302" s="51"/>
      <c r="CM302" s="51"/>
      <c r="CN302" s="51"/>
      <c r="CO302" s="51"/>
      <c r="CP302" s="51"/>
      <c r="CQ302" s="51"/>
      <c r="CR302" s="51"/>
      <c r="CS302" s="51"/>
      <c r="CT302" s="51"/>
      <c r="CU302" s="51"/>
      <c r="CV302" s="51"/>
      <c r="CW302" s="51"/>
      <c r="CX302" s="51"/>
      <c r="CY302" s="51"/>
      <c r="CZ302" s="51"/>
      <c r="DA302" s="51"/>
      <c r="DB302" s="51"/>
      <c r="DC302" s="51"/>
      <c r="DD302" s="51"/>
    </row>
    <row r="303" spans="1:108" s="20" customFormat="1" ht="15.5" x14ac:dyDescent="0.35">
      <c r="A303" s="131" t="s">
        <v>41</v>
      </c>
      <c r="B303" s="79"/>
      <c r="C303" s="79"/>
      <c r="D303" s="167" t="s">
        <v>174</v>
      </c>
      <c r="E303" s="252" t="s">
        <v>46</v>
      </c>
      <c r="F303" s="168" t="s">
        <v>50</v>
      </c>
      <c r="G303" s="145" t="s">
        <v>234</v>
      </c>
      <c r="H303" s="105"/>
      <c r="I303" s="105"/>
      <c r="J303" s="144">
        <v>100</v>
      </c>
      <c r="K303" s="144">
        <v>100</v>
      </c>
      <c r="L303" s="7">
        <f t="shared" si="24"/>
        <v>200</v>
      </c>
      <c r="O303" s="7">
        <f t="shared" si="25"/>
        <v>0</v>
      </c>
      <c r="P303" s="295"/>
      <c r="Q303" s="138"/>
      <c r="R303" s="136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1"/>
      <c r="AN303" s="51"/>
      <c r="AO303" s="51"/>
      <c r="AP303" s="51"/>
      <c r="AQ303" s="51"/>
      <c r="AR303" s="51"/>
      <c r="AS303" s="51"/>
      <c r="AT303" s="51"/>
      <c r="AU303" s="51"/>
      <c r="AV303" s="51"/>
      <c r="AW303" s="51"/>
      <c r="AX303" s="51"/>
      <c r="AY303" s="51"/>
      <c r="AZ303" s="51"/>
      <c r="BA303" s="51"/>
      <c r="BB303" s="51"/>
      <c r="BC303" s="51"/>
      <c r="BD303" s="51"/>
      <c r="BE303" s="51"/>
      <c r="BF303" s="51"/>
      <c r="BG303" s="51"/>
      <c r="BH303" s="51"/>
      <c r="BI303" s="51"/>
      <c r="BJ303" s="51"/>
      <c r="BK303" s="51"/>
      <c r="BL303" s="51"/>
      <c r="BM303" s="51"/>
      <c r="BN303" s="51"/>
      <c r="BO303" s="51"/>
      <c r="BP303" s="51"/>
      <c r="BQ303" s="51"/>
      <c r="BR303" s="51"/>
      <c r="BS303" s="51"/>
      <c r="BT303" s="51"/>
      <c r="BU303" s="51"/>
      <c r="BV303" s="51"/>
      <c r="BW303" s="51"/>
      <c r="BX303" s="51"/>
      <c r="BY303" s="51"/>
      <c r="BZ303" s="51"/>
      <c r="CA303" s="51"/>
      <c r="CB303" s="51"/>
      <c r="CC303" s="51"/>
      <c r="CD303" s="51"/>
      <c r="CE303" s="51"/>
      <c r="CF303" s="51"/>
      <c r="CG303" s="51"/>
      <c r="CH303" s="51"/>
      <c r="CI303" s="51"/>
      <c r="CJ303" s="51"/>
      <c r="CK303" s="51"/>
      <c r="CL303" s="51"/>
      <c r="CM303" s="51"/>
      <c r="CN303" s="51"/>
      <c r="CO303" s="51"/>
      <c r="CP303" s="51"/>
      <c r="CQ303" s="51"/>
      <c r="CR303" s="51"/>
      <c r="CS303" s="51"/>
      <c r="CT303" s="51"/>
      <c r="CU303" s="51"/>
      <c r="CV303" s="51"/>
      <c r="CW303" s="51"/>
      <c r="CX303" s="51"/>
      <c r="CY303" s="51"/>
      <c r="CZ303" s="51"/>
      <c r="DA303" s="51"/>
      <c r="DB303" s="51"/>
      <c r="DC303" s="51"/>
      <c r="DD303" s="51"/>
    </row>
    <row r="304" spans="1:108" s="20" customFormat="1" ht="15.5" x14ac:dyDescent="0.35">
      <c r="A304" s="131" t="s">
        <v>41</v>
      </c>
      <c r="B304" s="79"/>
      <c r="C304" s="79"/>
      <c r="D304" s="167" t="s">
        <v>174</v>
      </c>
      <c r="E304" s="167" t="s">
        <v>46</v>
      </c>
      <c r="F304" s="167" t="s">
        <v>50</v>
      </c>
      <c r="G304" s="146" t="s">
        <v>254</v>
      </c>
      <c r="J304" s="16">
        <v>100</v>
      </c>
      <c r="K304" s="16">
        <v>100</v>
      </c>
      <c r="L304" s="16">
        <f t="shared" si="24"/>
        <v>200</v>
      </c>
      <c r="O304" s="16">
        <f t="shared" si="25"/>
        <v>0</v>
      </c>
      <c r="P304" s="295"/>
      <c r="Q304" s="138"/>
      <c r="R304" s="136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  <c r="AO304" s="51"/>
      <c r="AP304" s="51"/>
      <c r="AQ304" s="51"/>
      <c r="AR304" s="51"/>
      <c r="AS304" s="51"/>
      <c r="AT304" s="51"/>
      <c r="AU304" s="51"/>
      <c r="AV304" s="51"/>
      <c r="AW304" s="51"/>
      <c r="AX304" s="51"/>
      <c r="AY304" s="51"/>
      <c r="AZ304" s="51"/>
      <c r="BA304" s="51"/>
      <c r="BB304" s="51"/>
      <c r="BC304" s="51"/>
      <c r="BD304" s="51"/>
      <c r="BE304" s="51"/>
      <c r="BF304" s="51"/>
      <c r="BG304" s="51"/>
      <c r="BH304" s="51"/>
      <c r="BI304" s="51"/>
      <c r="BJ304" s="51"/>
      <c r="BK304" s="51"/>
      <c r="BL304" s="51"/>
      <c r="BM304" s="51"/>
      <c r="BN304" s="51"/>
      <c r="BO304" s="51"/>
      <c r="BP304" s="51"/>
      <c r="BQ304" s="51"/>
      <c r="BR304" s="51"/>
      <c r="BS304" s="51"/>
      <c r="BT304" s="51"/>
      <c r="BU304" s="51"/>
      <c r="BV304" s="51"/>
      <c r="BW304" s="51"/>
      <c r="BX304" s="51"/>
      <c r="BY304" s="51"/>
      <c r="BZ304" s="51"/>
      <c r="CA304" s="51"/>
      <c r="CB304" s="51"/>
      <c r="CC304" s="51"/>
      <c r="CD304" s="51"/>
      <c r="CE304" s="51"/>
      <c r="CF304" s="51"/>
      <c r="CG304" s="51"/>
      <c r="CH304" s="51"/>
      <c r="CI304" s="51"/>
      <c r="CJ304" s="51"/>
      <c r="CK304" s="51"/>
      <c r="CL304" s="51"/>
      <c r="CM304" s="51"/>
      <c r="CN304" s="51"/>
      <c r="CO304" s="51"/>
      <c r="CP304" s="51"/>
      <c r="CQ304" s="51"/>
      <c r="CR304" s="51"/>
      <c r="CS304" s="51"/>
      <c r="CT304" s="51"/>
      <c r="CU304" s="51"/>
      <c r="CV304" s="51"/>
      <c r="CW304" s="51"/>
      <c r="CX304" s="51"/>
      <c r="CY304" s="51"/>
      <c r="CZ304" s="51"/>
      <c r="DA304" s="51"/>
      <c r="DB304" s="51"/>
      <c r="DC304" s="51"/>
      <c r="DD304" s="51"/>
    </row>
    <row r="305" spans="1:108" s="20" customFormat="1" ht="15.5" x14ac:dyDescent="0.35">
      <c r="A305" s="131" t="s">
        <v>41</v>
      </c>
      <c r="B305" s="79"/>
      <c r="C305" s="79"/>
      <c r="D305" s="167" t="s">
        <v>174</v>
      </c>
      <c r="E305" s="167" t="s">
        <v>46</v>
      </c>
      <c r="F305" s="167" t="s">
        <v>50</v>
      </c>
      <c r="G305" s="253" t="s">
        <v>292</v>
      </c>
      <c r="J305" s="16">
        <v>100</v>
      </c>
      <c r="K305" s="16">
        <v>100</v>
      </c>
      <c r="L305" s="16">
        <f t="shared" si="24"/>
        <v>200</v>
      </c>
      <c r="O305" s="16">
        <f t="shared" si="25"/>
        <v>0</v>
      </c>
      <c r="P305" s="295"/>
      <c r="Q305" s="138"/>
      <c r="R305" s="136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51"/>
      <c r="AS305" s="51"/>
      <c r="AT305" s="51"/>
      <c r="AU305" s="51"/>
      <c r="AV305" s="51"/>
      <c r="AW305" s="51"/>
      <c r="AX305" s="51"/>
      <c r="AY305" s="51"/>
      <c r="AZ305" s="51"/>
      <c r="BA305" s="51"/>
      <c r="BB305" s="51"/>
      <c r="BC305" s="51"/>
      <c r="BD305" s="51"/>
      <c r="BE305" s="51"/>
      <c r="BF305" s="51"/>
      <c r="BG305" s="51"/>
      <c r="BH305" s="51"/>
      <c r="BI305" s="51"/>
      <c r="BJ305" s="51"/>
      <c r="BK305" s="51"/>
      <c r="BL305" s="51"/>
      <c r="BM305" s="51"/>
      <c r="BN305" s="51"/>
      <c r="BO305" s="51"/>
      <c r="BP305" s="51"/>
      <c r="BQ305" s="51"/>
      <c r="BR305" s="51"/>
      <c r="BS305" s="51"/>
      <c r="BT305" s="51"/>
      <c r="BU305" s="51"/>
      <c r="BV305" s="51"/>
      <c r="BW305" s="51"/>
      <c r="BX305" s="51"/>
      <c r="BY305" s="51"/>
      <c r="BZ305" s="51"/>
      <c r="CA305" s="51"/>
      <c r="CB305" s="51"/>
      <c r="CC305" s="51"/>
      <c r="CD305" s="51"/>
      <c r="CE305" s="51"/>
      <c r="CF305" s="51"/>
      <c r="CG305" s="51"/>
      <c r="CH305" s="51"/>
      <c r="CI305" s="51"/>
      <c r="CJ305" s="51"/>
      <c r="CK305" s="51"/>
      <c r="CL305" s="51"/>
      <c r="CM305" s="51"/>
      <c r="CN305" s="51"/>
      <c r="CO305" s="51"/>
      <c r="CP305" s="51"/>
      <c r="CQ305" s="51"/>
      <c r="CR305" s="51"/>
      <c r="CS305" s="51"/>
      <c r="CT305" s="51"/>
      <c r="CU305" s="51"/>
      <c r="CV305" s="51"/>
      <c r="CW305" s="51"/>
      <c r="CX305" s="51"/>
      <c r="CY305" s="51"/>
      <c r="CZ305" s="51"/>
      <c r="DA305" s="51"/>
      <c r="DB305" s="51"/>
      <c r="DC305" s="51"/>
      <c r="DD305" s="51"/>
    </row>
    <row r="306" spans="1:108" s="20" customFormat="1" ht="15.5" x14ac:dyDescent="0.35">
      <c r="A306" s="131" t="s">
        <v>41</v>
      </c>
      <c r="B306" s="79"/>
      <c r="C306" s="79"/>
      <c r="D306" s="167" t="s">
        <v>172</v>
      </c>
      <c r="E306" s="168" t="s">
        <v>46</v>
      </c>
      <c r="F306" s="168" t="s">
        <v>50</v>
      </c>
      <c r="G306" s="149" t="s">
        <v>222</v>
      </c>
      <c r="H306" s="105"/>
      <c r="I306" s="105"/>
      <c r="J306" s="7">
        <v>100</v>
      </c>
      <c r="K306" s="7">
        <v>100</v>
      </c>
      <c r="L306" s="7">
        <f t="shared" si="24"/>
        <v>200</v>
      </c>
      <c r="O306" s="7">
        <f t="shared" si="25"/>
        <v>0</v>
      </c>
      <c r="P306" s="295"/>
      <c r="Q306" s="138"/>
      <c r="R306" s="136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  <c r="AO306" s="51"/>
      <c r="AP306" s="51"/>
      <c r="AQ306" s="51"/>
      <c r="AR306" s="51"/>
      <c r="AS306" s="51"/>
      <c r="AT306" s="51"/>
      <c r="AU306" s="51"/>
      <c r="AV306" s="51"/>
      <c r="AW306" s="51"/>
      <c r="AX306" s="51"/>
      <c r="AY306" s="51"/>
      <c r="AZ306" s="51"/>
      <c r="BA306" s="51"/>
      <c r="BB306" s="51"/>
      <c r="BC306" s="51"/>
      <c r="BD306" s="51"/>
      <c r="BE306" s="51"/>
      <c r="BF306" s="51"/>
      <c r="BG306" s="51"/>
      <c r="BH306" s="51"/>
      <c r="BI306" s="51"/>
      <c r="BJ306" s="51"/>
      <c r="BK306" s="51"/>
      <c r="BL306" s="51"/>
      <c r="BM306" s="51"/>
      <c r="BN306" s="51"/>
      <c r="BO306" s="51"/>
      <c r="BP306" s="51"/>
      <c r="BQ306" s="51"/>
      <c r="BR306" s="51"/>
      <c r="BS306" s="51"/>
      <c r="BT306" s="51"/>
      <c r="BU306" s="51"/>
      <c r="BV306" s="51"/>
      <c r="BW306" s="51"/>
      <c r="BX306" s="51"/>
      <c r="BY306" s="51"/>
      <c r="BZ306" s="51"/>
      <c r="CA306" s="51"/>
      <c r="CB306" s="51"/>
      <c r="CC306" s="51"/>
      <c r="CD306" s="51"/>
      <c r="CE306" s="51"/>
      <c r="CF306" s="51"/>
      <c r="CG306" s="51"/>
      <c r="CH306" s="51"/>
      <c r="CI306" s="51"/>
      <c r="CJ306" s="51"/>
      <c r="CK306" s="51"/>
      <c r="CL306" s="51"/>
      <c r="CM306" s="51"/>
      <c r="CN306" s="51"/>
      <c r="CO306" s="51"/>
      <c r="CP306" s="51"/>
      <c r="CQ306" s="51"/>
      <c r="CR306" s="51"/>
      <c r="CS306" s="51"/>
      <c r="CT306" s="51"/>
      <c r="CU306" s="51"/>
      <c r="CV306" s="51"/>
      <c r="CW306" s="51"/>
      <c r="CX306" s="51"/>
      <c r="CY306" s="51"/>
      <c r="CZ306" s="51"/>
      <c r="DA306" s="51"/>
      <c r="DB306" s="51"/>
      <c r="DC306" s="51"/>
      <c r="DD306" s="51"/>
    </row>
    <row r="307" spans="1:108" s="20" customFormat="1" ht="15.5" x14ac:dyDescent="0.35">
      <c r="A307" s="131" t="s">
        <v>41</v>
      </c>
      <c r="B307" s="79"/>
      <c r="C307" s="79"/>
      <c r="D307" s="167" t="s">
        <v>172</v>
      </c>
      <c r="E307" s="168" t="s">
        <v>46</v>
      </c>
      <c r="F307" s="168" t="s">
        <v>50</v>
      </c>
      <c r="G307" s="149" t="s">
        <v>228</v>
      </c>
      <c r="H307" s="105"/>
      <c r="I307" s="105"/>
      <c r="J307" s="7">
        <v>100</v>
      </c>
      <c r="K307" s="7">
        <v>100</v>
      </c>
      <c r="L307" s="7">
        <f t="shared" si="24"/>
        <v>200</v>
      </c>
      <c r="O307" s="7">
        <f t="shared" si="25"/>
        <v>0</v>
      </c>
      <c r="P307" s="295"/>
      <c r="Q307" s="138"/>
      <c r="R307" s="136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  <c r="AO307" s="51"/>
      <c r="AP307" s="51"/>
      <c r="AQ307" s="51"/>
      <c r="AR307" s="51"/>
      <c r="AS307" s="51"/>
      <c r="AT307" s="51"/>
      <c r="AU307" s="51"/>
      <c r="AV307" s="51"/>
      <c r="AW307" s="51"/>
      <c r="AX307" s="51"/>
      <c r="AY307" s="51"/>
      <c r="AZ307" s="51"/>
      <c r="BA307" s="51"/>
      <c r="BB307" s="51"/>
      <c r="BC307" s="51"/>
      <c r="BD307" s="51"/>
      <c r="BE307" s="51"/>
      <c r="BF307" s="51"/>
      <c r="BG307" s="51"/>
      <c r="BH307" s="51"/>
      <c r="BI307" s="51"/>
      <c r="BJ307" s="51"/>
      <c r="BK307" s="51"/>
      <c r="BL307" s="51"/>
      <c r="BM307" s="51"/>
      <c r="BN307" s="51"/>
      <c r="BO307" s="51"/>
      <c r="BP307" s="51"/>
      <c r="BQ307" s="51"/>
      <c r="BR307" s="51"/>
      <c r="BS307" s="51"/>
      <c r="BT307" s="51"/>
      <c r="BU307" s="51"/>
      <c r="BV307" s="51"/>
      <c r="BW307" s="51"/>
      <c r="BX307" s="51"/>
      <c r="BY307" s="51"/>
      <c r="BZ307" s="51"/>
      <c r="CA307" s="51"/>
      <c r="CB307" s="51"/>
      <c r="CC307" s="51"/>
      <c r="CD307" s="51"/>
      <c r="CE307" s="51"/>
      <c r="CF307" s="51"/>
      <c r="CG307" s="51"/>
      <c r="CH307" s="51"/>
      <c r="CI307" s="51"/>
      <c r="CJ307" s="51"/>
      <c r="CK307" s="51"/>
      <c r="CL307" s="51"/>
      <c r="CM307" s="51"/>
      <c r="CN307" s="51"/>
      <c r="CO307" s="51"/>
      <c r="CP307" s="51"/>
      <c r="CQ307" s="51"/>
      <c r="CR307" s="51"/>
      <c r="CS307" s="51"/>
      <c r="CT307" s="51"/>
      <c r="CU307" s="51"/>
      <c r="CV307" s="51"/>
      <c r="CW307" s="51"/>
      <c r="CX307" s="51"/>
      <c r="CY307" s="51"/>
      <c r="CZ307" s="51"/>
      <c r="DA307" s="51"/>
      <c r="DB307" s="51"/>
      <c r="DC307" s="51"/>
      <c r="DD307" s="51"/>
    </row>
    <row r="308" spans="1:108" s="20" customFormat="1" ht="15.5" x14ac:dyDescent="0.35">
      <c r="A308" s="131" t="s">
        <v>41</v>
      </c>
      <c r="B308" s="79"/>
      <c r="C308" s="79"/>
      <c r="D308" s="167" t="s">
        <v>172</v>
      </c>
      <c r="E308" s="167" t="s">
        <v>42</v>
      </c>
      <c r="F308" s="167" t="s">
        <v>50</v>
      </c>
      <c r="G308" s="146" t="s">
        <v>190</v>
      </c>
      <c r="J308" s="16">
        <v>100</v>
      </c>
      <c r="K308" s="16">
        <v>100</v>
      </c>
      <c r="L308" s="16">
        <f t="shared" si="24"/>
        <v>200</v>
      </c>
      <c r="O308" s="16">
        <f t="shared" si="25"/>
        <v>0</v>
      </c>
      <c r="P308" s="295"/>
      <c r="Q308" s="138"/>
      <c r="R308" s="136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51"/>
      <c r="AQ308" s="51"/>
      <c r="AR308" s="51"/>
      <c r="AS308" s="51"/>
      <c r="AT308" s="51"/>
      <c r="AU308" s="51"/>
      <c r="AV308" s="51"/>
      <c r="AW308" s="51"/>
      <c r="AX308" s="51"/>
      <c r="AY308" s="51"/>
      <c r="AZ308" s="51"/>
      <c r="BA308" s="51"/>
      <c r="BB308" s="51"/>
      <c r="BC308" s="51"/>
      <c r="BD308" s="51"/>
      <c r="BE308" s="51"/>
      <c r="BF308" s="51"/>
      <c r="BG308" s="51"/>
      <c r="BH308" s="51"/>
      <c r="BI308" s="51"/>
      <c r="BJ308" s="51"/>
      <c r="BK308" s="51"/>
      <c r="BL308" s="51"/>
      <c r="BM308" s="51"/>
      <c r="BN308" s="51"/>
      <c r="BO308" s="51"/>
      <c r="BP308" s="51"/>
      <c r="BQ308" s="51"/>
      <c r="BR308" s="51"/>
      <c r="BS308" s="51"/>
      <c r="BT308" s="51"/>
      <c r="BU308" s="51"/>
      <c r="BV308" s="51"/>
      <c r="BW308" s="51"/>
      <c r="BX308" s="51"/>
      <c r="BY308" s="51"/>
      <c r="BZ308" s="51"/>
      <c r="CA308" s="51"/>
      <c r="CB308" s="51"/>
      <c r="CC308" s="51"/>
      <c r="CD308" s="51"/>
      <c r="CE308" s="51"/>
      <c r="CF308" s="51"/>
      <c r="CG308" s="51"/>
      <c r="CH308" s="51"/>
      <c r="CI308" s="51"/>
      <c r="CJ308" s="51"/>
      <c r="CK308" s="51"/>
      <c r="CL308" s="51"/>
      <c r="CM308" s="51"/>
      <c r="CN308" s="51"/>
      <c r="CO308" s="51"/>
      <c r="CP308" s="51"/>
      <c r="CQ308" s="51"/>
      <c r="CR308" s="51"/>
      <c r="CS308" s="51"/>
      <c r="CT308" s="51"/>
      <c r="CU308" s="51"/>
      <c r="CV308" s="51"/>
      <c r="CW308" s="51"/>
      <c r="CX308" s="51"/>
      <c r="CY308" s="51"/>
      <c r="CZ308" s="51"/>
      <c r="DA308" s="51"/>
      <c r="DB308" s="51"/>
      <c r="DC308" s="51"/>
      <c r="DD308" s="51"/>
    </row>
    <row r="309" spans="1:108" s="20" customFormat="1" ht="15.5" x14ac:dyDescent="0.35">
      <c r="A309" s="131" t="s">
        <v>41</v>
      </c>
      <c r="B309" s="79"/>
      <c r="C309" s="79"/>
      <c r="D309" s="167" t="s">
        <v>172</v>
      </c>
      <c r="E309" s="167" t="s">
        <v>42</v>
      </c>
      <c r="F309" s="167" t="s">
        <v>50</v>
      </c>
      <c r="G309" s="146" t="s">
        <v>270</v>
      </c>
      <c r="J309" s="16">
        <v>100</v>
      </c>
      <c r="K309" s="16">
        <v>100</v>
      </c>
      <c r="L309" s="16">
        <f t="shared" si="24"/>
        <v>200</v>
      </c>
      <c r="O309" s="16">
        <f t="shared" si="25"/>
        <v>0</v>
      </c>
      <c r="P309" s="295"/>
      <c r="Q309" s="138"/>
      <c r="R309" s="136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51"/>
      <c r="AN309" s="51"/>
      <c r="AO309" s="51"/>
      <c r="AP309" s="51"/>
      <c r="AQ309" s="51"/>
      <c r="AR309" s="51"/>
      <c r="AS309" s="51"/>
      <c r="AT309" s="51"/>
      <c r="AU309" s="51"/>
      <c r="AV309" s="51"/>
      <c r="AW309" s="51"/>
      <c r="AX309" s="51"/>
      <c r="AY309" s="51"/>
      <c r="AZ309" s="51"/>
      <c r="BA309" s="51"/>
      <c r="BB309" s="51"/>
      <c r="BC309" s="51"/>
      <c r="BD309" s="51"/>
      <c r="BE309" s="51"/>
      <c r="BF309" s="51"/>
      <c r="BG309" s="51"/>
      <c r="BH309" s="51"/>
      <c r="BI309" s="51"/>
      <c r="BJ309" s="51"/>
      <c r="BK309" s="51"/>
      <c r="BL309" s="51"/>
      <c r="BM309" s="51"/>
      <c r="BN309" s="51"/>
      <c r="BO309" s="51"/>
      <c r="BP309" s="51"/>
      <c r="BQ309" s="51"/>
      <c r="BR309" s="51"/>
      <c r="BS309" s="51"/>
      <c r="BT309" s="51"/>
      <c r="BU309" s="51"/>
      <c r="BV309" s="51"/>
      <c r="BW309" s="51"/>
      <c r="BX309" s="51"/>
      <c r="BY309" s="51"/>
      <c r="BZ309" s="51"/>
      <c r="CA309" s="51"/>
      <c r="CB309" s="51"/>
      <c r="CC309" s="51"/>
      <c r="CD309" s="51"/>
      <c r="CE309" s="51"/>
      <c r="CF309" s="51"/>
      <c r="CG309" s="51"/>
      <c r="CH309" s="51"/>
      <c r="CI309" s="51"/>
      <c r="CJ309" s="51"/>
      <c r="CK309" s="51"/>
      <c r="CL309" s="51"/>
      <c r="CM309" s="51"/>
      <c r="CN309" s="51"/>
      <c r="CO309" s="51"/>
      <c r="CP309" s="51"/>
      <c r="CQ309" s="51"/>
      <c r="CR309" s="51"/>
      <c r="CS309" s="51"/>
      <c r="CT309" s="51"/>
      <c r="CU309" s="51"/>
      <c r="CV309" s="51"/>
      <c r="CW309" s="51"/>
      <c r="CX309" s="51"/>
      <c r="CY309" s="51"/>
      <c r="CZ309" s="51"/>
      <c r="DA309" s="51"/>
      <c r="DB309" s="51"/>
      <c r="DC309" s="51"/>
      <c r="DD309" s="51"/>
    </row>
    <row r="310" spans="1:108" s="20" customFormat="1" ht="15.5" x14ac:dyDescent="0.35">
      <c r="A310" s="131" t="s">
        <v>41</v>
      </c>
      <c r="B310" s="79"/>
      <c r="C310" s="79"/>
      <c r="D310" s="167" t="s">
        <v>174</v>
      </c>
      <c r="E310" s="168" t="s">
        <v>46</v>
      </c>
      <c r="F310" s="168" t="s">
        <v>50</v>
      </c>
      <c r="G310" s="149" t="s">
        <v>229</v>
      </c>
      <c r="H310" s="105"/>
      <c r="I310" s="105"/>
      <c r="J310" s="7">
        <v>100</v>
      </c>
      <c r="K310" s="7">
        <v>100</v>
      </c>
      <c r="L310" s="7">
        <f t="shared" si="24"/>
        <v>200</v>
      </c>
      <c r="O310" s="7">
        <f t="shared" si="25"/>
        <v>0</v>
      </c>
      <c r="P310" s="295"/>
      <c r="Q310" s="138"/>
      <c r="R310" s="136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  <c r="AO310" s="51"/>
      <c r="AP310" s="51"/>
      <c r="AQ310" s="51"/>
      <c r="AR310" s="51"/>
      <c r="AS310" s="51"/>
      <c r="AT310" s="51"/>
      <c r="AU310" s="51"/>
      <c r="AV310" s="51"/>
      <c r="AW310" s="51"/>
      <c r="AX310" s="51"/>
      <c r="AY310" s="51"/>
      <c r="AZ310" s="51"/>
      <c r="BA310" s="51"/>
      <c r="BB310" s="51"/>
      <c r="BC310" s="51"/>
      <c r="BD310" s="51"/>
      <c r="BE310" s="51"/>
      <c r="BF310" s="51"/>
      <c r="BG310" s="51"/>
      <c r="BH310" s="51"/>
      <c r="BI310" s="51"/>
      <c r="BJ310" s="51"/>
      <c r="BK310" s="51"/>
      <c r="BL310" s="51"/>
      <c r="BM310" s="51"/>
      <c r="BN310" s="51"/>
      <c r="BO310" s="51"/>
      <c r="BP310" s="51"/>
      <c r="BQ310" s="51"/>
      <c r="BR310" s="51"/>
      <c r="BS310" s="51"/>
      <c r="BT310" s="51"/>
      <c r="BU310" s="51"/>
      <c r="BV310" s="51"/>
      <c r="BW310" s="51"/>
      <c r="BX310" s="51"/>
      <c r="BY310" s="51"/>
      <c r="BZ310" s="51"/>
      <c r="CA310" s="51"/>
      <c r="CB310" s="51"/>
      <c r="CC310" s="51"/>
      <c r="CD310" s="51"/>
      <c r="CE310" s="51"/>
      <c r="CF310" s="51"/>
      <c r="CG310" s="51"/>
      <c r="CH310" s="51"/>
      <c r="CI310" s="51"/>
      <c r="CJ310" s="51"/>
      <c r="CK310" s="51"/>
      <c r="CL310" s="51"/>
      <c r="CM310" s="51"/>
      <c r="CN310" s="51"/>
      <c r="CO310" s="51"/>
      <c r="CP310" s="51"/>
      <c r="CQ310" s="51"/>
      <c r="CR310" s="51"/>
      <c r="CS310" s="51"/>
      <c r="CT310" s="51"/>
      <c r="CU310" s="51"/>
      <c r="CV310" s="51"/>
      <c r="CW310" s="51"/>
      <c r="CX310" s="51"/>
      <c r="CY310" s="51"/>
      <c r="CZ310" s="51"/>
      <c r="DA310" s="51"/>
      <c r="DB310" s="51"/>
      <c r="DC310" s="51"/>
      <c r="DD310" s="51"/>
    </row>
    <row r="311" spans="1:108" s="20" customFormat="1" ht="15.5" x14ac:dyDescent="0.35">
      <c r="A311" s="131" t="s">
        <v>41</v>
      </c>
      <c r="B311" s="79"/>
      <c r="C311" s="79"/>
      <c r="D311" s="167" t="s">
        <v>174</v>
      </c>
      <c r="E311" s="168" t="s">
        <v>46</v>
      </c>
      <c r="F311" s="168" t="s">
        <v>50</v>
      </c>
      <c r="G311" s="149" t="s">
        <v>246</v>
      </c>
      <c r="H311" s="105"/>
      <c r="I311" s="105"/>
      <c r="J311" s="7">
        <v>100</v>
      </c>
      <c r="K311" s="7">
        <v>100</v>
      </c>
      <c r="L311" s="7">
        <f t="shared" si="24"/>
        <v>200</v>
      </c>
      <c r="O311" s="7">
        <f t="shared" si="25"/>
        <v>0</v>
      </c>
      <c r="P311" s="295"/>
      <c r="Q311" s="138"/>
      <c r="R311" s="136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1"/>
      <c r="AP311" s="51"/>
      <c r="AQ311" s="51"/>
      <c r="AR311" s="51"/>
      <c r="AS311" s="51"/>
      <c r="AT311" s="51"/>
      <c r="AU311" s="51"/>
      <c r="AV311" s="51"/>
      <c r="AW311" s="51"/>
      <c r="AX311" s="51"/>
      <c r="AY311" s="51"/>
      <c r="AZ311" s="51"/>
      <c r="BA311" s="51"/>
      <c r="BB311" s="51"/>
      <c r="BC311" s="51"/>
      <c r="BD311" s="51"/>
      <c r="BE311" s="51"/>
      <c r="BF311" s="51"/>
      <c r="BG311" s="51"/>
      <c r="BH311" s="51"/>
      <c r="BI311" s="51"/>
      <c r="BJ311" s="51"/>
      <c r="BK311" s="51"/>
      <c r="BL311" s="51"/>
      <c r="BM311" s="51"/>
      <c r="BN311" s="51"/>
      <c r="BO311" s="51"/>
      <c r="BP311" s="51"/>
      <c r="BQ311" s="51"/>
      <c r="BR311" s="51"/>
      <c r="BS311" s="51"/>
      <c r="BT311" s="51"/>
      <c r="BU311" s="51"/>
      <c r="BV311" s="51"/>
      <c r="BW311" s="51"/>
      <c r="BX311" s="51"/>
      <c r="BY311" s="51"/>
      <c r="BZ311" s="51"/>
      <c r="CA311" s="51"/>
      <c r="CB311" s="51"/>
      <c r="CC311" s="51"/>
      <c r="CD311" s="51"/>
      <c r="CE311" s="51"/>
      <c r="CF311" s="51"/>
      <c r="CG311" s="51"/>
      <c r="CH311" s="51"/>
      <c r="CI311" s="51"/>
      <c r="CJ311" s="51"/>
      <c r="CK311" s="51"/>
      <c r="CL311" s="51"/>
      <c r="CM311" s="51"/>
      <c r="CN311" s="51"/>
      <c r="CO311" s="51"/>
      <c r="CP311" s="51"/>
      <c r="CQ311" s="51"/>
      <c r="CR311" s="51"/>
      <c r="CS311" s="51"/>
      <c r="CT311" s="51"/>
      <c r="CU311" s="51"/>
      <c r="CV311" s="51"/>
      <c r="CW311" s="51"/>
      <c r="CX311" s="51"/>
      <c r="CY311" s="51"/>
      <c r="CZ311" s="51"/>
      <c r="DA311" s="51"/>
      <c r="DB311" s="51"/>
      <c r="DC311" s="51"/>
      <c r="DD311" s="51"/>
    </row>
    <row r="312" spans="1:108" ht="15.5" x14ac:dyDescent="0.35">
      <c r="A312" s="131" t="s">
        <v>41</v>
      </c>
      <c r="B312" s="79"/>
      <c r="C312" s="79"/>
      <c r="D312" s="167" t="s">
        <v>174</v>
      </c>
      <c r="E312" s="167" t="s">
        <v>46</v>
      </c>
      <c r="F312" s="167" t="s">
        <v>50</v>
      </c>
      <c r="G312" s="146" t="s">
        <v>261</v>
      </c>
      <c r="H312" s="20"/>
      <c r="I312" s="20"/>
      <c r="J312" s="16">
        <v>100</v>
      </c>
      <c r="K312" s="16">
        <v>100</v>
      </c>
      <c r="L312" s="16">
        <f t="shared" si="24"/>
        <v>200</v>
      </c>
      <c r="M312" s="20"/>
      <c r="N312" s="20"/>
      <c r="O312" s="16">
        <f t="shared" si="25"/>
        <v>0</v>
      </c>
    </row>
    <row r="313" spans="1:108" s="11" customFormat="1" ht="15.5" x14ac:dyDescent="0.35">
      <c r="A313" s="131" t="s">
        <v>41</v>
      </c>
      <c r="B313" s="79"/>
      <c r="C313" s="79"/>
      <c r="D313" s="167" t="s">
        <v>174</v>
      </c>
      <c r="E313" s="167" t="s">
        <v>46</v>
      </c>
      <c r="F313" s="167" t="s">
        <v>50</v>
      </c>
      <c r="G313" s="146" t="s">
        <v>250</v>
      </c>
      <c r="H313" s="20"/>
      <c r="I313" s="20"/>
      <c r="J313" s="16">
        <v>100</v>
      </c>
      <c r="K313" s="16">
        <v>100</v>
      </c>
      <c r="L313" s="16">
        <f t="shared" si="24"/>
        <v>200</v>
      </c>
      <c r="M313" s="20"/>
      <c r="N313" s="20"/>
      <c r="O313" s="16">
        <f t="shared" si="25"/>
        <v>0</v>
      </c>
      <c r="P313" s="295"/>
      <c r="Q313" s="137"/>
      <c r="R313" s="139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2"/>
      <c r="CP313" s="22"/>
      <c r="CQ313" s="22"/>
      <c r="CR313" s="22"/>
      <c r="CS313" s="22"/>
      <c r="CT313" s="22"/>
      <c r="CU313" s="22"/>
      <c r="CV313" s="22"/>
      <c r="CW313" s="22"/>
      <c r="CX313" s="22"/>
      <c r="CY313" s="22"/>
      <c r="CZ313" s="22"/>
      <c r="DA313" s="22"/>
      <c r="DB313" s="22"/>
      <c r="DC313" s="22"/>
      <c r="DD313" s="22"/>
    </row>
    <row r="314" spans="1:108" s="11" customFormat="1" ht="15.5" x14ac:dyDescent="0.35">
      <c r="A314" s="131" t="s">
        <v>41</v>
      </c>
      <c r="B314" s="79"/>
      <c r="C314" s="79"/>
      <c r="D314" s="167" t="s">
        <v>172</v>
      </c>
      <c r="E314" s="168" t="s">
        <v>46</v>
      </c>
      <c r="F314" s="168" t="s">
        <v>50</v>
      </c>
      <c r="G314" s="145" t="s">
        <v>227</v>
      </c>
      <c r="H314" s="105"/>
      <c r="I314" s="105"/>
      <c r="J314" s="7">
        <v>100</v>
      </c>
      <c r="K314" s="7">
        <v>100</v>
      </c>
      <c r="L314" s="7">
        <f t="shared" si="24"/>
        <v>200</v>
      </c>
      <c r="M314" s="20"/>
      <c r="N314" s="20"/>
      <c r="O314" s="7">
        <f t="shared" si="25"/>
        <v>0</v>
      </c>
      <c r="P314" s="295"/>
      <c r="Q314" s="137"/>
      <c r="R314" s="139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2"/>
      <c r="CP314" s="22"/>
      <c r="CQ314" s="22"/>
      <c r="CR314" s="22"/>
      <c r="CS314" s="22"/>
      <c r="CT314" s="22"/>
      <c r="CU314" s="22"/>
      <c r="CV314" s="22"/>
      <c r="CW314" s="22"/>
      <c r="CX314" s="22"/>
      <c r="CY314" s="22"/>
      <c r="CZ314" s="22"/>
      <c r="DA314" s="22"/>
      <c r="DB314" s="22"/>
      <c r="DC314" s="22"/>
      <c r="DD314" s="22"/>
    </row>
    <row r="315" spans="1:108" s="20" customFormat="1" ht="15.5" x14ac:dyDescent="0.35">
      <c r="A315" s="131" t="s">
        <v>41</v>
      </c>
      <c r="B315" s="79"/>
      <c r="C315" s="79"/>
      <c r="D315" s="167" t="s">
        <v>172</v>
      </c>
      <c r="E315" s="168" t="s">
        <v>42</v>
      </c>
      <c r="F315" s="168" t="s">
        <v>50</v>
      </c>
      <c r="G315" s="145" t="s">
        <v>277</v>
      </c>
      <c r="H315" s="105"/>
      <c r="I315" s="105"/>
      <c r="J315" s="7">
        <v>100</v>
      </c>
      <c r="K315" s="7">
        <v>100</v>
      </c>
      <c r="L315" s="7">
        <f t="shared" si="24"/>
        <v>200</v>
      </c>
      <c r="O315" s="7">
        <f t="shared" si="25"/>
        <v>0</v>
      </c>
      <c r="P315" s="295"/>
      <c r="Q315" s="138"/>
      <c r="R315" s="136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1"/>
      <c r="AN315" s="51"/>
      <c r="AO315" s="51"/>
      <c r="AP315" s="51"/>
      <c r="AQ315" s="51"/>
      <c r="AR315" s="51"/>
      <c r="AS315" s="51"/>
      <c r="AT315" s="51"/>
      <c r="AU315" s="51"/>
      <c r="AV315" s="51"/>
      <c r="AW315" s="51"/>
      <c r="AX315" s="51"/>
      <c r="AY315" s="51"/>
      <c r="AZ315" s="51"/>
      <c r="BA315" s="51"/>
      <c r="BB315" s="51"/>
      <c r="BC315" s="51"/>
      <c r="BD315" s="51"/>
      <c r="BE315" s="51"/>
      <c r="BF315" s="51"/>
      <c r="BG315" s="51"/>
      <c r="BH315" s="51"/>
      <c r="BI315" s="51"/>
      <c r="BJ315" s="51"/>
      <c r="BK315" s="51"/>
      <c r="BL315" s="51"/>
      <c r="BM315" s="51"/>
      <c r="BN315" s="51"/>
      <c r="BO315" s="51"/>
      <c r="BP315" s="51"/>
      <c r="BQ315" s="51"/>
      <c r="BR315" s="51"/>
      <c r="BS315" s="51"/>
      <c r="BT315" s="51"/>
      <c r="BU315" s="51"/>
      <c r="BV315" s="51"/>
      <c r="BW315" s="51"/>
      <c r="BX315" s="51"/>
      <c r="BY315" s="51"/>
      <c r="BZ315" s="51"/>
      <c r="CA315" s="51"/>
      <c r="CB315" s="51"/>
      <c r="CC315" s="51"/>
      <c r="CD315" s="51"/>
      <c r="CE315" s="51"/>
      <c r="CF315" s="51"/>
      <c r="CG315" s="51"/>
      <c r="CH315" s="51"/>
      <c r="CI315" s="51"/>
      <c r="CJ315" s="51"/>
      <c r="CK315" s="51"/>
      <c r="CL315" s="51"/>
      <c r="CM315" s="51"/>
      <c r="CN315" s="51"/>
      <c r="CO315" s="51"/>
      <c r="CP315" s="51"/>
      <c r="CQ315" s="51"/>
      <c r="CR315" s="51"/>
      <c r="CS315" s="51"/>
      <c r="CT315" s="51"/>
      <c r="CU315" s="51"/>
      <c r="CV315" s="51"/>
      <c r="CW315" s="51"/>
      <c r="CX315" s="51"/>
      <c r="CY315" s="51"/>
      <c r="CZ315" s="51"/>
      <c r="DA315" s="51"/>
      <c r="DB315" s="51"/>
      <c r="DC315" s="51"/>
      <c r="DD315" s="51"/>
    </row>
    <row r="316" spans="1:108" s="20" customFormat="1" ht="15.5" x14ac:dyDescent="0.35">
      <c r="A316" s="131" t="s">
        <v>41</v>
      </c>
      <c r="B316" s="79"/>
      <c r="C316" s="79"/>
      <c r="D316" s="167" t="s">
        <v>172</v>
      </c>
      <c r="E316" s="168"/>
      <c r="F316" s="168" t="s">
        <v>50</v>
      </c>
      <c r="G316" s="150" t="s">
        <v>430</v>
      </c>
      <c r="H316" s="105"/>
      <c r="I316" s="105"/>
      <c r="J316" s="7">
        <v>100</v>
      </c>
      <c r="K316" s="7">
        <v>100</v>
      </c>
      <c r="L316" s="7">
        <f t="shared" si="24"/>
        <v>200</v>
      </c>
      <c r="M316" s="135"/>
      <c r="N316" s="135"/>
      <c r="O316" s="7">
        <f t="shared" si="25"/>
        <v>0</v>
      </c>
      <c r="P316" s="295"/>
      <c r="Q316" s="138"/>
      <c r="R316" s="136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1"/>
      <c r="AN316" s="51"/>
      <c r="AO316" s="51"/>
      <c r="AP316" s="51"/>
      <c r="AQ316" s="51"/>
      <c r="AR316" s="51"/>
      <c r="AS316" s="51"/>
      <c r="AT316" s="51"/>
      <c r="AU316" s="51"/>
      <c r="AV316" s="51"/>
      <c r="AW316" s="51"/>
      <c r="AX316" s="51"/>
      <c r="AY316" s="51"/>
      <c r="AZ316" s="51"/>
      <c r="BA316" s="51"/>
      <c r="BB316" s="51"/>
      <c r="BC316" s="51"/>
      <c r="BD316" s="51"/>
      <c r="BE316" s="51"/>
      <c r="BF316" s="51"/>
      <c r="BG316" s="51"/>
      <c r="BH316" s="51"/>
      <c r="BI316" s="51"/>
      <c r="BJ316" s="51"/>
      <c r="BK316" s="51"/>
      <c r="BL316" s="51"/>
      <c r="BM316" s="51"/>
      <c r="BN316" s="51"/>
      <c r="BO316" s="51"/>
      <c r="BP316" s="51"/>
      <c r="BQ316" s="51"/>
      <c r="BR316" s="51"/>
      <c r="BS316" s="51"/>
      <c r="BT316" s="51"/>
      <c r="BU316" s="51"/>
      <c r="BV316" s="51"/>
      <c r="BW316" s="51"/>
      <c r="BX316" s="51"/>
      <c r="BY316" s="51"/>
      <c r="BZ316" s="51"/>
      <c r="CA316" s="51"/>
      <c r="CB316" s="51"/>
      <c r="CC316" s="51"/>
      <c r="CD316" s="51"/>
      <c r="CE316" s="51"/>
      <c r="CF316" s="51"/>
      <c r="CG316" s="51"/>
      <c r="CH316" s="51"/>
      <c r="CI316" s="51"/>
      <c r="CJ316" s="51"/>
      <c r="CK316" s="51"/>
      <c r="CL316" s="51"/>
      <c r="CM316" s="51"/>
      <c r="CN316" s="51"/>
      <c r="CO316" s="51"/>
      <c r="CP316" s="51"/>
      <c r="CQ316" s="51"/>
      <c r="CR316" s="51"/>
      <c r="CS316" s="51"/>
      <c r="CT316" s="51"/>
      <c r="CU316" s="51"/>
      <c r="CV316" s="51"/>
      <c r="CW316" s="51"/>
      <c r="CX316" s="51"/>
      <c r="CY316" s="51"/>
      <c r="CZ316" s="51"/>
      <c r="DA316" s="51"/>
      <c r="DB316" s="51"/>
      <c r="DC316" s="51"/>
      <c r="DD316" s="51"/>
    </row>
    <row r="317" spans="1:108" s="20" customFormat="1" ht="15.5" x14ac:dyDescent="0.35">
      <c r="A317" s="131" t="s">
        <v>41</v>
      </c>
      <c r="B317" s="79"/>
      <c r="C317" s="79"/>
      <c r="D317" s="167" t="s">
        <v>172</v>
      </c>
      <c r="E317" s="168" t="s">
        <v>42</v>
      </c>
      <c r="F317" s="168" t="s">
        <v>50</v>
      </c>
      <c r="G317" s="145" t="s">
        <v>337</v>
      </c>
      <c r="H317" s="105"/>
      <c r="I317" s="105"/>
      <c r="J317" s="7">
        <v>100</v>
      </c>
      <c r="K317" s="7">
        <v>100</v>
      </c>
      <c r="L317" s="7">
        <f t="shared" si="24"/>
        <v>200</v>
      </c>
      <c r="M317" s="135"/>
      <c r="N317" s="135"/>
      <c r="O317" s="7">
        <f t="shared" si="25"/>
        <v>0</v>
      </c>
      <c r="P317" s="295"/>
      <c r="Q317" s="138"/>
      <c r="R317" s="136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/>
      <c r="AN317" s="51"/>
      <c r="AO317" s="51"/>
      <c r="AP317" s="51"/>
      <c r="AQ317" s="51"/>
      <c r="AR317" s="51"/>
      <c r="AS317" s="51"/>
      <c r="AT317" s="51"/>
      <c r="AU317" s="51"/>
      <c r="AV317" s="51"/>
      <c r="AW317" s="51"/>
      <c r="AX317" s="51"/>
      <c r="AY317" s="51"/>
      <c r="AZ317" s="51"/>
      <c r="BA317" s="51"/>
      <c r="BB317" s="51"/>
      <c r="BC317" s="51"/>
      <c r="BD317" s="51"/>
      <c r="BE317" s="51"/>
      <c r="BF317" s="51"/>
      <c r="BG317" s="51"/>
      <c r="BH317" s="51"/>
      <c r="BI317" s="51"/>
      <c r="BJ317" s="51"/>
      <c r="BK317" s="51"/>
      <c r="BL317" s="51"/>
      <c r="BM317" s="51"/>
      <c r="BN317" s="51"/>
      <c r="BO317" s="51"/>
      <c r="BP317" s="51"/>
      <c r="BQ317" s="51"/>
      <c r="BR317" s="51"/>
      <c r="BS317" s="51"/>
      <c r="BT317" s="51"/>
      <c r="BU317" s="51"/>
      <c r="BV317" s="51"/>
      <c r="BW317" s="51"/>
      <c r="BX317" s="51"/>
      <c r="BY317" s="51"/>
      <c r="BZ317" s="51"/>
      <c r="CA317" s="51"/>
      <c r="CB317" s="51"/>
      <c r="CC317" s="51"/>
      <c r="CD317" s="51"/>
      <c r="CE317" s="51"/>
      <c r="CF317" s="51"/>
      <c r="CG317" s="51"/>
      <c r="CH317" s="51"/>
      <c r="CI317" s="51"/>
      <c r="CJ317" s="51"/>
      <c r="CK317" s="51"/>
      <c r="CL317" s="51"/>
      <c r="CM317" s="51"/>
      <c r="CN317" s="51"/>
      <c r="CO317" s="51"/>
      <c r="CP317" s="51"/>
      <c r="CQ317" s="51"/>
      <c r="CR317" s="51"/>
      <c r="CS317" s="51"/>
      <c r="CT317" s="51"/>
      <c r="CU317" s="51"/>
      <c r="CV317" s="51"/>
      <c r="CW317" s="51"/>
      <c r="CX317" s="51"/>
      <c r="CY317" s="51"/>
      <c r="CZ317" s="51"/>
      <c r="DA317" s="51"/>
      <c r="DB317" s="51"/>
      <c r="DC317" s="51"/>
      <c r="DD317" s="51"/>
    </row>
    <row r="318" spans="1:108" s="3" customFormat="1" x14ac:dyDescent="0.35">
      <c r="A318" s="131" t="s">
        <v>40</v>
      </c>
      <c r="B318" s="131"/>
      <c r="C318" s="131"/>
      <c r="D318" s="164" t="s">
        <v>40</v>
      </c>
      <c r="E318" s="164"/>
      <c r="F318" s="164"/>
      <c r="G318" s="18" t="s">
        <v>35</v>
      </c>
      <c r="J318" s="3" t="s">
        <v>40</v>
      </c>
      <c r="P318" s="295"/>
      <c r="Q318" s="137"/>
      <c r="R318" s="139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2"/>
      <c r="CP318" s="22"/>
      <c r="CQ318" s="22"/>
      <c r="CR318" s="22"/>
      <c r="CS318" s="22"/>
      <c r="CT318" s="22"/>
      <c r="CU318" s="22"/>
      <c r="CV318" s="22"/>
      <c r="CW318" s="22"/>
      <c r="CX318" s="22"/>
      <c r="CY318" s="22"/>
      <c r="CZ318" s="22"/>
      <c r="DA318" s="22"/>
      <c r="DB318" s="22"/>
      <c r="DC318" s="22"/>
      <c r="DD318" s="22"/>
    </row>
    <row r="319" spans="1:108" s="19" customFormat="1" x14ac:dyDescent="0.35">
      <c r="A319" s="131" t="s">
        <v>40</v>
      </c>
      <c r="B319" s="131"/>
      <c r="C319" s="131"/>
      <c r="D319" s="165"/>
      <c r="E319" s="166">
        <v>49</v>
      </c>
      <c r="F319" s="166"/>
      <c r="H319" s="19" t="s">
        <v>1</v>
      </c>
      <c r="J319" s="19" t="s">
        <v>2</v>
      </c>
      <c r="M319" s="19" t="s">
        <v>3</v>
      </c>
      <c r="P319" s="295"/>
      <c r="Q319" s="311" t="s">
        <v>515</v>
      </c>
      <c r="R319" s="311" t="s">
        <v>516</v>
      </c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51"/>
      <c r="AO319" s="51"/>
      <c r="AP319" s="51"/>
      <c r="AQ319" s="51"/>
      <c r="AR319" s="51"/>
      <c r="AS319" s="51"/>
      <c r="AT319" s="51"/>
      <c r="AU319" s="51"/>
      <c r="AV319" s="51"/>
      <c r="AW319" s="51"/>
      <c r="AX319" s="51"/>
      <c r="AY319" s="51"/>
      <c r="AZ319" s="51"/>
      <c r="BA319" s="51"/>
      <c r="BB319" s="51"/>
      <c r="BC319" s="51"/>
      <c r="BD319" s="51"/>
      <c r="BE319" s="51"/>
      <c r="BF319" s="51"/>
      <c r="BG319" s="51"/>
      <c r="BH319" s="51"/>
      <c r="BI319" s="51"/>
      <c r="BJ319" s="51"/>
      <c r="BK319" s="51"/>
      <c r="BL319" s="51"/>
      <c r="BM319" s="51"/>
      <c r="BN319" s="51"/>
      <c r="BO319" s="51"/>
      <c r="BP319" s="51"/>
      <c r="BQ319" s="51"/>
      <c r="BR319" s="51"/>
      <c r="BS319" s="51"/>
      <c r="BT319" s="51"/>
      <c r="BU319" s="51"/>
      <c r="BV319" s="51"/>
      <c r="BW319" s="51"/>
      <c r="BX319" s="51"/>
      <c r="BY319" s="51"/>
      <c r="BZ319" s="51"/>
      <c r="CA319" s="51"/>
      <c r="CB319" s="51"/>
      <c r="CC319" s="51"/>
      <c r="CD319" s="51"/>
      <c r="CE319" s="51"/>
      <c r="CF319" s="51"/>
      <c r="CG319" s="51"/>
      <c r="CH319" s="51"/>
      <c r="CI319" s="51"/>
      <c r="CJ319" s="51"/>
      <c r="CK319" s="51"/>
      <c r="CL319" s="51"/>
      <c r="CM319" s="51"/>
      <c r="CN319" s="51"/>
      <c r="CO319" s="51"/>
      <c r="CP319" s="51"/>
      <c r="CQ319" s="51"/>
      <c r="CR319" s="51"/>
      <c r="CS319" s="51"/>
      <c r="CT319" s="51"/>
      <c r="CU319" s="51"/>
      <c r="CV319" s="51"/>
      <c r="CW319" s="51"/>
      <c r="CX319" s="51"/>
      <c r="CY319" s="51"/>
      <c r="CZ319" s="51"/>
      <c r="DA319" s="51"/>
      <c r="DB319" s="51"/>
      <c r="DC319" s="51"/>
      <c r="DD319" s="51"/>
    </row>
    <row r="320" spans="1:108" s="20" customFormat="1" ht="16.5" customHeight="1" x14ac:dyDescent="0.35">
      <c r="A320" s="131" t="s">
        <v>40</v>
      </c>
      <c r="B320" s="79"/>
      <c r="C320" s="162" t="s">
        <v>436</v>
      </c>
      <c r="D320" s="167" t="s">
        <v>40</v>
      </c>
      <c r="E320" s="163"/>
      <c r="F320" s="163"/>
      <c r="G320" s="28" t="s">
        <v>4</v>
      </c>
      <c r="H320" s="20" t="s">
        <v>5</v>
      </c>
      <c r="I320" s="20" t="s">
        <v>6</v>
      </c>
      <c r="J320" s="20" t="s">
        <v>5</v>
      </c>
      <c r="K320" s="20" t="s">
        <v>6</v>
      </c>
      <c r="L320" s="20" t="s">
        <v>122</v>
      </c>
      <c r="M320" s="20" t="s">
        <v>5</v>
      </c>
      <c r="N320" s="20" t="s">
        <v>6</v>
      </c>
      <c r="O320" s="20" t="s">
        <v>166</v>
      </c>
      <c r="P320" s="295"/>
      <c r="Q320" s="138" t="s">
        <v>514</v>
      </c>
      <c r="R320" s="138" t="s">
        <v>514</v>
      </c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  <c r="AO320" s="51"/>
      <c r="AP320" s="51"/>
      <c r="AQ320" s="51"/>
      <c r="AR320" s="51"/>
      <c r="AS320" s="51"/>
      <c r="AT320" s="51"/>
      <c r="AU320" s="51"/>
      <c r="AV320" s="51"/>
      <c r="AW320" s="51"/>
      <c r="AX320" s="51"/>
      <c r="AY320" s="51"/>
      <c r="AZ320" s="51"/>
      <c r="BA320" s="51"/>
      <c r="BB320" s="51"/>
      <c r="BC320" s="51"/>
      <c r="BD320" s="51"/>
      <c r="BE320" s="51"/>
      <c r="BF320" s="51"/>
      <c r="BG320" s="51"/>
      <c r="BH320" s="51"/>
      <c r="BI320" s="51"/>
      <c r="BJ320" s="51"/>
      <c r="BK320" s="51"/>
      <c r="BL320" s="51"/>
      <c r="BM320" s="51"/>
      <c r="BN320" s="51"/>
      <c r="BO320" s="51"/>
      <c r="BP320" s="51"/>
      <c r="BQ320" s="51"/>
      <c r="BR320" s="51"/>
      <c r="BS320" s="51"/>
      <c r="BT320" s="51"/>
      <c r="BU320" s="51"/>
      <c r="BV320" s="51"/>
      <c r="BW320" s="51"/>
      <c r="BX320" s="51"/>
      <c r="BY320" s="51"/>
      <c r="BZ320" s="51"/>
      <c r="CA320" s="51"/>
      <c r="CB320" s="51"/>
      <c r="CC320" s="51"/>
      <c r="CD320" s="51"/>
      <c r="CE320" s="51"/>
      <c r="CF320" s="51"/>
      <c r="CG320" s="51"/>
      <c r="CH320" s="51"/>
      <c r="CI320" s="51"/>
      <c r="CJ320" s="51"/>
      <c r="CK320" s="51"/>
      <c r="CL320" s="51"/>
      <c r="CM320" s="51"/>
      <c r="CN320" s="51"/>
      <c r="CO320" s="51"/>
      <c r="CP320" s="51"/>
      <c r="CQ320" s="51"/>
      <c r="CR320" s="51"/>
      <c r="CS320" s="51"/>
      <c r="CT320" s="51"/>
      <c r="CU320" s="51"/>
      <c r="CV320" s="51"/>
      <c r="CW320" s="51"/>
      <c r="CX320" s="51"/>
      <c r="CY320" s="51"/>
      <c r="CZ320" s="51"/>
      <c r="DA320" s="51"/>
      <c r="DB320" s="51"/>
      <c r="DC320" s="51"/>
      <c r="DD320" s="51"/>
    </row>
    <row r="321" spans="1:108" s="20" customFormat="1" ht="15.5" x14ac:dyDescent="0.35">
      <c r="A321" s="131" t="s">
        <v>41</v>
      </c>
      <c r="B321" s="79"/>
      <c r="C321" s="79"/>
      <c r="D321" s="171" t="s">
        <v>208</v>
      </c>
      <c r="E321" s="168" t="s">
        <v>46</v>
      </c>
      <c r="F321" s="168" t="s">
        <v>51</v>
      </c>
      <c r="G321" s="160" t="s">
        <v>224</v>
      </c>
      <c r="H321" s="16"/>
      <c r="I321" s="16"/>
      <c r="J321" s="7">
        <v>11.66</v>
      </c>
      <c r="K321" s="7">
        <v>9.39</v>
      </c>
      <c r="L321" s="7">
        <f>SUM(J321:K321)</f>
        <v>21.05</v>
      </c>
      <c r="M321" s="206">
        <v>6</v>
      </c>
      <c r="N321" s="206">
        <v>10</v>
      </c>
      <c r="O321" s="22">
        <f>SUM(M321:N321)</f>
        <v>16</v>
      </c>
      <c r="P321" s="295" t="s">
        <v>40</v>
      </c>
      <c r="Q321" s="138">
        <v>9</v>
      </c>
      <c r="R321" s="136">
        <v>10</v>
      </c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1"/>
      <c r="AS321" s="51"/>
      <c r="AT321" s="51"/>
      <c r="AU321" s="51"/>
      <c r="AV321" s="51"/>
      <c r="AW321" s="51"/>
      <c r="AX321" s="51"/>
      <c r="AY321" s="51"/>
      <c r="AZ321" s="51"/>
      <c r="BA321" s="51"/>
      <c r="BB321" s="51"/>
      <c r="BC321" s="51"/>
      <c r="BD321" s="51"/>
      <c r="BE321" s="51"/>
      <c r="BF321" s="51"/>
      <c r="BG321" s="51"/>
      <c r="BH321" s="51"/>
      <c r="BI321" s="51"/>
      <c r="BJ321" s="51"/>
      <c r="BK321" s="51"/>
      <c r="BL321" s="51"/>
      <c r="BM321" s="51"/>
      <c r="BN321" s="51"/>
      <c r="BO321" s="51"/>
      <c r="BP321" s="51"/>
      <c r="BQ321" s="51"/>
      <c r="BR321" s="51"/>
      <c r="BS321" s="51"/>
      <c r="BT321" s="51"/>
      <c r="BU321" s="51"/>
      <c r="BV321" s="51"/>
      <c r="BW321" s="51"/>
      <c r="BX321" s="51"/>
      <c r="BY321" s="51"/>
      <c r="BZ321" s="51"/>
      <c r="CA321" s="51"/>
      <c r="CB321" s="51"/>
      <c r="CC321" s="51"/>
      <c r="CD321" s="51"/>
      <c r="CE321" s="51"/>
      <c r="CF321" s="51"/>
      <c r="CG321" s="51"/>
      <c r="CH321" s="51"/>
      <c r="CI321" s="51"/>
      <c r="CJ321" s="51"/>
      <c r="CK321" s="51"/>
      <c r="CL321" s="51"/>
      <c r="CM321" s="51"/>
      <c r="CN321" s="51"/>
      <c r="CO321" s="51"/>
      <c r="CP321" s="51"/>
      <c r="CQ321" s="51"/>
      <c r="CR321" s="51"/>
      <c r="CS321" s="51"/>
      <c r="CT321" s="51"/>
      <c r="CU321" s="51"/>
      <c r="CV321" s="51"/>
      <c r="CW321" s="51"/>
      <c r="CX321" s="51"/>
      <c r="CY321" s="51"/>
      <c r="CZ321" s="51"/>
      <c r="DA321" s="51"/>
      <c r="DB321" s="51"/>
      <c r="DC321" s="51"/>
      <c r="DD321" s="51"/>
    </row>
    <row r="322" spans="1:108" s="20" customFormat="1" ht="15.5" x14ac:dyDescent="0.35">
      <c r="A322" s="131" t="s">
        <v>41</v>
      </c>
      <c r="B322" s="79"/>
      <c r="C322" s="79"/>
      <c r="D322" s="171" t="s">
        <v>208</v>
      </c>
      <c r="E322" s="170" t="s">
        <v>46</v>
      </c>
      <c r="F322" s="170" t="s">
        <v>51</v>
      </c>
      <c r="G322" s="160" t="s">
        <v>257</v>
      </c>
      <c r="H322" s="16"/>
      <c r="I322" s="16"/>
      <c r="J322" s="4">
        <v>13.12</v>
      </c>
      <c r="K322" s="4">
        <v>9.9600000000000009</v>
      </c>
      <c r="L322" s="22">
        <f>SUM(J322:K322)</f>
        <v>23.08</v>
      </c>
      <c r="M322" s="206">
        <v>3</v>
      </c>
      <c r="N322" s="206">
        <v>9</v>
      </c>
      <c r="O322" s="22">
        <f>SUM(M322:N322)</f>
        <v>12</v>
      </c>
      <c r="P322" s="295"/>
      <c r="Q322" s="138">
        <v>7</v>
      </c>
      <c r="R322" s="136">
        <v>9</v>
      </c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1"/>
      <c r="AN322" s="51"/>
      <c r="AO322" s="51"/>
      <c r="AP322" s="51"/>
      <c r="AQ322" s="51"/>
      <c r="AR322" s="51"/>
      <c r="AS322" s="51"/>
      <c r="AT322" s="51"/>
      <c r="AU322" s="51"/>
      <c r="AV322" s="51"/>
      <c r="AW322" s="51"/>
      <c r="AX322" s="51"/>
      <c r="AY322" s="51"/>
      <c r="AZ322" s="51"/>
      <c r="BA322" s="51"/>
      <c r="BB322" s="51"/>
      <c r="BC322" s="51"/>
      <c r="BD322" s="51"/>
      <c r="BE322" s="51"/>
      <c r="BF322" s="51"/>
      <c r="BG322" s="51"/>
      <c r="BH322" s="51"/>
      <c r="BI322" s="51"/>
      <c r="BJ322" s="51"/>
      <c r="BK322" s="51"/>
      <c r="BL322" s="51"/>
      <c r="BM322" s="51"/>
      <c r="BN322" s="51"/>
      <c r="BO322" s="51"/>
      <c r="BP322" s="51"/>
      <c r="BQ322" s="51"/>
      <c r="BR322" s="51"/>
      <c r="BS322" s="51"/>
      <c r="BT322" s="51"/>
      <c r="BU322" s="51"/>
      <c r="BV322" s="51"/>
      <c r="BW322" s="51"/>
      <c r="BX322" s="51"/>
      <c r="BY322" s="51"/>
      <c r="BZ322" s="51"/>
      <c r="CA322" s="51"/>
      <c r="CB322" s="51"/>
      <c r="CC322" s="51"/>
      <c r="CD322" s="51"/>
      <c r="CE322" s="51"/>
      <c r="CF322" s="51"/>
      <c r="CG322" s="51"/>
      <c r="CH322" s="51"/>
      <c r="CI322" s="51"/>
      <c r="CJ322" s="51"/>
      <c r="CK322" s="51"/>
      <c r="CL322" s="51"/>
      <c r="CM322" s="51"/>
      <c r="CN322" s="51"/>
      <c r="CO322" s="51"/>
      <c r="CP322" s="51"/>
      <c r="CQ322" s="51"/>
      <c r="CR322" s="51"/>
      <c r="CS322" s="51"/>
      <c r="CT322" s="51"/>
      <c r="CU322" s="51"/>
      <c r="CV322" s="51"/>
      <c r="CW322" s="51"/>
      <c r="CX322" s="51"/>
      <c r="CY322" s="51"/>
      <c r="CZ322" s="51"/>
      <c r="DA322" s="51"/>
      <c r="DB322" s="51"/>
      <c r="DC322" s="51"/>
      <c r="DD322" s="51"/>
    </row>
    <row r="323" spans="1:108" s="20" customFormat="1" ht="15.5" x14ac:dyDescent="0.35">
      <c r="A323" s="131" t="s">
        <v>41</v>
      </c>
      <c r="B323" s="79"/>
      <c r="C323" s="79"/>
      <c r="D323" s="171" t="s">
        <v>208</v>
      </c>
      <c r="E323" s="170" t="s">
        <v>46</v>
      </c>
      <c r="F323" s="170" t="s">
        <v>51</v>
      </c>
      <c r="G323" s="160" t="s">
        <v>260</v>
      </c>
      <c r="H323" s="16"/>
      <c r="I323" s="16"/>
      <c r="J323" s="4">
        <v>12.36</v>
      </c>
      <c r="K323" s="4">
        <v>10.23</v>
      </c>
      <c r="L323" s="22">
        <f>SUM(J323:K323)</f>
        <v>22.59</v>
      </c>
      <c r="M323" s="206">
        <v>4</v>
      </c>
      <c r="N323" s="206">
        <v>8</v>
      </c>
      <c r="O323" s="22">
        <f>SUM(M323:N323)</f>
        <v>12</v>
      </c>
      <c r="P323" s="295"/>
      <c r="Q323" s="138">
        <v>8</v>
      </c>
      <c r="R323" s="136">
        <v>8</v>
      </c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51"/>
      <c r="AN323" s="51"/>
      <c r="AO323" s="51"/>
      <c r="AP323" s="51"/>
      <c r="AQ323" s="51"/>
      <c r="AR323" s="51"/>
      <c r="AS323" s="51"/>
      <c r="AT323" s="51"/>
      <c r="AU323" s="51"/>
      <c r="AV323" s="51"/>
      <c r="AW323" s="51"/>
      <c r="AX323" s="51"/>
      <c r="AY323" s="51"/>
      <c r="AZ323" s="51"/>
      <c r="BA323" s="51"/>
      <c r="BB323" s="51"/>
      <c r="BC323" s="51"/>
      <c r="BD323" s="51"/>
      <c r="BE323" s="51"/>
      <c r="BF323" s="51"/>
      <c r="BG323" s="51"/>
      <c r="BH323" s="51"/>
      <c r="BI323" s="51"/>
      <c r="BJ323" s="51"/>
      <c r="BK323" s="51"/>
      <c r="BL323" s="51"/>
      <c r="BM323" s="51"/>
      <c r="BN323" s="51"/>
      <c r="BO323" s="51"/>
      <c r="BP323" s="51"/>
      <c r="BQ323" s="51"/>
      <c r="BR323" s="51"/>
      <c r="BS323" s="51"/>
      <c r="BT323" s="51"/>
      <c r="BU323" s="51"/>
      <c r="BV323" s="51"/>
      <c r="BW323" s="51"/>
      <c r="BX323" s="51"/>
      <c r="BY323" s="51"/>
      <c r="BZ323" s="51"/>
      <c r="CA323" s="51"/>
      <c r="CB323" s="51"/>
      <c r="CC323" s="51"/>
      <c r="CD323" s="51"/>
      <c r="CE323" s="51"/>
      <c r="CF323" s="51"/>
      <c r="CG323" s="51"/>
      <c r="CH323" s="51"/>
      <c r="CI323" s="51"/>
      <c r="CJ323" s="51"/>
      <c r="CK323" s="51"/>
      <c r="CL323" s="51"/>
      <c r="CM323" s="51"/>
      <c r="CN323" s="51"/>
      <c r="CO323" s="51"/>
      <c r="CP323" s="51"/>
      <c r="CQ323" s="51"/>
      <c r="CR323" s="51"/>
      <c r="CS323" s="51"/>
      <c r="CT323" s="51"/>
      <c r="CU323" s="51"/>
      <c r="CV323" s="51"/>
      <c r="CW323" s="51"/>
      <c r="CX323" s="51"/>
      <c r="CY323" s="51"/>
      <c r="CZ323" s="51"/>
      <c r="DA323" s="51"/>
      <c r="DB323" s="51"/>
      <c r="DC323" s="51"/>
      <c r="DD323" s="51"/>
    </row>
    <row r="324" spans="1:108" s="20" customFormat="1" ht="15.5" x14ac:dyDescent="0.35">
      <c r="A324" s="131" t="s">
        <v>41</v>
      </c>
      <c r="B324" s="79"/>
      <c r="C324" s="79"/>
      <c r="D324" s="171" t="s">
        <v>211</v>
      </c>
      <c r="E324" s="170" t="s">
        <v>46</v>
      </c>
      <c r="F324" s="170" t="s">
        <v>51</v>
      </c>
      <c r="G324" s="160" t="s">
        <v>221</v>
      </c>
      <c r="H324" s="16"/>
      <c r="I324" s="16"/>
      <c r="J324" s="4">
        <v>13.42</v>
      </c>
      <c r="K324" s="4">
        <v>10.57</v>
      </c>
      <c r="L324" s="22">
        <f>SUM(J324:K324)</f>
        <v>23.990000000000002</v>
      </c>
      <c r="M324" s="206">
        <v>2</v>
      </c>
      <c r="N324" s="206">
        <v>6.5</v>
      </c>
      <c r="O324" s="22">
        <f>SUM(M324:N324)</f>
        <v>8.5</v>
      </c>
      <c r="P324" s="295"/>
      <c r="Q324" s="138"/>
      <c r="R324" s="136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/>
      <c r="AN324" s="51"/>
      <c r="AO324" s="51"/>
      <c r="AP324" s="51"/>
      <c r="AQ324" s="51"/>
      <c r="AR324" s="51"/>
      <c r="AS324" s="51"/>
      <c r="AT324" s="51"/>
      <c r="AU324" s="51"/>
      <c r="AV324" s="51"/>
      <c r="AW324" s="51"/>
      <c r="AX324" s="51"/>
      <c r="AY324" s="51"/>
      <c r="AZ324" s="51"/>
      <c r="BA324" s="51"/>
      <c r="BB324" s="51"/>
      <c r="BC324" s="51"/>
      <c r="BD324" s="51"/>
      <c r="BE324" s="51"/>
      <c r="BF324" s="51"/>
      <c r="BG324" s="51"/>
      <c r="BH324" s="51"/>
      <c r="BI324" s="51"/>
      <c r="BJ324" s="51"/>
      <c r="BK324" s="51"/>
      <c r="BL324" s="51"/>
      <c r="BM324" s="51"/>
      <c r="BN324" s="51"/>
      <c r="BO324" s="51"/>
      <c r="BP324" s="51"/>
      <c r="BQ324" s="51"/>
      <c r="BR324" s="51"/>
      <c r="BS324" s="51"/>
      <c r="BT324" s="51"/>
      <c r="BU324" s="51"/>
      <c r="BV324" s="51"/>
      <c r="BW324" s="51"/>
      <c r="BX324" s="51"/>
      <c r="BY324" s="51"/>
      <c r="BZ324" s="51"/>
      <c r="CA324" s="51"/>
      <c r="CB324" s="51"/>
      <c r="CC324" s="51"/>
      <c r="CD324" s="51"/>
      <c r="CE324" s="51"/>
      <c r="CF324" s="51"/>
      <c r="CG324" s="51"/>
      <c r="CH324" s="51"/>
      <c r="CI324" s="51"/>
      <c r="CJ324" s="51"/>
      <c r="CK324" s="51"/>
      <c r="CL324" s="51"/>
      <c r="CM324" s="51"/>
      <c r="CN324" s="51"/>
      <c r="CO324" s="51"/>
      <c r="CP324" s="51"/>
      <c r="CQ324" s="51"/>
      <c r="CR324" s="51"/>
      <c r="CS324" s="51"/>
      <c r="CT324" s="51"/>
      <c r="CU324" s="51"/>
      <c r="CV324" s="51"/>
      <c r="CW324" s="51"/>
      <c r="CX324" s="51"/>
      <c r="CY324" s="51"/>
      <c r="CZ324" s="51"/>
      <c r="DA324" s="51"/>
      <c r="DB324" s="51"/>
      <c r="DC324" s="51"/>
      <c r="DD324" s="51"/>
    </row>
    <row r="325" spans="1:108" s="20" customFormat="1" ht="15.5" x14ac:dyDescent="0.35">
      <c r="A325" s="131" t="s">
        <v>41</v>
      </c>
      <c r="B325" s="79"/>
      <c r="C325" s="79"/>
      <c r="D325" s="171" t="s">
        <v>208</v>
      </c>
      <c r="E325" s="170" t="s">
        <v>46</v>
      </c>
      <c r="F325" s="170" t="s">
        <v>51</v>
      </c>
      <c r="G325" s="160" t="s">
        <v>219</v>
      </c>
      <c r="H325" s="16"/>
      <c r="I325" s="16"/>
      <c r="J325" s="4">
        <v>15.45</v>
      </c>
      <c r="K325" s="4">
        <v>10.57</v>
      </c>
      <c r="L325" s="22">
        <f>SUM(J325:K325)</f>
        <v>26.02</v>
      </c>
      <c r="M325" s="16"/>
      <c r="N325" s="206">
        <v>6.5</v>
      </c>
      <c r="O325" s="22">
        <f>SUM(M325:N325)</f>
        <v>6.5</v>
      </c>
      <c r="P325" s="295"/>
      <c r="Q325" s="138">
        <v>4</v>
      </c>
      <c r="R325" s="136">
        <v>7</v>
      </c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1"/>
      <c r="AN325" s="51"/>
      <c r="AO325" s="51"/>
      <c r="AP325" s="51"/>
      <c r="AQ325" s="51"/>
      <c r="AR325" s="51"/>
      <c r="AS325" s="51"/>
      <c r="AT325" s="51"/>
      <c r="AU325" s="51"/>
      <c r="AV325" s="51"/>
      <c r="AW325" s="51"/>
      <c r="AX325" s="51"/>
      <c r="AY325" s="51"/>
      <c r="AZ325" s="51"/>
      <c r="BA325" s="51"/>
      <c r="BB325" s="51"/>
      <c r="BC325" s="51"/>
      <c r="BD325" s="51"/>
      <c r="BE325" s="51"/>
      <c r="BF325" s="51"/>
      <c r="BG325" s="51"/>
      <c r="BH325" s="51"/>
      <c r="BI325" s="51"/>
      <c r="BJ325" s="51"/>
      <c r="BK325" s="51"/>
      <c r="BL325" s="51"/>
      <c r="BM325" s="51"/>
      <c r="BN325" s="51"/>
      <c r="BO325" s="51"/>
      <c r="BP325" s="51"/>
      <c r="BQ325" s="51"/>
      <c r="BR325" s="51"/>
      <c r="BS325" s="51"/>
      <c r="BT325" s="51"/>
      <c r="BU325" s="51"/>
      <c r="BV325" s="51"/>
      <c r="BW325" s="51"/>
      <c r="BX325" s="51"/>
      <c r="BY325" s="51"/>
      <c r="BZ325" s="51"/>
      <c r="CA325" s="51"/>
      <c r="CB325" s="51"/>
      <c r="CC325" s="51"/>
      <c r="CD325" s="51"/>
      <c r="CE325" s="51"/>
      <c r="CF325" s="51"/>
      <c r="CG325" s="51"/>
      <c r="CH325" s="51"/>
      <c r="CI325" s="51"/>
      <c r="CJ325" s="51"/>
      <c r="CK325" s="51"/>
      <c r="CL325" s="51"/>
      <c r="CM325" s="51"/>
      <c r="CN325" s="51"/>
      <c r="CO325" s="51"/>
      <c r="CP325" s="51"/>
      <c r="CQ325" s="51"/>
      <c r="CR325" s="51"/>
      <c r="CS325" s="51"/>
      <c r="CT325" s="51"/>
      <c r="CU325" s="51"/>
      <c r="CV325" s="51"/>
      <c r="CW325" s="51"/>
      <c r="CX325" s="51"/>
      <c r="CY325" s="51"/>
      <c r="CZ325" s="51"/>
      <c r="DA325" s="51"/>
      <c r="DB325" s="51"/>
      <c r="DC325" s="51"/>
      <c r="DD325" s="51"/>
    </row>
    <row r="326" spans="1:108" s="20" customFormat="1" ht="15.5" x14ac:dyDescent="0.35">
      <c r="A326" s="131" t="s">
        <v>41</v>
      </c>
      <c r="B326" s="79"/>
      <c r="C326" s="79"/>
      <c r="D326" s="171" t="s">
        <v>210</v>
      </c>
      <c r="E326" s="170" t="s">
        <v>46</v>
      </c>
      <c r="F326" s="170" t="s">
        <v>51</v>
      </c>
      <c r="G326" s="160" t="s">
        <v>246</v>
      </c>
      <c r="H326" s="16"/>
      <c r="I326" s="16"/>
      <c r="J326" s="4">
        <v>13.83</v>
      </c>
      <c r="K326" s="4">
        <v>10.94</v>
      </c>
      <c r="L326" s="22">
        <f>SUM(J326:K326)</f>
        <v>24.77</v>
      </c>
      <c r="M326" s="206">
        <v>1</v>
      </c>
      <c r="N326" s="206">
        <v>5</v>
      </c>
      <c r="O326" s="22">
        <f>SUM(M326:N326)</f>
        <v>6</v>
      </c>
      <c r="P326" s="295"/>
      <c r="Q326" s="138"/>
      <c r="R326" s="136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  <c r="AL326" s="51"/>
      <c r="AM326" s="51"/>
      <c r="AN326" s="51"/>
      <c r="AO326" s="51"/>
      <c r="AP326" s="51"/>
      <c r="AQ326" s="51"/>
      <c r="AR326" s="51"/>
      <c r="AS326" s="51"/>
      <c r="AT326" s="51"/>
      <c r="AU326" s="51"/>
      <c r="AV326" s="51"/>
      <c r="AW326" s="51"/>
      <c r="AX326" s="51"/>
      <c r="AY326" s="51"/>
      <c r="AZ326" s="51"/>
      <c r="BA326" s="51"/>
      <c r="BB326" s="51"/>
      <c r="BC326" s="51"/>
      <c r="BD326" s="51"/>
      <c r="BE326" s="51"/>
      <c r="BF326" s="51"/>
      <c r="BG326" s="51"/>
      <c r="BH326" s="51"/>
      <c r="BI326" s="51"/>
      <c r="BJ326" s="51"/>
      <c r="BK326" s="51"/>
      <c r="BL326" s="51"/>
      <c r="BM326" s="51"/>
      <c r="BN326" s="51"/>
      <c r="BO326" s="51"/>
      <c r="BP326" s="51"/>
      <c r="BQ326" s="51"/>
      <c r="BR326" s="51"/>
      <c r="BS326" s="51"/>
      <c r="BT326" s="51"/>
      <c r="BU326" s="51"/>
      <c r="BV326" s="51"/>
      <c r="BW326" s="51"/>
      <c r="BX326" s="51"/>
      <c r="BY326" s="51"/>
      <c r="BZ326" s="51"/>
      <c r="CA326" s="51"/>
      <c r="CB326" s="51"/>
      <c r="CC326" s="51"/>
      <c r="CD326" s="51"/>
      <c r="CE326" s="51"/>
      <c r="CF326" s="51"/>
      <c r="CG326" s="51"/>
      <c r="CH326" s="51"/>
      <c r="CI326" s="51"/>
      <c r="CJ326" s="51"/>
      <c r="CK326" s="51"/>
      <c r="CL326" s="51"/>
      <c r="CM326" s="51"/>
      <c r="CN326" s="51"/>
      <c r="CO326" s="51"/>
      <c r="CP326" s="51"/>
      <c r="CQ326" s="51"/>
      <c r="CR326" s="51"/>
      <c r="CS326" s="51"/>
      <c r="CT326" s="51"/>
      <c r="CU326" s="51"/>
      <c r="CV326" s="51"/>
      <c r="CW326" s="51"/>
      <c r="CX326" s="51"/>
      <c r="CY326" s="51"/>
      <c r="CZ326" s="51"/>
      <c r="DA326" s="51"/>
      <c r="DB326" s="51"/>
      <c r="DC326" s="51"/>
      <c r="DD326" s="51"/>
    </row>
    <row r="327" spans="1:108" s="20" customFormat="1" ht="15.5" x14ac:dyDescent="0.35">
      <c r="A327" s="131" t="s">
        <v>41</v>
      </c>
      <c r="B327" s="79"/>
      <c r="C327" s="79"/>
      <c r="D327" s="171" t="s">
        <v>207</v>
      </c>
      <c r="E327" s="170" t="s">
        <v>46</v>
      </c>
      <c r="F327" s="170" t="s">
        <v>51</v>
      </c>
      <c r="G327" s="160" t="s">
        <v>290</v>
      </c>
      <c r="H327" s="16"/>
      <c r="I327" s="16"/>
      <c r="J327" s="4">
        <v>100</v>
      </c>
      <c r="K327" s="4">
        <v>11.17</v>
      </c>
      <c r="L327" s="22">
        <f>SUM(J327:K327)</f>
        <v>111.17</v>
      </c>
      <c r="M327" s="16"/>
      <c r="N327" s="206">
        <v>4</v>
      </c>
      <c r="O327" s="22">
        <f>SUM(M327:N327)</f>
        <v>4</v>
      </c>
      <c r="P327" s="295"/>
      <c r="Q327" s="138"/>
      <c r="R327" s="136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  <c r="AH327" s="51"/>
      <c r="AI327" s="51"/>
      <c r="AJ327" s="51"/>
      <c r="AK327" s="51"/>
      <c r="AL327" s="51"/>
      <c r="AM327" s="51"/>
      <c r="AN327" s="51"/>
      <c r="AO327" s="51"/>
      <c r="AP327" s="51"/>
      <c r="AQ327" s="51"/>
      <c r="AR327" s="51"/>
      <c r="AS327" s="51"/>
      <c r="AT327" s="51"/>
      <c r="AU327" s="51"/>
      <c r="AV327" s="51"/>
      <c r="AW327" s="51"/>
      <c r="AX327" s="51"/>
      <c r="AY327" s="51"/>
      <c r="AZ327" s="51"/>
      <c r="BA327" s="51"/>
      <c r="BB327" s="51"/>
      <c r="BC327" s="51"/>
      <c r="BD327" s="51"/>
      <c r="BE327" s="51"/>
      <c r="BF327" s="51"/>
      <c r="BG327" s="51"/>
      <c r="BH327" s="51"/>
      <c r="BI327" s="51"/>
      <c r="BJ327" s="51"/>
      <c r="BK327" s="51"/>
      <c r="BL327" s="51"/>
      <c r="BM327" s="51"/>
      <c r="BN327" s="51"/>
      <c r="BO327" s="51"/>
      <c r="BP327" s="51"/>
      <c r="BQ327" s="51"/>
      <c r="BR327" s="51"/>
      <c r="BS327" s="51"/>
      <c r="BT327" s="51"/>
      <c r="BU327" s="51"/>
      <c r="BV327" s="51"/>
      <c r="BW327" s="51"/>
      <c r="BX327" s="51"/>
      <c r="BY327" s="51"/>
      <c r="BZ327" s="51"/>
      <c r="CA327" s="51"/>
      <c r="CB327" s="51"/>
      <c r="CC327" s="51"/>
      <c r="CD327" s="51"/>
      <c r="CE327" s="51"/>
      <c r="CF327" s="51"/>
      <c r="CG327" s="51"/>
      <c r="CH327" s="51"/>
      <c r="CI327" s="51"/>
      <c r="CJ327" s="51"/>
      <c r="CK327" s="51"/>
      <c r="CL327" s="51"/>
      <c r="CM327" s="51"/>
      <c r="CN327" s="51"/>
      <c r="CO327" s="51"/>
      <c r="CP327" s="51"/>
      <c r="CQ327" s="51"/>
      <c r="CR327" s="51"/>
      <c r="CS327" s="51"/>
      <c r="CT327" s="51"/>
      <c r="CU327" s="51"/>
      <c r="CV327" s="51"/>
      <c r="CW327" s="51"/>
      <c r="CX327" s="51"/>
      <c r="CY327" s="51"/>
      <c r="CZ327" s="51"/>
      <c r="DA327" s="51"/>
      <c r="DB327" s="51"/>
      <c r="DC327" s="51"/>
      <c r="DD327" s="51"/>
    </row>
    <row r="328" spans="1:108" s="20" customFormat="1" ht="15.5" x14ac:dyDescent="0.35">
      <c r="A328" s="131" t="s">
        <v>41</v>
      </c>
      <c r="B328" s="79"/>
      <c r="C328" s="79"/>
      <c r="D328" s="171" t="s">
        <v>208</v>
      </c>
      <c r="E328" s="170" t="s">
        <v>46</v>
      </c>
      <c r="F328" s="170" t="s">
        <v>51</v>
      </c>
      <c r="G328" s="160" t="s">
        <v>244</v>
      </c>
      <c r="H328" s="16"/>
      <c r="I328" s="16"/>
      <c r="J328" s="4">
        <v>11.2</v>
      </c>
      <c r="K328" s="4">
        <v>11.21</v>
      </c>
      <c r="L328" s="22">
        <f>SUM(J328:K328)</f>
        <v>22.41</v>
      </c>
      <c r="M328" s="206">
        <v>7</v>
      </c>
      <c r="N328" s="206">
        <v>3</v>
      </c>
      <c r="O328" s="22">
        <f>SUM(M328:N328)</f>
        <v>10</v>
      </c>
      <c r="P328" s="295"/>
      <c r="Q328" s="138">
        <v>10</v>
      </c>
      <c r="R328" s="136">
        <v>6</v>
      </c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  <c r="AL328" s="51"/>
      <c r="AM328" s="51"/>
      <c r="AN328" s="51"/>
      <c r="AO328" s="51"/>
      <c r="AP328" s="51"/>
      <c r="AQ328" s="51"/>
      <c r="AR328" s="51"/>
      <c r="AS328" s="51"/>
      <c r="AT328" s="51"/>
      <c r="AU328" s="51"/>
      <c r="AV328" s="51"/>
      <c r="AW328" s="51"/>
      <c r="AX328" s="51"/>
      <c r="AY328" s="51"/>
      <c r="AZ328" s="51"/>
      <c r="BA328" s="51"/>
      <c r="BB328" s="51"/>
      <c r="BC328" s="51"/>
      <c r="BD328" s="51"/>
      <c r="BE328" s="51"/>
      <c r="BF328" s="51"/>
      <c r="BG328" s="51"/>
      <c r="BH328" s="51"/>
      <c r="BI328" s="51"/>
      <c r="BJ328" s="51"/>
      <c r="BK328" s="51"/>
      <c r="BL328" s="51"/>
      <c r="BM328" s="51"/>
      <c r="BN328" s="51"/>
      <c r="BO328" s="51"/>
      <c r="BP328" s="51"/>
      <c r="BQ328" s="51"/>
      <c r="BR328" s="51"/>
      <c r="BS328" s="51"/>
      <c r="BT328" s="51"/>
      <c r="BU328" s="51"/>
      <c r="BV328" s="51"/>
      <c r="BW328" s="51"/>
      <c r="BX328" s="51"/>
      <c r="BY328" s="51"/>
      <c r="BZ328" s="51"/>
      <c r="CA328" s="51"/>
      <c r="CB328" s="51"/>
      <c r="CC328" s="51"/>
      <c r="CD328" s="51"/>
      <c r="CE328" s="51"/>
      <c r="CF328" s="51"/>
      <c r="CG328" s="51"/>
      <c r="CH328" s="51"/>
      <c r="CI328" s="51"/>
      <c r="CJ328" s="51"/>
      <c r="CK328" s="51"/>
      <c r="CL328" s="51"/>
      <c r="CM328" s="51"/>
      <c r="CN328" s="51"/>
      <c r="CO328" s="51"/>
      <c r="CP328" s="51"/>
      <c r="CQ328" s="51"/>
      <c r="CR328" s="51"/>
      <c r="CS328" s="51"/>
      <c r="CT328" s="51"/>
      <c r="CU328" s="51"/>
      <c r="CV328" s="51"/>
      <c r="CW328" s="51"/>
      <c r="CX328" s="51"/>
      <c r="CY328" s="51"/>
      <c r="CZ328" s="51"/>
      <c r="DA328" s="51"/>
      <c r="DB328" s="51"/>
      <c r="DC328" s="51"/>
      <c r="DD328" s="51"/>
    </row>
    <row r="329" spans="1:108" s="20" customFormat="1" ht="15.5" x14ac:dyDescent="0.35">
      <c r="A329" s="131" t="s">
        <v>41</v>
      </c>
      <c r="B329" s="79"/>
      <c r="C329" s="79"/>
      <c r="D329" s="171" t="s">
        <v>211</v>
      </c>
      <c r="E329" s="170" t="s">
        <v>46</v>
      </c>
      <c r="F329" s="170" t="s">
        <v>51</v>
      </c>
      <c r="G329" s="160" t="s">
        <v>249</v>
      </c>
      <c r="H329" s="16"/>
      <c r="I329" s="16"/>
      <c r="J329" s="4">
        <v>100</v>
      </c>
      <c r="K329" s="4">
        <v>11.37</v>
      </c>
      <c r="L329" s="22">
        <f>SUM(J329:K329)</f>
        <v>111.37</v>
      </c>
      <c r="M329" s="16"/>
      <c r="N329" s="206">
        <v>2</v>
      </c>
      <c r="O329" s="22">
        <f>SUM(M329:N329)</f>
        <v>2</v>
      </c>
      <c r="P329" s="295"/>
      <c r="Q329" s="138"/>
      <c r="R329" s="136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  <c r="AL329" s="51"/>
      <c r="AM329" s="51"/>
      <c r="AN329" s="51"/>
      <c r="AO329" s="51"/>
      <c r="AP329" s="51"/>
      <c r="AQ329" s="51"/>
      <c r="AR329" s="51"/>
      <c r="AS329" s="51"/>
      <c r="AT329" s="51"/>
      <c r="AU329" s="51"/>
      <c r="AV329" s="51"/>
      <c r="AW329" s="51"/>
      <c r="AX329" s="51"/>
      <c r="AY329" s="51"/>
      <c r="AZ329" s="51"/>
      <c r="BA329" s="51"/>
      <c r="BB329" s="51"/>
      <c r="BC329" s="51"/>
      <c r="BD329" s="51"/>
      <c r="BE329" s="51"/>
      <c r="BF329" s="51"/>
      <c r="BG329" s="51"/>
      <c r="BH329" s="51"/>
      <c r="BI329" s="51"/>
      <c r="BJ329" s="51"/>
      <c r="BK329" s="51"/>
      <c r="BL329" s="51"/>
      <c r="BM329" s="51"/>
      <c r="BN329" s="51"/>
      <c r="BO329" s="51"/>
      <c r="BP329" s="51"/>
      <c r="BQ329" s="51"/>
      <c r="BR329" s="51"/>
      <c r="BS329" s="51"/>
      <c r="BT329" s="51"/>
      <c r="BU329" s="51"/>
      <c r="BV329" s="51"/>
      <c r="BW329" s="51"/>
      <c r="BX329" s="51"/>
      <c r="BY329" s="51"/>
      <c r="BZ329" s="51"/>
      <c r="CA329" s="51"/>
      <c r="CB329" s="51"/>
      <c r="CC329" s="51"/>
      <c r="CD329" s="51"/>
      <c r="CE329" s="51"/>
      <c r="CF329" s="51"/>
      <c r="CG329" s="51"/>
      <c r="CH329" s="51"/>
      <c r="CI329" s="51"/>
      <c r="CJ329" s="51"/>
      <c r="CK329" s="51"/>
      <c r="CL329" s="51"/>
      <c r="CM329" s="51"/>
      <c r="CN329" s="51"/>
      <c r="CO329" s="51"/>
      <c r="CP329" s="51"/>
      <c r="CQ329" s="51"/>
      <c r="CR329" s="51"/>
      <c r="CS329" s="51"/>
      <c r="CT329" s="51"/>
      <c r="CU329" s="51"/>
      <c r="CV329" s="51"/>
      <c r="CW329" s="51"/>
      <c r="CX329" s="51"/>
      <c r="CY329" s="51"/>
      <c r="CZ329" s="51"/>
      <c r="DA329" s="51"/>
      <c r="DB329" s="51"/>
      <c r="DC329" s="51"/>
      <c r="DD329" s="51"/>
    </row>
    <row r="330" spans="1:108" s="20" customFormat="1" ht="15.5" x14ac:dyDescent="0.35">
      <c r="A330" s="131" t="s">
        <v>41</v>
      </c>
      <c r="B330" s="79"/>
      <c r="C330" s="79"/>
      <c r="D330" s="171" t="s">
        <v>211</v>
      </c>
      <c r="E330" s="170" t="s">
        <v>46</v>
      </c>
      <c r="F330" s="170" t="s">
        <v>51</v>
      </c>
      <c r="G330" s="160" t="s">
        <v>175</v>
      </c>
      <c r="H330" s="16"/>
      <c r="I330" s="16"/>
      <c r="J330" s="4">
        <v>9.06</v>
      </c>
      <c r="K330" s="4">
        <v>11.93</v>
      </c>
      <c r="L330" s="22">
        <f>SUM(J330:K330)</f>
        <v>20.990000000000002</v>
      </c>
      <c r="M330" s="206">
        <v>10</v>
      </c>
      <c r="N330" s="206">
        <v>1</v>
      </c>
      <c r="O330" s="22">
        <f>SUM(M330:N330)</f>
        <v>11</v>
      </c>
      <c r="P330" s="295" t="s">
        <v>498</v>
      </c>
      <c r="Q330" s="138"/>
      <c r="R330" s="136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1"/>
      <c r="AN330" s="51"/>
      <c r="AO330" s="51"/>
      <c r="AP330" s="51"/>
      <c r="AQ330" s="51"/>
      <c r="AR330" s="51"/>
      <c r="AS330" s="51"/>
      <c r="AT330" s="51"/>
      <c r="AU330" s="51"/>
      <c r="AV330" s="51"/>
      <c r="AW330" s="51"/>
      <c r="AX330" s="51"/>
      <c r="AY330" s="51"/>
      <c r="AZ330" s="51"/>
      <c r="BA330" s="51"/>
      <c r="BB330" s="51"/>
      <c r="BC330" s="51"/>
      <c r="BD330" s="51"/>
      <c r="BE330" s="51"/>
      <c r="BF330" s="51"/>
      <c r="BG330" s="51"/>
      <c r="BH330" s="51"/>
      <c r="BI330" s="51"/>
      <c r="BJ330" s="51"/>
      <c r="BK330" s="51"/>
      <c r="BL330" s="51"/>
      <c r="BM330" s="51"/>
      <c r="BN330" s="51"/>
      <c r="BO330" s="51"/>
      <c r="BP330" s="51"/>
      <c r="BQ330" s="51"/>
      <c r="BR330" s="51"/>
      <c r="BS330" s="51"/>
      <c r="BT330" s="51"/>
      <c r="BU330" s="51"/>
      <c r="BV330" s="51"/>
      <c r="BW330" s="51"/>
      <c r="BX330" s="51"/>
      <c r="BY330" s="51"/>
      <c r="BZ330" s="51"/>
      <c r="CA330" s="51"/>
      <c r="CB330" s="51"/>
      <c r="CC330" s="51"/>
      <c r="CD330" s="51"/>
      <c r="CE330" s="51"/>
      <c r="CF330" s="51"/>
      <c r="CG330" s="51"/>
      <c r="CH330" s="51"/>
      <c r="CI330" s="51"/>
      <c r="CJ330" s="51"/>
      <c r="CK330" s="51"/>
      <c r="CL330" s="51"/>
      <c r="CM330" s="51"/>
      <c r="CN330" s="51"/>
      <c r="CO330" s="51"/>
      <c r="CP330" s="51"/>
      <c r="CQ330" s="51"/>
      <c r="CR330" s="51"/>
      <c r="CS330" s="51"/>
      <c r="CT330" s="51"/>
      <c r="CU330" s="51"/>
      <c r="CV330" s="51"/>
      <c r="CW330" s="51"/>
      <c r="CX330" s="51"/>
      <c r="CY330" s="51"/>
      <c r="CZ330" s="51"/>
      <c r="DA330" s="51"/>
      <c r="DB330" s="51"/>
      <c r="DC330" s="51"/>
      <c r="DD330" s="51"/>
    </row>
    <row r="331" spans="1:108" s="20" customFormat="1" ht="15.5" x14ac:dyDescent="0.35">
      <c r="A331" s="131" t="s">
        <v>41</v>
      </c>
      <c r="B331" s="79"/>
      <c r="C331" s="79"/>
      <c r="D331" s="171" t="s">
        <v>208</v>
      </c>
      <c r="E331" s="170" t="s">
        <v>46</v>
      </c>
      <c r="F331" s="170" t="s">
        <v>51</v>
      </c>
      <c r="G331" s="160" t="s">
        <v>154</v>
      </c>
      <c r="H331" s="16"/>
      <c r="I331" s="16"/>
      <c r="J331" s="4">
        <v>16.14</v>
      </c>
      <c r="K331" s="4">
        <v>12.05</v>
      </c>
      <c r="L331" s="22">
        <f>SUM(J331:K331)</f>
        <v>28.19</v>
      </c>
      <c r="M331" s="16"/>
      <c r="N331" s="16"/>
      <c r="O331" s="22">
        <f>SUM(M331:N331)</f>
        <v>0</v>
      </c>
      <c r="P331" s="295"/>
      <c r="Q331" s="138">
        <v>1</v>
      </c>
      <c r="R331" s="136">
        <v>5</v>
      </c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  <c r="AL331" s="51"/>
      <c r="AM331" s="51"/>
      <c r="AN331" s="51"/>
      <c r="AO331" s="51"/>
      <c r="AP331" s="51"/>
      <c r="AQ331" s="51"/>
      <c r="AR331" s="51"/>
      <c r="AS331" s="51"/>
      <c r="AT331" s="51"/>
      <c r="AU331" s="51"/>
      <c r="AV331" s="51"/>
      <c r="AW331" s="51"/>
      <c r="AX331" s="51"/>
      <c r="AY331" s="51"/>
      <c r="AZ331" s="51"/>
      <c r="BA331" s="51"/>
      <c r="BB331" s="51"/>
      <c r="BC331" s="51"/>
      <c r="BD331" s="51"/>
      <c r="BE331" s="51"/>
      <c r="BF331" s="51"/>
      <c r="BG331" s="51"/>
      <c r="BH331" s="51"/>
      <c r="BI331" s="51"/>
      <c r="BJ331" s="51"/>
      <c r="BK331" s="51"/>
      <c r="BL331" s="51"/>
      <c r="BM331" s="51"/>
      <c r="BN331" s="51"/>
      <c r="BO331" s="51"/>
      <c r="BP331" s="51"/>
      <c r="BQ331" s="51"/>
      <c r="BR331" s="51"/>
      <c r="BS331" s="51"/>
      <c r="BT331" s="51"/>
      <c r="BU331" s="51"/>
      <c r="BV331" s="51"/>
      <c r="BW331" s="51"/>
      <c r="BX331" s="51"/>
      <c r="BY331" s="51"/>
      <c r="BZ331" s="51"/>
      <c r="CA331" s="51"/>
      <c r="CB331" s="51"/>
      <c r="CC331" s="51"/>
      <c r="CD331" s="51"/>
      <c r="CE331" s="51"/>
      <c r="CF331" s="51"/>
      <c r="CG331" s="51"/>
      <c r="CH331" s="51"/>
      <c r="CI331" s="51"/>
      <c r="CJ331" s="51"/>
      <c r="CK331" s="51"/>
      <c r="CL331" s="51"/>
      <c r="CM331" s="51"/>
      <c r="CN331" s="51"/>
      <c r="CO331" s="51"/>
      <c r="CP331" s="51"/>
      <c r="CQ331" s="51"/>
      <c r="CR331" s="51"/>
      <c r="CS331" s="51"/>
      <c r="CT331" s="51"/>
      <c r="CU331" s="51"/>
      <c r="CV331" s="51"/>
      <c r="CW331" s="51"/>
      <c r="CX331" s="51"/>
      <c r="CY331" s="51"/>
      <c r="CZ331" s="51"/>
      <c r="DA331" s="51"/>
      <c r="DB331" s="51"/>
      <c r="DC331" s="51"/>
      <c r="DD331" s="51"/>
    </row>
    <row r="332" spans="1:108" s="20" customFormat="1" ht="15.5" x14ac:dyDescent="0.35">
      <c r="A332" s="131" t="s">
        <v>41</v>
      </c>
      <c r="B332" s="79"/>
      <c r="C332" s="79"/>
      <c r="D332" s="171" t="s">
        <v>208</v>
      </c>
      <c r="E332" s="168" t="s">
        <v>46</v>
      </c>
      <c r="F332" s="168" t="s">
        <v>51</v>
      </c>
      <c r="G332" s="160" t="s">
        <v>226</v>
      </c>
      <c r="H332" s="16"/>
      <c r="I332" s="16"/>
      <c r="J332" s="7">
        <v>100</v>
      </c>
      <c r="K332" s="7">
        <v>12.26</v>
      </c>
      <c r="L332" s="7">
        <f>SUM(J332:K332)</f>
        <v>112.26</v>
      </c>
      <c r="M332" s="16"/>
      <c r="N332" s="16"/>
      <c r="O332" s="22">
        <f>SUM(M332:N332)</f>
        <v>0</v>
      </c>
      <c r="P332" s="295"/>
      <c r="Q332" s="138"/>
      <c r="R332" s="136">
        <v>4</v>
      </c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51"/>
      <c r="AN332" s="51"/>
      <c r="AO332" s="51"/>
      <c r="AP332" s="51"/>
      <c r="AQ332" s="51"/>
      <c r="AR332" s="51"/>
      <c r="AS332" s="51"/>
      <c r="AT332" s="51"/>
      <c r="AU332" s="51"/>
      <c r="AV332" s="51"/>
      <c r="AW332" s="51"/>
      <c r="AX332" s="51"/>
      <c r="AY332" s="51"/>
      <c r="AZ332" s="51"/>
      <c r="BA332" s="51"/>
      <c r="BB332" s="51"/>
      <c r="BC332" s="51"/>
      <c r="BD332" s="51"/>
      <c r="BE332" s="51"/>
      <c r="BF332" s="51"/>
      <c r="BG332" s="51"/>
      <c r="BH332" s="51"/>
      <c r="BI332" s="51"/>
      <c r="BJ332" s="51"/>
      <c r="BK332" s="51"/>
      <c r="BL332" s="51"/>
      <c r="BM332" s="51"/>
      <c r="BN332" s="51"/>
      <c r="BO332" s="51"/>
      <c r="BP332" s="51"/>
      <c r="BQ332" s="51"/>
      <c r="BR332" s="51"/>
      <c r="BS332" s="51"/>
      <c r="BT332" s="51"/>
      <c r="BU332" s="51"/>
      <c r="BV332" s="51"/>
      <c r="BW332" s="51"/>
      <c r="BX332" s="51"/>
      <c r="BY332" s="51"/>
      <c r="BZ332" s="51"/>
      <c r="CA332" s="51"/>
      <c r="CB332" s="51"/>
      <c r="CC332" s="51"/>
      <c r="CD332" s="51"/>
      <c r="CE332" s="51"/>
      <c r="CF332" s="51"/>
      <c r="CG332" s="51"/>
      <c r="CH332" s="51"/>
      <c r="CI332" s="51"/>
      <c r="CJ332" s="51"/>
      <c r="CK332" s="51"/>
      <c r="CL332" s="51"/>
      <c r="CM332" s="51"/>
      <c r="CN332" s="51"/>
      <c r="CO332" s="51"/>
      <c r="CP332" s="51"/>
      <c r="CQ332" s="51"/>
      <c r="CR332" s="51"/>
      <c r="CS332" s="51"/>
      <c r="CT332" s="51"/>
      <c r="CU332" s="51"/>
      <c r="CV332" s="51"/>
      <c r="CW332" s="51"/>
      <c r="CX332" s="51"/>
      <c r="CY332" s="51"/>
      <c r="CZ332" s="51"/>
      <c r="DA332" s="51"/>
      <c r="DB332" s="51"/>
      <c r="DC332" s="51"/>
      <c r="DD332" s="51"/>
    </row>
    <row r="333" spans="1:108" s="20" customFormat="1" ht="15.5" x14ac:dyDescent="0.35">
      <c r="A333" s="131" t="s">
        <v>41</v>
      </c>
      <c r="B333" s="79"/>
      <c r="C333" s="79"/>
      <c r="D333" s="171" t="s">
        <v>211</v>
      </c>
      <c r="E333" s="170" t="s">
        <v>46</v>
      </c>
      <c r="F333" s="170" t="s">
        <v>51</v>
      </c>
      <c r="G333" s="160" t="s">
        <v>220</v>
      </c>
      <c r="H333" s="16"/>
      <c r="I333" s="16"/>
      <c r="J333" s="4">
        <v>11.18</v>
      </c>
      <c r="K333" s="4">
        <v>12.35</v>
      </c>
      <c r="L333" s="22">
        <f>SUM(J333:K333)</f>
        <v>23.53</v>
      </c>
      <c r="M333" s="206">
        <v>8</v>
      </c>
      <c r="N333" s="16"/>
      <c r="O333" s="22">
        <f>SUM(M333:N333)</f>
        <v>8</v>
      </c>
      <c r="P333" s="295"/>
      <c r="Q333" s="138"/>
      <c r="R333" s="136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  <c r="AL333" s="51"/>
      <c r="AM333" s="51"/>
      <c r="AN333" s="51"/>
      <c r="AO333" s="51"/>
      <c r="AP333" s="51"/>
      <c r="AQ333" s="51"/>
      <c r="AR333" s="51"/>
      <c r="AS333" s="51"/>
      <c r="AT333" s="51"/>
      <c r="AU333" s="51"/>
      <c r="AV333" s="51"/>
      <c r="AW333" s="51"/>
      <c r="AX333" s="51"/>
      <c r="AY333" s="51"/>
      <c r="AZ333" s="51"/>
      <c r="BA333" s="51"/>
      <c r="BB333" s="51"/>
      <c r="BC333" s="51"/>
      <c r="BD333" s="51"/>
      <c r="BE333" s="51"/>
      <c r="BF333" s="51"/>
      <c r="BG333" s="51"/>
      <c r="BH333" s="51"/>
      <c r="BI333" s="51"/>
      <c r="BJ333" s="51"/>
      <c r="BK333" s="51"/>
      <c r="BL333" s="51"/>
      <c r="BM333" s="51"/>
      <c r="BN333" s="51"/>
      <c r="BO333" s="51"/>
      <c r="BP333" s="51"/>
      <c r="BQ333" s="51"/>
      <c r="BR333" s="51"/>
      <c r="BS333" s="51"/>
      <c r="BT333" s="51"/>
      <c r="BU333" s="51"/>
      <c r="BV333" s="51"/>
      <c r="BW333" s="51"/>
      <c r="BX333" s="51"/>
      <c r="BY333" s="51"/>
      <c r="BZ333" s="51"/>
      <c r="CA333" s="51"/>
      <c r="CB333" s="51"/>
      <c r="CC333" s="51"/>
      <c r="CD333" s="51"/>
      <c r="CE333" s="51"/>
      <c r="CF333" s="51"/>
      <c r="CG333" s="51"/>
      <c r="CH333" s="51"/>
      <c r="CI333" s="51"/>
      <c r="CJ333" s="51"/>
      <c r="CK333" s="51"/>
      <c r="CL333" s="51"/>
      <c r="CM333" s="51"/>
      <c r="CN333" s="51"/>
      <c r="CO333" s="51"/>
      <c r="CP333" s="51"/>
      <c r="CQ333" s="51"/>
      <c r="CR333" s="51"/>
      <c r="CS333" s="51"/>
      <c r="CT333" s="51"/>
      <c r="CU333" s="51"/>
      <c r="CV333" s="51"/>
      <c r="CW333" s="51"/>
      <c r="CX333" s="51"/>
      <c r="CY333" s="51"/>
      <c r="CZ333" s="51"/>
      <c r="DA333" s="51"/>
      <c r="DB333" s="51"/>
      <c r="DC333" s="51"/>
      <c r="DD333" s="51"/>
    </row>
    <row r="334" spans="1:108" s="20" customFormat="1" ht="15.5" x14ac:dyDescent="0.35">
      <c r="A334" s="131" t="s">
        <v>41</v>
      </c>
      <c r="B334" s="79"/>
      <c r="C334" s="79"/>
      <c r="D334" s="171" t="s">
        <v>208</v>
      </c>
      <c r="E334" s="170" t="s">
        <v>46</v>
      </c>
      <c r="F334" s="170" t="s">
        <v>51</v>
      </c>
      <c r="G334" s="160" t="s">
        <v>243</v>
      </c>
      <c r="H334" s="16"/>
      <c r="I334" s="16"/>
      <c r="J334" s="4">
        <v>100</v>
      </c>
      <c r="K334" s="4">
        <v>12.39</v>
      </c>
      <c r="L334" s="22">
        <f>SUM(J334:K334)</f>
        <v>112.39</v>
      </c>
      <c r="M334" s="16"/>
      <c r="N334" s="16"/>
      <c r="O334" s="22">
        <f>SUM(M334:N334)</f>
        <v>0</v>
      </c>
      <c r="P334" s="295"/>
      <c r="Q334" s="138"/>
      <c r="R334" s="136">
        <v>3</v>
      </c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1"/>
      <c r="AK334" s="51"/>
      <c r="AL334" s="51"/>
      <c r="AM334" s="51"/>
      <c r="AN334" s="51"/>
      <c r="AO334" s="51"/>
      <c r="AP334" s="51"/>
      <c r="AQ334" s="51"/>
      <c r="AR334" s="51"/>
      <c r="AS334" s="51"/>
      <c r="AT334" s="51"/>
      <c r="AU334" s="51"/>
      <c r="AV334" s="51"/>
      <c r="AW334" s="51"/>
      <c r="AX334" s="51"/>
      <c r="AY334" s="51"/>
      <c r="AZ334" s="51"/>
      <c r="BA334" s="51"/>
      <c r="BB334" s="51"/>
      <c r="BC334" s="51"/>
      <c r="BD334" s="51"/>
      <c r="BE334" s="51"/>
      <c r="BF334" s="51"/>
      <c r="BG334" s="51"/>
      <c r="BH334" s="51"/>
      <c r="BI334" s="51"/>
      <c r="BJ334" s="51"/>
      <c r="BK334" s="51"/>
      <c r="BL334" s="51"/>
      <c r="BM334" s="51"/>
      <c r="BN334" s="51"/>
      <c r="BO334" s="51"/>
      <c r="BP334" s="51"/>
      <c r="BQ334" s="51"/>
      <c r="BR334" s="51"/>
      <c r="BS334" s="51"/>
      <c r="BT334" s="51"/>
      <c r="BU334" s="51"/>
      <c r="BV334" s="51"/>
      <c r="BW334" s="51"/>
      <c r="BX334" s="51"/>
      <c r="BY334" s="51"/>
      <c r="BZ334" s="51"/>
      <c r="CA334" s="51"/>
      <c r="CB334" s="51"/>
      <c r="CC334" s="51"/>
      <c r="CD334" s="51"/>
      <c r="CE334" s="51"/>
      <c r="CF334" s="51"/>
      <c r="CG334" s="51"/>
      <c r="CH334" s="51"/>
      <c r="CI334" s="51"/>
      <c r="CJ334" s="51"/>
      <c r="CK334" s="51"/>
      <c r="CL334" s="51"/>
      <c r="CM334" s="51"/>
      <c r="CN334" s="51"/>
      <c r="CO334" s="51"/>
      <c r="CP334" s="51"/>
      <c r="CQ334" s="51"/>
      <c r="CR334" s="51"/>
      <c r="CS334" s="51"/>
      <c r="CT334" s="51"/>
      <c r="CU334" s="51"/>
      <c r="CV334" s="51"/>
      <c r="CW334" s="51"/>
      <c r="CX334" s="51"/>
      <c r="CY334" s="51"/>
      <c r="CZ334" s="51"/>
      <c r="DA334" s="51"/>
      <c r="DB334" s="51"/>
      <c r="DC334" s="51"/>
      <c r="DD334" s="51"/>
    </row>
    <row r="335" spans="1:108" s="20" customFormat="1" ht="15.5" x14ac:dyDescent="0.35">
      <c r="A335" s="131" t="s">
        <v>41</v>
      </c>
      <c r="B335" s="79"/>
      <c r="C335" s="79"/>
      <c r="D335" s="171" t="s">
        <v>208</v>
      </c>
      <c r="E335" s="170" t="s">
        <v>46</v>
      </c>
      <c r="F335" s="170" t="s">
        <v>51</v>
      </c>
      <c r="G335" s="160" t="s">
        <v>213</v>
      </c>
      <c r="H335" s="16"/>
      <c r="I335" s="16"/>
      <c r="J335" s="4">
        <v>17.55</v>
      </c>
      <c r="K335" s="4">
        <v>13.33</v>
      </c>
      <c r="L335" s="22">
        <f>SUM(J335:K335)</f>
        <v>30.880000000000003</v>
      </c>
      <c r="M335" s="135"/>
      <c r="N335" s="135"/>
      <c r="O335" s="22">
        <f>SUM(M335:N335)</f>
        <v>0</v>
      </c>
      <c r="P335" s="295"/>
      <c r="Q335" s="138"/>
      <c r="R335" s="136">
        <v>2</v>
      </c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51"/>
      <c r="AN335" s="51"/>
      <c r="AO335" s="51"/>
      <c r="AP335" s="51"/>
      <c r="AQ335" s="51"/>
      <c r="AR335" s="51"/>
      <c r="AS335" s="51"/>
      <c r="AT335" s="51"/>
      <c r="AU335" s="51"/>
      <c r="AV335" s="51"/>
      <c r="AW335" s="51"/>
      <c r="AX335" s="51"/>
      <c r="AY335" s="51"/>
      <c r="AZ335" s="51"/>
      <c r="BA335" s="51"/>
      <c r="BB335" s="51"/>
      <c r="BC335" s="51"/>
      <c r="BD335" s="51"/>
      <c r="BE335" s="51"/>
      <c r="BF335" s="51"/>
      <c r="BG335" s="51"/>
      <c r="BH335" s="51"/>
      <c r="BI335" s="51"/>
      <c r="BJ335" s="51"/>
      <c r="BK335" s="51"/>
      <c r="BL335" s="51"/>
      <c r="BM335" s="51"/>
      <c r="BN335" s="51"/>
      <c r="BO335" s="51"/>
      <c r="BP335" s="51"/>
      <c r="BQ335" s="51"/>
      <c r="BR335" s="51"/>
      <c r="BS335" s="51"/>
      <c r="BT335" s="51"/>
      <c r="BU335" s="51"/>
      <c r="BV335" s="51"/>
      <c r="BW335" s="51"/>
      <c r="BX335" s="51"/>
      <c r="BY335" s="51"/>
      <c r="BZ335" s="51"/>
      <c r="CA335" s="51"/>
      <c r="CB335" s="51"/>
      <c r="CC335" s="51"/>
      <c r="CD335" s="51"/>
      <c r="CE335" s="51"/>
      <c r="CF335" s="51"/>
      <c r="CG335" s="51"/>
      <c r="CH335" s="51"/>
      <c r="CI335" s="51"/>
      <c r="CJ335" s="51"/>
      <c r="CK335" s="51"/>
      <c r="CL335" s="51"/>
      <c r="CM335" s="51"/>
      <c r="CN335" s="51"/>
      <c r="CO335" s="51"/>
      <c r="CP335" s="51"/>
      <c r="CQ335" s="51"/>
      <c r="CR335" s="51"/>
      <c r="CS335" s="51"/>
      <c r="CT335" s="51"/>
      <c r="CU335" s="51"/>
      <c r="CV335" s="51"/>
      <c r="CW335" s="51"/>
      <c r="CX335" s="51"/>
      <c r="CY335" s="51"/>
      <c r="CZ335" s="51"/>
      <c r="DA335" s="51"/>
      <c r="DB335" s="51"/>
      <c r="DC335" s="51"/>
      <c r="DD335" s="51"/>
    </row>
    <row r="336" spans="1:108" s="20" customFormat="1" ht="15.5" x14ac:dyDescent="0.35">
      <c r="A336" s="131" t="s">
        <v>41</v>
      </c>
      <c r="B336" s="79"/>
      <c r="C336" s="79"/>
      <c r="D336" s="171" t="s">
        <v>207</v>
      </c>
      <c r="E336" s="168" t="s">
        <v>46</v>
      </c>
      <c r="F336" s="168" t="s">
        <v>51</v>
      </c>
      <c r="G336" s="160" t="s">
        <v>339</v>
      </c>
      <c r="H336" s="16"/>
      <c r="I336" s="16"/>
      <c r="J336" s="7">
        <v>10.28</v>
      </c>
      <c r="K336" s="7">
        <v>13.81</v>
      </c>
      <c r="L336" s="7">
        <f>SUM(J336:K336)</f>
        <v>24.09</v>
      </c>
      <c r="M336" s="206">
        <v>9</v>
      </c>
      <c r="N336" s="16"/>
      <c r="O336" s="22">
        <f>SUM(M336:N336)</f>
        <v>9</v>
      </c>
      <c r="P336" s="295"/>
      <c r="Q336" s="138"/>
      <c r="R336" s="136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  <c r="AL336" s="51"/>
      <c r="AM336" s="51"/>
      <c r="AN336" s="51"/>
      <c r="AO336" s="51"/>
      <c r="AP336" s="51"/>
      <c r="AQ336" s="51"/>
      <c r="AR336" s="51"/>
      <c r="AS336" s="51"/>
      <c r="AT336" s="51"/>
      <c r="AU336" s="51"/>
      <c r="AV336" s="51"/>
      <c r="AW336" s="51"/>
      <c r="AX336" s="51"/>
      <c r="AY336" s="51"/>
      <c r="AZ336" s="51"/>
      <c r="BA336" s="51"/>
      <c r="BB336" s="51"/>
      <c r="BC336" s="51"/>
      <c r="BD336" s="51"/>
      <c r="BE336" s="51"/>
      <c r="BF336" s="51"/>
      <c r="BG336" s="51"/>
      <c r="BH336" s="51"/>
      <c r="BI336" s="51"/>
      <c r="BJ336" s="51"/>
      <c r="BK336" s="51"/>
      <c r="BL336" s="51"/>
      <c r="BM336" s="51"/>
      <c r="BN336" s="51"/>
      <c r="BO336" s="51"/>
      <c r="BP336" s="51"/>
      <c r="BQ336" s="51"/>
      <c r="BR336" s="51"/>
      <c r="BS336" s="51"/>
      <c r="BT336" s="51"/>
      <c r="BU336" s="51"/>
      <c r="BV336" s="51"/>
      <c r="BW336" s="51"/>
      <c r="BX336" s="51"/>
      <c r="BY336" s="51"/>
      <c r="BZ336" s="51"/>
      <c r="CA336" s="51"/>
      <c r="CB336" s="51"/>
      <c r="CC336" s="51"/>
      <c r="CD336" s="51"/>
      <c r="CE336" s="51"/>
      <c r="CF336" s="51"/>
      <c r="CG336" s="51"/>
      <c r="CH336" s="51"/>
      <c r="CI336" s="51"/>
      <c r="CJ336" s="51"/>
      <c r="CK336" s="51"/>
      <c r="CL336" s="51"/>
      <c r="CM336" s="51"/>
      <c r="CN336" s="51"/>
      <c r="CO336" s="51"/>
      <c r="CP336" s="51"/>
      <c r="CQ336" s="51"/>
      <c r="CR336" s="51"/>
      <c r="CS336" s="51"/>
      <c r="CT336" s="51"/>
      <c r="CU336" s="51"/>
      <c r="CV336" s="51"/>
      <c r="CW336" s="51"/>
      <c r="CX336" s="51"/>
      <c r="CY336" s="51"/>
      <c r="CZ336" s="51"/>
      <c r="DA336" s="51"/>
      <c r="DB336" s="51"/>
      <c r="DC336" s="51"/>
      <c r="DD336" s="51"/>
    </row>
    <row r="337" spans="1:108" s="20" customFormat="1" ht="15.5" x14ac:dyDescent="0.35">
      <c r="A337" s="131" t="s">
        <v>41</v>
      </c>
      <c r="B337" s="79"/>
      <c r="C337" s="79"/>
      <c r="D337" s="171" t="s">
        <v>208</v>
      </c>
      <c r="E337" s="170" t="s">
        <v>46</v>
      </c>
      <c r="F337" s="170" t="s">
        <v>51</v>
      </c>
      <c r="G337" s="160" t="s">
        <v>237</v>
      </c>
      <c r="H337" s="16"/>
      <c r="I337" s="16"/>
      <c r="J337" s="4">
        <v>14.29</v>
      </c>
      <c r="K337" s="4">
        <v>13.92</v>
      </c>
      <c r="L337" s="22">
        <f>SUM(J337:K337)</f>
        <v>28.21</v>
      </c>
      <c r="M337" s="16"/>
      <c r="N337" s="16"/>
      <c r="O337" s="22">
        <f>SUM(M337:N337)</f>
        <v>0</v>
      </c>
      <c r="P337" s="295"/>
      <c r="Q337" s="138">
        <v>5</v>
      </c>
      <c r="R337" s="136">
        <v>1</v>
      </c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1"/>
      <c r="AN337" s="51"/>
      <c r="AO337" s="51"/>
      <c r="AP337" s="51"/>
      <c r="AQ337" s="51"/>
      <c r="AR337" s="51"/>
      <c r="AS337" s="51"/>
      <c r="AT337" s="51"/>
      <c r="AU337" s="51"/>
      <c r="AV337" s="51"/>
      <c r="AW337" s="51"/>
      <c r="AX337" s="51"/>
      <c r="AY337" s="51"/>
      <c r="AZ337" s="51"/>
      <c r="BA337" s="51"/>
      <c r="BB337" s="51"/>
      <c r="BC337" s="51"/>
      <c r="BD337" s="51"/>
      <c r="BE337" s="51"/>
      <c r="BF337" s="51"/>
      <c r="BG337" s="51"/>
      <c r="BH337" s="51"/>
      <c r="BI337" s="51"/>
      <c r="BJ337" s="51"/>
      <c r="BK337" s="51"/>
      <c r="BL337" s="51"/>
      <c r="BM337" s="51"/>
      <c r="BN337" s="51"/>
      <c r="BO337" s="51"/>
      <c r="BP337" s="51"/>
      <c r="BQ337" s="51"/>
      <c r="BR337" s="51"/>
      <c r="BS337" s="51"/>
      <c r="BT337" s="51"/>
      <c r="BU337" s="51"/>
      <c r="BV337" s="51"/>
      <c r="BW337" s="51"/>
      <c r="BX337" s="51"/>
      <c r="BY337" s="51"/>
      <c r="BZ337" s="51"/>
      <c r="CA337" s="51"/>
      <c r="CB337" s="51"/>
      <c r="CC337" s="51"/>
      <c r="CD337" s="51"/>
      <c r="CE337" s="51"/>
      <c r="CF337" s="51"/>
      <c r="CG337" s="51"/>
      <c r="CH337" s="51"/>
      <c r="CI337" s="51"/>
      <c r="CJ337" s="51"/>
      <c r="CK337" s="51"/>
      <c r="CL337" s="51"/>
      <c r="CM337" s="51"/>
      <c r="CN337" s="51"/>
      <c r="CO337" s="51"/>
      <c r="CP337" s="51"/>
      <c r="CQ337" s="51"/>
      <c r="CR337" s="51"/>
      <c r="CS337" s="51"/>
      <c r="CT337" s="51"/>
      <c r="CU337" s="51"/>
      <c r="CV337" s="51"/>
      <c r="CW337" s="51"/>
      <c r="CX337" s="51"/>
      <c r="CY337" s="51"/>
      <c r="CZ337" s="51"/>
      <c r="DA337" s="51"/>
      <c r="DB337" s="51"/>
      <c r="DC337" s="51"/>
      <c r="DD337" s="51"/>
    </row>
    <row r="338" spans="1:108" s="20" customFormat="1" ht="15.5" x14ac:dyDescent="0.35">
      <c r="A338" s="131" t="s">
        <v>41</v>
      </c>
      <c r="B338" s="79"/>
      <c r="C338" s="79"/>
      <c r="D338" s="171" t="s">
        <v>211</v>
      </c>
      <c r="E338" s="170" t="s">
        <v>46</v>
      </c>
      <c r="F338" s="170" t="s">
        <v>51</v>
      </c>
      <c r="G338" s="160" t="s">
        <v>238</v>
      </c>
      <c r="H338" s="16"/>
      <c r="I338" s="16"/>
      <c r="J338" s="4">
        <v>17.149999999999999</v>
      </c>
      <c r="K338" s="4">
        <v>14.26</v>
      </c>
      <c r="L338" s="22">
        <f>SUM(J338:K338)</f>
        <v>31.409999999999997</v>
      </c>
      <c r="M338" s="16"/>
      <c r="N338" s="16"/>
      <c r="O338" s="22">
        <f>SUM(M338:N338)</f>
        <v>0</v>
      </c>
      <c r="P338" s="295"/>
      <c r="Q338" s="138"/>
      <c r="R338" s="136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  <c r="AH338" s="51"/>
      <c r="AI338" s="51"/>
      <c r="AJ338" s="51"/>
      <c r="AK338" s="51"/>
      <c r="AL338" s="51"/>
      <c r="AM338" s="51"/>
      <c r="AN338" s="51"/>
      <c r="AO338" s="51"/>
      <c r="AP338" s="51"/>
      <c r="AQ338" s="51"/>
      <c r="AR338" s="51"/>
      <c r="AS338" s="51"/>
      <c r="AT338" s="51"/>
      <c r="AU338" s="51"/>
      <c r="AV338" s="51"/>
      <c r="AW338" s="51"/>
      <c r="AX338" s="51"/>
      <c r="AY338" s="51"/>
      <c r="AZ338" s="51"/>
      <c r="BA338" s="51"/>
      <c r="BB338" s="51"/>
      <c r="BC338" s="51"/>
      <c r="BD338" s="51"/>
      <c r="BE338" s="51"/>
      <c r="BF338" s="51"/>
      <c r="BG338" s="51"/>
      <c r="BH338" s="51"/>
      <c r="BI338" s="51"/>
      <c r="BJ338" s="51"/>
      <c r="BK338" s="51"/>
      <c r="BL338" s="51"/>
      <c r="BM338" s="51"/>
      <c r="BN338" s="51"/>
      <c r="BO338" s="51"/>
      <c r="BP338" s="51"/>
      <c r="BQ338" s="51"/>
      <c r="BR338" s="51"/>
      <c r="BS338" s="51"/>
      <c r="BT338" s="51"/>
      <c r="BU338" s="51"/>
      <c r="BV338" s="51"/>
      <c r="BW338" s="51"/>
      <c r="BX338" s="51"/>
      <c r="BY338" s="51"/>
      <c r="BZ338" s="51"/>
      <c r="CA338" s="51"/>
      <c r="CB338" s="51"/>
      <c r="CC338" s="51"/>
      <c r="CD338" s="51"/>
      <c r="CE338" s="51"/>
      <c r="CF338" s="51"/>
      <c r="CG338" s="51"/>
      <c r="CH338" s="51"/>
      <c r="CI338" s="51"/>
      <c r="CJ338" s="51"/>
      <c r="CK338" s="51"/>
      <c r="CL338" s="51"/>
      <c r="CM338" s="51"/>
      <c r="CN338" s="51"/>
      <c r="CO338" s="51"/>
      <c r="CP338" s="51"/>
      <c r="CQ338" s="51"/>
      <c r="CR338" s="51"/>
      <c r="CS338" s="51"/>
      <c r="CT338" s="51"/>
      <c r="CU338" s="51"/>
      <c r="CV338" s="51"/>
      <c r="CW338" s="51"/>
      <c r="CX338" s="51"/>
      <c r="CY338" s="51"/>
      <c r="CZ338" s="51"/>
      <c r="DA338" s="51"/>
      <c r="DB338" s="51"/>
      <c r="DC338" s="51"/>
      <c r="DD338" s="51"/>
    </row>
    <row r="339" spans="1:108" s="20" customFormat="1" ht="15.5" x14ac:dyDescent="0.35">
      <c r="A339" s="131" t="s">
        <v>41</v>
      </c>
      <c r="B339" s="79"/>
      <c r="C339" s="79"/>
      <c r="D339" s="171" t="s">
        <v>207</v>
      </c>
      <c r="E339" s="170" t="s">
        <v>46</v>
      </c>
      <c r="F339" s="170" t="s">
        <v>51</v>
      </c>
      <c r="G339" s="160" t="s">
        <v>240</v>
      </c>
      <c r="H339" s="79"/>
      <c r="I339" s="16"/>
      <c r="J339" s="4">
        <v>100</v>
      </c>
      <c r="K339" s="4">
        <v>15.02</v>
      </c>
      <c r="L339" s="22">
        <f>SUM(J339:K339)</f>
        <v>115.02</v>
      </c>
      <c r="M339" s="16"/>
      <c r="N339" s="16"/>
      <c r="O339" s="22">
        <f>SUM(M339:N339)</f>
        <v>0</v>
      </c>
      <c r="P339" s="295"/>
      <c r="Q339" s="138"/>
      <c r="R339" s="136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  <c r="AH339" s="51"/>
      <c r="AI339" s="51"/>
      <c r="AJ339" s="51"/>
      <c r="AK339" s="51"/>
      <c r="AL339" s="51"/>
      <c r="AM339" s="51"/>
      <c r="AN339" s="51"/>
      <c r="AO339" s="51"/>
      <c r="AP339" s="51"/>
      <c r="AQ339" s="51"/>
      <c r="AR339" s="51"/>
      <c r="AS339" s="51"/>
      <c r="AT339" s="51"/>
      <c r="AU339" s="51"/>
      <c r="AV339" s="51"/>
      <c r="AW339" s="51"/>
      <c r="AX339" s="51"/>
      <c r="AY339" s="51"/>
      <c r="AZ339" s="51"/>
      <c r="BA339" s="51"/>
      <c r="BB339" s="51"/>
      <c r="BC339" s="51"/>
      <c r="BD339" s="51"/>
      <c r="BE339" s="51"/>
      <c r="BF339" s="51"/>
      <c r="BG339" s="51"/>
      <c r="BH339" s="51"/>
      <c r="BI339" s="51"/>
      <c r="BJ339" s="51"/>
      <c r="BK339" s="51"/>
      <c r="BL339" s="51"/>
      <c r="BM339" s="51"/>
      <c r="BN339" s="51"/>
      <c r="BO339" s="51"/>
      <c r="BP339" s="51"/>
      <c r="BQ339" s="51"/>
      <c r="BR339" s="51"/>
      <c r="BS339" s="51"/>
      <c r="BT339" s="51"/>
      <c r="BU339" s="51"/>
      <c r="BV339" s="51"/>
      <c r="BW339" s="51"/>
      <c r="BX339" s="51"/>
      <c r="BY339" s="51"/>
      <c r="BZ339" s="51"/>
      <c r="CA339" s="51"/>
      <c r="CB339" s="51"/>
      <c r="CC339" s="51"/>
      <c r="CD339" s="51"/>
      <c r="CE339" s="51"/>
      <c r="CF339" s="51"/>
      <c r="CG339" s="51"/>
      <c r="CH339" s="51"/>
      <c r="CI339" s="51"/>
      <c r="CJ339" s="51"/>
      <c r="CK339" s="51"/>
      <c r="CL339" s="51"/>
      <c r="CM339" s="51"/>
      <c r="CN339" s="51"/>
      <c r="CO339" s="51"/>
      <c r="CP339" s="51"/>
      <c r="CQ339" s="51"/>
      <c r="CR339" s="51"/>
      <c r="CS339" s="51"/>
      <c r="CT339" s="51"/>
      <c r="CU339" s="51"/>
      <c r="CV339" s="51"/>
      <c r="CW339" s="51"/>
      <c r="CX339" s="51"/>
      <c r="CY339" s="51"/>
      <c r="CZ339" s="51"/>
      <c r="DA339" s="51"/>
      <c r="DB339" s="51"/>
      <c r="DC339" s="51"/>
      <c r="DD339" s="51"/>
    </row>
    <row r="340" spans="1:108" s="20" customFormat="1" ht="15.5" x14ac:dyDescent="0.35">
      <c r="A340" s="131" t="s">
        <v>41</v>
      </c>
      <c r="B340" s="79"/>
      <c r="C340" s="79"/>
      <c r="D340" s="171" t="s">
        <v>207</v>
      </c>
      <c r="E340" s="168" t="s">
        <v>46</v>
      </c>
      <c r="F340" s="168" t="s">
        <v>51</v>
      </c>
      <c r="G340" s="160" t="s">
        <v>294</v>
      </c>
      <c r="H340" s="16"/>
      <c r="I340" s="16"/>
      <c r="J340" s="7">
        <v>17.96</v>
      </c>
      <c r="K340" s="7">
        <v>15.09</v>
      </c>
      <c r="L340" s="7">
        <f>SUM(J340:K340)</f>
        <v>33.049999999999997</v>
      </c>
      <c r="M340" s="16"/>
      <c r="N340" s="16"/>
      <c r="O340" s="22">
        <f>SUM(M340:N340)</f>
        <v>0</v>
      </c>
      <c r="P340" s="295"/>
      <c r="Q340" s="138"/>
      <c r="R340" s="136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  <c r="AL340" s="51"/>
      <c r="AM340" s="51"/>
      <c r="AN340" s="51"/>
      <c r="AO340" s="51"/>
      <c r="AP340" s="51"/>
      <c r="AQ340" s="51"/>
      <c r="AR340" s="51"/>
      <c r="AS340" s="51"/>
      <c r="AT340" s="51"/>
      <c r="AU340" s="51"/>
      <c r="AV340" s="51"/>
      <c r="AW340" s="51"/>
      <c r="AX340" s="51"/>
      <c r="AY340" s="51"/>
      <c r="AZ340" s="51"/>
      <c r="BA340" s="51"/>
      <c r="BB340" s="51"/>
      <c r="BC340" s="51"/>
      <c r="BD340" s="51"/>
      <c r="BE340" s="51"/>
      <c r="BF340" s="51"/>
      <c r="BG340" s="51"/>
      <c r="BH340" s="51"/>
      <c r="BI340" s="51"/>
      <c r="BJ340" s="51"/>
      <c r="BK340" s="51"/>
      <c r="BL340" s="51"/>
      <c r="BM340" s="51"/>
      <c r="BN340" s="51"/>
      <c r="BO340" s="51"/>
      <c r="BP340" s="51"/>
      <c r="BQ340" s="51"/>
      <c r="BR340" s="51"/>
      <c r="BS340" s="51"/>
      <c r="BT340" s="51"/>
      <c r="BU340" s="51"/>
      <c r="BV340" s="51"/>
      <c r="BW340" s="51"/>
      <c r="BX340" s="51"/>
      <c r="BY340" s="51"/>
      <c r="BZ340" s="51"/>
      <c r="CA340" s="51"/>
      <c r="CB340" s="51"/>
      <c r="CC340" s="51"/>
      <c r="CD340" s="51"/>
      <c r="CE340" s="51"/>
      <c r="CF340" s="51"/>
      <c r="CG340" s="51"/>
      <c r="CH340" s="51"/>
      <c r="CI340" s="51"/>
      <c r="CJ340" s="51"/>
      <c r="CK340" s="51"/>
      <c r="CL340" s="51"/>
      <c r="CM340" s="51"/>
      <c r="CN340" s="51"/>
      <c r="CO340" s="51"/>
      <c r="CP340" s="51"/>
      <c r="CQ340" s="51"/>
      <c r="CR340" s="51"/>
      <c r="CS340" s="51"/>
      <c r="CT340" s="51"/>
      <c r="CU340" s="51"/>
      <c r="CV340" s="51"/>
      <c r="CW340" s="51"/>
      <c r="CX340" s="51"/>
      <c r="CY340" s="51"/>
      <c r="CZ340" s="51"/>
      <c r="DA340" s="51"/>
      <c r="DB340" s="51"/>
      <c r="DC340" s="51"/>
      <c r="DD340" s="51"/>
    </row>
    <row r="341" spans="1:108" s="20" customFormat="1" ht="15.5" x14ac:dyDescent="0.35">
      <c r="A341" s="131" t="s">
        <v>41</v>
      </c>
      <c r="B341" s="79"/>
      <c r="C341" s="79"/>
      <c r="D341" s="171" t="s">
        <v>210</v>
      </c>
      <c r="E341" s="170" t="s">
        <v>46</v>
      </c>
      <c r="F341" s="170" t="s">
        <v>51</v>
      </c>
      <c r="G341" s="160" t="s">
        <v>261</v>
      </c>
      <c r="H341" s="16"/>
      <c r="I341" s="16"/>
      <c r="J341" s="4">
        <v>15.3</v>
      </c>
      <c r="K341" s="4">
        <v>15.1</v>
      </c>
      <c r="L341" s="22">
        <f>SUM(J341:K341)</f>
        <v>30.4</v>
      </c>
      <c r="M341" s="16"/>
      <c r="N341" s="16"/>
      <c r="O341" s="22">
        <f>SUM(M341:N341)</f>
        <v>0</v>
      </c>
      <c r="P341" s="295"/>
      <c r="Q341" s="138"/>
      <c r="R341" s="136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  <c r="AL341" s="51"/>
      <c r="AM341" s="51"/>
      <c r="AN341" s="51"/>
      <c r="AO341" s="51"/>
      <c r="AP341" s="51"/>
      <c r="AQ341" s="51"/>
      <c r="AR341" s="51"/>
      <c r="AS341" s="51"/>
      <c r="AT341" s="51"/>
      <c r="AU341" s="51"/>
      <c r="AV341" s="51"/>
      <c r="AW341" s="51"/>
      <c r="AX341" s="51"/>
      <c r="AY341" s="51"/>
      <c r="AZ341" s="51"/>
      <c r="BA341" s="51"/>
      <c r="BB341" s="51"/>
      <c r="BC341" s="51"/>
      <c r="BD341" s="51"/>
      <c r="BE341" s="51"/>
      <c r="BF341" s="51"/>
      <c r="BG341" s="51"/>
      <c r="BH341" s="51"/>
      <c r="BI341" s="51"/>
      <c r="BJ341" s="51"/>
      <c r="BK341" s="51"/>
      <c r="BL341" s="51"/>
      <c r="BM341" s="51"/>
      <c r="BN341" s="51"/>
      <c r="BO341" s="51"/>
      <c r="BP341" s="51"/>
      <c r="BQ341" s="51"/>
      <c r="BR341" s="51"/>
      <c r="BS341" s="51"/>
      <c r="BT341" s="51"/>
      <c r="BU341" s="51"/>
      <c r="BV341" s="51"/>
      <c r="BW341" s="51"/>
      <c r="BX341" s="51"/>
      <c r="BY341" s="51"/>
      <c r="BZ341" s="51"/>
      <c r="CA341" s="51"/>
      <c r="CB341" s="51"/>
      <c r="CC341" s="51"/>
      <c r="CD341" s="51"/>
      <c r="CE341" s="51"/>
      <c r="CF341" s="51"/>
      <c r="CG341" s="51"/>
      <c r="CH341" s="51"/>
      <c r="CI341" s="51"/>
      <c r="CJ341" s="51"/>
      <c r="CK341" s="51"/>
      <c r="CL341" s="51"/>
      <c r="CM341" s="51"/>
      <c r="CN341" s="51"/>
      <c r="CO341" s="51"/>
      <c r="CP341" s="51"/>
      <c r="CQ341" s="51"/>
      <c r="CR341" s="51"/>
      <c r="CS341" s="51"/>
      <c r="CT341" s="51"/>
      <c r="CU341" s="51"/>
      <c r="CV341" s="51"/>
      <c r="CW341" s="51"/>
      <c r="CX341" s="51"/>
      <c r="CY341" s="51"/>
      <c r="CZ341" s="51"/>
      <c r="DA341" s="51"/>
      <c r="DB341" s="51"/>
      <c r="DC341" s="51"/>
      <c r="DD341" s="51"/>
    </row>
    <row r="342" spans="1:108" s="20" customFormat="1" ht="15.5" x14ac:dyDescent="0.35">
      <c r="A342" s="131" t="s">
        <v>41</v>
      </c>
      <c r="B342" s="79"/>
      <c r="C342" s="79"/>
      <c r="D342" s="171" t="s">
        <v>207</v>
      </c>
      <c r="E342" s="170" t="s">
        <v>46</v>
      </c>
      <c r="F342" s="170" t="s">
        <v>51</v>
      </c>
      <c r="G342" s="160" t="s">
        <v>222</v>
      </c>
      <c r="H342" s="16"/>
      <c r="I342" s="16"/>
      <c r="J342" s="4">
        <v>100</v>
      </c>
      <c r="K342" s="4">
        <v>16</v>
      </c>
      <c r="L342" s="22">
        <f>SUM(J342:K342)</f>
        <v>116</v>
      </c>
      <c r="M342" s="16"/>
      <c r="N342" s="16"/>
      <c r="O342" s="22">
        <f>SUM(M342:N342)</f>
        <v>0</v>
      </c>
      <c r="P342" s="295"/>
      <c r="Q342" s="138"/>
      <c r="R342" s="136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  <c r="AL342" s="51"/>
      <c r="AM342" s="51"/>
      <c r="AN342" s="51"/>
      <c r="AO342" s="51"/>
      <c r="AP342" s="51"/>
      <c r="AQ342" s="51"/>
      <c r="AR342" s="51"/>
      <c r="AS342" s="51"/>
      <c r="AT342" s="51"/>
      <c r="AU342" s="51"/>
      <c r="AV342" s="51"/>
      <c r="AW342" s="51"/>
      <c r="AX342" s="51"/>
      <c r="AY342" s="51"/>
      <c r="AZ342" s="51"/>
      <c r="BA342" s="51"/>
      <c r="BB342" s="51"/>
      <c r="BC342" s="51"/>
      <c r="BD342" s="51"/>
      <c r="BE342" s="51"/>
      <c r="BF342" s="51"/>
      <c r="BG342" s="51"/>
      <c r="BH342" s="51"/>
      <c r="BI342" s="51"/>
      <c r="BJ342" s="51"/>
      <c r="BK342" s="51"/>
      <c r="BL342" s="51"/>
      <c r="BM342" s="51"/>
      <c r="BN342" s="51"/>
      <c r="BO342" s="51"/>
      <c r="BP342" s="51"/>
      <c r="BQ342" s="51"/>
      <c r="BR342" s="51"/>
      <c r="BS342" s="51"/>
      <c r="BT342" s="51"/>
      <c r="BU342" s="51"/>
      <c r="BV342" s="51"/>
      <c r="BW342" s="51"/>
      <c r="BX342" s="51"/>
      <c r="BY342" s="51"/>
      <c r="BZ342" s="51"/>
      <c r="CA342" s="51"/>
      <c r="CB342" s="51"/>
      <c r="CC342" s="51"/>
      <c r="CD342" s="51"/>
      <c r="CE342" s="51"/>
      <c r="CF342" s="51"/>
      <c r="CG342" s="51"/>
      <c r="CH342" s="51"/>
      <c r="CI342" s="51"/>
      <c r="CJ342" s="51"/>
      <c r="CK342" s="51"/>
      <c r="CL342" s="51"/>
      <c r="CM342" s="51"/>
      <c r="CN342" s="51"/>
      <c r="CO342" s="51"/>
      <c r="CP342" s="51"/>
      <c r="CQ342" s="51"/>
      <c r="CR342" s="51"/>
      <c r="CS342" s="51"/>
      <c r="CT342" s="51"/>
      <c r="CU342" s="51"/>
      <c r="CV342" s="51"/>
      <c r="CW342" s="51"/>
      <c r="CX342" s="51"/>
      <c r="CY342" s="51"/>
      <c r="CZ342" s="51"/>
      <c r="DA342" s="51"/>
      <c r="DB342" s="51"/>
      <c r="DC342" s="51"/>
      <c r="DD342" s="51"/>
    </row>
    <row r="343" spans="1:108" s="20" customFormat="1" ht="15.5" x14ac:dyDescent="0.35">
      <c r="A343" s="131" t="s">
        <v>41</v>
      </c>
      <c r="B343" s="79"/>
      <c r="C343" s="79"/>
      <c r="D343" s="171" t="s">
        <v>211</v>
      </c>
      <c r="E343" s="170" t="s">
        <v>46</v>
      </c>
      <c r="F343" s="170" t="s">
        <v>51</v>
      </c>
      <c r="G343" s="160" t="s">
        <v>251</v>
      </c>
      <c r="H343" s="16"/>
      <c r="I343" s="16"/>
      <c r="J343" s="4">
        <v>14.99</v>
      </c>
      <c r="K343" s="4">
        <v>16.13</v>
      </c>
      <c r="L343" s="22">
        <f>SUM(J343:K343)</f>
        <v>31.119999999999997</v>
      </c>
      <c r="M343" s="16"/>
      <c r="N343" s="16"/>
      <c r="O343" s="22">
        <f>SUM(M343:N343)</f>
        <v>0</v>
      </c>
      <c r="P343" s="295"/>
      <c r="Q343" s="138"/>
      <c r="R343" s="136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  <c r="AL343" s="51"/>
      <c r="AM343" s="51"/>
      <c r="AN343" s="51"/>
      <c r="AO343" s="51"/>
      <c r="AP343" s="51"/>
      <c r="AQ343" s="51"/>
      <c r="AR343" s="51"/>
      <c r="AS343" s="51"/>
      <c r="AT343" s="51"/>
      <c r="AU343" s="51"/>
      <c r="AV343" s="51"/>
      <c r="AW343" s="51"/>
      <c r="AX343" s="51"/>
      <c r="AY343" s="51"/>
      <c r="AZ343" s="51"/>
      <c r="BA343" s="51"/>
      <c r="BB343" s="51"/>
      <c r="BC343" s="51"/>
      <c r="BD343" s="51"/>
      <c r="BE343" s="51"/>
      <c r="BF343" s="51"/>
      <c r="BG343" s="51"/>
      <c r="BH343" s="51"/>
      <c r="BI343" s="51"/>
      <c r="BJ343" s="51"/>
      <c r="BK343" s="51"/>
      <c r="BL343" s="51"/>
      <c r="BM343" s="51"/>
      <c r="BN343" s="51"/>
      <c r="BO343" s="51"/>
      <c r="BP343" s="51"/>
      <c r="BQ343" s="51"/>
      <c r="BR343" s="51"/>
      <c r="BS343" s="51"/>
      <c r="BT343" s="51"/>
      <c r="BU343" s="51"/>
      <c r="BV343" s="51"/>
      <c r="BW343" s="51"/>
      <c r="BX343" s="51"/>
      <c r="BY343" s="51"/>
      <c r="BZ343" s="51"/>
      <c r="CA343" s="51"/>
      <c r="CB343" s="51"/>
      <c r="CC343" s="51"/>
      <c r="CD343" s="51"/>
      <c r="CE343" s="51"/>
      <c r="CF343" s="51"/>
      <c r="CG343" s="51"/>
      <c r="CH343" s="51"/>
      <c r="CI343" s="51"/>
      <c r="CJ343" s="51"/>
      <c r="CK343" s="51"/>
      <c r="CL343" s="51"/>
      <c r="CM343" s="51"/>
      <c r="CN343" s="51"/>
      <c r="CO343" s="51"/>
      <c r="CP343" s="51"/>
      <c r="CQ343" s="51"/>
      <c r="CR343" s="51"/>
      <c r="CS343" s="51"/>
      <c r="CT343" s="51"/>
      <c r="CU343" s="51"/>
      <c r="CV343" s="51"/>
      <c r="CW343" s="51"/>
      <c r="CX343" s="51"/>
      <c r="CY343" s="51"/>
      <c r="CZ343" s="51"/>
      <c r="DA343" s="51"/>
      <c r="DB343" s="51"/>
      <c r="DC343" s="51"/>
      <c r="DD343" s="51"/>
    </row>
    <row r="344" spans="1:108" s="20" customFormat="1" ht="15.5" x14ac:dyDescent="0.35">
      <c r="A344" s="131" t="s">
        <v>41</v>
      </c>
      <c r="B344" s="79"/>
      <c r="C344" s="79" t="s">
        <v>469</v>
      </c>
      <c r="D344" s="171" t="s">
        <v>207</v>
      </c>
      <c r="E344" s="170" t="s">
        <v>46</v>
      </c>
      <c r="F344" s="170" t="s">
        <v>51</v>
      </c>
      <c r="G344" s="160" t="s">
        <v>253</v>
      </c>
      <c r="H344" s="16"/>
      <c r="I344" s="16"/>
      <c r="J344" s="4">
        <v>100</v>
      </c>
      <c r="K344" s="4">
        <v>16.8</v>
      </c>
      <c r="L344" s="22">
        <f>SUM(J344:K344)</f>
        <v>116.8</v>
      </c>
      <c r="M344" s="16"/>
      <c r="N344" s="16"/>
      <c r="O344" s="22">
        <f>SUM(M344:N344)</f>
        <v>0</v>
      </c>
      <c r="P344" s="295"/>
      <c r="Q344" s="138"/>
      <c r="R344" s="136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51"/>
      <c r="AN344" s="51"/>
      <c r="AO344" s="51"/>
      <c r="AP344" s="51"/>
      <c r="AQ344" s="51"/>
      <c r="AR344" s="51"/>
      <c r="AS344" s="51"/>
      <c r="AT344" s="51"/>
      <c r="AU344" s="51"/>
      <c r="AV344" s="51"/>
      <c r="AW344" s="51"/>
      <c r="AX344" s="51"/>
      <c r="AY344" s="51"/>
      <c r="AZ344" s="51"/>
      <c r="BA344" s="51"/>
      <c r="BB344" s="51"/>
      <c r="BC344" s="51"/>
      <c r="BD344" s="51"/>
      <c r="BE344" s="51"/>
      <c r="BF344" s="51"/>
      <c r="BG344" s="51"/>
      <c r="BH344" s="51"/>
      <c r="BI344" s="51"/>
      <c r="BJ344" s="51"/>
      <c r="BK344" s="51"/>
      <c r="BL344" s="51"/>
      <c r="BM344" s="51"/>
      <c r="BN344" s="51"/>
      <c r="BO344" s="51"/>
      <c r="BP344" s="51"/>
      <c r="BQ344" s="51"/>
      <c r="BR344" s="51"/>
      <c r="BS344" s="51"/>
      <c r="BT344" s="51"/>
      <c r="BU344" s="51"/>
      <c r="BV344" s="51"/>
      <c r="BW344" s="51"/>
      <c r="BX344" s="51"/>
      <c r="BY344" s="51"/>
      <c r="BZ344" s="51"/>
      <c r="CA344" s="51"/>
      <c r="CB344" s="51"/>
      <c r="CC344" s="51"/>
      <c r="CD344" s="51"/>
      <c r="CE344" s="51"/>
      <c r="CF344" s="51"/>
      <c r="CG344" s="51"/>
      <c r="CH344" s="51"/>
      <c r="CI344" s="51"/>
      <c r="CJ344" s="51"/>
      <c r="CK344" s="51"/>
      <c r="CL344" s="51"/>
      <c r="CM344" s="51"/>
      <c r="CN344" s="51"/>
      <c r="CO344" s="51"/>
      <c r="CP344" s="51"/>
      <c r="CQ344" s="51"/>
      <c r="CR344" s="51"/>
      <c r="CS344" s="51"/>
      <c r="CT344" s="51"/>
      <c r="CU344" s="51"/>
      <c r="CV344" s="51"/>
      <c r="CW344" s="51"/>
      <c r="CX344" s="51"/>
      <c r="CY344" s="51"/>
      <c r="CZ344" s="51"/>
      <c r="DA344" s="51"/>
      <c r="DB344" s="51"/>
      <c r="DC344" s="51"/>
      <c r="DD344" s="51"/>
    </row>
    <row r="345" spans="1:108" s="20" customFormat="1" ht="15.5" x14ac:dyDescent="0.35">
      <c r="A345" s="131" t="s">
        <v>41</v>
      </c>
      <c r="B345" s="79"/>
      <c r="C345" s="79"/>
      <c r="D345" s="171" t="s">
        <v>208</v>
      </c>
      <c r="E345" s="170" t="s">
        <v>46</v>
      </c>
      <c r="F345" s="170" t="s">
        <v>51</v>
      </c>
      <c r="G345" s="160" t="s">
        <v>288</v>
      </c>
      <c r="H345" s="16"/>
      <c r="I345" s="16"/>
      <c r="J345" s="4">
        <v>15.5</v>
      </c>
      <c r="K345" s="4">
        <v>16.97</v>
      </c>
      <c r="L345" s="22">
        <f>SUM(J345:K345)</f>
        <v>32.47</v>
      </c>
      <c r="O345" s="22">
        <f>SUM(M345:N345)</f>
        <v>0</v>
      </c>
      <c r="P345" s="295"/>
      <c r="Q345" s="138">
        <v>3</v>
      </c>
      <c r="R345" s="136" t="s">
        <v>40</v>
      </c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  <c r="AH345" s="51"/>
      <c r="AI345" s="51"/>
      <c r="AJ345" s="51"/>
      <c r="AK345" s="51"/>
      <c r="AL345" s="51"/>
      <c r="AM345" s="51"/>
      <c r="AN345" s="51"/>
      <c r="AO345" s="51"/>
      <c r="AP345" s="51"/>
      <c r="AQ345" s="51"/>
      <c r="AR345" s="51"/>
      <c r="AS345" s="51"/>
      <c r="AT345" s="51"/>
      <c r="AU345" s="51"/>
      <c r="AV345" s="51"/>
      <c r="AW345" s="51"/>
      <c r="AX345" s="51"/>
      <c r="AY345" s="51"/>
      <c r="AZ345" s="51"/>
      <c r="BA345" s="51"/>
      <c r="BB345" s="51"/>
      <c r="BC345" s="51"/>
      <c r="BD345" s="51"/>
      <c r="BE345" s="51"/>
      <c r="BF345" s="51"/>
      <c r="BG345" s="51"/>
      <c r="BH345" s="51"/>
      <c r="BI345" s="51"/>
      <c r="BJ345" s="51"/>
      <c r="BK345" s="51"/>
      <c r="BL345" s="51"/>
      <c r="BM345" s="51"/>
      <c r="BN345" s="51"/>
      <c r="BO345" s="51"/>
      <c r="BP345" s="51"/>
      <c r="BQ345" s="51"/>
      <c r="BR345" s="51"/>
      <c r="BS345" s="51"/>
      <c r="BT345" s="51"/>
      <c r="BU345" s="51"/>
      <c r="BV345" s="51"/>
      <c r="BW345" s="51"/>
      <c r="BX345" s="51"/>
      <c r="BY345" s="51"/>
      <c r="BZ345" s="51"/>
      <c r="CA345" s="51"/>
      <c r="CB345" s="51"/>
      <c r="CC345" s="51"/>
      <c r="CD345" s="51"/>
      <c r="CE345" s="51"/>
      <c r="CF345" s="51"/>
      <c r="CG345" s="51"/>
      <c r="CH345" s="51"/>
      <c r="CI345" s="51"/>
      <c r="CJ345" s="51"/>
      <c r="CK345" s="51"/>
      <c r="CL345" s="51"/>
      <c r="CM345" s="51"/>
      <c r="CN345" s="51"/>
      <c r="CO345" s="51"/>
      <c r="CP345" s="51"/>
      <c r="CQ345" s="51"/>
      <c r="CR345" s="51"/>
      <c r="CS345" s="51"/>
      <c r="CT345" s="51"/>
      <c r="CU345" s="51"/>
      <c r="CV345" s="51"/>
      <c r="CW345" s="51"/>
      <c r="CX345" s="51"/>
      <c r="CY345" s="51"/>
      <c r="CZ345" s="51"/>
      <c r="DA345" s="51"/>
      <c r="DB345" s="51"/>
      <c r="DC345" s="51"/>
      <c r="DD345" s="51"/>
    </row>
    <row r="346" spans="1:108" s="20" customFormat="1" ht="15.5" x14ac:dyDescent="0.35">
      <c r="A346" s="131" t="s">
        <v>41</v>
      </c>
      <c r="B346" s="79"/>
      <c r="C346" s="79"/>
      <c r="D346" s="171" t="s">
        <v>208</v>
      </c>
      <c r="E346" s="168" t="s">
        <v>46</v>
      </c>
      <c r="F346" s="168" t="s">
        <v>51</v>
      </c>
      <c r="G346" s="160" t="s">
        <v>232</v>
      </c>
      <c r="H346" s="16"/>
      <c r="I346" s="16"/>
      <c r="J346" s="7">
        <v>14.01</v>
      </c>
      <c r="K346" s="7">
        <v>17.68</v>
      </c>
      <c r="L346" s="7">
        <f>SUM(J346:K346)</f>
        <v>31.689999999999998</v>
      </c>
      <c r="M346" s="16"/>
      <c r="N346" s="16"/>
      <c r="O346" s="22">
        <f>SUM(M346:N346)</f>
        <v>0</v>
      </c>
      <c r="P346" s="295"/>
      <c r="Q346" s="138">
        <v>6</v>
      </c>
      <c r="R346" s="136" t="s">
        <v>40</v>
      </c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51"/>
      <c r="AN346" s="51"/>
      <c r="AO346" s="51"/>
      <c r="AP346" s="51"/>
      <c r="AQ346" s="51"/>
      <c r="AR346" s="51"/>
      <c r="AS346" s="51"/>
      <c r="AT346" s="51"/>
      <c r="AU346" s="51"/>
      <c r="AV346" s="51"/>
      <c r="AW346" s="51"/>
      <c r="AX346" s="51"/>
      <c r="AY346" s="51"/>
      <c r="AZ346" s="51"/>
      <c r="BA346" s="51"/>
      <c r="BB346" s="51"/>
      <c r="BC346" s="51"/>
      <c r="BD346" s="51"/>
      <c r="BE346" s="51"/>
      <c r="BF346" s="51"/>
      <c r="BG346" s="51"/>
      <c r="BH346" s="51"/>
      <c r="BI346" s="51"/>
      <c r="BJ346" s="51"/>
      <c r="BK346" s="51"/>
      <c r="BL346" s="51"/>
      <c r="BM346" s="51"/>
      <c r="BN346" s="51"/>
      <c r="BO346" s="51"/>
      <c r="BP346" s="51"/>
      <c r="BQ346" s="51"/>
      <c r="BR346" s="51"/>
      <c r="BS346" s="51"/>
      <c r="BT346" s="51"/>
      <c r="BU346" s="51"/>
      <c r="BV346" s="51"/>
      <c r="BW346" s="51"/>
      <c r="BX346" s="51"/>
      <c r="BY346" s="51"/>
      <c r="BZ346" s="51"/>
      <c r="CA346" s="51"/>
      <c r="CB346" s="51"/>
      <c r="CC346" s="51"/>
      <c r="CD346" s="51"/>
      <c r="CE346" s="51"/>
      <c r="CF346" s="51"/>
      <c r="CG346" s="51"/>
      <c r="CH346" s="51"/>
      <c r="CI346" s="51"/>
      <c r="CJ346" s="51"/>
      <c r="CK346" s="51"/>
      <c r="CL346" s="51"/>
      <c r="CM346" s="51"/>
      <c r="CN346" s="51"/>
      <c r="CO346" s="51"/>
      <c r="CP346" s="51"/>
      <c r="CQ346" s="51"/>
      <c r="CR346" s="51"/>
      <c r="CS346" s="51"/>
      <c r="CT346" s="51"/>
      <c r="CU346" s="51"/>
      <c r="CV346" s="51"/>
      <c r="CW346" s="51"/>
      <c r="CX346" s="51"/>
      <c r="CY346" s="51"/>
      <c r="CZ346" s="51"/>
      <c r="DA346" s="51"/>
      <c r="DB346" s="51"/>
      <c r="DC346" s="51"/>
      <c r="DD346" s="51"/>
    </row>
    <row r="347" spans="1:108" s="20" customFormat="1" ht="15.5" x14ac:dyDescent="0.35">
      <c r="A347" s="131" t="s">
        <v>41</v>
      </c>
      <c r="B347" s="79"/>
      <c r="C347" s="79"/>
      <c r="D347" s="171" t="s">
        <v>208</v>
      </c>
      <c r="E347" s="170" t="s">
        <v>46</v>
      </c>
      <c r="F347" s="170" t="s">
        <v>51</v>
      </c>
      <c r="G347" s="160" t="s">
        <v>302</v>
      </c>
      <c r="H347" s="79"/>
      <c r="I347" s="16"/>
      <c r="J347" s="4">
        <v>100</v>
      </c>
      <c r="K347" s="4">
        <v>18</v>
      </c>
      <c r="L347" s="22">
        <f>SUM(J347:K347)</f>
        <v>118</v>
      </c>
      <c r="M347" s="16"/>
      <c r="N347" s="16"/>
      <c r="O347" s="22">
        <f>SUM(M347:N347)</f>
        <v>0</v>
      </c>
      <c r="P347" s="295"/>
      <c r="Q347" s="138"/>
      <c r="R347" s="136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/>
      <c r="AM347" s="51"/>
      <c r="AN347" s="51"/>
      <c r="AO347" s="51"/>
      <c r="AP347" s="51"/>
      <c r="AQ347" s="51"/>
      <c r="AR347" s="51"/>
      <c r="AS347" s="51"/>
      <c r="AT347" s="51"/>
      <c r="AU347" s="51"/>
      <c r="AV347" s="51"/>
      <c r="AW347" s="51"/>
      <c r="AX347" s="51"/>
      <c r="AY347" s="51"/>
      <c r="AZ347" s="51"/>
      <c r="BA347" s="51"/>
      <c r="BB347" s="51"/>
      <c r="BC347" s="51"/>
      <c r="BD347" s="51"/>
      <c r="BE347" s="51"/>
      <c r="BF347" s="51"/>
      <c r="BG347" s="51"/>
      <c r="BH347" s="51"/>
      <c r="BI347" s="51"/>
      <c r="BJ347" s="51"/>
      <c r="BK347" s="51"/>
      <c r="BL347" s="51"/>
      <c r="BM347" s="51"/>
      <c r="BN347" s="51"/>
      <c r="BO347" s="51"/>
      <c r="BP347" s="51"/>
      <c r="BQ347" s="51"/>
      <c r="BR347" s="51"/>
      <c r="BS347" s="51"/>
      <c r="BT347" s="51"/>
      <c r="BU347" s="51"/>
      <c r="BV347" s="51"/>
      <c r="BW347" s="51"/>
      <c r="BX347" s="51"/>
      <c r="BY347" s="51"/>
      <c r="BZ347" s="51"/>
      <c r="CA347" s="51"/>
      <c r="CB347" s="51"/>
      <c r="CC347" s="51"/>
      <c r="CD347" s="51"/>
      <c r="CE347" s="51"/>
      <c r="CF347" s="51"/>
      <c r="CG347" s="51"/>
      <c r="CH347" s="51"/>
      <c r="CI347" s="51"/>
      <c r="CJ347" s="51"/>
      <c r="CK347" s="51"/>
      <c r="CL347" s="51"/>
      <c r="CM347" s="51"/>
      <c r="CN347" s="51"/>
      <c r="CO347" s="51"/>
      <c r="CP347" s="51"/>
      <c r="CQ347" s="51"/>
      <c r="CR347" s="51"/>
      <c r="CS347" s="51"/>
      <c r="CT347" s="51"/>
      <c r="CU347" s="51"/>
      <c r="CV347" s="51"/>
      <c r="CW347" s="51"/>
      <c r="CX347" s="51"/>
      <c r="CY347" s="51"/>
      <c r="CZ347" s="51"/>
      <c r="DA347" s="51"/>
      <c r="DB347" s="51"/>
      <c r="DC347" s="51"/>
      <c r="DD347" s="51"/>
    </row>
    <row r="348" spans="1:108" s="20" customFormat="1" ht="15.5" x14ac:dyDescent="0.35">
      <c r="A348" s="131" t="s">
        <v>41</v>
      </c>
      <c r="B348" s="79"/>
      <c r="C348" s="79"/>
      <c r="D348" s="171" t="s">
        <v>208</v>
      </c>
      <c r="E348" s="170" t="s">
        <v>46</v>
      </c>
      <c r="F348" s="170" t="s">
        <v>51</v>
      </c>
      <c r="G348" s="160" t="s">
        <v>239</v>
      </c>
      <c r="H348" s="16"/>
      <c r="I348" s="16"/>
      <c r="J348" s="4">
        <v>100</v>
      </c>
      <c r="K348" s="4">
        <v>19.190000000000001</v>
      </c>
      <c r="L348" s="22">
        <f>SUM(J348:K348)</f>
        <v>119.19</v>
      </c>
      <c r="M348" s="16"/>
      <c r="N348" s="16"/>
      <c r="O348" s="22">
        <f>SUM(M348:N348)</f>
        <v>0</v>
      </c>
      <c r="P348" s="295"/>
      <c r="Q348" s="138"/>
      <c r="R348" s="136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  <c r="AH348" s="51"/>
      <c r="AI348" s="51"/>
      <c r="AJ348" s="51"/>
      <c r="AK348" s="51"/>
      <c r="AL348" s="51"/>
      <c r="AM348" s="51"/>
      <c r="AN348" s="51"/>
      <c r="AO348" s="51"/>
      <c r="AP348" s="51"/>
      <c r="AQ348" s="51"/>
      <c r="AR348" s="51"/>
      <c r="AS348" s="51"/>
      <c r="AT348" s="51"/>
      <c r="AU348" s="51"/>
      <c r="AV348" s="51"/>
      <c r="AW348" s="51"/>
      <c r="AX348" s="51"/>
      <c r="AY348" s="51"/>
      <c r="AZ348" s="51"/>
      <c r="BA348" s="51"/>
      <c r="BB348" s="51"/>
      <c r="BC348" s="51"/>
      <c r="BD348" s="51"/>
      <c r="BE348" s="51"/>
      <c r="BF348" s="51"/>
      <c r="BG348" s="51"/>
      <c r="BH348" s="51"/>
      <c r="BI348" s="51"/>
      <c r="BJ348" s="51"/>
      <c r="BK348" s="51"/>
      <c r="BL348" s="51"/>
      <c r="BM348" s="51"/>
      <c r="BN348" s="51"/>
      <c r="BO348" s="51"/>
      <c r="BP348" s="51"/>
      <c r="BQ348" s="51"/>
      <c r="BR348" s="51"/>
      <c r="BS348" s="51"/>
      <c r="BT348" s="51"/>
      <c r="BU348" s="51"/>
      <c r="BV348" s="51"/>
      <c r="BW348" s="51"/>
      <c r="BX348" s="51"/>
      <c r="BY348" s="51"/>
      <c r="BZ348" s="51"/>
      <c r="CA348" s="51"/>
      <c r="CB348" s="51"/>
      <c r="CC348" s="51"/>
      <c r="CD348" s="51"/>
      <c r="CE348" s="51"/>
      <c r="CF348" s="51"/>
      <c r="CG348" s="51"/>
      <c r="CH348" s="51"/>
      <c r="CI348" s="51"/>
      <c r="CJ348" s="51"/>
      <c r="CK348" s="51"/>
      <c r="CL348" s="51"/>
      <c r="CM348" s="51"/>
      <c r="CN348" s="51"/>
      <c r="CO348" s="51"/>
      <c r="CP348" s="51"/>
      <c r="CQ348" s="51"/>
      <c r="CR348" s="51"/>
      <c r="CS348" s="51"/>
      <c r="CT348" s="51"/>
      <c r="CU348" s="51"/>
      <c r="CV348" s="51"/>
      <c r="CW348" s="51"/>
      <c r="CX348" s="51"/>
      <c r="CY348" s="51"/>
      <c r="CZ348" s="51"/>
      <c r="DA348" s="51"/>
      <c r="DB348" s="51"/>
      <c r="DC348" s="51"/>
      <c r="DD348" s="51"/>
    </row>
    <row r="349" spans="1:108" s="20" customFormat="1" ht="15.5" x14ac:dyDescent="0.35">
      <c r="A349" s="131" t="s">
        <v>41</v>
      </c>
      <c r="B349" s="79"/>
      <c r="C349" s="79"/>
      <c r="D349" s="171" t="s">
        <v>208</v>
      </c>
      <c r="E349" s="170" t="s">
        <v>46</v>
      </c>
      <c r="F349" s="170" t="s">
        <v>51</v>
      </c>
      <c r="G349" s="160" t="s">
        <v>218</v>
      </c>
      <c r="H349" s="16"/>
      <c r="I349" s="16"/>
      <c r="J349" s="4">
        <v>100</v>
      </c>
      <c r="K349" s="4">
        <v>19.760000000000002</v>
      </c>
      <c r="L349" s="22">
        <f>SUM(J349:K349)</f>
        <v>119.76</v>
      </c>
      <c r="M349" s="16"/>
      <c r="N349" s="16"/>
      <c r="O349" s="22">
        <f>SUM(M349:N349)</f>
        <v>0</v>
      </c>
      <c r="P349" s="295"/>
      <c r="Q349" s="138"/>
      <c r="R349" s="136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51"/>
      <c r="AN349" s="51"/>
      <c r="AO349" s="51"/>
      <c r="AP349" s="51"/>
      <c r="AQ349" s="51"/>
      <c r="AR349" s="51"/>
      <c r="AS349" s="51"/>
      <c r="AT349" s="51"/>
      <c r="AU349" s="51"/>
      <c r="AV349" s="51"/>
      <c r="AW349" s="51"/>
      <c r="AX349" s="51"/>
      <c r="AY349" s="51"/>
      <c r="AZ349" s="51"/>
      <c r="BA349" s="51"/>
      <c r="BB349" s="51"/>
      <c r="BC349" s="51"/>
      <c r="BD349" s="51"/>
      <c r="BE349" s="51"/>
      <c r="BF349" s="51"/>
      <c r="BG349" s="51"/>
      <c r="BH349" s="51"/>
      <c r="BI349" s="51"/>
      <c r="BJ349" s="51"/>
      <c r="BK349" s="51"/>
      <c r="BL349" s="51"/>
      <c r="BM349" s="51"/>
      <c r="BN349" s="51"/>
      <c r="BO349" s="51"/>
      <c r="BP349" s="51"/>
      <c r="BQ349" s="51"/>
      <c r="BR349" s="51"/>
      <c r="BS349" s="51"/>
      <c r="BT349" s="51"/>
      <c r="BU349" s="51"/>
      <c r="BV349" s="51"/>
      <c r="BW349" s="51"/>
      <c r="BX349" s="51"/>
      <c r="BY349" s="51"/>
      <c r="BZ349" s="51"/>
      <c r="CA349" s="51"/>
      <c r="CB349" s="51"/>
      <c r="CC349" s="51"/>
      <c r="CD349" s="51"/>
      <c r="CE349" s="51"/>
      <c r="CF349" s="51"/>
      <c r="CG349" s="51"/>
      <c r="CH349" s="51"/>
      <c r="CI349" s="51"/>
      <c r="CJ349" s="51"/>
      <c r="CK349" s="51"/>
      <c r="CL349" s="51"/>
      <c r="CM349" s="51"/>
      <c r="CN349" s="51"/>
      <c r="CO349" s="51"/>
      <c r="CP349" s="51"/>
      <c r="CQ349" s="51"/>
      <c r="CR349" s="51"/>
      <c r="CS349" s="51"/>
      <c r="CT349" s="51"/>
      <c r="CU349" s="51"/>
      <c r="CV349" s="51"/>
      <c r="CW349" s="51"/>
      <c r="CX349" s="51"/>
      <c r="CY349" s="51"/>
      <c r="CZ349" s="51"/>
      <c r="DA349" s="51"/>
      <c r="DB349" s="51"/>
      <c r="DC349" s="51"/>
      <c r="DD349" s="51"/>
    </row>
    <row r="350" spans="1:108" ht="15.5" x14ac:dyDescent="0.35">
      <c r="A350" s="131" t="s">
        <v>41</v>
      </c>
      <c r="B350" s="79"/>
      <c r="C350" s="79"/>
      <c r="D350" s="171" t="s">
        <v>210</v>
      </c>
      <c r="E350" s="170" t="s">
        <v>46</v>
      </c>
      <c r="F350" s="170" t="s">
        <v>51</v>
      </c>
      <c r="G350" s="160" t="s">
        <v>254</v>
      </c>
      <c r="H350" s="16"/>
      <c r="I350" s="16"/>
      <c r="J350" s="4">
        <v>18.510000000000002</v>
      </c>
      <c r="K350" s="4">
        <v>20.53</v>
      </c>
      <c r="L350" s="22">
        <f>SUM(J350:K350)</f>
        <v>39.040000000000006</v>
      </c>
      <c r="M350" s="16"/>
      <c r="N350" s="16"/>
      <c r="O350" s="22">
        <f>SUM(M350:N350)</f>
        <v>0</v>
      </c>
    </row>
    <row r="351" spans="1:108" ht="15.5" x14ac:dyDescent="0.35">
      <c r="A351" s="131" t="s">
        <v>41</v>
      </c>
      <c r="B351" s="79"/>
      <c r="C351" s="79"/>
      <c r="D351" s="171" t="s">
        <v>208</v>
      </c>
      <c r="E351" s="170" t="s">
        <v>46</v>
      </c>
      <c r="F351" s="170" t="s">
        <v>51</v>
      </c>
      <c r="G351" s="160" t="s">
        <v>217</v>
      </c>
      <c r="H351" s="16"/>
      <c r="I351" s="16"/>
      <c r="J351" s="4">
        <v>21.33</v>
      </c>
      <c r="K351" s="4">
        <v>20.8</v>
      </c>
      <c r="L351" s="22">
        <f>SUM(J351:K351)</f>
        <v>42.129999999999995</v>
      </c>
      <c r="M351" s="16"/>
      <c r="N351" s="16"/>
      <c r="O351" s="22">
        <f>SUM(M351:N351)</f>
        <v>0</v>
      </c>
    </row>
    <row r="352" spans="1:108" ht="15.5" x14ac:dyDescent="0.35">
      <c r="A352" s="131" t="s">
        <v>41</v>
      </c>
      <c r="B352" s="79"/>
      <c r="C352" s="79"/>
      <c r="D352" s="171" t="s">
        <v>210</v>
      </c>
      <c r="E352" s="170" t="s">
        <v>46</v>
      </c>
      <c r="F352" s="170" t="s">
        <v>51</v>
      </c>
      <c r="G352" s="160" t="s">
        <v>247</v>
      </c>
      <c r="H352" s="16"/>
      <c r="I352" s="16"/>
      <c r="J352" s="4">
        <v>25.09</v>
      </c>
      <c r="K352" s="4">
        <v>22.15</v>
      </c>
      <c r="L352" s="22">
        <f>SUM(J352:K352)</f>
        <v>47.239999999999995</v>
      </c>
      <c r="M352" s="16"/>
      <c r="N352" s="16"/>
      <c r="O352" s="22">
        <f>SUM(M352:N352)</f>
        <v>0</v>
      </c>
    </row>
    <row r="353" spans="1:108" ht="15.5" x14ac:dyDescent="0.35">
      <c r="A353" s="131" t="s">
        <v>41</v>
      </c>
      <c r="B353" s="79"/>
      <c r="C353" s="79"/>
      <c r="D353" s="171" t="s">
        <v>208</v>
      </c>
      <c r="E353" s="170" t="s">
        <v>46</v>
      </c>
      <c r="F353" s="170" t="s">
        <v>51</v>
      </c>
      <c r="G353" s="160" t="s">
        <v>304</v>
      </c>
      <c r="H353" s="16"/>
      <c r="I353" s="16"/>
      <c r="J353" s="4">
        <v>100</v>
      </c>
      <c r="K353" s="4">
        <v>22.32</v>
      </c>
      <c r="L353" s="22">
        <f>SUM(J353:K353)</f>
        <v>122.32</v>
      </c>
      <c r="M353" s="16"/>
      <c r="N353" s="16"/>
      <c r="O353" s="22">
        <f>SUM(M353:N353)</f>
        <v>0</v>
      </c>
    </row>
    <row r="354" spans="1:108" ht="15.5" x14ac:dyDescent="0.35">
      <c r="A354" s="131" t="s">
        <v>41</v>
      </c>
      <c r="B354" s="79"/>
      <c r="C354" s="79"/>
      <c r="D354" s="171" t="s">
        <v>211</v>
      </c>
      <c r="E354" s="168" t="s">
        <v>46</v>
      </c>
      <c r="F354" s="168" t="s">
        <v>51</v>
      </c>
      <c r="G354" s="160" t="s">
        <v>225</v>
      </c>
      <c r="H354" s="16"/>
      <c r="I354" s="16"/>
      <c r="J354" s="7">
        <v>100</v>
      </c>
      <c r="K354" s="7">
        <v>22.41</v>
      </c>
      <c r="L354" s="7">
        <f>SUM(J354:K354)</f>
        <v>122.41</v>
      </c>
      <c r="M354" s="16"/>
      <c r="N354" s="16"/>
      <c r="O354" s="22">
        <f>SUM(M354:N354)</f>
        <v>0</v>
      </c>
    </row>
    <row r="355" spans="1:108" ht="15.5" x14ac:dyDescent="0.35">
      <c r="A355" s="131" t="s">
        <v>41</v>
      </c>
      <c r="B355" s="79"/>
      <c r="C355" s="79"/>
      <c r="D355" s="171" t="s">
        <v>210</v>
      </c>
      <c r="E355" s="170" t="s">
        <v>46</v>
      </c>
      <c r="F355" s="170" t="s">
        <v>51</v>
      </c>
      <c r="G355" s="160" t="s">
        <v>301</v>
      </c>
      <c r="H355" s="16"/>
      <c r="I355" s="16"/>
      <c r="J355" s="4">
        <v>100</v>
      </c>
      <c r="K355" s="4">
        <v>26.07</v>
      </c>
      <c r="L355" s="22">
        <f>SUM(J355:K355)</f>
        <v>126.07</v>
      </c>
      <c r="M355" s="16"/>
      <c r="N355" s="16"/>
      <c r="O355" s="22">
        <f>SUM(M355:N355)</f>
        <v>0</v>
      </c>
    </row>
    <row r="356" spans="1:108" ht="15.5" x14ac:dyDescent="0.35">
      <c r="A356" s="131" t="s">
        <v>41</v>
      </c>
      <c r="B356" s="79"/>
      <c r="C356" s="79"/>
      <c r="D356" s="171" t="s">
        <v>210</v>
      </c>
      <c r="E356" s="168" t="s">
        <v>46</v>
      </c>
      <c r="F356" s="168" t="s">
        <v>51</v>
      </c>
      <c r="G356" s="160" t="s">
        <v>234</v>
      </c>
      <c r="H356" s="16"/>
      <c r="I356" s="16"/>
      <c r="J356" s="7">
        <v>11.82</v>
      </c>
      <c r="K356" s="7">
        <v>100</v>
      </c>
      <c r="L356" s="7">
        <f>SUM(J356:K356)</f>
        <v>111.82</v>
      </c>
      <c r="M356" s="206">
        <v>5</v>
      </c>
      <c r="N356" s="16"/>
      <c r="O356" s="22">
        <f>SUM(M356:N356)</f>
        <v>5</v>
      </c>
    </row>
    <row r="357" spans="1:108" ht="15.5" x14ac:dyDescent="0.35">
      <c r="A357" s="131" t="s">
        <v>41</v>
      </c>
      <c r="B357" s="79"/>
      <c r="C357" s="79"/>
      <c r="D357" s="171" t="s">
        <v>209</v>
      </c>
      <c r="E357" s="168" t="s">
        <v>46</v>
      </c>
      <c r="F357" s="168" t="s">
        <v>51</v>
      </c>
      <c r="G357" s="160" t="s">
        <v>325</v>
      </c>
      <c r="H357" s="16"/>
      <c r="I357" s="16"/>
      <c r="J357" s="7">
        <v>14.45</v>
      </c>
      <c r="K357" s="7">
        <v>100</v>
      </c>
      <c r="L357" s="7">
        <f>SUM(J357:K357)</f>
        <v>114.45</v>
      </c>
      <c r="M357" s="16"/>
      <c r="N357" s="16"/>
      <c r="O357" s="22">
        <f>SUM(M357:N357)</f>
        <v>0</v>
      </c>
    </row>
    <row r="358" spans="1:108" ht="15.5" x14ac:dyDescent="0.35">
      <c r="A358" s="131" t="s">
        <v>41</v>
      </c>
      <c r="B358" s="79"/>
      <c r="C358" s="79"/>
      <c r="D358" s="171" t="s">
        <v>209</v>
      </c>
      <c r="E358" s="168" t="s">
        <v>46</v>
      </c>
      <c r="F358" s="168" t="s">
        <v>51</v>
      </c>
      <c r="G358" s="160" t="s">
        <v>338</v>
      </c>
      <c r="H358" s="16"/>
      <c r="I358" s="16"/>
      <c r="J358" s="7">
        <v>15.56</v>
      </c>
      <c r="K358" s="7">
        <v>100</v>
      </c>
      <c r="L358" s="7">
        <f>SUM(J358:K358)</f>
        <v>115.56</v>
      </c>
      <c r="M358" s="16"/>
      <c r="N358" s="16"/>
      <c r="O358" s="22">
        <f>SUM(M358:N358)</f>
        <v>0</v>
      </c>
    </row>
    <row r="359" spans="1:108" ht="15.5" x14ac:dyDescent="0.35">
      <c r="A359" s="131" t="s">
        <v>41</v>
      </c>
      <c r="B359" s="79"/>
      <c r="C359" s="79"/>
      <c r="D359" s="171" t="s">
        <v>208</v>
      </c>
      <c r="E359" s="168" t="s">
        <v>46</v>
      </c>
      <c r="F359" s="168" t="s">
        <v>51</v>
      </c>
      <c r="G359" s="160" t="s">
        <v>236</v>
      </c>
      <c r="H359" s="16"/>
      <c r="I359" s="16"/>
      <c r="J359" s="7">
        <v>16.12</v>
      </c>
      <c r="K359" s="7">
        <v>100</v>
      </c>
      <c r="L359" s="7">
        <f>SUM(J359:K359)</f>
        <v>116.12</v>
      </c>
      <c r="M359" s="16"/>
      <c r="N359" s="16"/>
      <c r="O359" s="22">
        <f>SUM(M359:N359)</f>
        <v>0</v>
      </c>
      <c r="Q359" s="137">
        <v>2</v>
      </c>
    </row>
    <row r="360" spans="1:108" ht="15.5" x14ac:dyDescent="0.35">
      <c r="A360" s="131" t="s">
        <v>41</v>
      </c>
      <c r="B360" s="79"/>
      <c r="C360" s="79"/>
      <c r="D360" s="171" t="s">
        <v>208</v>
      </c>
      <c r="E360" s="170" t="s">
        <v>46</v>
      </c>
      <c r="F360" s="170" t="s">
        <v>51</v>
      </c>
      <c r="G360" s="160" t="s">
        <v>214</v>
      </c>
      <c r="H360" s="16" t="s">
        <v>477</v>
      </c>
      <c r="I360" s="16"/>
      <c r="J360" s="4">
        <v>16.489999999999998</v>
      </c>
      <c r="K360" s="4">
        <v>100</v>
      </c>
      <c r="L360" s="22">
        <f>SUM(J360:K360)</f>
        <v>116.49</v>
      </c>
      <c r="M360" s="135"/>
      <c r="N360" s="135"/>
      <c r="O360" s="22">
        <f>SUM(M360:N360)</f>
        <v>0</v>
      </c>
    </row>
    <row r="361" spans="1:108" ht="15.5" x14ac:dyDescent="0.35">
      <c r="A361" s="131" t="s">
        <v>41</v>
      </c>
      <c r="B361" s="79"/>
      <c r="C361" s="79"/>
      <c r="D361" s="171" t="s">
        <v>210</v>
      </c>
      <c r="E361" s="170" t="s">
        <v>46</v>
      </c>
      <c r="F361" s="170" t="s">
        <v>51</v>
      </c>
      <c r="G361" s="160" t="s">
        <v>250</v>
      </c>
      <c r="H361" s="16"/>
      <c r="I361" s="16"/>
      <c r="J361" s="4">
        <v>16.62</v>
      </c>
      <c r="K361" s="4">
        <v>100</v>
      </c>
      <c r="L361" s="22">
        <f>SUM(J361:K361)</f>
        <v>116.62</v>
      </c>
      <c r="M361" s="16"/>
      <c r="N361" s="16"/>
      <c r="O361" s="22">
        <f>SUM(M361:N361)</f>
        <v>0</v>
      </c>
    </row>
    <row r="362" spans="1:108" ht="15.5" x14ac:dyDescent="0.35">
      <c r="A362" s="131" t="s">
        <v>41</v>
      </c>
      <c r="B362" s="79"/>
      <c r="C362" s="79"/>
      <c r="D362" s="171" t="s">
        <v>207</v>
      </c>
      <c r="E362" s="170" t="s">
        <v>46</v>
      </c>
      <c r="F362" s="170" t="s">
        <v>51</v>
      </c>
      <c r="G362" s="160" t="s">
        <v>321</v>
      </c>
      <c r="H362" s="16"/>
      <c r="I362" s="16"/>
      <c r="J362" s="4">
        <v>20.309999999999999</v>
      </c>
      <c r="K362" s="4">
        <v>100</v>
      </c>
      <c r="L362" s="22">
        <f>SUM(J362:K362)</f>
        <v>120.31</v>
      </c>
      <c r="M362" s="16"/>
      <c r="N362" s="16"/>
      <c r="O362" s="22">
        <f>SUM(M362:N362)</f>
        <v>0</v>
      </c>
    </row>
    <row r="363" spans="1:108" ht="15.5" x14ac:dyDescent="0.35">
      <c r="A363" s="131" t="s">
        <v>41</v>
      </c>
      <c r="B363" s="79"/>
      <c r="C363" s="79"/>
      <c r="D363" s="171" t="s">
        <v>210</v>
      </c>
      <c r="E363" s="170" t="s">
        <v>46</v>
      </c>
      <c r="F363" s="170" t="s">
        <v>51</v>
      </c>
      <c r="G363" s="160" t="s">
        <v>323</v>
      </c>
      <c r="H363" s="16"/>
      <c r="I363" s="16"/>
      <c r="J363" s="4">
        <v>22.42</v>
      </c>
      <c r="K363" s="4">
        <v>100</v>
      </c>
      <c r="L363" s="22">
        <f>SUM(J363:K363)</f>
        <v>122.42</v>
      </c>
      <c r="M363" s="16"/>
      <c r="N363" s="16"/>
      <c r="O363" s="22">
        <f>SUM(M363:N363)</f>
        <v>0</v>
      </c>
      <c r="Q363" s="138"/>
      <c r="R363" s="136"/>
    </row>
    <row r="364" spans="1:108" ht="15.5" x14ac:dyDescent="0.35">
      <c r="A364" s="131" t="s">
        <v>41</v>
      </c>
      <c r="B364" s="79"/>
      <c r="C364" s="79"/>
      <c r="D364" s="171" t="s">
        <v>208</v>
      </c>
      <c r="E364" s="170" t="s">
        <v>46</v>
      </c>
      <c r="F364" s="170" t="s">
        <v>51</v>
      </c>
      <c r="G364" s="160" t="s">
        <v>341</v>
      </c>
      <c r="H364" s="16"/>
      <c r="I364" s="16"/>
      <c r="J364" s="4">
        <v>23.3</v>
      </c>
      <c r="K364" s="4">
        <v>100</v>
      </c>
      <c r="L364" s="22">
        <f>SUM(J364:K364)</f>
        <v>123.3</v>
      </c>
      <c r="M364" s="16"/>
      <c r="N364" s="16"/>
      <c r="O364" s="22">
        <f>SUM(M364:N364)</f>
        <v>0</v>
      </c>
    </row>
    <row r="365" spans="1:108" ht="15.5" x14ac:dyDescent="0.35">
      <c r="A365" s="131" t="s">
        <v>41</v>
      </c>
      <c r="B365" s="79"/>
      <c r="C365" s="79"/>
      <c r="D365" s="171" t="s">
        <v>210</v>
      </c>
      <c r="E365" s="168" t="s">
        <v>46</v>
      </c>
      <c r="F365" s="168" t="s">
        <v>51</v>
      </c>
      <c r="G365" s="160" t="s">
        <v>229</v>
      </c>
      <c r="H365" s="16"/>
      <c r="I365" s="16"/>
      <c r="J365" s="7">
        <v>100</v>
      </c>
      <c r="K365" s="7">
        <v>100</v>
      </c>
      <c r="L365" s="7">
        <f>SUM(J365:K365)</f>
        <v>200</v>
      </c>
      <c r="M365" s="16"/>
      <c r="N365" s="16"/>
      <c r="O365" s="22">
        <f>SUM(M365:N365)</f>
        <v>0</v>
      </c>
    </row>
    <row r="366" spans="1:108" ht="15.5" x14ac:dyDescent="0.35">
      <c r="A366" s="131" t="s">
        <v>41</v>
      </c>
      <c r="B366" s="79"/>
      <c r="C366" s="79"/>
      <c r="D366" s="171" t="s">
        <v>208</v>
      </c>
      <c r="E366" s="168" t="s">
        <v>46</v>
      </c>
      <c r="F366" s="168" t="s">
        <v>51</v>
      </c>
      <c r="G366" s="160" t="s">
        <v>297</v>
      </c>
      <c r="H366" s="16"/>
      <c r="I366" s="16"/>
      <c r="J366" s="7">
        <v>100</v>
      </c>
      <c r="K366" s="7">
        <v>100</v>
      </c>
      <c r="L366" s="7">
        <f>SUM(J366:K366)</f>
        <v>200</v>
      </c>
      <c r="M366" s="16"/>
      <c r="N366" s="16"/>
      <c r="O366" s="22">
        <f>SUM(M366:N366)</f>
        <v>0</v>
      </c>
    </row>
    <row r="367" spans="1:108" ht="15.5" x14ac:dyDescent="0.35">
      <c r="A367" s="131" t="s">
        <v>41</v>
      </c>
      <c r="B367" s="79"/>
      <c r="C367" s="79"/>
      <c r="D367" s="171" t="s">
        <v>208</v>
      </c>
      <c r="E367" s="168" t="s">
        <v>46</v>
      </c>
      <c r="F367" s="168" t="s">
        <v>51</v>
      </c>
      <c r="G367" s="160" t="s">
        <v>340</v>
      </c>
      <c r="H367" s="16"/>
      <c r="I367" s="16" t="s">
        <v>477</v>
      </c>
      <c r="J367" s="7">
        <v>100</v>
      </c>
      <c r="K367" s="7">
        <v>100</v>
      </c>
      <c r="L367" s="7">
        <f>SUM(J367:K367)</f>
        <v>200</v>
      </c>
      <c r="M367" s="16"/>
      <c r="N367" s="16"/>
      <c r="O367" s="22">
        <f>SUM(M367:N367)</f>
        <v>0</v>
      </c>
    </row>
    <row r="368" spans="1:108" s="20" customFormat="1" ht="15.5" x14ac:dyDescent="0.35">
      <c r="A368" s="131" t="s">
        <v>41</v>
      </c>
      <c r="B368" s="79"/>
      <c r="C368" s="79"/>
      <c r="D368" s="171" t="s">
        <v>211</v>
      </c>
      <c r="E368" s="170" t="s">
        <v>46</v>
      </c>
      <c r="F368" s="170" t="s">
        <v>51</v>
      </c>
      <c r="G368" s="160" t="s">
        <v>315</v>
      </c>
      <c r="H368" s="16"/>
      <c r="I368" s="16"/>
      <c r="J368" s="4">
        <v>100</v>
      </c>
      <c r="K368" s="4">
        <v>100</v>
      </c>
      <c r="L368" s="22">
        <f>SUM(J368:K368)</f>
        <v>200</v>
      </c>
      <c r="M368" s="16"/>
      <c r="N368" s="16"/>
      <c r="O368" s="22">
        <f>SUM(M368:N368)</f>
        <v>0</v>
      </c>
      <c r="P368" s="295"/>
      <c r="Q368" s="137"/>
      <c r="R368" s="139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  <c r="AM368" s="51"/>
      <c r="AN368" s="51"/>
      <c r="AO368" s="51"/>
      <c r="AP368" s="51"/>
      <c r="AQ368" s="51"/>
      <c r="AR368" s="51"/>
      <c r="AS368" s="51"/>
      <c r="AT368" s="51"/>
      <c r="AU368" s="51"/>
      <c r="AV368" s="51"/>
      <c r="AW368" s="51"/>
      <c r="AX368" s="51"/>
      <c r="AY368" s="51"/>
      <c r="AZ368" s="51"/>
      <c r="BA368" s="51"/>
      <c r="BB368" s="51"/>
      <c r="BC368" s="51"/>
      <c r="BD368" s="51"/>
      <c r="BE368" s="51"/>
      <c r="BF368" s="51"/>
      <c r="BG368" s="51"/>
      <c r="BH368" s="51"/>
      <c r="BI368" s="51"/>
      <c r="BJ368" s="51"/>
      <c r="BK368" s="51"/>
      <c r="BL368" s="51"/>
      <c r="BM368" s="51"/>
      <c r="BN368" s="51"/>
      <c r="BO368" s="51"/>
      <c r="BP368" s="51"/>
      <c r="BQ368" s="51"/>
      <c r="BR368" s="51"/>
      <c r="BS368" s="51"/>
      <c r="BT368" s="51"/>
      <c r="BU368" s="51"/>
      <c r="BV368" s="51"/>
      <c r="BW368" s="51"/>
      <c r="BX368" s="51"/>
      <c r="BY368" s="51"/>
      <c r="BZ368" s="51"/>
      <c r="CA368" s="51"/>
      <c r="CB368" s="51"/>
      <c r="CC368" s="51"/>
      <c r="CD368" s="51"/>
      <c r="CE368" s="51"/>
      <c r="CF368" s="51"/>
      <c r="CG368" s="51"/>
      <c r="CH368" s="51"/>
      <c r="CI368" s="51"/>
      <c r="CJ368" s="51"/>
      <c r="CK368" s="51"/>
      <c r="CL368" s="51"/>
      <c r="CM368" s="51"/>
      <c r="CN368" s="51"/>
      <c r="CO368" s="51"/>
      <c r="CP368" s="51"/>
      <c r="CQ368" s="51"/>
      <c r="CR368" s="51"/>
      <c r="CS368" s="51"/>
      <c r="CT368" s="51"/>
      <c r="CU368" s="51"/>
      <c r="CV368" s="51"/>
      <c r="CW368" s="51"/>
      <c r="CX368" s="51"/>
      <c r="CY368" s="51"/>
      <c r="CZ368" s="51"/>
      <c r="DA368" s="51"/>
      <c r="DB368" s="51"/>
      <c r="DC368" s="51"/>
      <c r="DD368" s="51"/>
    </row>
    <row r="369" spans="1:108" s="3" customFormat="1" x14ac:dyDescent="0.35">
      <c r="A369" s="131" t="s">
        <v>40</v>
      </c>
      <c r="B369" s="131"/>
      <c r="C369" s="131"/>
      <c r="D369" s="167" t="s">
        <v>40</v>
      </c>
      <c r="E369" s="164"/>
      <c r="F369" s="164" t="s">
        <v>40</v>
      </c>
      <c r="G369" s="18" t="s">
        <v>36</v>
      </c>
      <c r="P369" s="295"/>
      <c r="Q369" s="137"/>
      <c r="R369" s="139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2"/>
      <c r="CP369" s="22"/>
      <c r="CQ369" s="22"/>
      <c r="CR369" s="22"/>
      <c r="CS369" s="22"/>
      <c r="CT369" s="22"/>
      <c r="CU369" s="22"/>
      <c r="CV369" s="22"/>
      <c r="CW369" s="22"/>
      <c r="CX369" s="22"/>
      <c r="CY369" s="22"/>
      <c r="CZ369" s="22"/>
      <c r="DA369" s="22"/>
      <c r="DB369" s="22"/>
      <c r="DC369" s="22"/>
      <c r="DD369" s="22"/>
    </row>
    <row r="370" spans="1:108" s="19" customFormat="1" x14ac:dyDescent="0.35">
      <c r="A370" s="131" t="s">
        <v>40</v>
      </c>
      <c r="B370" s="131"/>
      <c r="C370" s="131"/>
      <c r="D370" s="167"/>
      <c r="E370" s="166">
        <v>20</v>
      </c>
      <c r="F370" s="166"/>
      <c r="H370" s="19" t="s">
        <v>1</v>
      </c>
      <c r="J370" s="19" t="s">
        <v>2</v>
      </c>
      <c r="M370" s="19" t="s">
        <v>3</v>
      </c>
      <c r="P370" s="295"/>
      <c r="Q370" s="311" t="s">
        <v>515</v>
      </c>
      <c r="R370" s="311" t="s">
        <v>516</v>
      </c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  <c r="AH370" s="51"/>
      <c r="AI370" s="51"/>
      <c r="AJ370" s="51"/>
      <c r="AK370" s="51"/>
      <c r="AL370" s="51"/>
      <c r="AM370" s="51"/>
      <c r="AN370" s="51"/>
      <c r="AO370" s="51"/>
      <c r="AP370" s="51"/>
      <c r="AQ370" s="51"/>
      <c r="AR370" s="51"/>
      <c r="AS370" s="51"/>
      <c r="AT370" s="51"/>
      <c r="AU370" s="51"/>
      <c r="AV370" s="51"/>
      <c r="AW370" s="51"/>
      <c r="AX370" s="51"/>
      <c r="AY370" s="51"/>
      <c r="AZ370" s="51"/>
      <c r="BA370" s="51"/>
      <c r="BB370" s="51"/>
      <c r="BC370" s="51"/>
      <c r="BD370" s="51"/>
      <c r="BE370" s="51"/>
      <c r="BF370" s="51"/>
      <c r="BG370" s="51"/>
      <c r="BH370" s="51"/>
      <c r="BI370" s="51"/>
      <c r="BJ370" s="51"/>
      <c r="BK370" s="51"/>
      <c r="BL370" s="51"/>
      <c r="BM370" s="51"/>
      <c r="BN370" s="51"/>
      <c r="BO370" s="51"/>
      <c r="BP370" s="51"/>
      <c r="BQ370" s="51"/>
      <c r="BR370" s="51"/>
      <c r="BS370" s="51"/>
      <c r="BT370" s="51"/>
      <c r="BU370" s="51"/>
      <c r="BV370" s="51"/>
      <c r="BW370" s="51"/>
      <c r="BX370" s="51"/>
      <c r="BY370" s="51"/>
      <c r="BZ370" s="51"/>
      <c r="CA370" s="51"/>
      <c r="CB370" s="51"/>
      <c r="CC370" s="51"/>
      <c r="CD370" s="51"/>
      <c r="CE370" s="51"/>
      <c r="CF370" s="51"/>
      <c r="CG370" s="51"/>
      <c r="CH370" s="51"/>
      <c r="CI370" s="51"/>
      <c r="CJ370" s="51"/>
      <c r="CK370" s="51"/>
      <c r="CL370" s="51"/>
      <c r="CM370" s="51"/>
      <c r="CN370" s="51"/>
      <c r="CO370" s="51"/>
      <c r="CP370" s="51"/>
      <c r="CQ370" s="51"/>
      <c r="CR370" s="51"/>
      <c r="CS370" s="51"/>
      <c r="CT370" s="51"/>
      <c r="CU370" s="51"/>
      <c r="CV370" s="51"/>
      <c r="CW370" s="51"/>
      <c r="CX370" s="51"/>
      <c r="CY370" s="51"/>
      <c r="CZ370" s="51"/>
      <c r="DA370" s="51"/>
      <c r="DB370" s="51"/>
      <c r="DC370" s="51"/>
      <c r="DD370" s="51"/>
    </row>
    <row r="371" spans="1:108" s="20" customFormat="1" x14ac:dyDescent="0.35">
      <c r="A371" s="131" t="s">
        <v>40</v>
      </c>
      <c r="B371" s="79"/>
      <c r="C371" s="162" t="s">
        <v>436</v>
      </c>
      <c r="D371" s="167" t="s">
        <v>40</v>
      </c>
      <c r="E371" s="163" t="s">
        <v>40</v>
      </c>
      <c r="F371" s="163"/>
      <c r="G371" s="20" t="s">
        <v>4</v>
      </c>
      <c r="H371" s="20" t="s">
        <v>5</v>
      </c>
      <c r="I371" s="20" t="s">
        <v>6</v>
      </c>
      <c r="J371" s="20" t="s">
        <v>5</v>
      </c>
      <c r="K371" s="20" t="s">
        <v>6</v>
      </c>
      <c r="L371" s="20" t="s">
        <v>122</v>
      </c>
      <c r="M371" s="20" t="s">
        <v>5</v>
      </c>
      <c r="N371" s="20" t="s">
        <v>6</v>
      </c>
      <c r="O371" s="20" t="s">
        <v>166</v>
      </c>
      <c r="P371" s="295"/>
      <c r="Q371" s="138" t="s">
        <v>514</v>
      </c>
      <c r="R371" s="138" t="s">
        <v>514</v>
      </c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  <c r="AM371" s="51"/>
      <c r="AN371" s="51"/>
      <c r="AO371" s="51"/>
      <c r="AP371" s="51"/>
      <c r="AQ371" s="51"/>
      <c r="AR371" s="51"/>
      <c r="AS371" s="51"/>
      <c r="AT371" s="51"/>
      <c r="AU371" s="51"/>
      <c r="AV371" s="51"/>
      <c r="AW371" s="51"/>
      <c r="AX371" s="51"/>
      <c r="AY371" s="51"/>
      <c r="AZ371" s="51"/>
      <c r="BA371" s="51"/>
      <c r="BB371" s="51"/>
      <c r="BC371" s="51"/>
      <c r="BD371" s="51"/>
      <c r="BE371" s="51"/>
      <c r="BF371" s="51"/>
      <c r="BG371" s="51"/>
      <c r="BH371" s="51"/>
      <c r="BI371" s="51"/>
      <c r="BJ371" s="51"/>
      <c r="BK371" s="51"/>
      <c r="BL371" s="51"/>
      <c r="BM371" s="51"/>
      <c r="BN371" s="51"/>
      <c r="BO371" s="51"/>
      <c r="BP371" s="51"/>
      <c r="BQ371" s="51"/>
      <c r="BR371" s="51"/>
      <c r="BS371" s="51"/>
      <c r="BT371" s="51"/>
      <c r="BU371" s="51"/>
      <c r="BV371" s="51"/>
      <c r="BW371" s="51"/>
      <c r="BX371" s="51"/>
      <c r="BY371" s="51"/>
      <c r="BZ371" s="51"/>
      <c r="CA371" s="51"/>
      <c r="CB371" s="51"/>
      <c r="CC371" s="51"/>
      <c r="CD371" s="51"/>
      <c r="CE371" s="51"/>
      <c r="CF371" s="51"/>
      <c r="CG371" s="51"/>
      <c r="CH371" s="51"/>
      <c r="CI371" s="51"/>
      <c r="CJ371" s="51"/>
      <c r="CK371" s="51"/>
      <c r="CL371" s="51"/>
      <c r="CM371" s="51"/>
      <c r="CN371" s="51"/>
      <c r="CO371" s="51"/>
      <c r="CP371" s="51"/>
      <c r="CQ371" s="51"/>
      <c r="CR371" s="51"/>
      <c r="CS371" s="51"/>
      <c r="CT371" s="51"/>
      <c r="CU371" s="51"/>
      <c r="CV371" s="51"/>
      <c r="CW371" s="51"/>
      <c r="CX371" s="51"/>
      <c r="CY371" s="51"/>
      <c r="CZ371" s="51"/>
      <c r="DA371" s="51"/>
      <c r="DB371" s="51"/>
      <c r="DC371" s="51"/>
      <c r="DD371" s="51"/>
    </row>
    <row r="372" spans="1:108" ht="15.5" x14ac:dyDescent="0.35">
      <c r="A372" s="131" t="s">
        <v>41</v>
      </c>
      <c r="B372" s="79"/>
      <c r="C372" s="79"/>
      <c r="D372" s="171" t="s">
        <v>208</v>
      </c>
      <c r="E372" s="170" t="s">
        <v>42</v>
      </c>
      <c r="F372" s="170" t="s">
        <v>192</v>
      </c>
      <c r="G372" s="160" t="s">
        <v>197</v>
      </c>
      <c r="H372" s="16"/>
      <c r="I372" s="16"/>
      <c r="J372" s="7">
        <v>86</v>
      </c>
      <c r="K372" s="7">
        <v>82</v>
      </c>
      <c r="L372" s="7">
        <f t="shared" ref="L372:L390" si="26">SUM(J372:K372)</f>
        <v>168</v>
      </c>
      <c r="M372" s="206">
        <v>10</v>
      </c>
      <c r="N372" s="206">
        <v>9.5</v>
      </c>
      <c r="O372" s="7">
        <f t="shared" ref="O372:O390" si="27">SUM(M372:N372)</f>
        <v>19.5</v>
      </c>
      <c r="P372" s="295" t="s">
        <v>498</v>
      </c>
      <c r="Q372" s="137">
        <v>10</v>
      </c>
      <c r="R372" s="139">
        <v>9.5</v>
      </c>
    </row>
    <row r="373" spans="1:108" ht="15.5" x14ac:dyDescent="0.35">
      <c r="A373" s="131" t="s">
        <v>41</v>
      </c>
      <c r="B373" s="79"/>
      <c r="C373" s="79"/>
      <c r="D373" s="171" t="s">
        <v>208</v>
      </c>
      <c r="E373" s="170" t="s">
        <v>42</v>
      </c>
      <c r="F373" s="170" t="s">
        <v>192</v>
      </c>
      <c r="G373" s="160" t="s">
        <v>147</v>
      </c>
      <c r="H373" s="16"/>
      <c r="I373" s="16"/>
      <c r="J373" s="22">
        <v>0</v>
      </c>
      <c r="K373" s="22">
        <v>82</v>
      </c>
      <c r="L373" s="22">
        <f t="shared" si="26"/>
        <v>82</v>
      </c>
      <c r="M373" s="16"/>
      <c r="N373" s="206">
        <v>9.5</v>
      </c>
      <c r="O373" s="22">
        <f t="shared" si="27"/>
        <v>9.5</v>
      </c>
      <c r="R373" s="139">
        <v>9.5</v>
      </c>
    </row>
    <row r="374" spans="1:108" ht="15.5" x14ac:dyDescent="0.35">
      <c r="A374" s="131" t="s">
        <v>41</v>
      </c>
      <c r="B374" s="79"/>
      <c r="C374" s="79"/>
      <c r="D374" s="171" t="s">
        <v>172</v>
      </c>
      <c r="E374" s="170" t="s">
        <v>42</v>
      </c>
      <c r="F374" s="170" t="s">
        <v>192</v>
      </c>
      <c r="G374" s="160" t="s">
        <v>193</v>
      </c>
      <c r="H374" s="16"/>
      <c r="I374" s="16"/>
      <c r="J374" s="4">
        <v>0</v>
      </c>
      <c r="K374" s="4">
        <v>0</v>
      </c>
      <c r="L374" s="22">
        <f t="shared" si="26"/>
        <v>0</v>
      </c>
      <c r="M374" s="16"/>
      <c r="N374" s="16"/>
      <c r="O374" s="22">
        <f t="shared" si="27"/>
        <v>0</v>
      </c>
    </row>
    <row r="375" spans="1:108" ht="15.5" x14ac:dyDescent="0.35">
      <c r="A375" s="131" t="s">
        <v>41</v>
      </c>
      <c r="B375" s="79"/>
      <c r="C375" s="79"/>
      <c r="D375" s="171" t="s">
        <v>208</v>
      </c>
      <c r="E375" s="170" t="s">
        <v>42</v>
      </c>
      <c r="F375" s="170" t="s">
        <v>192</v>
      </c>
      <c r="G375" s="160" t="s">
        <v>194</v>
      </c>
      <c r="H375" s="16"/>
      <c r="I375" s="16"/>
      <c r="J375" s="22">
        <v>0</v>
      </c>
      <c r="K375" s="22">
        <v>0</v>
      </c>
      <c r="L375" s="22">
        <f t="shared" si="26"/>
        <v>0</v>
      </c>
      <c r="M375" s="16"/>
      <c r="N375" s="16"/>
      <c r="O375" s="22">
        <f t="shared" si="27"/>
        <v>0</v>
      </c>
    </row>
    <row r="376" spans="1:108" ht="15.5" x14ac:dyDescent="0.35">
      <c r="A376" s="131" t="s">
        <v>41</v>
      </c>
      <c r="B376" s="79"/>
      <c r="C376" s="79"/>
      <c r="D376" s="171" t="s">
        <v>208</v>
      </c>
      <c r="E376" s="170" t="s">
        <v>42</v>
      </c>
      <c r="F376" s="170" t="s">
        <v>192</v>
      </c>
      <c r="G376" s="160" t="s">
        <v>195</v>
      </c>
      <c r="H376" s="16"/>
      <c r="I376" s="16"/>
      <c r="J376" s="7">
        <v>0</v>
      </c>
      <c r="K376" s="7">
        <v>0</v>
      </c>
      <c r="L376" s="7">
        <f t="shared" si="26"/>
        <v>0</v>
      </c>
      <c r="M376" s="16"/>
      <c r="N376" s="16"/>
      <c r="O376" s="7">
        <f t="shared" si="27"/>
        <v>0</v>
      </c>
    </row>
    <row r="377" spans="1:108" s="22" customFormat="1" ht="15.5" x14ac:dyDescent="0.35">
      <c r="A377" s="131" t="s">
        <v>41</v>
      </c>
      <c r="B377" s="79"/>
      <c r="C377" s="79"/>
      <c r="D377" s="171" t="s">
        <v>208</v>
      </c>
      <c r="E377" s="170" t="s">
        <v>42</v>
      </c>
      <c r="F377" s="170" t="s">
        <v>192</v>
      </c>
      <c r="G377" s="160" t="s">
        <v>196</v>
      </c>
      <c r="H377" s="16"/>
      <c r="I377" s="16"/>
      <c r="J377" s="7">
        <v>0</v>
      </c>
      <c r="K377" s="7">
        <v>0</v>
      </c>
      <c r="L377" s="7">
        <f t="shared" si="26"/>
        <v>0</v>
      </c>
      <c r="M377" s="16"/>
      <c r="N377" s="16"/>
      <c r="O377" s="7">
        <f t="shared" si="27"/>
        <v>0</v>
      </c>
      <c r="P377" s="295"/>
      <c r="Q377" s="137"/>
      <c r="R377" s="139"/>
    </row>
    <row r="378" spans="1:108" ht="15.5" x14ac:dyDescent="0.35">
      <c r="A378" s="131" t="s">
        <v>41</v>
      </c>
      <c r="B378" s="79"/>
      <c r="C378" s="79"/>
      <c r="D378" s="171" t="s">
        <v>208</v>
      </c>
      <c r="E378" s="170" t="s">
        <v>42</v>
      </c>
      <c r="F378" s="170" t="s">
        <v>192</v>
      </c>
      <c r="G378" s="160" t="s">
        <v>176</v>
      </c>
      <c r="H378" s="16"/>
      <c r="I378" s="16"/>
      <c r="J378" s="7">
        <v>0</v>
      </c>
      <c r="K378" s="7">
        <v>0</v>
      </c>
      <c r="L378" s="7">
        <f t="shared" si="26"/>
        <v>0</v>
      </c>
      <c r="M378" s="16"/>
      <c r="N378" s="206" t="s">
        <v>40</v>
      </c>
      <c r="O378" s="7">
        <f t="shared" si="27"/>
        <v>0</v>
      </c>
    </row>
    <row r="379" spans="1:108" ht="15.5" x14ac:dyDescent="0.35">
      <c r="A379" s="131" t="s">
        <v>41</v>
      </c>
      <c r="B379" s="79"/>
      <c r="C379" s="79"/>
      <c r="D379" s="171" t="s">
        <v>208</v>
      </c>
      <c r="E379" s="170" t="s">
        <v>42</v>
      </c>
      <c r="F379" s="170" t="s">
        <v>192</v>
      </c>
      <c r="G379" s="160" t="s">
        <v>198</v>
      </c>
      <c r="H379" s="16"/>
      <c r="I379" s="16"/>
      <c r="J379" s="7">
        <v>0</v>
      </c>
      <c r="K379" s="7">
        <v>0</v>
      </c>
      <c r="L379" s="7">
        <f t="shared" si="26"/>
        <v>0</v>
      </c>
      <c r="M379" s="16"/>
      <c r="N379" s="206"/>
      <c r="O379" s="7">
        <f t="shared" si="27"/>
        <v>0</v>
      </c>
    </row>
    <row r="380" spans="1:108" ht="15.5" x14ac:dyDescent="0.35">
      <c r="A380" s="131" t="s">
        <v>41</v>
      </c>
      <c r="B380" s="79"/>
      <c r="C380" s="79"/>
      <c r="D380" s="171" t="s">
        <v>209</v>
      </c>
      <c r="E380" s="170" t="s">
        <v>42</v>
      </c>
      <c r="F380" s="170" t="s">
        <v>192</v>
      </c>
      <c r="G380" s="160" t="s">
        <v>199</v>
      </c>
      <c r="H380" s="16"/>
      <c r="I380" s="16"/>
      <c r="J380" s="7">
        <v>0</v>
      </c>
      <c r="K380" s="7">
        <v>0</v>
      </c>
      <c r="L380" s="7">
        <f t="shared" si="26"/>
        <v>0</v>
      </c>
      <c r="M380" s="16"/>
      <c r="N380" s="206"/>
      <c r="O380" s="7">
        <f t="shared" si="27"/>
        <v>0</v>
      </c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s="22" customFormat="1" ht="15.5" x14ac:dyDescent="0.35">
      <c r="A381" s="131" t="s">
        <v>41</v>
      </c>
      <c r="B381" s="79"/>
      <c r="C381" s="79"/>
      <c r="D381" s="171" t="s">
        <v>208</v>
      </c>
      <c r="E381" s="170" t="s">
        <v>42</v>
      </c>
      <c r="F381" s="170" t="s">
        <v>192</v>
      </c>
      <c r="G381" s="160" t="s">
        <v>200</v>
      </c>
      <c r="H381" s="16"/>
      <c r="I381" s="16"/>
      <c r="J381" s="7">
        <v>0</v>
      </c>
      <c r="K381" s="7">
        <v>0</v>
      </c>
      <c r="L381" s="7">
        <f t="shared" si="26"/>
        <v>0</v>
      </c>
      <c r="M381" s="16"/>
      <c r="N381" s="206"/>
      <c r="O381" s="7">
        <f t="shared" si="27"/>
        <v>0</v>
      </c>
      <c r="P381" s="295"/>
      <c r="Q381" s="137"/>
      <c r="R381" s="139"/>
    </row>
    <row r="382" spans="1:108" s="22" customFormat="1" ht="15.5" x14ac:dyDescent="0.35">
      <c r="A382" s="131" t="s">
        <v>41</v>
      </c>
      <c r="B382" s="79"/>
      <c r="C382" s="79"/>
      <c r="D382" s="171" t="s">
        <v>210</v>
      </c>
      <c r="E382" s="170" t="s">
        <v>42</v>
      </c>
      <c r="F382" s="170" t="s">
        <v>192</v>
      </c>
      <c r="G382" s="160" t="s">
        <v>201</v>
      </c>
      <c r="H382" s="16"/>
      <c r="I382" s="16"/>
      <c r="J382" s="7">
        <v>0</v>
      </c>
      <c r="K382" s="7">
        <v>0</v>
      </c>
      <c r="L382" s="7">
        <f t="shared" si="26"/>
        <v>0</v>
      </c>
      <c r="M382" s="16"/>
      <c r="N382" s="206"/>
      <c r="O382" s="7">
        <f t="shared" si="27"/>
        <v>0</v>
      </c>
      <c r="P382" s="295"/>
      <c r="Q382" s="137"/>
      <c r="R382" s="139"/>
    </row>
    <row r="383" spans="1:108" s="22" customFormat="1" ht="15.5" x14ac:dyDescent="0.35">
      <c r="A383" s="131" t="s">
        <v>41</v>
      </c>
      <c r="B383" s="79"/>
      <c r="C383" s="79"/>
      <c r="D383" s="171" t="s">
        <v>208</v>
      </c>
      <c r="E383" s="170" t="s">
        <v>42</v>
      </c>
      <c r="F383" s="170" t="s">
        <v>192</v>
      </c>
      <c r="G383" s="160" t="s">
        <v>202</v>
      </c>
      <c r="H383" s="16"/>
      <c r="I383" s="16"/>
      <c r="J383" s="7">
        <v>0</v>
      </c>
      <c r="K383" s="7">
        <v>0</v>
      </c>
      <c r="L383" s="7">
        <f t="shared" si="26"/>
        <v>0</v>
      </c>
      <c r="M383" s="16"/>
      <c r="N383" s="206"/>
      <c r="O383" s="7">
        <f t="shared" si="27"/>
        <v>0</v>
      </c>
      <c r="P383" s="295"/>
      <c r="Q383" s="137"/>
      <c r="R383" s="139"/>
    </row>
    <row r="384" spans="1:108" s="22" customFormat="1" ht="15.5" x14ac:dyDescent="0.35">
      <c r="A384" s="131" t="s">
        <v>41</v>
      </c>
      <c r="B384" s="79"/>
      <c r="C384" s="79"/>
      <c r="D384" s="171" t="s">
        <v>210</v>
      </c>
      <c r="E384" s="170" t="s">
        <v>42</v>
      </c>
      <c r="F384" s="170" t="s">
        <v>192</v>
      </c>
      <c r="G384" s="160" t="s">
        <v>203</v>
      </c>
      <c r="H384" s="16"/>
      <c r="I384" s="16"/>
      <c r="J384" s="7">
        <v>0</v>
      </c>
      <c r="K384" s="7">
        <v>0</v>
      </c>
      <c r="L384" s="7">
        <f t="shared" si="26"/>
        <v>0</v>
      </c>
      <c r="M384" s="16"/>
      <c r="N384" s="206"/>
      <c r="O384" s="7">
        <f t="shared" si="27"/>
        <v>0</v>
      </c>
      <c r="P384" s="295"/>
      <c r="Q384" s="137"/>
      <c r="R384" s="139"/>
    </row>
    <row r="385" spans="1:18" s="22" customFormat="1" ht="15.5" x14ac:dyDescent="0.35">
      <c r="A385" s="131" t="s">
        <v>41</v>
      </c>
      <c r="B385" s="79"/>
      <c r="C385" s="79"/>
      <c r="D385" s="171" t="s">
        <v>211</v>
      </c>
      <c r="E385" s="170" t="s">
        <v>42</v>
      </c>
      <c r="F385" s="170" t="s">
        <v>192</v>
      </c>
      <c r="G385" s="160" t="s">
        <v>442</v>
      </c>
      <c r="H385" s="16"/>
      <c r="I385" s="16"/>
      <c r="J385" s="4">
        <v>0</v>
      </c>
      <c r="K385" s="4">
        <v>0</v>
      </c>
      <c r="L385" s="22">
        <f t="shared" si="26"/>
        <v>0</v>
      </c>
      <c r="M385" s="16"/>
      <c r="N385" s="206"/>
      <c r="O385" s="22">
        <f t="shared" si="27"/>
        <v>0</v>
      </c>
      <c r="P385" s="295"/>
      <c r="Q385" s="137"/>
      <c r="R385" s="139"/>
    </row>
    <row r="386" spans="1:18" s="22" customFormat="1" ht="15.5" x14ac:dyDescent="0.35">
      <c r="A386" s="131" t="s">
        <v>41</v>
      </c>
      <c r="B386" s="79"/>
      <c r="C386" s="79"/>
      <c r="D386" s="171" t="s">
        <v>208</v>
      </c>
      <c r="E386" s="170" t="s">
        <v>42</v>
      </c>
      <c r="F386" s="170" t="s">
        <v>192</v>
      </c>
      <c r="G386" s="160" t="s">
        <v>204</v>
      </c>
      <c r="H386" s="16"/>
      <c r="I386" s="16"/>
      <c r="J386" s="4">
        <v>0</v>
      </c>
      <c r="K386" s="4">
        <v>0</v>
      </c>
      <c r="L386" s="22">
        <f t="shared" si="26"/>
        <v>0</v>
      </c>
      <c r="M386" s="16"/>
      <c r="N386" s="206"/>
      <c r="O386" s="22">
        <f t="shared" si="27"/>
        <v>0</v>
      </c>
      <c r="P386" s="295"/>
      <c r="Q386" s="137"/>
      <c r="R386" s="139"/>
    </row>
    <row r="387" spans="1:18" s="22" customFormat="1" ht="15.5" x14ac:dyDescent="0.35">
      <c r="A387" s="131" t="s">
        <v>41</v>
      </c>
      <c r="B387" s="79"/>
      <c r="C387" s="79"/>
      <c r="D387" s="171" t="s">
        <v>210</v>
      </c>
      <c r="E387" s="170" t="s">
        <v>42</v>
      </c>
      <c r="F387" s="170" t="s">
        <v>192</v>
      </c>
      <c r="G387" s="160" t="s">
        <v>205</v>
      </c>
      <c r="H387" s="16"/>
      <c r="I387" s="16"/>
      <c r="J387" s="4">
        <v>0</v>
      </c>
      <c r="K387" s="4">
        <v>0</v>
      </c>
      <c r="L387" s="22">
        <f t="shared" si="26"/>
        <v>0</v>
      </c>
      <c r="M387" s="16"/>
      <c r="N387" s="206"/>
      <c r="O387" s="22">
        <f t="shared" si="27"/>
        <v>0</v>
      </c>
      <c r="P387" s="295"/>
      <c r="Q387" s="137"/>
      <c r="R387" s="139"/>
    </row>
    <row r="388" spans="1:18" s="22" customFormat="1" ht="15.5" x14ac:dyDescent="0.35">
      <c r="A388" s="131" t="s">
        <v>41</v>
      </c>
      <c r="B388" s="79"/>
      <c r="C388" s="79"/>
      <c r="D388" s="171" t="s">
        <v>210</v>
      </c>
      <c r="E388" s="170" t="s">
        <v>42</v>
      </c>
      <c r="F388" s="170" t="s">
        <v>192</v>
      </c>
      <c r="G388" s="160" t="s">
        <v>206</v>
      </c>
      <c r="H388" s="16"/>
      <c r="I388" s="16"/>
      <c r="J388" s="4">
        <v>0</v>
      </c>
      <c r="K388" s="4">
        <v>0</v>
      </c>
      <c r="L388" s="22">
        <f t="shared" si="26"/>
        <v>0</v>
      </c>
      <c r="M388" s="16"/>
      <c r="N388" s="206"/>
      <c r="O388" s="22">
        <f t="shared" si="27"/>
        <v>0</v>
      </c>
      <c r="P388" s="295"/>
      <c r="Q388" s="137"/>
      <c r="R388" s="139"/>
    </row>
    <row r="389" spans="1:18" s="22" customFormat="1" ht="15.5" x14ac:dyDescent="0.35">
      <c r="A389" s="131" t="s">
        <v>41</v>
      </c>
      <c r="B389" s="79"/>
      <c r="C389" s="79"/>
      <c r="D389" s="171" t="s">
        <v>208</v>
      </c>
      <c r="E389" s="170" t="s">
        <v>42</v>
      </c>
      <c r="F389" s="170" t="s">
        <v>192</v>
      </c>
      <c r="G389" s="160" t="s">
        <v>145</v>
      </c>
      <c r="H389" s="16"/>
      <c r="I389" s="16"/>
      <c r="J389" s="22">
        <v>0</v>
      </c>
      <c r="K389" s="22">
        <v>0</v>
      </c>
      <c r="L389" s="22">
        <f t="shared" si="26"/>
        <v>0</v>
      </c>
      <c r="M389" s="16"/>
      <c r="N389" s="206"/>
      <c r="O389" s="22">
        <f t="shared" si="27"/>
        <v>0</v>
      </c>
      <c r="P389" s="295"/>
      <c r="Q389" s="137"/>
      <c r="R389" s="139"/>
    </row>
    <row r="390" spans="1:18" s="22" customFormat="1" ht="15.5" x14ac:dyDescent="0.35">
      <c r="A390" s="131" t="s">
        <v>41</v>
      </c>
      <c r="B390" s="79"/>
      <c r="C390" s="79"/>
      <c r="D390" s="171" t="s">
        <v>209</v>
      </c>
      <c r="E390" s="170" t="s">
        <v>42</v>
      </c>
      <c r="F390" s="170" t="s">
        <v>192</v>
      </c>
      <c r="G390" s="160" t="s">
        <v>187</v>
      </c>
      <c r="H390" s="16"/>
      <c r="I390" s="16"/>
      <c r="J390" s="22">
        <v>0</v>
      </c>
      <c r="K390" s="22">
        <v>0</v>
      </c>
      <c r="L390" s="22">
        <f t="shared" si="26"/>
        <v>0</v>
      </c>
      <c r="M390" s="16"/>
      <c r="N390" s="16"/>
      <c r="O390" s="22">
        <f t="shared" si="27"/>
        <v>0</v>
      </c>
      <c r="P390" s="295"/>
      <c r="Q390" s="137"/>
      <c r="R390" s="139"/>
    </row>
    <row r="391" spans="1:18" s="22" customFormat="1" x14ac:dyDescent="0.35">
      <c r="A391" s="67"/>
      <c r="B391" s="67"/>
      <c r="C391" s="67"/>
      <c r="D391" s="167"/>
      <c r="E391" s="169"/>
      <c r="F391" s="169"/>
      <c r="P391" s="295"/>
      <c r="Q391" s="137"/>
      <c r="R391" s="139"/>
    </row>
    <row r="392" spans="1:18" s="22" customFormat="1" x14ac:dyDescent="0.35">
      <c r="A392" s="67"/>
      <c r="B392" s="67"/>
      <c r="C392" s="67"/>
      <c r="D392" s="167"/>
      <c r="E392" s="169"/>
      <c r="F392" s="169"/>
      <c r="P392" s="295"/>
      <c r="Q392" s="137"/>
      <c r="R392" s="139"/>
    </row>
    <row r="393" spans="1:18" s="22" customFormat="1" x14ac:dyDescent="0.35">
      <c r="A393" s="67"/>
      <c r="B393" s="67"/>
      <c r="C393" s="67"/>
      <c r="D393" s="167"/>
      <c r="E393" s="169"/>
      <c r="F393" s="169"/>
      <c r="P393" s="295"/>
      <c r="Q393" s="137"/>
      <c r="R393" s="139"/>
    </row>
    <row r="394" spans="1:18" s="22" customFormat="1" x14ac:dyDescent="0.35">
      <c r="A394" s="67"/>
      <c r="B394" s="67"/>
      <c r="C394" s="67"/>
      <c r="D394" s="167"/>
      <c r="E394" s="169"/>
      <c r="F394" s="169"/>
      <c r="P394" s="295"/>
      <c r="Q394" s="137"/>
      <c r="R394" s="139"/>
    </row>
    <row r="395" spans="1:18" s="22" customFormat="1" x14ac:dyDescent="0.35">
      <c r="A395" s="67"/>
      <c r="B395" s="67"/>
      <c r="C395" s="67"/>
      <c r="D395" s="167"/>
      <c r="E395" s="169"/>
      <c r="F395" s="169"/>
      <c r="P395" s="295"/>
      <c r="Q395" s="137"/>
      <c r="R395" s="139"/>
    </row>
    <row r="396" spans="1:18" s="22" customFormat="1" x14ac:dyDescent="0.35">
      <c r="A396" s="67"/>
      <c r="B396" s="67"/>
      <c r="C396" s="67"/>
      <c r="D396" s="167"/>
      <c r="E396" s="169"/>
      <c r="F396" s="169"/>
      <c r="P396" s="295"/>
      <c r="Q396" s="137"/>
      <c r="R396" s="139"/>
    </row>
    <row r="397" spans="1:18" s="22" customFormat="1" x14ac:dyDescent="0.35">
      <c r="A397" s="67"/>
      <c r="B397" s="67"/>
      <c r="C397" s="67"/>
      <c r="D397" s="167"/>
      <c r="E397" s="169"/>
      <c r="F397" s="169"/>
      <c r="P397" s="295"/>
      <c r="Q397" s="137"/>
      <c r="R397" s="139"/>
    </row>
    <row r="398" spans="1:18" s="22" customFormat="1" x14ac:dyDescent="0.35">
      <c r="A398" s="67"/>
      <c r="B398" s="67"/>
      <c r="C398" s="67"/>
      <c r="D398" s="167"/>
      <c r="E398" s="169"/>
      <c r="F398" s="169"/>
      <c r="P398" s="295"/>
      <c r="Q398" s="137"/>
      <c r="R398" s="139"/>
    </row>
    <row r="399" spans="1:18" s="22" customFormat="1" x14ac:dyDescent="0.35">
      <c r="A399" s="67"/>
      <c r="B399" s="67"/>
      <c r="C399" s="67"/>
      <c r="D399" s="167"/>
      <c r="E399" s="169"/>
      <c r="F399" s="169"/>
      <c r="P399" s="295"/>
      <c r="Q399" s="137"/>
      <c r="R399" s="139"/>
    </row>
    <row r="400" spans="1:18" s="22" customFormat="1" x14ac:dyDescent="0.35">
      <c r="A400" s="67"/>
      <c r="B400" s="67"/>
      <c r="C400" s="67"/>
      <c r="D400" s="167"/>
      <c r="E400" s="169"/>
      <c r="F400" s="169"/>
      <c r="P400" s="295"/>
      <c r="Q400" s="137"/>
      <c r="R400" s="139"/>
    </row>
    <row r="401" spans="1:18" s="22" customFormat="1" x14ac:dyDescent="0.35">
      <c r="A401" s="67"/>
      <c r="B401" s="67"/>
      <c r="C401" s="67"/>
      <c r="D401" s="167"/>
      <c r="E401" s="169"/>
      <c r="F401" s="169"/>
      <c r="P401" s="295"/>
      <c r="Q401" s="137"/>
      <c r="R401" s="139"/>
    </row>
    <row r="402" spans="1:18" s="22" customFormat="1" x14ac:dyDescent="0.35">
      <c r="A402" s="67"/>
      <c r="B402" s="67"/>
      <c r="C402" s="67"/>
      <c r="D402" s="167"/>
      <c r="E402" s="169"/>
      <c r="F402" s="169"/>
      <c r="P402" s="295"/>
      <c r="Q402" s="137"/>
      <c r="R402" s="139"/>
    </row>
    <row r="403" spans="1:18" s="22" customFormat="1" x14ac:dyDescent="0.35">
      <c r="A403" s="67"/>
      <c r="B403" s="67"/>
      <c r="C403" s="67"/>
      <c r="D403" s="167"/>
      <c r="E403" s="169"/>
      <c r="F403" s="169"/>
      <c r="P403" s="295"/>
      <c r="Q403" s="137"/>
      <c r="R403" s="139"/>
    </row>
    <row r="404" spans="1:18" s="22" customFormat="1" x14ac:dyDescent="0.35">
      <c r="A404" s="67"/>
      <c r="B404" s="67"/>
      <c r="C404" s="67"/>
      <c r="D404" s="167"/>
      <c r="E404" s="169"/>
      <c r="F404" s="169"/>
      <c r="P404" s="295"/>
      <c r="Q404" s="137"/>
      <c r="R404" s="139"/>
    </row>
    <row r="405" spans="1:18" s="22" customFormat="1" x14ac:dyDescent="0.35">
      <c r="A405" s="67"/>
      <c r="B405" s="67"/>
      <c r="C405" s="67"/>
      <c r="D405" s="167"/>
      <c r="E405" s="169"/>
      <c r="F405" s="169"/>
      <c r="P405" s="295"/>
      <c r="Q405" s="137"/>
      <c r="R405" s="139"/>
    </row>
    <row r="406" spans="1:18" s="22" customFormat="1" x14ac:dyDescent="0.35">
      <c r="A406" s="67"/>
      <c r="B406" s="67"/>
      <c r="C406" s="67"/>
      <c r="D406" s="167"/>
      <c r="E406" s="169"/>
      <c r="F406" s="169"/>
      <c r="P406" s="295"/>
      <c r="Q406" s="137"/>
      <c r="R406" s="139"/>
    </row>
    <row r="407" spans="1:18" s="22" customFormat="1" x14ac:dyDescent="0.35">
      <c r="A407" s="67"/>
      <c r="B407" s="67"/>
      <c r="C407" s="67"/>
      <c r="D407" s="167"/>
      <c r="E407" s="169"/>
      <c r="F407" s="169"/>
      <c r="P407" s="295"/>
      <c r="Q407" s="137"/>
      <c r="R407" s="139"/>
    </row>
    <row r="408" spans="1:18" s="22" customFormat="1" x14ac:dyDescent="0.35">
      <c r="A408" s="67"/>
      <c r="B408" s="67"/>
      <c r="C408" s="67"/>
      <c r="D408" s="167"/>
      <c r="E408" s="169"/>
      <c r="F408" s="169"/>
      <c r="P408" s="295"/>
      <c r="Q408" s="137"/>
      <c r="R408" s="139"/>
    </row>
    <row r="409" spans="1:18" s="22" customFormat="1" x14ac:dyDescent="0.35">
      <c r="A409" s="67"/>
      <c r="B409" s="67"/>
      <c r="C409" s="67"/>
      <c r="D409" s="167"/>
      <c r="E409" s="169"/>
      <c r="F409" s="169"/>
      <c r="P409" s="295"/>
      <c r="Q409" s="137"/>
      <c r="R409" s="139"/>
    </row>
    <row r="410" spans="1:18" s="22" customFormat="1" x14ac:dyDescent="0.35">
      <c r="A410" s="67"/>
      <c r="B410" s="67"/>
      <c r="C410" s="67"/>
      <c r="D410" s="167"/>
      <c r="E410" s="169"/>
      <c r="F410" s="169"/>
      <c r="P410" s="295"/>
      <c r="Q410" s="137"/>
      <c r="R410" s="139"/>
    </row>
    <row r="411" spans="1:18" s="22" customFormat="1" x14ac:dyDescent="0.35">
      <c r="A411" s="67"/>
      <c r="B411" s="67"/>
      <c r="C411" s="67"/>
      <c r="D411" s="167"/>
      <c r="E411" s="169"/>
      <c r="F411" s="169"/>
      <c r="P411" s="295"/>
      <c r="Q411" s="137"/>
      <c r="R411" s="139"/>
    </row>
    <row r="412" spans="1:18" s="22" customFormat="1" x14ac:dyDescent="0.35">
      <c r="A412" s="67"/>
      <c r="B412" s="67"/>
      <c r="C412" s="67"/>
      <c r="D412" s="167"/>
      <c r="E412" s="169"/>
      <c r="F412" s="169"/>
      <c r="P412" s="295"/>
      <c r="Q412" s="137"/>
      <c r="R412" s="139"/>
    </row>
    <row r="413" spans="1:18" s="22" customFormat="1" x14ac:dyDescent="0.35">
      <c r="A413" s="67"/>
      <c r="B413" s="67"/>
      <c r="C413" s="67"/>
      <c r="D413" s="167"/>
      <c r="E413" s="169"/>
      <c r="F413" s="169"/>
      <c r="P413" s="295"/>
      <c r="Q413" s="137"/>
      <c r="R413" s="139"/>
    </row>
    <row r="414" spans="1:18" s="22" customFormat="1" x14ac:dyDescent="0.35">
      <c r="A414" s="67"/>
      <c r="B414" s="67"/>
      <c r="C414" s="67"/>
      <c r="D414" s="167"/>
      <c r="E414" s="169"/>
      <c r="F414" s="169"/>
      <c r="P414" s="295"/>
      <c r="Q414" s="137"/>
      <c r="R414" s="139"/>
    </row>
    <row r="415" spans="1:18" s="22" customFormat="1" x14ac:dyDescent="0.35">
      <c r="A415" s="67"/>
      <c r="B415" s="67"/>
      <c r="C415" s="67"/>
      <c r="D415" s="167"/>
      <c r="E415" s="169"/>
      <c r="F415" s="169"/>
      <c r="P415" s="295"/>
      <c r="Q415" s="137"/>
      <c r="R415" s="139"/>
    </row>
    <row r="416" spans="1:18" s="22" customFormat="1" x14ac:dyDescent="0.35">
      <c r="A416" s="67"/>
      <c r="B416" s="67"/>
      <c r="C416" s="67"/>
      <c r="D416" s="167"/>
      <c r="E416" s="169"/>
      <c r="F416" s="169"/>
      <c r="P416" s="295"/>
      <c r="Q416" s="137"/>
      <c r="R416" s="139"/>
    </row>
    <row r="417" spans="1:108" s="22" customFormat="1" x14ac:dyDescent="0.35">
      <c r="A417" s="67"/>
      <c r="B417" s="67"/>
      <c r="C417" s="67"/>
      <c r="D417" s="167"/>
      <c r="E417" s="169"/>
      <c r="F417" s="169"/>
      <c r="P417" s="295"/>
      <c r="Q417" s="137"/>
      <c r="R417" s="139"/>
    </row>
    <row r="418" spans="1:108" s="22" customFormat="1" x14ac:dyDescent="0.35">
      <c r="A418" s="67"/>
      <c r="B418" s="67"/>
      <c r="C418" s="67"/>
      <c r="D418" s="167"/>
      <c r="E418" s="169"/>
      <c r="F418" s="169"/>
      <c r="P418" s="295"/>
      <c r="Q418" s="137"/>
      <c r="R418" s="139"/>
    </row>
    <row r="419" spans="1:108" s="22" customFormat="1" x14ac:dyDescent="0.35">
      <c r="A419" s="67"/>
      <c r="B419" s="67"/>
      <c r="C419" s="67"/>
      <c r="D419" s="167"/>
      <c r="E419" s="169"/>
      <c r="F419" s="169"/>
      <c r="P419" s="295"/>
      <c r="Q419" s="137"/>
      <c r="R419" s="139"/>
    </row>
    <row r="420" spans="1:108" s="22" customFormat="1" x14ac:dyDescent="0.35">
      <c r="A420" s="67"/>
      <c r="B420" s="67"/>
      <c r="C420" s="67"/>
      <c r="D420" s="167"/>
      <c r="E420" s="169"/>
      <c r="F420" s="169"/>
      <c r="P420" s="295"/>
      <c r="Q420" s="137"/>
      <c r="R420" s="139"/>
    </row>
    <row r="421" spans="1:108" s="22" customFormat="1" x14ac:dyDescent="0.35">
      <c r="A421" s="67"/>
      <c r="B421" s="67"/>
      <c r="C421" s="67"/>
      <c r="D421" s="167"/>
      <c r="E421" s="169"/>
      <c r="F421" s="169"/>
      <c r="P421" s="295"/>
      <c r="Q421" s="137"/>
      <c r="R421" s="139"/>
    </row>
    <row r="422" spans="1:108" s="22" customFormat="1" x14ac:dyDescent="0.35">
      <c r="A422" s="67"/>
      <c r="B422" s="67"/>
      <c r="C422" s="67"/>
      <c r="D422" s="167"/>
      <c r="E422" s="169"/>
      <c r="F422" s="169"/>
      <c r="P422" s="295"/>
      <c r="Q422" s="137"/>
      <c r="R422" s="139"/>
    </row>
    <row r="423" spans="1:108" s="22" customFormat="1" x14ac:dyDescent="0.35">
      <c r="A423" s="67"/>
      <c r="B423" s="67"/>
      <c r="C423" s="67"/>
      <c r="D423" s="167"/>
      <c r="E423" s="169"/>
      <c r="F423" s="169"/>
      <c r="P423" s="295"/>
      <c r="Q423" s="137"/>
      <c r="R423" s="139"/>
    </row>
    <row r="424" spans="1:108" x14ac:dyDescent="0.35">
      <c r="A424" s="67"/>
      <c r="B424" s="67"/>
      <c r="C424" s="67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x14ac:dyDescent="0.35"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x14ac:dyDescent="0.35"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x14ac:dyDescent="0.35"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x14ac:dyDescent="0.35"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x14ac:dyDescent="0.35"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x14ac:dyDescent="0.35"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x14ac:dyDescent="0.35"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x14ac:dyDescent="0.35"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9:108" x14ac:dyDescent="0.35"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9:108" x14ac:dyDescent="0.35"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9:108" x14ac:dyDescent="0.35"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9:108" x14ac:dyDescent="0.35"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9:108" x14ac:dyDescent="0.35"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9:108" x14ac:dyDescent="0.35"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9:108" x14ac:dyDescent="0.35"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9:108" x14ac:dyDescent="0.35"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9:108" x14ac:dyDescent="0.35"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9:108" x14ac:dyDescent="0.35"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9:108" x14ac:dyDescent="0.35"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9:108" x14ac:dyDescent="0.35"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9:108" x14ac:dyDescent="0.35"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9:108" x14ac:dyDescent="0.35"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9:108" x14ac:dyDescent="0.35"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9:108" x14ac:dyDescent="0.35"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9:108" x14ac:dyDescent="0.35"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9:108" x14ac:dyDescent="0.35"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9:108" x14ac:dyDescent="0.35"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9" spans="19:108" x14ac:dyDescent="0.35"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9:108" x14ac:dyDescent="0.35"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9:108" x14ac:dyDescent="0.35"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9:108" x14ac:dyDescent="0.35"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9:108" x14ac:dyDescent="0.35"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9:108" x14ac:dyDescent="0.35"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9:108" x14ac:dyDescent="0.35"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9:108" x14ac:dyDescent="0.35"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9:108" x14ac:dyDescent="0.35"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9:108" x14ac:dyDescent="0.35"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9:108" x14ac:dyDescent="0.35"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9:108" x14ac:dyDescent="0.35"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9:108" x14ac:dyDescent="0.35"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9:108" x14ac:dyDescent="0.35"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9:108" x14ac:dyDescent="0.35"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9:108" x14ac:dyDescent="0.35"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9:108" x14ac:dyDescent="0.35"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9:108" x14ac:dyDescent="0.35"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9:108" x14ac:dyDescent="0.35"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9:108" x14ac:dyDescent="0.35"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9:108" x14ac:dyDescent="0.35"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9:108" x14ac:dyDescent="0.35"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9:108" x14ac:dyDescent="0.35"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9:108" x14ac:dyDescent="0.35"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9:108" x14ac:dyDescent="0.35"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9:108" x14ac:dyDescent="0.35"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9:108" x14ac:dyDescent="0.35"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9:108" x14ac:dyDescent="0.35"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9:108" x14ac:dyDescent="0.35"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9:108" x14ac:dyDescent="0.35"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9:108" x14ac:dyDescent="0.35"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9:108" x14ac:dyDescent="0.35"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9:108" x14ac:dyDescent="0.35"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9:108" x14ac:dyDescent="0.35"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9:108" x14ac:dyDescent="0.35"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9:108" x14ac:dyDescent="0.35"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9:108" x14ac:dyDescent="0.35"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9:108" x14ac:dyDescent="0.35"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9:108" x14ac:dyDescent="0.35"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9:108" x14ac:dyDescent="0.35"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9:108" x14ac:dyDescent="0.35"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9:108" x14ac:dyDescent="0.35"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9:108" x14ac:dyDescent="0.35"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9:108" x14ac:dyDescent="0.35"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9:108" x14ac:dyDescent="0.35"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9:108" x14ac:dyDescent="0.35"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9:108" x14ac:dyDescent="0.35"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9:108" x14ac:dyDescent="0.35"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9:108" x14ac:dyDescent="0.35"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9:108" x14ac:dyDescent="0.35"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9:108" x14ac:dyDescent="0.35"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9:108" x14ac:dyDescent="0.35"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9:108" x14ac:dyDescent="0.35"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9:108" x14ac:dyDescent="0.35"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9:108" x14ac:dyDescent="0.35"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9:108" x14ac:dyDescent="0.35"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9:108" x14ac:dyDescent="0.35"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9:108" x14ac:dyDescent="0.35"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9:108" x14ac:dyDescent="0.35"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9:108" x14ac:dyDescent="0.35"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9:108" x14ac:dyDescent="0.35"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9:108" x14ac:dyDescent="0.35"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9:108" x14ac:dyDescent="0.35"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9:108" x14ac:dyDescent="0.35"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9:108" x14ac:dyDescent="0.35"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9:108" x14ac:dyDescent="0.35"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9:108" x14ac:dyDescent="0.35"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9:108" x14ac:dyDescent="0.35"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9:108" x14ac:dyDescent="0.35"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9:108" x14ac:dyDescent="0.35"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9:108" x14ac:dyDescent="0.35"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9:108" x14ac:dyDescent="0.35"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9:108" x14ac:dyDescent="0.35"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9:108" x14ac:dyDescent="0.35"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9:108" x14ac:dyDescent="0.35"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9:108" x14ac:dyDescent="0.35"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9:108" x14ac:dyDescent="0.35"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9:108" x14ac:dyDescent="0.35"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9:108" x14ac:dyDescent="0.35"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9:108" x14ac:dyDescent="0.35"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9:108" x14ac:dyDescent="0.35"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9:108" x14ac:dyDescent="0.35"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9:108" x14ac:dyDescent="0.35"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9:108" x14ac:dyDescent="0.35"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9:108" x14ac:dyDescent="0.35"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9:108" x14ac:dyDescent="0.35"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9:108" x14ac:dyDescent="0.35"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9:108" x14ac:dyDescent="0.35"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9:108" x14ac:dyDescent="0.35"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9:108" x14ac:dyDescent="0.35"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9:108" x14ac:dyDescent="0.35"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9:108" x14ac:dyDescent="0.35"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9:108" x14ac:dyDescent="0.35"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9:108" x14ac:dyDescent="0.35"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9:108" x14ac:dyDescent="0.35"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9:108" x14ac:dyDescent="0.35"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9:108" x14ac:dyDescent="0.35"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9:108" x14ac:dyDescent="0.35"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9:108" x14ac:dyDescent="0.35"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9:108" x14ac:dyDescent="0.35"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9:108" x14ac:dyDescent="0.35"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9:108" x14ac:dyDescent="0.35"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9:108" x14ac:dyDescent="0.35"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3" spans="19:108" x14ac:dyDescent="0.35"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9:108" x14ac:dyDescent="0.35"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9:108" x14ac:dyDescent="0.35"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9:108" x14ac:dyDescent="0.35"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9:108" x14ac:dyDescent="0.35"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9:108" x14ac:dyDescent="0.35"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9:108" x14ac:dyDescent="0.35"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9:108" x14ac:dyDescent="0.35"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9:108" x14ac:dyDescent="0.35"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9:108" x14ac:dyDescent="0.35"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9:108" x14ac:dyDescent="0.35"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9:108" x14ac:dyDescent="0.35"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9:108" x14ac:dyDescent="0.35"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9:108" x14ac:dyDescent="0.35"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9:108" x14ac:dyDescent="0.35"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9:108" x14ac:dyDescent="0.35"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9:108" x14ac:dyDescent="0.35"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9:108" x14ac:dyDescent="0.35"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9:108" x14ac:dyDescent="0.35"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9:108" x14ac:dyDescent="0.35"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9:108" x14ac:dyDescent="0.35"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9:108" x14ac:dyDescent="0.35"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9:108" x14ac:dyDescent="0.35"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9:108" x14ac:dyDescent="0.35"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9:108" x14ac:dyDescent="0.35"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9:108" x14ac:dyDescent="0.35"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9:108" x14ac:dyDescent="0.35"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9:108" x14ac:dyDescent="0.35"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9:108" x14ac:dyDescent="0.35"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9:108" x14ac:dyDescent="0.35"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9:108" x14ac:dyDescent="0.35"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9:108" x14ac:dyDescent="0.35"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601" spans="19:108" x14ac:dyDescent="0.35"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9:108" x14ac:dyDescent="0.35"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9:108" x14ac:dyDescent="0.35"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9:108" x14ac:dyDescent="0.35"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9:108" x14ac:dyDescent="0.35"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9:108" x14ac:dyDescent="0.35"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9:108" x14ac:dyDescent="0.35"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9:108" x14ac:dyDescent="0.35"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9:108" x14ac:dyDescent="0.35"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9:108" x14ac:dyDescent="0.35"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9:108" x14ac:dyDescent="0.35"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9:108" x14ac:dyDescent="0.35"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9:108" x14ac:dyDescent="0.35"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9:108" x14ac:dyDescent="0.35"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9:108" x14ac:dyDescent="0.35"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9:108" x14ac:dyDescent="0.35"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9:108" x14ac:dyDescent="0.35"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</sheetData>
  <sortState ref="A321:R368">
    <sortCondition ref="K321:K368"/>
  </sortState>
  <conditionalFormatting sqref="H12:I12 H5:I5 H8:I8 H18:I18">
    <cfRule type="duplicateValues" dxfId="136" priority="266"/>
  </conditionalFormatting>
  <conditionalFormatting sqref="H32:I32">
    <cfRule type="duplicateValues" dxfId="135" priority="268"/>
    <cfRule type="duplicateValues" priority="269"/>
  </conditionalFormatting>
  <conditionalFormatting sqref="H33:I33">
    <cfRule type="duplicateValues" dxfId="134" priority="270"/>
    <cfRule type="duplicateValues" priority="271"/>
    <cfRule type="duplicateValues" priority="272"/>
  </conditionalFormatting>
  <conditionalFormatting sqref="H71:I71">
    <cfRule type="duplicateValues" dxfId="133" priority="274"/>
  </conditionalFormatting>
  <conditionalFormatting sqref="H60:I63">
    <cfRule type="duplicateValues" dxfId="132" priority="275"/>
    <cfRule type="duplicateValues" priority="276"/>
  </conditionalFormatting>
  <conditionalFormatting sqref="K30">
    <cfRule type="colorScale" priority="278">
      <colorScale>
        <cfvo type="min"/>
        <cfvo type="max"/>
        <color rgb="FFFCFCFF"/>
        <color rgb="FFF8696B"/>
      </colorScale>
    </cfRule>
  </conditionalFormatting>
  <conditionalFormatting sqref="H85:I85 H34:I59 H74:I76 H68:I70">
    <cfRule type="duplicateValues" dxfId="131" priority="280"/>
  </conditionalFormatting>
  <conditionalFormatting sqref="H13:I13">
    <cfRule type="duplicateValues" dxfId="130" priority="5"/>
  </conditionalFormatting>
  <conditionalFormatting sqref="H14:I14">
    <cfRule type="duplicateValues" dxfId="129" priority="4"/>
  </conditionalFormatting>
  <conditionalFormatting sqref="H15:I15">
    <cfRule type="duplicateValues" dxfId="128" priority="3"/>
  </conditionalFormatting>
  <conditionalFormatting sqref="H16:I16">
    <cfRule type="duplicateValues" dxfId="127" priority="2"/>
  </conditionalFormatting>
  <conditionalFormatting sqref="H17:I17">
    <cfRule type="duplicateValues" dxfId="126" priority="1"/>
  </conditionalFormatting>
  <conditionalFormatting sqref="H28:I28">
    <cfRule type="duplicateValues" dxfId="125" priority="347"/>
  </conditionalFormatting>
  <pageMargins left="0" right="0" top="0" bottom="0" header="0.3" footer="0.3"/>
  <pageSetup scale="84" fitToHeight="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349"/>
  <sheetViews>
    <sheetView topLeftCell="A98" workbookViewId="0">
      <selection activeCell="J114" sqref="J114"/>
    </sheetView>
  </sheetViews>
  <sheetFormatPr defaultColWidth="9.08984375" defaultRowHeight="14.5" x14ac:dyDescent="0.35"/>
  <cols>
    <col min="1" max="1" width="3.1796875" style="4" customWidth="1"/>
    <col min="2" max="2" width="3.90625" style="4" bestFit="1" customWidth="1"/>
    <col min="3" max="3" width="4.81640625" style="4" bestFit="1" customWidth="1"/>
    <col min="4" max="4" width="16.08984375" style="4" customWidth="1"/>
    <col min="5" max="5" width="7.08984375" style="4" bestFit="1" customWidth="1"/>
    <col min="6" max="6" width="6.08984375" style="4" bestFit="1" customWidth="1"/>
    <col min="7" max="7" width="5.6328125" style="4" bestFit="1" customWidth="1"/>
    <col min="8" max="8" width="8" style="4" customWidth="1"/>
    <col min="9" max="9" width="7.453125" style="4" customWidth="1"/>
    <col min="10" max="10" width="6.81640625" style="4" bestFit="1" customWidth="1"/>
    <col min="11" max="11" width="8" style="4" customWidth="1"/>
    <col min="12" max="12" width="6.08984375" style="4" bestFit="1" customWidth="1"/>
    <col min="13" max="14" width="4.90625" style="4" bestFit="1" customWidth="1"/>
    <col min="15" max="15" width="9.08984375" style="4"/>
    <col min="16" max="16" width="9.6328125" style="4" customWidth="1"/>
    <col min="17" max="17" width="9.08984375" style="4"/>
    <col min="18" max="18" width="9.08984375" style="1"/>
    <col min="19" max="19" width="9.08984375" style="4"/>
    <col min="20" max="20" width="10.90625" style="27" customWidth="1"/>
    <col min="21" max="21" width="9.08984375" style="4"/>
    <col min="22" max="22" width="8.81640625" style="4" customWidth="1"/>
    <col min="23" max="23" width="9.08984375" style="4"/>
    <col min="24" max="24" width="10.1796875" style="4" customWidth="1"/>
    <col min="25" max="116" width="9.08984375" style="22"/>
    <col min="117" max="16384" width="9.08984375" style="4"/>
  </cols>
  <sheetData>
    <row r="1" spans="1:116" s="20" customFormat="1" x14ac:dyDescent="0.35">
      <c r="A1" s="18" t="s">
        <v>41</v>
      </c>
      <c r="D1" s="20" t="s">
        <v>4</v>
      </c>
      <c r="E1" s="20" t="s">
        <v>5</v>
      </c>
      <c r="F1" s="20" t="s">
        <v>6</v>
      </c>
      <c r="G1" s="20" t="s">
        <v>7</v>
      </c>
      <c r="H1" s="20" t="s">
        <v>5</v>
      </c>
      <c r="I1" s="20" t="s">
        <v>6</v>
      </c>
      <c r="J1" s="20" t="s">
        <v>7</v>
      </c>
      <c r="K1" s="20" t="s">
        <v>122</v>
      </c>
      <c r="L1" s="20" t="s">
        <v>5</v>
      </c>
      <c r="M1" s="20" t="s">
        <v>6</v>
      </c>
      <c r="N1" s="20" t="s">
        <v>7</v>
      </c>
      <c r="O1" s="20" t="s">
        <v>89</v>
      </c>
      <c r="P1" s="20" t="s">
        <v>88</v>
      </c>
      <c r="Q1" s="20" t="s">
        <v>58</v>
      </c>
      <c r="R1" s="20" t="s">
        <v>39</v>
      </c>
      <c r="S1" s="20" t="s">
        <v>53</v>
      </c>
      <c r="T1" s="20" t="s">
        <v>54</v>
      </c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</row>
    <row r="2" spans="1:116" s="3" customFormat="1" x14ac:dyDescent="0.35">
      <c r="A2" s="3" t="s">
        <v>41</v>
      </c>
      <c r="B2" s="4" t="s">
        <v>42</v>
      </c>
      <c r="C2" s="4" t="s">
        <v>52</v>
      </c>
      <c r="D2" s="68" t="s">
        <v>139</v>
      </c>
      <c r="E2" s="16">
        <v>521</v>
      </c>
      <c r="F2" s="16"/>
      <c r="G2" s="16"/>
      <c r="H2" s="22">
        <v>0</v>
      </c>
      <c r="I2" s="22"/>
      <c r="J2" s="22"/>
      <c r="K2" s="22">
        <f t="shared" ref="K2:K17" si="0">SUM(H2:J2)</f>
        <v>0</v>
      </c>
      <c r="L2" s="16">
        <v>0</v>
      </c>
      <c r="M2" s="16"/>
      <c r="N2" s="16"/>
      <c r="O2" s="22"/>
      <c r="P2" s="22">
        <v>10</v>
      </c>
      <c r="Q2" s="22">
        <f t="shared" ref="Q2:Q17" si="1">SUM(L2:O2)</f>
        <v>0</v>
      </c>
      <c r="R2" s="1">
        <f t="shared" ref="R2:R17" si="2">SUM(P2:Q2)</f>
        <v>10</v>
      </c>
      <c r="S2" s="4"/>
      <c r="T2" s="27">
        <f t="shared" ref="T2:T17" si="3">SUM(R2:S2)</f>
        <v>10</v>
      </c>
      <c r="U2" s="22"/>
      <c r="V2" s="22"/>
      <c r="W2" s="108"/>
      <c r="X2" s="108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</row>
    <row r="3" spans="1:116" s="19" customFormat="1" ht="15" thickBot="1" x14ac:dyDescent="0.4">
      <c r="A3" s="3" t="s">
        <v>41</v>
      </c>
      <c r="B3" s="4" t="s">
        <v>46</v>
      </c>
      <c r="C3" s="4" t="s">
        <v>57</v>
      </c>
      <c r="D3" s="68" t="s">
        <v>153</v>
      </c>
      <c r="E3" s="4"/>
      <c r="F3" s="4"/>
      <c r="G3" s="4"/>
      <c r="H3" s="4">
        <v>17.541</v>
      </c>
      <c r="I3" s="4"/>
      <c r="J3" s="4"/>
      <c r="K3" s="22">
        <f t="shared" si="0"/>
        <v>17.541</v>
      </c>
      <c r="L3" s="16"/>
      <c r="M3" s="16"/>
      <c r="N3" s="16"/>
      <c r="O3" s="22"/>
      <c r="P3" s="4">
        <v>11</v>
      </c>
      <c r="Q3" s="22">
        <f t="shared" si="1"/>
        <v>0</v>
      </c>
      <c r="R3" s="1">
        <f t="shared" si="2"/>
        <v>11</v>
      </c>
      <c r="S3" s="4"/>
      <c r="T3" s="27">
        <f t="shared" si="3"/>
        <v>11</v>
      </c>
      <c r="U3" s="4"/>
      <c r="V3" s="53"/>
      <c r="W3" s="81">
        <v>5</v>
      </c>
      <c r="X3" s="81">
        <v>41</v>
      </c>
      <c r="Y3" s="59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</row>
    <row r="4" spans="1:116" s="20" customFormat="1" x14ac:dyDescent="0.35">
      <c r="A4" s="3" t="s">
        <v>41</v>
      </c>
      <c r="B4" s="4" t="s">
        <v>46</v>
      </c>
      <c r="C4" s="4" t="s">
        <v>49</v>
      </c>
      <c r="D4" s="68" t="s">
        <v>136</v>
      </c>
      <c r="E4" s="4"/>
      <c r="F4" s="4"/>
      <c r="G4" s="4"/>
      <c r="H4" s="4">
        <v>100</v>
      </c>
      <c r="I4" s="4"/>
      <c r="J4" s="4"/>
      <c r="K4" s="22">
        <f t="shared" si="0"/>
        <v>100</v>
      </c>
      <c r="L4" s="16"/>
      <c r="M4" s="16"/>
      <c r="N4" s="16"/>
      <c r="O4" s="4"/>
      <c r="P4" s="4">
        <v>0</v>
      </c>
      <c r="Q4" s="22">
        <f t="shared" si="1"/>
        <v>0</v>
      </c>
      <c r="R4" s="1">
        <f t="shared" si="2"/>
        <v>0</v>
      </c>
      <c r="S4" s="4"/>
      <c r="T4" s="27">
        <f t="shared" si="3"/>
        <v>0</v>
      </c>
      <c r="U4" s="4"/>
      <c r="V4" s="53"/>
      <c r="W4" s="113"/>
      <c r="X4" s="122"/>
      <c r="Y4" s="59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</row>
    <row r="5" spans="1:116" s="9" customFormat="1" x14ac:dyDescent="0.35">
      <c r="A5" s="18"/>
      <c r="B5" s="4" t="s">
        <v>46</v>
      </c>
      <c r="C5" s="4" t="s">
        <v>49</v>
      </c>
      <c r="D5" s="68" t="s">
        <v>155</v>
      </c>
      <c r="E5" s="4"/>
      <c r="F5" s="4"/>
      <c r="G5" s="4"/>
      <c r="H5" s="4">
        <v>21.393000000000001</v>
      </c>
      <c r="I5" s="4"/>
      <c r="J5" s="4"/>
      <c r="K5" s="22">
        <f t="shared" si="0"/>
        <v>21.393000000000001</v>
      </c>
      <c r="L5" s="16">
        <v>8</v>
      </c>
      <c r="M5" s="16"/>
      <c r="N5" s="16"/>
      <c r="O5" s="22"/>
      <c r="P5" s="4">
        <v>42</v>
      </c>
      <c r="Q5" s="22">
        <f t="shared" si="1"/>
        <v>8</v>
      </c>
      <c r="R5" s="1">
        <f t="shared" si="2"/>
        <v>50</v>
      </c>
      <c r="S5" s="4"/>
      <c r="T5" s="27">
        <f t="shared" si="3"/>
        <v>50</v>
      </c>
      <c r="U5" s="20"/>
      <c r="V5" s="29"/>
      <c r="W5" s="117"/>
      <c r="X5" s="126"/>
      <c r="Y5" s="50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</row>
    <row r="6" spans="1:116" s="3" customFormat="1" x14ac:dyDescent="0.35">
      <c r="A6" s="3" t="s">
        <v>41</v>
      </c>
      <c r="B6" s="4" t="s">
        <v>46</v>
      </c>
      <c r="C6" s="4" t="s">
        <v>57</v>
      </c>
      <c r="D6" s="68" t="s">
        <v>152</v>
      </c>
      <c r="E6" s="4"/>
      <c r="F6" s="4"/>
      <c r="G6" s="4"/>
      <c r="H6" s="4">
        <v>18.004999999999999</v>
      </c>
      <c r="I6" s="4"/>
      <c r="J6" s="4"/>
      <c r="K6" s="22">
        <f t="shared" si="0"/>
        <v>18.004999999999999</v>
      </c>
      <c r="L6" s="16"/>
      <c r="M6" s="16"/>
      <c r="N6" s="16"/>
      <c r="O6" s="22"/>
      <c r="P6" s="4">
        <v>13</v>
      </c>
      <c r="Q6" s="22">
        <f t="shared" si="1"/>
        <v>0</v>
      </c>
      <c r="R6" s="1">
        <f t="shared" si="2"/>
        <v>13</v>
      </c>
      <c r="S6" s="4"/>
      <c r="T6" s="27">
        <f t="shared" si="3"/>
        <v>13</v>
      </c>
      <c r="U6" s="4"/>
      <c r="V6" s="4"/>
      <c r="W6" s="111">
        <v>9.5</v>
      </c>
      <c r="X6" s="111">
        <v>60.5</v>
      </c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</row>
    <row r="7" spans="1:116" s="19" customFormat="1" ht="15" thickBot="1" x14ac:dyDescent="0.4">
      <c r="A7" s="18" t="s">
        <v>41</v>
      </c>
      <c r="B7" s="22" t="s">
        <v>42</v>
      </c>
      <c r="C7" s="22" t="s">
        <v>50</v>
      </c>
      <c r="D7" s="70" t="s">
        <v>130</v>
      </c>
      <c r="E7" s="22">
        <v>67</v>
      </c>
      <c r="F7" s="22"/>
      <c r="G7" s="22"/>
      <c r="H7" s="22">
        <v>22.89</v>
      </c>
      <c r="I7" s="22"/>
      <c r="J7" s="22"/>
      <c r="K7" s="22">
        <f t="shared" si="0"/>
        <v>22.89</v>
      </c>
      <c r="L7" s="22">
        <v>9</v>
      </c>
      <c r="M7" s="22"/>
      <c r="N7" s="22"/>
      <c r="O7" s="22"/>
      <c r="P7" s="22">
        <v>62</v>
      </c>
      <c r="Q7" s="22">
        <f t="shared" si="1"/>
        <v>9</v>
      </c>
      <c r="R7" s="1">
        <f t="shared" si="2"/>
        <v>71</v>
      </c>
      <c r="S7" s="22"/>
      <c r="T7" s="27">
        <f t="shared" si="3"/>
        <v>71</v>
      </c>
      <c r="U7" s="22" t="s">
        <v>40</v>
      </c>
      <c r="V7" s="106"/>
      <c r="W7" s="51"/>
      <c r="X7" s="51"/>
      <c r="Y7" s="59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</row>
    <row r="8" spans="1:116" s="20" customFormat="1" ht="15" thickBot="1" x14ac:dyDescent="0.4">
      <c r="A8" s="3" t="s">
        <v>41</v>
      </c>
      <c r="B8" s="49" t="s">
        <v>42</v>
      </c>
      <c r="C8" s="16" t="s">
        <v>50</v>
      </c>
      <c r="D8" s="71" t="s">
        <v>157</v>
      </c>
      <c r="E8" s="16">
        <v>1</v>
      </c>
      <c r="F8" s="16"/>
      <c r="G8" s="16"/>
      <c r="H8" s="49">
        <v>100</v>
      </c>
      <c r="I8" s="49"/>
      <c r="J8" s="49"/>
      <c r="K8" s="16">
        <f t="shared" si="0"/>
        <v>100</v>
      </c>
      <c r="L8" s="49"/>
      <c r="M8" s="49"/>
      <c r="N8" s="49"/>
      <c r="O8" s="16"/>
      <c r="P8" s="49">
        <v>48</v>
      </c>
      <c r="Q8" s="16">
        <f t="shared" si="1"/>
        <v>0</v>
      </c>
      <c r="R8" s="1">
        <f t="shared" si="2"/>
        <v>48</v>
      </c>
      <c r="S8" s="49"/>
      <c r="T8" s="27">
        <f t="shared" si="3"/>
        <v>48</v>
      </c>
      <c r="U8" s="22" t="s">
        <v>40</v>
      </c>
      <c r="V8" s="107"/>
      <c r="W8" s="115">
        <v>12.5</v>
      </c>
      <c r="X8" s="124">
        <v>73.5</v>
      </c>
      <c r="Y8" s="59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</row>
    <row r="9" spans="1:116" s="20" customFormat="1" x14ac:dyDescent="0.35">
      <c r="A9" s="3" t="s">
        <v>41</v>
      </c>
      <c r="B9" s="4" t="s">
        <v>42</v>
      </c>
      <c r="C9" s="4" t="s">
        <v>48</v>
      </c>
      <c r="D9" s="68" t="s">
        <v>123</v>
      </c>
      <c r="E9" s="16">
        <v>11</v>
      </c>
      <c r="F9" s="16"/>
      <c r="G9" s="16"/>
      <c r="H9" s="4">
        <v>15.14</v>
      </c>
      <c r="I9" s="4"/>
      <c r="J9" s="4"/>
      <c r="K9" s="22">
        <f t="shared" si="0"/>
        <v>15.14</v>
      </c>
      <c r="L9" s="16">
        <v>10</v>
      </c>
      <c r="M9" s="16"/>
      <c r="N9" s="16"/>
      <c r="O9" s="22"/>
      <c r="P9" s="4">
        <v>79.5</v>
      </c>
      <c r="Q9" s="22">
        <f t="shared" si="1"/>
        <v>10</v>
      </c>
      <c r="R9" s="1">
        <f t="shared" si="2"/>
        <v>89.5</v>
      </c>
      <c r="S9" s="4"/>
      <c r="T9" s="27">
        <f t="shared" si="3"/>
        <v>89.5</v>
      </c>
      <c r="V9" s="29"/>
      <c r="W9" s="110"/>
      <c r="X9" s="120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</row>
    <row r="10" spans="1:116" s="3" customFormat="1" ht="15" thickBot="1" x14ac:dyDescent="0.4">
      <c r="A10" s="3" t="s">
        <v>41</v>
      </c>
      <c r="B10" s="16" t="s">
        <v>42</v>
      </c>
      <c r="C10" s="16" t="s">
        <v>50</v>
      </c>
      <c r="D10" s="71" t="s">
        <v>123</v>
      </c>
      <c r="E10" s="16">
        <v>95</v>
      </c>
      <c r="F10" s="16"/>
      <c r="G10" s="16"/>
      <c r="H10" s="16">
        <v>100</v>
      </c>
      <c r="I10" s="16"/>
      <c r="J10" s="16"/>
      <c r="K10" s="16">
        <f t="shared" si="0"/>
        <v>100</v>
      </c>
      <c r="L10" s="16"/>
      <c r="M10" s="16"/>
      <c r="N10" s="16"/>
      <c r="O10" s="16"/>
      <c r="P10" s="16">
        <v>46</v>
      </c>
      <c r="Q10" s="16">
        <f t="shared" si="1"/>
        <v>0</v>
      </c>
      <c r="R10" s="1">
        <f t="shared" si="2"/>
        <v>46</v>
      </c>
      <c r="S10" s="16"/>
      <c r="T10" s="27">
        <f t="shared" si="3"/>
        <v>46</v>
      </c>
      <c r="U10" s="22" t="s">
        <v>40</v>
      </c>
      <c r="V10" s="61"/>
      <c r="W10" s="76">
        <v>3.5</v>
      </c>
      <c r="X10" s="77">
        <v>34.5</v>
      </c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</row>
    <row r="11" spans="1:116" ht="15" thickBot="1" x14ac:dyDescent="0.4">
      <c r="A11" s="18"/>
      <c r="B11" s="22" t="s">
        <v>42</v>
      </c>
      <c r="C11" s="22" t="s">
        <v>45</v>
      </c>
      <c r="D11" s="67" t="s">
        <v>143</v>
      </c>
      <c r="E11" s="20">
        <v>24</v>
      </c>
      <c r="F11" s="20"/>
      <c r="G11" s="20"/>
      <c r="H11" s="67">
        <v>0</v>
      </c>
      <c r="I11" s="67"/>
      <c r="J11" s="67"/>
      <c r="K11" s="22">
        <f t="shared" si="0"/>
        <v>0</v>
      </c>
      <c r="L11" s="79">
        <v>0</v>
      </c>
      <c r="M11" s="79"/>
      <c r="N11" s="20"/>
      <c r="O11" s="51"/>
      <c r="P11" s="67">
        <v>40</v>
      </c>
      <c r="Q11" s="22">
        <f t="shared" si="1"/>
        <v>0</v>
      </c>
      <c r="R11" s="1">
        <f t="shared" si="2"/>
        <v>40</v>
      </c>
      <c r="S11" s="51"/>
      <c r="T11" s="27">
        <f t="shared" si="3"/>
        <v>40</v>
      </c>
      <c r="U11" s="51"/>
      <c r="V11" s="51"/>
      <c r="W11" s="74" t="s">
        <v>38</v>
      </c>
      <c r="X11" s="75" t="s">
        <v>53</v>
      </c>
    </row>
    <row r="12" spans="1:116" ht="15" thickBot="1" x14ac:dyDescent="0.4">
      <c r="A12" s="18" t="s">
        <v>41</v>
      </c>
      <c r="B12" s="4" t="s">
        <v>46</v>
      </c>
      <c r="C12" s="4" t="s">
        <v>47</v>
      </c>
      <c r="D12" s="68" t="s">
        <v>69</v>
      </c>
      <c r="E12" s="16">
        <v>7</v>
      </c>
      <c r="F12" s="16"/>
      <c r="G12" s="16"/>
      <c r="H12" s="22">
        <v>14.88</v>
      </c>
      <c r="I12" s="22"/>
      <c r="J12" s="22"/>
      <c r="K12" s="22">
        <f t="shared" si="0"/>
        <v>14.88</v>
      </c>
      <c r="L12" s="16">
        <v>6</v>
      </c>
      <c r="M12" s="16"/>
      <c r="N12" s="16"/>
      <c r="O12" s="22"/>
      <c r="P12" s="4">
        <v>43</v>
      </c>
      <c r="Q12" s="22">
        <f t="shared" si="1"/>
        <v>6</v>
      </c>
      <c r="R12" s="1">
        <f t="shared" si="2"/>
        <v>49</v>
      </c>
      <c r="T12" s="27">
        <f t="shared" si="3"/>
        <v>49</v>
      </c>
      <c r="U12" s="51"/>
      <c r="V12" s="51"/>
      <c r="W12" s="76">
        <v>5</v>
      </c>
      <c r="X12" s="77">
        <v>41</v>
      </c>
    </row>
    <row r="13" spans="1:116" ht="13.5" customHeight="1" thickBot="1" x14ac:dyDescent="0.4">
      <c r="A13" s="3" t="s">
        <v>41</v>
      </c>
      <c r="B13" s="4" t="s">
        <v>46</v>
      </c>
      <c r="C13" s="4" t="s">
        <v>51</v>
      </c>
      <c r="D13" s="68" t="s">
        <v>69</v>
      </c>
      <c r="E13" s="16">
        <v>22</v>
      </c>
      <c r="F13" s="16"/>
      <c r="G13" s="16"/>
      <c r="H13" s="4">
        <v>100</v>
      </c>
      <c r="K13" s="22">
        <f t="shared" si="0"/>
        <v>100</v>
      </c>
      <c r="L13" s="16"/>
      <c r="M13" s="16"/>
      <c r="N13" s="16"/>
      <c r="O13" s="22"/>
      <c r="P13" s="4">
        <v>65</v>
      </c>
      <c r="Q13" s="22">
        <f t="shared" si="1"/>
        <v>0</v>
      </c>
      <c r="R13" s="1">
        <f t="shared" si="2"/>
        <v>65</v>
      </c>
      <c r="T13" s="27">
        <f t="shared" si="3"/>
        <v>65</v>
      </c>
      <c r="W13" s="76">
        <v>11</v>
      </c>
      <c r="X13" s="77">
        <v>67</v>
      </c>
    </row>
    <row r="14" spans="1:116" ht="13.5" customHeight="1" thickBot="1" x14ac:dyDescent="0.4">
      <c r="A14" s="3" t="s">
        <v>41</v>
      </c>
      <c r="B14" s="4" t="s">
        <v>46</v>
      </c>
      <c r="C14" s="4" t="s">
        <v>57</v>
      </c>
      <c r="D14" s="68" t="s">
        <v>151</v>
      </c>
      <c r="H14" s="4">
        <v>16.963000000000001</v>
      </c>
      <c r="K14" s="22">
        <f t="shared" si="0"/>
        <v>16.963000000000001</v>
      </c>
      <c r="L14" s="16">
        <v>3</v>
      </c>
      <c r="M14" s="16"/>
      <c r="N14" s="16"/>
      <c r="O14" s="22"/>
      <c r="P14" s="4">
        <v>18</v>
      </c>
      <c r="Q14" s="22">
        <f t="shared" si="1"/>
        <v>3</v>
      </c>
      <c r="R14" s="1">
        <f t="shared" si="2"/>
        <v>21</v>
      </c>
      <c r="T14" s="27">
        <f t="shared" si="3"/>
        <v>21</v>
      </c>
      <c r="W14" s="76">
        <v>14</v>
      </c>
      <c r="X14" s="77">
        <v>80</v>
      </c>
    </row>
    <row r="15" spans="1:116" ht="13.5" customHeight="1" thickBot="1" x14ac:dyDescent="0.4">
      <c r="A15" s="3" t="s">
        <v>41</v>
      </c>
      <c r="B15" s="4" t="s">
        <v>46</v>
      </c>
      <c r="C15" s="4" t="s">
        <v>49</v>
      </c>
      <c r="D15" s="68" t="s">
        <v>151</v>
      </c>
      <c r="H15" s="4">
        <v>25.422999999999998</v>
      </c>
      <c r="K15" s="22">
        <f t="shared" si="0"/>
        <v>25.422999999999998</v>
      </c>
      <c r="L15" s="16"/>
      <c r="M15" s="16"/>
      <c r="N15" s="16"/>
      <c r="O15" s="22"/>
      <c r="P15" s="4">
        <v>18</v>
      </c>
      <c r="Q15" s="22">
        <f t="shared" si="1"/>
        <v>0</v>
      </c>
      <c r="R15" s="1">
        <f t="shared" si="2"/>
        <v>18</v>
      </c>
      <c r="T15" s="27">
        <f t="shared" si="3"/>
        <v>18</v>
      </c>
      <c r="W15" s="76">
        <v>8</v>
      </c>
      <c r="X15" s="77">
        <v>54</v>
      </c>
    </row>
    <row r="16" spans="1:116" ht="13.5" customHeight="1" thickBot="1" x14ac:dyDescent="0.4">
      <c r="A16" s="3" t="s">
        <v>41</v>
      </c>
      <c r="B16" s="4" t="s">
        <v>46</v>
      </c>
      <c r="C16" s="4" t="s">
        <v>57</v>
      </c>
      <c r="D16" s="68" t="s">
        <v>127</v>
      </c>
      <c r="H16" s="4">
        <v>17.204999999999998</v>
      </c>
      <c r="K16" s="22">
        <f t="shared" si="0"/>
        <v>17.204999999999998</v>
      </c>
      <c r="L16" s="16">
        <v>2</v>
      </c>
      <c r="M16" s="16"/>
      <c r="N16" s="16"/>
      <c r="O16" s="22"/>
      <c r="P16" s="4">
        <v>18</v>
      </c>
      <c r="Q16" s="22">
        <f t="shared" si="1"/>
        <v>2</v>
      </c>
      <c r="R16" s="1">
        <f t="shared" si="2"/>
        <v>20</v>
      </c>
      <c r="T16" s="27">
        <f t="shared" si="3"/>
        <v>20</v>
      </c>
      <c r="W16" s="76">
        <v>15.5</v>
      </c>
      <c r="X16" s="77">
        <v>86.5</v>
      </c>
      <c r="Y16" s="19"/>
      <c r="Z16" s="19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</row>
    <row r="17" spans="1:116" s="19" customFormat="1" ht="13.5" customHeight="1" thickBot="1" x14ac:dyDescent="0.4">
      <c r="A17" s="18"/>
      <c r="B17" s="4" t="s">
        <v>46</v>
      </c>
      <c r="C17" s="4" t="s">
        <v>49</v>
      </c>
      <c r="D17" s="68" t="s">
        <v>127</v>
      </c>
      <c r="E17" s="4"/>
      <c r="F17" s="4"/>
      <c r="G17" s="4"/>
      <c r="H17" s="4">
        <v>22.303000000000001</v>
      </c>
      <c r="I17" s="4"/>
      <c r="J17" s="4"/>
      <c r="K17" s="22">
        <f t="shared" si="0"/>
        <v>22.303000000000001</v>
      </c>
      <c r="L17" s="16">
        <v>7</v>
      </c>
      <c r="M17" s="16"/>
      <c r="N17" s="16"/>
      <c r="O17" s="22"/>
      <c r="P17" s="4">
        <v>60</v>
      </c>
      <c r="Q17" s="22">
        <f t="shared" si="1"/>
        <v>7</v>
      </c>
      <c r="R17" s="1">
        <f t="shared" si="2"/>
        <v>67</v>
      </c>
      <c r="S17" s="4"/>
      <c r="T17" s="27">
        <f t="shared" si="3"/>
        <v>67</v>
      </c>
      <c r="U17" s="20"/>
      <c r="V17" s="20"/>
      <c r="W17" s="116"/>
      <c r="X17" s="125"/>
      <c r="Y17" s="20"/>
      <c r="Z17" s="20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</row>
    <row r="18" spans="1:116" s="19" customFormat="1" ht="13.5" customHeight="1" thickBot="1" x14ac:dyDescent="0.4">
      <c r="A18" s="18"/>
      <c r="B18" s="4"/>
      <c r="C18" s="4"/>
      <c r="D18" s="68"/>
      <c r="E18" s="4"/>
      <c r="F18" s="4"/>
      <c r="G18" s="4"/>
      <c r="H18" s="4"/>
      <c r="I18" s="4"/>
      <c r="J18" s="4"/>
      <c r="K18" s="22"/>
      <c r="L18" s="20">
        <f>SUM(L16:L17)</f>
        <v>9</v>
      </c>
      <c r="M18" s="16"/>
      <c r="N18" s="16"/>
      <c r="O18" s="22"/>
      <c r="P18" s="4"/>
      <c r="Q18" s="22"/>
      <c r="R18" s="1"/>
      <c r="S18" s="4"/>
      <c r="T18" s="27"/>
      <c r="U18" s="20"/>
      <c r="V18" s="20"/>
      <c r="W18" s="116"/>
      <c r="X18" s="125"/>
      <c r="Y18" s="20"/>
      <c r="Z18" s="20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</row>
    <row r="19" spans="1:116" s="20" customFormat="1" ht="13.5" customHeight="1" thickBot="1" x14ac:dyDescent="0.4">
      <c r="A19" s="3" t="s">
        <v>41</v>
      </c>
      <c r="B19" s="4" t="s">
        <v>46</v>
      </c>
      <c r="C19" s="4" t="s">
        <v>57</v>
      </c>
      <c r="D19" s="68" t="s">
        <v>160</v>
      </c>
      <c r="E19" s="4"/>
      <c r="F19" s="4"/>
      <c r="G19" s="4"/>
      <c r="H19" s="4">
        <v>18.303999999999998</v>
      </c>
      <c r="I19" s="4"/>
      <c r="J19" s="4"/>
      <c r="K19" s="22">
        <f t="shared" ref="K19:K44" si="4">SUM(H19:J19)</f>
        <v>18.303999999999998</v>
      </c>
      <c r="L19" s="16"/>
      <c r="M19" s="16"/>
      <c r="N19" s="16"/>
      <c r="O19" s="22"/>
      <c r="P19" s="4">
        <v>0</v>
      </c>
      <c r="Q19" s="22">
        <f t="shared" ref="Q19:Q44" si="5">SUM(L19:O19)</f>
        <v>0</v>
      </c>
      <c r="R19" s="1">
        <f t="shared" ref="R19:R44" si="6">SUM(P19:Q19)</f>
        <v>0</v>
      </c>
      <c r="S19" s="4"/>
      <c r="T19" s="27">
        <f t="shared" ref="T19:T44" si="7">SUM(R19:S19)</f>
        <v>0</v>
      </c>
      <c r="U19" s="4"/>
      <c r="V19" s="4"/>
      <c r="W19" s="76">
        <v>6.5</v>
      </c>
      <c r="X19" s="77">
        <v>47.5</v>
      </c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</row>
    <row r="20" spans="1:116" ht="13.5" customHeight="1" x14ac:dyDescent="0.35">
      <c r="A20" s="3" t="s">
        <v>41</v>
      </c>
      <c r="B20" s="4" t="s">
        <v>46</v>
      </c>
      <c r="C20" s="4" t="s">
        <v>49</v>
      </c>
      <c r="D20" s="68" t="s">
        <v>160</v>
      </c>
      <c r="H20" s="4">
        <v>24.463999999999999</v>
      </c>
      <c r="K20" s="22">
        <f t="shared" si="4"/>
        <v>24.463999999999999</v>
      </c>
      <c r="L20" s="16">
        <v>1</v>
      </c>
      <c r="M20" s="16"/>
      <c r="N20" s="16"/>
      <c r="P20" s="4">
        <v>0</v>
      </c>
      <c r="Q20" s="22">
        <f t="shared" si="5"/>
        <v>1</v>
      </c>
      <c r="R20" s="1">
        <f t="shared" si="6"/>
        <v>1</v>
      </c>
      <c r="T20" s="27">
        <f t="shared" si="7"/>
        <v>1</v>
      </c>
      <c r="W20" s="81">
        <v>12.5</v>
      </c>
      <c r="X20" s="81">
        <v>73.5</v>
      </c>
    </row>
    <row r="21" spans="1:116" ht="13.5" customHeight="1" x14ac:dyDescent="0.35">
      <c r="A21" s="18"/>
      <c r="B21" s="4" t="s">
        <v>42</v>
      </c>
      <c r="C21" s="4" t="s">
        <v>48</v>
      </c>
      <c r="D21" s="68" t="s">
        <v>73</v>
      </c>
      <c r="E21" s="16">
        <v>18</v>
      </c>
      <c r="F21" s="16"/>
      <c r="G21" s="16"/>
      <c r="H21" s="4">
        <v>26.55</v>
      </c>
      <c r="K21" s="22">
        <f t="shared" si="4"/>
        <v>26.55</v>
      </c>
      <c r="L21" s="16">
        <v>8</v>
      </c>
      <c r="M21" s="16"/>
      <c r="N21" s="16"/>
      <c r="O21" s="22"/>
      <c r="P21" s="4">
        <v>93</v>
      </c>
      <c r="Q21" s="22">
        <f t="shared" si="5"/>
        <v>8</v>
      </c>
      <c r="R21" s="1">
        <f t="shared" si="6"/>
        <v>101</v>
      </c>
      <c r="T21" s="27">
        <f t="shared" si="7"/>
        <v>101</v>
      </c>
    </row>
    <row r="22" spans="1:116" ht="13.5" customHeight="1" x14ac:dyDescent="0.35">
      <c r="A22" s="3" t="s">
        <v>41</v>
      </c>
      <c r="B22" s="49" t="s">
        <v>42</v>
      </c>
      <c r="C22" s="16" t="s">
        <v>50</v>
      </c>
      <c r="D22" s="71" t="s">
        <v>73</v>
      </c>
      <c r="E22" s="16">
        <v>1</v>
      </c>
      <c r="F22" s="16"/>
      <c r="G22" s="16"/>
      <c r="H22" s="49">
        <v>100</v>
      </c>
      <c r="I22" s="49"/>
      <c r="J22" s="49"/>
      <c r="K22" s="16">
        <f t="shared" si="4"/>
        <v>100</v>
      </c>
      <c r="L22" s="49"/>
      <c r="M22" s="49"/>
      <c r="N22" s="49"/>
      <c r="O22" s="16"/>
      <c r="P22" s="49">
        <v>48</v>
      </c>
      <c r="Q22" s="16">
        <f t="shared" si="5"/>
        <v>0</v>
      </c>
      <c r="R22" s="1">
        <f t="shared" si="6"/>
        <v>48</v>
      </c>
      <c r="S22" s="49"/>
      <c r="T22" s="27">
        <f t="shared" si="7"/>
        <v>48</v>
      </c>
      <c r="U22" s="22">
        <f>SUM(R22,R23)</f>
        <v>58</v>
      </c>
      <c r="V22" s="61"/>
      <c r="W22" s="81">
        <v>14</v>
      </c>
      <c r="X22" s="81">
        <v>80</v>
      </c>
    </row>
    <row r="23" spans="1:116" x14ac:dyDescent="0.35">
      <c r="A23" s="3" t="s">
        <v>41</v>
      </c>
      <c r="B23" s="22" t="s">
        <v>42</v>
      </c>
      <c r="C23" s="22" t="s">
        <v>43</v>
      </c>
      <c r="D23" s="22" t="s">
        <v>66</v>
      </c>
      <c r="E23" s="16" t="s">
        <v>115</v>
      </c>
      <c r="F23" s="16"/>
      <c r="G23" s="16"/>
      <c r="H23" s="22">
        <v>0</v>
      </c>
      <c r="I23" s="22">
        <v>0</v>
      </c>
      <c r="J23" s="22">
        <v>0</v>
      </c>
      <c r="K23" s="22">
        <f t="shared" si="4"/>
        <v>0</v>
      </c>
      <c r="L23" s="16">
        <v>0</v>
      </c>
      <c r="M23" s="16"/>
      <c r="N23" s="16"/>
      <c r="O23" s="22"/>
      <c r="P23" s="22">
        <v>10</v>
      </c>
      <c r="Q23" s="22">
        <f t="shared" si="5"/>
        <v>0</v>
      </c>
      <c r="R23" s="1">
        <f t="shared" si="6"/>
        <v>10</v>
      </c>
      <c r="S23" s="22"/>
      <c r="T23" s="27">
        <f t="shared" si="7"/>
        <v>10</v>
      </c>
      <c r="U23" s="9"/>
      <c r="V23" s="9"/>
      <c r="W23" s="101"/>
      <c r="X23" s="101"/>
    </row>
    <row r="24" spans="1:116" x14ac:dyDescent="0.35">
      <c r="A24" s="3" t="s">
        <v>41</v>
      </c>
      <c r="B24" s="4" t="s">
        <v>42</v>
      </c>
      <c r="C24" s="4" t="s">
        <v>48</v>
      </c>
      <c r="D24" s="68" t="s">
        <v>66</v>
      </c>
      <c r="E24" s="16">
        <v>16</v>
      </c>
      <c r="F24" s="16"/>
      <c r="G24" s="16"/>
      <c r="H24" s="4">
        <v>100</v>
      </c>
      <c r="K24" s="22">
        <f t="shared" si="4"/>
        <v>100</v>
      </c>
      <c r="L24" s="16"/>
      <c r="M24" s="16"/>
      <c r="N24" s="16"/>
      <c r="O24" s="22"/>
      <c r="P24" s="4">
        <v>41.5</v>
      </c>
      <c r="Q24" s="22">
        <f t="shared" si="5"/>
        <v>0</v>
      </c>
      <c r="R24" s="1">
        <f t="shared" si="6"/>
        <v>41.5</v>
      </c>
      <c r="T24" s="27">
        <f t="shared" si="7"/>
        <v>41.5</v>
      </c>
      <c r="U24" s="51"/>
      <c r="V24" s="51"/>
      <c r="W24" s="51"/>
      <c r="X24" s="51"/>
    </row>
    <row r="25" spans="1:116" s="5" customFormat="1" x14ac:dyDescent="0.35">
      <c r="A25" s="3" t="s">
        <v>41</v>
      </c>
      <c r="B25" s="22" t="s">
        <v>42</v>
      </c>
      <c r="C25" s="22" t="s">
        <v>50</v>
      </c>
      <c r="D25" s="70" t="s">
        <v>66</v>
      </c>
      <c r="E25" s="22">
        <v>79</v>
      </c>
      <c r="F25" s="22"/>
      <c r="G25" s="22"/>
      <c r="H25" s="22">
        <v>41.62</v>
      </c>
      <c r="I25" s="22"/>
      <c r="J25" s="22"/>
      <c r="K25" s="22">
        <f t="shared" si="4"/>
        <v>41.62</v>
      </c>
      <c r="L25" s="22">
        <v>6</v>
      </c>
      <c r="M25" s="22"/>
      <c r="N25" s="22"/>
      <c r="O25" s="22"/>
      <c r="P25" s="22">
        <v>26</v>
      </c>
      <c r="Q25" s="22">
        <f t="shared" si="5"/>
        <v>6</v>
      </c>
      <c r="R25" s="1">
        <f t="shared" si="6"/>
        <v>32</v>
      </c>
      <c r="S25" s="22"/>
      <c r="T25" s="27">
        <f t="shared" si="7"/>
        <v>32</v>
      </c>
      <c r="U25" s="22">
        <f>SUM(R25,R26)</f>
        <v>81</v>
      </c>
      <c r="V25" s="8"/>
      <c r="W25" s="81">
        <v>17</v>
      </c>
      <c r="X25" s="81">
        <v>93</v>
      </c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</row>
    <row r="26" spans="1:116" s="13" customFormat="1" x14ac:dyDescent="0.35">
      <c r="A26" s="18" t="s">
        <v>41</v>
      </c>
      <c r="B26" s="16" t="s">
        <v>42</v>
      </c>
      <c r="C26" s="16" t="s">
        <v>50</v>
      </c>
      <c r="D26" s="71" t="s">
        <v>86</v>
      </c>
      <c r="E26" s="16">
        <v>2</v>
      </c>
      <c r="F26" s="16"/>
      <c r="G26" s="16"/>
      <c r="H26" s="16">
        <v>14.92</v>
      </c>
      <c r="I26" s="16"/>
      <c r="J26" s="16"/>
      <c r="K26" s="16">
        <f t="shared" si="4"/>
        <v>14.92</v>
      </c>
      <c r="L26" s="16">
        <v>10</v>
      </c>
      <c r="M26" s="16"/>
      <c r="N26" s="16"/>
      <c r="O26" s="16"/>
      <c r="P26" s="16">
        <v>39</v>
      </c>
      <c r="Q26" s="16">
        <f t="shared" si="5"/>
        <v>10</v>
      </c>
      <c r="R26" s="1">
        <f t="shared" si="6"/>
        <v>49</v>
      </c>
      <c r="S26" s="16"/>
      <c r="T26" s="27">
        <f t="shared" si="7"/>
        <v>49</v>
      </c>
      <c r="U26" s="105"/>
      <c r="V26" s="66"/>
      <c r="W26" s="20"/>
      <c r="X26" s="20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</row>
    <row r="27" spans="1:116" s="20" customFormat="1" x14ac:dyDescent="0.35">
      <c r="A27" s="18"/>
      <c r="B27" s="4" t="s">
        <v>42</v>
      </c>
      <c r="C27" s="4" t="s">
        <v>48</v>
      </c>
      <c r="D27" s="68" t="s">
        <v>133</v>
      </c>
      <c r="E27" s="16">
        <v>10</v>
      </c>
      <c r="F27" s="16"/>
      <c r="G27" s="16"/>
      <c r="H27" s="4">
        <v>100</v>
      </c>
      <c r="I27" s="4"/>
      <c r="J27" s="4"/>
      <c r="K27" s="22">
        <f t="shared" si="4"/>
        <v>100</v>
      </c>
      <c r="L27" s="16"/>
      <c r="M27" s="16"/>
      <c r="N27" s="16"/>
      <c r="O27" s="22"/>
      <c r="P27" s="4">
        <v>41.5</v>
      </c>
      <c r="Q27" s="22">
        <f t="shared" si="5"/>
        <v>0</v>
      </c>
      <c r="R27" s="1">
        <f t="shared" si="6"/>
        <v>41.5</v>
      </c>
      <c r="S27" s="4"/>
      <c r="T27" s="27">
        <f t="shared" si="7"/>
        <v>41.5</v>
      </c>
      <c r="U27" s="4"/>
      <c r="V27" s="4"/>
      <c r="W27" s="4"/>
      <c r="X27" s="4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</row>
    <row r="28" spans="1:116" s="3" customFormat="1" x14ac:dyDescent="0.35">
      <c r="A28" s="3" t="s">
        <v>41</v>
      </c>
      <c r="B28" s="22" t="s">
        <v>42</v>
      </c>
      <c r="C28" s="22" t="s">
        <v>50</v>
      </c>
      <c r="D28" s="70" t="s">
        <v>159</v>
      </c>
      <c r="E28" s="22">
        <v>92</v>
      </c>
      <c r="F28" s="22"/>
      <c r="G28" s="22"/>
      <c r="H28" s="22">
        <v>26.46</v>
      </c>
      <c r="I28" s="22"/>
      <c r="J28" s="22"/>
      <c r="K28" s="22">
        <f t="shared" si="4"/>
        <v>26.46</v>
      </c>
      <c r="L28" s="22">
        <v>8</v>
      </c>
      <c r="M28" s="22"/>
      <c r="N28" s="22"/>
      <c r="O28" s="22"/>
      <c r="P28" s="22">
        <v>44</v>
      </c>
      <c r="Q28" s="22">
        <f t="shared" si="5"/>
        <v>8</v>
      </c>
      <c r="R28" s="1">
        <f t="shared" si="6"/>
        <v>52</v>
      </c>
      <c r="S28" s="22"/>
      <c r="T28" s="27">
        <f t="shared" si="7"/>
        <v>52</v>
      </c>
      <c r="U28" s="23" t="s">
        <v>40</v>
      </c>
      <c r="V28" s="66"/>
      <c r="W28" s="96" t="s">
        <v>3</v>
      </c>
      <c r="X28" s="96" t="s">
        <v>3</v>
      </c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</row>
    <row r="29" spans="1:116" x14ac:dyDescent="0.35">
      <c r="A29" s="3" t="s">
        <v>41</v>
      </c>
      <c r="B29" s="4" t="s">
        <v>42</v>
      </c>
      <c r="C29" s="4" t="s">
        <v>52</v>
      </c>
      <c r="D29" s="68" t="s">
        <v>144</v>
      </c>
      <c r="E29" s="16" t="s">
        <v>163</v>
      </c>
      <c r="F29" s="16"/>
      <c r="G29" s="16"/>
      <c r="H29" s="4">
        <v>0</v>
      </c>
      <c r="K29" s="22">
        <f t="shared" si="4"/>
        <v>0</v>
      </c>
      <c r="L29" s="16">
        <v>0</v>
      </c>
      <c r="M29" s="16"/>
      <c r="N29" s="16"/>
      <c r="O29" s="22"/>
      <c r="P29" s="4">
        <v>20</v>
      </c>
      <c r="Q29" s="22">
        <f t="shared" si="5"/>
        <v>0</v>
      </c>
      <c r="R29" s="1">
        <f t="shared" si="6"/>
        <v>20</v>
      </c>
      <c r="T29" s="27">
        <f t="shared" si="7"/>
        <v>20</v>
      </c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</row>
    <row r="30" spans="1:116" s="19" customFormat="1" x14ac:dyDescent="0.35">
      <c r="A30" s="3" t="s">
        <v>41</v>
      </c>
      <c r="B30" s="22" t="s">
        <v>42</v>
      </c>
      <c r="C30" s="22" t="s">
        <v>50</v>
      </c>
      <c r="D30" s="70" t="s">
        <v>63</v>
      </c>
      <c r="E30" s="23">
        <v>86</v>
      </c>
      <c r="F30" s="22"/>
      <c r="G30" s="22"/>
      <c r="H30" s="22">
        <v>26.82</v>
      </c>
      <c r="I30" s="22"/>
      <c r="J30" s="22"/>
      <c r="K30" s="22">
        <f t="shared" si="4"/>
        <v>26.82</v>
      </c>
      <c r="L30" s="22">
        <v>7</v>
      </c>
      <c r="M30" s="22"/>
      <c r="N30" s="22"/>
      <c r="O30" s="22"/>
      <c r="P30" s="22">
        <v>47</v>
      </c>
      <c r="Q30" s="22">
        <f t="shared" si="5"/>
        <v>7</v>
      </c>
      <c r="R30" s="1">
        <f t="shared" si="6"/>
        <v>54</v>
      </c>
      <c r="S30" s="22"/>
      <c r="T30" s="27">
        <f t="shared" si="7"/>
        <v>54</v>
      </c>
      <c r="U30" s="22">
        <f>SUM(R30,R31)</f>
        <v>100</v>
      </c>
      <c r="V30" s="66"/>
      <c r="W30" s="22"/>
      <c r="X30" s="22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</row>
    <row r="31" spans="1:116" s="20" customFormat="1" x14ac:dyDescent="0.35">
      <c r="A31" s="18" t="s">
        <v>41</v>
      </c>
      <c r="B31" s="4" t="s">
        <v>46</v>
      </c>
      <c r="C31" s="4" t="s">
        <v>57</v>
      </c>
      <c r="D31" s="68" t="s">
        <v>149</v>
      </c>
      <c r="E31" s="4"/>
      <c r="F31" s="4"/>
      <c r="G31" s="4"/>
      <c r="H31" s="4">
        <v>16.04</v>
      </c>
      <c r="I31" s="4"/>
      <c r="J31" s="4"/>
      <c r="K31" s="22">
        <f t="shared" si="4"/>
        <v>16.04</v>
      </c>
      <c r="L31" s="16">
        <v>10</v>
      </c>
      <c r="M31" s="16"/>
      <c r="N31" s="16"/>
      <c r="O31" s="22"/>
      <c r="P31" s="4">
        <v>36</v>
      </c>
      <c r="Q31" s="22">
        <f t="shared" si="5"/>
        <v>10</v>
      </c>
      <c r="R31" s="1">
        <f t="shared" si="6"/>
        <v>46</v>
      </c>
      <c r="S31" s="4"/>
      <c r="T31" s="27">
        <f t="shared" si="7"/>
        <v>46</v>
      </c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</row>
    <row r="32" spans="1:116" s="20" customFormat="1" x14ac:dyDescent="0.35">
      <c r="A32" s="18"/>
      <c r="B32" s="4" t="s">
        <v>46</v>
      </c>
      <c r="C32" s="4" t="s">
        <v>49</v>
      </c>
      <c r="D32" s="68" t="s">
        <v>149</v>
      </c>
      <c r="E32" s="4"/>
      <c r="F32" s="4"/>
      <c r="G32" s="4"/>
      <c r="H32" s="4">
        <v>20.82</v>
      </c>
      <c r="I32" s="4"/>
      <c r="J32" s="4"/>
      <c r="K32" s="22">
        <f t="shared" si="4"/>
        <v>20.82</v>
      </c>
      <c r="L32" s="16">
        <v>10</v>
      </c>
      <c r="M32" s="16"/>
      <c r="N32" s="16"/>
      <c r="O32" s="22"/>
      <c r="P32" s="4">
        <v>54</v>
      </c>
      <c r="Q32" s="22">
        <f t="shared" si="5"/>
        <v>10</v>
      </c>
      <c r="R32" s="1">
        <f t="shared" si="6"/>
        <v>64</v>
      </c>
      <c r="S32" s="4"/>
      <c r="T32" s="27">
        <f t="shared" si="7"/>
        <v>64</v>
      </c>
      <c r="W32" s="64"/>
      <c r="X32" s="65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</row>
    <row r="33" spans="1:116" s="20" customFormat="1" ht="15" thickBot="1" x14ac:dyDescent="0.4">
      <c r="A33" s="18"/>
      <c r="B33" s="4" t="s">
        <v>46</v>
      </c>
      <c r="C33" s="4" t="s">
        <v>51</v>
      </c>
      <c r="D33" s="68" t="s">
        <v>149</v>
      </c>
      <c r="E33" s="16">
        <v>11</v>
      </c>
      <c r="F33" s="16"/>
      <c r="G33" s="16"/>
      <c r="H33" s="4">
        <v>12.3</v>
      </c>
      <c r="I33" s="4"/>
      <c r="J33" s="4"/>
      <c r="K33" s="22">
        <f t="shared" si="4"/>
        <v>12.3</v>
      </c>
      <c r="L33" s="16">
        <v>9</v>
      </c>
      <c r="M33" s="16"/>
      <c r="N33" s="16"/>
      <c r="O33" s="22"/>
      <c r="P33" s="4">
        <v>84.5</v>
      </c>
      <c r="Q33" s="22">
        <f t="shared" si="5"/>
        <v>9</v>
      </c>
      <c r="R33" s="1">
        <f t="shared" si="6"/>
        <v>93.5</v>
      </c>
      <c r="S33" s="4"/>
      <c r="T33" s="27">
        <f t="shared" si="7"/>
        <v>93.5</v>
      </c>
      <c r="W33" s="64"/>
      <c r="X33" s="65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</row>
    <row r="34" spans="1:116" ht="15" thickBot="1" x14ac:dyDescent="0.4">
      <c r="A34" s="18" t="s">
        <v>41</v>
      </c>
      <c r="B34" s="4" t="s">
        <v>46</v>
      </c>
      <c r="C34" s="4" t="s">
        <v>47</v>
      </c>
      <c r="D34" s="68" t="s">
        <v>126</v>
      </c>
      <c r="E34" s="16">
        <v>3</v>
      </c>
      <c r="F34" s="16"/>
      <c r="G34" s="16"/>
      <c r="H34" s="22">
        <v>23.56</v>
      </c>
      <c r="I34" s="22"/>
      <c r="J34" s="22"/>
      <c r="K34" s="22">
        <f t="shared" si="4"/>
        <v>23.56</v>
      </c>
      <c r="L34" s="16">
        <v>5</v>
      </c>
      <c r="M34" s="16"/>
      <c r="N34" s="16"/>
      <c r="O34" s="22"/>
      <c r="P34" s="4">
        <v>42</v>
      </c>
      <c r="Q34" s="22">
        <f t="shared" si="5"/>
        <v>5</v>
      </c>
      <c r="R34" s="1">
        <f t="shared" si="6"/>
        <v>47</v>
      </c>
      <c r="T34" s="27">
        <f t="shared" si="7"/>
        <v>47</v>
      </c>
      <c r="U34" s="51"/>
      <c r="V34" s="51"/>
      <c r="W34" s="115">
        <v>3.5</v>
      </c>
      <c r="X34" s="124">
        <v>34.5</v>
      </c>
    </row>
    <row r="35" spans="1:116" x14ac:dyDescent="0.35">
      <c r="A35" s="3" t="s">
        <v>41</v>
      </c>
      <c r="B35" s="4" t="s">
        <v>46</v>
      </c>
      <c r="C35" s="4" t="s">
        <v>57</v>
      </c>
      <c r="D35" s="68" t="s">
        <v>126</v>
      </c>
      <c r="H35" s="4">
        <v>16.908999999999999</v>
      </c>
      <c r="K35" s="22">
        <f t="shared" si="4"/>
        <v>16.908999999999999</v>
      </c>
      <c r="L35" s="16">
        <v>5</v>
      </c>
      <c r="M35" s="16"/>
      <c r="N35" s="16"/>
      <c r="O35" s="22"/>
      <c r="P35" s="4">
        <v>60</v>
      </c>
      <c r="Q35" s="22">
        <f t="shared" si="5"/>
        <v>5</v>
      </c>
      <c r="R35" s="1">
        <f t="shared" si="6"/>
        <v>65</v>
      </c>
      <c r="T35" s="27">
        <f t="shared" si="7"/>
        <v>65</v>
      </c>
      <c r="W35" s="72" t="s">
        <v>38</v>
      </c>
      <c r="X35" s="73" t="s">
        <v>53</v>
      </c>
    </row>
    <row r="36" spans="1:116" ht="15" thickBot="1" x14ac:dyDescent="0.4">
      <c r="A36" s="3" t="s">
        <v>41</v>
      </c>
      <c r="B36" s="4" t="s">
        <v>46</v>
      </c>
      <c r="C36" s="4" t="s">
        <v>51</v>
      </c>
      <c r="D36" s="68" t="s">
        <v>126</v>
      </c>
      <c r="E36" s="16" t="s">
        <v>165</v>
      </c>
      <c r="F36" s="16"/>
      <c r="G36" s="16"/>
      <c r="H36" s="4">
        <v>14.24</v>
      </c>
      <c r="K36" s="22">
        <f t="shared" si="4"/>
        <v>14.24</v>
      </c>
      <c r="L36" s="16">
        <v>8</v>
      </c>
      <c r="M36" s="16"/>
      <c r="N36" s="16"/>
      <c r="O36" s="22"/>
      <c r="P36" s="4">
        <v>78</v>
      </c>
      <c r="Q36" s="22">
        <f t="shared" si="5"/>
        <v>8</v>
      </c>
      <c r="R36" s="1">
        <f t="shared" si="6"/>
        <v>86</v>
      </c>
      <c r="T36" s="27">
        <f t="shared" si="7"/>
        <v>86</v>
      </c>
      <c r="W36" s="74" t="s">
        <v>38</v>
      </c>
      <c r="X36" s="75" t="s">
        <v>53</v>
      </c>
    </row>
    <row r="37" spans="1:116" ht="15" thickBot="1" x14ac:dyDescent="0.4">
      <c r="A37" s="3" t="s">
        <v>41</v>
      </c>
      <c r="B37" s="4" t="s">
        <v>46</v>
      </c>
      <c r="C37" s="4" t="s">
        <v>47</v>
      </c>
      <c r="D37" s="68" t="s">
        <v>70</v>
      </c>
      <c r="E37" s="16">
        <v>9</v>
      </c>
      <c r="F37" s="16"/>
      <c r="G37" s="16"/>
      <c r="H37" s="22">
        <v>100</v>
      </c>
      <c r="I37" s="22"/>
      <c r="J37" s="22"/>
      <c r="K37" s="22">
        <f t="shared" si="4"/>
        <v>100</v>
      </c>
      <c r="L37" s="16"/>
      <c r="M37" s="16"/>
      <c r="N37" s="16"/>
      <c r="O37" s="22"/>
      <c r="P37" s="4">
        <v>39</v>
      </c>
      <c r="Q37" s="22">
        <f t="shared" si="5"/>
        <v>0</v>
      </c>
      <c r="R37" s="1">
        <f t="shared" si="6"/>
        <v>39</v>
      </c>
      <c r="T37" s="27">
        <f t="shared" si="7"/>
        <v>39</v>
      </c>
      <c r="W37" s="80"/>
      <c r="X37" s="82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</row>
    <row r="38" spans="1:116" ht="15" thickBot="1" x14ac:dyDescent="0.4">
      <c r="A38" s="3" t="s">
        <v>41</v>
      </c>
      <c r="B38" s="4" t="s">
        <v>46</v>
      </c>
      <c r="C38" s="4" t="s">
        <v>57</v>
      </c>
      <c r="D38" s="68" t="s">
        <v>70</v>
      </c>
      <c r="H38" s="4">
        <v>17.521000000000001</v>
      </c>
      <c r="K38" s="22">
        <f t="shared" si="4"/>
        <v>17.521000000000001</v>
      </c>
      <c r="L38" s="16"/>
      <c r="M38" s="16"/>
      <c r="N38" s="16"/>
      <c r="O38" s="22"/>
      <c r="P38" s="4">
        <v>39</v>
      </c>
      <c r="Q38" s="22">
        <f t="shared" si="5"/>
        <v>0</v>
      </c>
      <c r="R38" s="1">
        <f t="shared" si="6"/>
        <v>39</v>
      </c>
      <c r="T38" s="27">
        <f t="shared" si="7"/>
        <v>39</v>
      </c>
      <c r="W38" s="76">
        <v>11</v>
      </c>
      <c r="X38" s="77">
        <v>67</v>
      </c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</row>
    <row r="39" spans="1:116" ht="15" thickBot="1" x14ac:dyDescent="0.4">
      <c r="A39" s="3" t="s">
        <v>41</v>
      </c>
      <c r="B39" s="4" t="s">
        <v>46</v>
      </c>
      <c r="C39" s="4" t="s">
        <v>49</v>
      </c>
      <c r="D39" s="68" t="s">
        <v>70</v>
      </c>
      <c r="H39" s="4">
        <v>35.436</v>
      </c>
      <c r="K39" s="22">
        <f t="shared" si="4"/>
        <v>35.436</v>
      </c>
      <c r="L39" s="16"/>
      <c r="M39" s="16"/>
      <c r="N39" s="16"/>
      <c r="O39" s="22"/>
      <c r="P39" s="4">
        <v>18</v>
      </c>
      <c r="Q39" s="22">
        <f t="shared" si="5"/>
        <v>0</v>
      </c>
      <c r="R39" s="1">
        <f t="shared" si="6"/>
        <v>18</v>
      </c>
      <c r="T39" s="27">
        <f t="shared" si="7"/>
        <v>18</v>
      </c>
      <c r="W39" s="80"/>
      <c r="X39" s="82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</row>
    <row r="40" spans="1:116" ht="15" thickBot="1" x14ac:dyDescent="0.4">
      <c r="A40" s="3" t="s">
        <v>41</v>
      </c>
      <c r="B40" s="4" t="s">
        <v>46</v>
      </c>
      <c r="C40" s="4" t="s">
        <v>47</v>
      </c>
      <c r="D40" s="68" t="s">
        <v>141</v>
      </c>
      <c r="E40" s="16">
        <v>4</v>
      </c>
      <c r="F40" s="16"/>
      <c r="G40" s="16"/>
      <c r="H40" s="22">
        <v>11.81</v>
      </c>
      <c r="I40" s="22"/>
      <c r="J40" s="22"/>
      <c r="K40" s="22">
        <f t="shared" si="4"/>
        <v>11.81</v>
      </c>
      <c r="L40" s="16">
        <v>8</v>
      </c>
      <c r="M40" s="16"/>
      <c r="N40" s="16"/>
      <c r="O40" s="22"/>
      <c r="P40" s="22">
        <v>54</v>
      </c>
      <c r="Q40" s="22">
        <f t="shared" si="5"/>
        <v>8</v>
      </c>
      <c r="R40" s="1">
        <f t="shared" si="6"/>
        <v>62</v>
      </c>
      <c r="T40" s="27">
        <f t="shared" si="7"/>
        <v>62</v>
      </c>
      <c r="W40" s="76">
        <v>9.5</v>
      </c>
      <c r="X40" s="77">
        <v>60.5</v>
      </c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</row>
    <row r="41" spans="1:116" ht="15" thickBot="1" x14ac:dyDescent="0.4">
      <c r="A41" s="18" t="s">
        <v>41</v>
      </c>
      <c r="B41" s="4" t="s">
        <v>46</v>
      </c>
      <c r="C41" s="4" t="s">
        <v>57</v>
      </c>
      <c r="D41" s="68" t="s">
        <v>141</v>
      </c>
      <c r="H41" s="4">
        <v>16.486000000000001</v>
      </c>
      <c r="K41" s="22">
        <f t="shared" si="4"/>
        <v>16.486000000000001</v>
      </c>
      <c r="L41" s="16">
        <v>8</v>
      </c>
      <c r="M41" s="16"/>
      <c r="N41" s="16"/>
      <c r="O41" s="22"/>
      <c r="P41" s="4">
        <v>46</v>
      </c>
      <c r="Q41" s="22">
        <f t="shared" si="5"/>
        <v>8</v>
      </c>
      <c r="R41" s="1">
        <f t="shared" si="6"/>
        <v>54</v>
      </c>
      <c r="T41" s="27">
        <f t="shared" si="7"/>
        <v>54</v>
      </c>
      <c r="U41" s="20"/>
      <c r="V41" s="20"/>
      <c r="W41" s="116"/>
      <c r="X41" s="125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</row>
    <row r="42" spans="1:116" ht="15" thickBot="1" x14ac:dyDescent="0.4">
      <c r="A42" s="3" t="s">
        <v>41</v>
      </c>
      <c r="B42" s="4" t="s">
        <v>46</v>
      </c>
      <c r="C42" s="4" t="s">
        <v>49</v>
      </c>
      <c r="D42" s="68" t="s">
        <v>141</v>
      </c>
      <c r="H42" s="4">
        <v>21.292999999999999</v>
      </c>
      <c r="K42" s="22">
        <f t="shared" si="4"/>
        <v>21.292999999999999</v>
      </c>
      <c r="L42" s="16">
        <v>9</v>
      </c>
      <c r="M42" s="16"/>
      <c r="N42" s="16"/>
      <c r="O42" s="22"/>
      <c r="P42" s="4">
        <v>42</v>
      </c>
      <c r="Q42" s="22">
        <f t="shared" si="5"/>
        <v>9</v>
      </c>
      <c r="R42" s="1">
        <f t="shared" si="6"/>
        <v>51</v>
      </c>
      <c r="T42" s="27">
        <f t="shared" si="7"/>
        <v>51</v>
      </c>
      <c r="W42" s="74" t="s">
        <v>38</v>
      </c>
      <c r="X42" s="75" t="s">
        <v>53</v>
      </c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</row>
    <row r="43" spans="1:116" ht="15" thickBot="1" x14ac:dyDescent="0.4">
      <c r="A43" s="18" t="s">
        <v>41</v>
      </c>
      <c r="B43" s="22" t="s">
        <v>46</v>
      </c>
      <c r="C43" s="22" t="s">
        <v>50</v>
      </c>
      <c r="D43" s="70" t="s">
        <v>141</v>
      </c>
      <c r="E43" s="22">
        <v>67</v>
      </c>
      <c r="F43" s="22"/>
      <c r="G43" s="22"/>
      <c r="H43" s="22">
        <v>22.89</v>
      </c>
      <c r="I43" s="22"/>
      <c r="J43" s="22"/>
      <c r="K43" s="22">
        <f t="shared" si="4"/>
        <v>22.89</v>
      </c>
      <c r="L43" s="22">
        <v>9</v>
      </c>
      <c r="M43" s="22"/>
      <c r="N43" s="22"/>
      <c r="O43" s="22"/>
      <c r="P43" s="22">
        <v>62</v>
      </c>
      <c r="Q43" s="22">
        <f t="shared" si="5"/>
        <v>9</v>
      </c>
      <c r="R43" s="1">
        <f t="shared" si="6"/>
        <v>71</v>
      </c>
      <c r="S43" s="22"/>
      <c r="T43" s="27">
        <f t="shared" si="7"/>
        <v>71</v>
      </c>
      <c r="U43" s="22">
        <f>SUM(R43,R44)</f>
        <v>130</v>
      </c>
      <c r="V43" s="66"/>
      <c r="W43" s="97"/>
      <c r="X43" s="98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</row>
    <row r="44" spans="1:116" ht="15" thickBot="1" x14ac:dyDescent="0.4">
      <c r="A44" s="3" t="s">
        <v>41</v>
      </c>
      <c r="B44" s="4" t="s">
        <v>46</v>
      </c>
      <c r="C44" s="4" t="s">
        <v>51</v>
      </c>
      <c r="D44" s="68" t="s">
        <v>141</v>
      </c>
      <c r="E44" s="16">
        <v>1034</v>
      </c>
      <c r="F44" s="16"/>
      <c r="G44" s="16"/>
      <c r="H44" s="4">
        <v>14.73</v>
      </c>
      <c r="K44" s="22">
        <f t="shared" si="4"/>
        <v>14.73</v>
      </c>
      <c r="L44" s="16">
        <v>6</v>
      </c>
      <c r="M44" s="16"/>
      <c r="N44" s="16"/>
      <c r="O44" s="22"/>
      <c r="P44" s="4">
        <v>53</v>
      </c>
      <c r="Q44" s="22">
        <f t="shared" si="5"/>
        <v>6</v>
      </c>
      <c r="R44" s="1">
        <f t="shared" si="6"/>
        <v>59</v>
      </c>
      <c r="T44" s="27">
        <f t="shared" si="7"/>
        <v>59</v>
      </c>
      <c r="W44" s="76">
        <v>17</v>
      </c>
      <c r="X44" s="77">
        <v>93</v>
      </c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</row>
    <row r="45" spans="1:116" ht="15" thickBot="1" x14ac:dyDescent="0.4">
      <c r="A45" s="3"/>
      <c r="D45" s="68"/>
      <c r="E45" s="16"/>
      <c r="F45" s="16"/>
      <c r="G45" s="16"/>
      <c r="K45" s="22"/>
      <c r="L45" s="20">
        <f>SUM(L40:L44)</f>
        <v>40</v>
      </c>
      <c r="M45" s="16"/>
      <c r="N45" s="16"/>
      <c r="O45" s="22"/>
      <c r="Q45" s="22"/>
      <c r="W45" s="76"/>
      <c r="X45" s="77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</row>
    <row r="46" spans="1:116" ht="15" thickBot="1" x14ac:dyDescent="0.4">
      <c r="A46" s="3" t="s">
        <v>41</v>
      </c>
      <c r="B46" s="4" t="s">
        <v>42</v>
      </c>
      <c r="C46" s="4" t="s">
        <v>48</v>
      </c>
      <c r="D46" s="68" t="s">
        <v>62</v>
      </c>
      <c r="E46" s="16">
        <v>17</v>
      </c>
      <c r="F46" s="16"/>
      <c r="G46" s="16"/>
      <c r="H46" s="4">
        <v>100</v>
      </c>
      <c r="K46" s="22">
        <f t="shared" ref="K46:K52" si="8">SUM(H46:J46)</f>
        <v>100</v>
      </c>
      <c r="L46" s="16"/>
      <c r="M46" s="16"/>
      <c r="N46" s="16"/>
      <c r="O46" s="22"/>
      <c r="P46" s="4">
        <v>34</v>
      </c>
      <c r="Q46" s="22">
        <f t="shared" ref="Q46:Q52" si="9">SUM(L46:O46)</f>
        <v>0</v>
      </c>
      <c r="R46" s="1">
        <f t="shared" ref="R46:R52" si="10">SUM(P46:Q46)</f>
        <v>34</v>
      </c>
      <c r="T46" s="27">
        <f t="shared" ref="T46:T52" si="11">SUM(R46:S46)</f>
        <v>34</v>
      </c>
      <c r="W46" s="80"/>
      <c r="X46" s="82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</row>
    <row r="47" spans="1:116" ht="15" thickBot="1" x14ac:dyDescent="0.4">
      <c r="A47" s="3" t="s">
        <v>41</v>
      </c>
      <c r="B47" s="22" t="s">
        <v>42</v>
      </c>
      <c r="C47" s="22" t="s">
        <v>50</v>
      </c>
      <c r="D47" s="70" t="s">
        <v>62</v>
      </c>
      <c r="E47" s="23">
        <v>86</v>
      </c>
      <c r="F47" s="22"/>
      <c r="G47" s="22"/>
      <c r="H47" s="22">
        <v>26.82</v>
      </c>
      <c r="I47" s="22"/>
      <c r="J47" s="22"/>
      <c r="K47" s="22">
        <f t="shared" si="8"/>
        <v>26.82</v>
      </c>
      <c r="L47" s="22">
        <v>7</v>
      </c>
      <c r="M47" s="22"/>
      <c r="N47" s="22"/>
      <c r="O47" s="22"/>
      <c r="P47" s="22">
        <v>47</v>
      </c>
      <c r="Q47" s="22">
        <f t="shared" si="9"/>
        <v>7</v>
      </c>
      <c r="R47" s="1">
        <f t="shared" si="10"/>
        <v>54</v>
      </c>
      <c r="S47" s="22"/>
      <c r="T47" s="27">
        <f t="shared" si="11"/>
        <v>54</v>
      </c>
      <c r="U47" s="22" t="s">
        <v>40</v>
      </c>
      <c r="V47" s="11"/>
      <c r="W47" s="83" t="s">
        <v>112</v>
      </c>
      <c r="X47" s="8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</row>
    <row r="48" spans="1:116" x14ac:dyDescent="0.35">
      <c r="A48" s="3" t="s">
        <v>41</v>
      </c>
      <c r="B48" s="4" t="s">
        <v>46</v>
      </c>
      <c r="C48" s="4" t="s">
        <v>57</v>
      </c>
      <c r="D48" s="68" t="s">
        <v>100</v>
      </c>
      <c r="H48" s="4">
        <v>17.468</v>
      </c>
      <c r="K48" s="22">
        <f t="shared" si="8"/>
        <v>17.468</v>
      </c>
      <c r="L48" s="16">
        <v>1</v>
      </c>
      <c r="M48" s="16"/>
      <c r="N48" s="16"/>
      <c r="O48" s="22"/>
      <c r="P48" s="4">
        <v>64</v>
      </c>
      <c r="Q48" s="22">
        <f t="shared" si="9"/>
        <v>1</v>
      </c>
      <c r="R48" s="1">
        <f t="shared" si="10"/>
        <v>65</v>
      </c>
      <c r="T48" s="27">
        <f t="shared" si="11"/>
        <v>65</v>
      </c>
      <c r="W48" s="81">
        <v>12.5</v>
      </c>
      <c r="X48" s="81">
        <v>73.5</v>
      </c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</row>
    <row r="49" spans="1:116" s="20" customFormat="1" ht="15" customHeight="1" x14ac:dyDescent="0.35">
      <c r="A49" s="3" t="s">
        <v>41</v>
      </c>
      <c r="B49" s="4" t="s">
        <v>46</v>
      </c>
      <c r="C49" s="4" t="s">
        <v>57</v>
      </c>
      <c r="D49" s="68" t="s">
        <v>138</v>
      </c>
      <c r="E49" s="4"/>
      <c r="F49" s="4"/>
      <c r="G49" s="4"/>
      <c r="H49" s="4">
        <v>19.876999999999999</v>
      </c>
      <c r="I49" s="4"/>
      <c r="J49" s="4"/>
      <c r="K49" s="22">
        <f t="shared" si="8"/>
        <v>19.876999999999999</v>
      </c>
      <c r="L49" s="16"/>
      <c r="M49" s="16"/>
      <c r="N49" s="16"/>
      <c r="O49" s="22"/>
      <c r="P49" s="4">
        <v>0</v>
      </c>
      <c r="Q49" s="22">
        <f t="shared" si="9"/>
        <v>0</v>
      </c>
      <c r="R49" s="1">
        <f t="shared" si="10"/>
        <v>0</v>
      </c>
      <c r="S49" s="4"/>
      <c r="T49" s="27">
        <f t="shared" si="11"/>
        <v>0</v>
      </c>
      <c r="U49" s="4"/>
      <c r="V49" s="4"/>
      <c r="W49" s="112"/>
      <c r="X49" s="12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</row>
    <row r="50" spans="1:116" s="20" customFormat="1" ht="15" customHeight="1" x14ac:dyDescent="0.35">
      <c r="A50" s="3" t="s">
        <v>41</v>
      </c>
      <c r="B50" s="4" t="s">
        <v>42</v>
      </c>
      <c r="C50" s="4" t="s">
        <v>52</v>
      </c>
      <c r="D50" s="68" t="s">
        <v>84</v>
      </c>
      <c r="E50" s="16">
        <v>568</v>
      </c>
      <c r="F50" s="16"/>
      <c r="G50" s="16"/>
      <c r="H50" s="4">
        <v>0</v>
      </c>
      <c r="I50" s="4"/>
      <c r="J50" s="4"/>
      <c r="K50" s="22">
        <f t="shared" si="8"/>
        <v>0</v>
      </c>
      <c r="L50" s="16">
        <v>0</v>
      </c>
      <c r="M50" s="16"/>
      <c r="N50" s="16"/>
      <c r="O50" s="22"/>
      <c r="P50" s="4">
        <v>20</v>
      </c>
      <c r="Q50" s="22">
        <f t="shared" si="9"/>
        <v>0</v>
      </c>
      <c r="R50" s="1">
        <f t="shared" si="10"/>
        <v>20</v>
      </c>
      <c r="S50" s="4"/>
      <c r="T50" s="27">
        <f t="shared" si="11"/>
        <v>20</v>
      </c>
      <c r="U50" s="4"/>
      <c r="V50" s="4"/>
      <c r="W50" s="112"/>
      <c r="X50" s="121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</row>
    <row r="51" spans="1:116" s="20" customFormat="1" ht="15" customHeight="1" thickBot="1" x14ac:dyDescent="0.4">
      <c r="A51" s="18"/>
      <c r="B51" s="4" t="s">
        <v>42</v>
      </c>
      <c r="C51" s="4" t="s">
        <v>48</v>
      </c>
      <c r="D51" s="68" t="s">
        <v>158</v>
      </c>
      <c r="E51" s="16" t="s">
        <v>120</v>
      </c>
      <c r="F51" s="16"/>
      <c r="G51" s="16"/>
      <c r="H51" s="4">
        <v>20.84</v>
      </c>
      <c r="I51" s="4"/>
      <c r="J51" s="4"/>
      <c r="K51" s="22">
        <f t="shared" si="8"/>
        <v>20.84</v>
      </c>
      <c r="L51" s="16">
        <v>9</v>
      </c>
      <c r="M51" s="16"/>
      <c r="N51" s="16"/>
      <c r="O51" s="22"/>
      <c r="P51" s="4">
        <v>57.5</v>
      </c>
      <c r="Q51" s="22">
        <f t="shared" si="9"/>
        <v>9</v>
      </c>
      <c r="R51" s="1">
        <f t="shared" si="10"/>
        <v>66.5</v>
      </c>
      <c r="S51" s="4"/>
      <c r="T51" s="27">
        <f t="shared" si="11"/>
        <v>66.5</v>
      </c>
      <c r="U51" s="51"/>
      <c r="V51" s="51"/>
      <c r="W51" s="118"/>
      <c r="X51" s="127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</row>
    <row r="52" spans="1:116" ht="15" customHeight="1" thickBot="1" x14ac:dyDescent="0.4">
      <c r="A52" s="3" t="s">
        <v>41</v>
      </c>
      <c r="B52" s="22" t="s">
        <v>42</v>
      </c>
      <c r="C52" s="22" t="s">
        <v>50</v>
      </c>
      <c r="D52" s="70" t="s">
        <v>158</v>
      </c>
      <c r="E52" s="22">
        <v>92</v>
      </c>
      <c r="F52" s="22"/>
      <c r="G52" s="22"/>
      <c r="H52" s="22">
        <v>26.46</v>
      </c>
      <c r="I52" s="22"/>
      <c r="J52" s="22"/>
      <c r="K52" s="22">
        <f t="shared" si="8"/>
        <v>26.46</v>
      </c>
      <c r="L52" s="22">
        <v>8</v>
      </c>
      <c r="M52" s="22"/>
      <c r="N52" s="22"/>
      <c r="O52" s="22"/>
      <c r="P52" s="22">
        <v>44</v>
      </c>
      <c r="Q52" s="22">
        <f t="shared" si="9"/>
        <v>8</v>
      </c>
      <c r="R52" s="1">
        <f t="shared" si="10"/>
        <v>52</v>
      </c>
      <c r="S52" s="22"/>
      <c r="T52" s="27">
        <f t="shared" si="11"/>
        <v>52</v>
      </c>
      <c r="U52" s="22">
        <f>SUM(R52,R54)</f>
        <v>94</v>
      </c>
      <c r="V52" s="13"/>
      <c r="W52" s="94" t="s">
        <v>38</v>
      </c>
      <c r="X52" s="95" t="s">
        <v>53</v>
      </c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</row>
    <row r="53" spans="1:116" ht="15" customHeight="1" thickBot="1" x14ac:dyDescent="0.4">
      <c r="A53" s="3"/>
      <c r="B53" s="22"/>
      <c r="C53" s="22"/>
      <c r="D53" s="70"/>
      <c r="E53" s="22"/>
      <c r="F53" s="22"/>
      <c r="G53" s="22"/>
      <c r="H53" s="22"/>
      <c r="I53" s="22"/>
      <c r="J53" s="22"/>
      <c r="K53" s="22"/>
      <c r="L53" s="51">
        <f>SUM(L51:L52)</f>
        <v>17</v>
      </c>
      <c r="M53" s="22"/>
      <c r="N53" s="22"/>
      <c r="O53" s="22"/>
      <c r="P53" s="22"/>
      <c r="Q53" s="22"/>
      <c r="S53" s="22"/>
      <c r="U53" s="22"/>
      <c r="V53" s="13"/>
      <c r="W53" s="128"/>
      <c r="X53" s="73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</row>
    <row r="54" spans="1:116" ht="15" customHeight="1" x14ac:dyDescent="0.35">
      <c r="A54" s="3" t="s">
        <v>41</v>
      </c>
      <c r="B54" s="4" t="s">
        <v>42</v>
      </c>
      <c r="C54" s="4" t="s">
        <v>48</v>
      </c>
      <c r="D54" s="68" t="s">
        <v>135</v>
      </c>
      <c r="E54" s="16">
        <v>12</v>
      </c>
      <c r="F54" s="16"/>
      <c r="G54" s="16"/>
      <c r="H54" s="4">
        <v>100</v>
      </c>
      <c r="K54" s="22">
        <f t="shared" ref="K54:K59" si="12">SUM(H54:J54)</f>
        <v>100</v>
      </c>
      <c r="L54" s="16"/>
      <c r="M54" s="16"/>
      <c r="N54" s="16"/>
      <c r="O54" s="22"/>
      <c r="P54" s="4">
        <v>42</v>
      </c>
      <c r="Q54" s="22">
        <f t="shared" ref="Q54:Q59" si="13">SUM(L54:O54)</f>
        <v>0</v>
      </c>
      <c r="R54" s="1">
        <f t="shared" ref="R54:R59" si="14">SUM(P54:Q54)</f>
        <v>42</v>
      </c>
      <c r="T54" s="27">
        <f t="shared" ref="T54:T59" si="15">SUM(R54:S54)</f>
        <v>42</v>
      </c>
      <c r="U54" s="51"/>
      <c r="V54" s="51"/>
      <c r="W54" s="99"/>
      <c r="X54" s="100"/>
    </row>
    <row r="55" spans="1:116" ht="15" customHeight="1" thickBot="1" x14ac:dyDescent="0.4">
      <c r="A55" s="3" t="s">
        <v>41</v>
      </c>
      <c r="B55" s="22" t="s">
        <v>42</v>
      </c>
      <c r="C55" s="22" t="s">
        <v>50</v>
      </c>
      <c r="D55" s="70" t="s">
        <v>135</v>
      </c>
      <c r="E55" s="22">
        <v>79</v>
      </c>
      <c r="F55" s="22"/>
      <c r="G55" s="22"/>
      <c r="H55" s="22">
        <v>41.62</v>
      </c>
      <c r="I55" s="22"/>
      <c r="J55" s="22"/>
      <c r="K55" s="22">
        <f t="shared" si="12"/>
        <v>41.62</v>
      </c>
      <c r="L55" s="22">
        <v>6</v>
      </c>
      <c r="M55" s="22"/>
      <c r="N55" s="22"/>
      <c r="O55" s="22"/>
      <c r="P55" s="22">
        <v>26</v>
      </c>
      <c r="Q55" s="22">
        <f t="shared" si="13"/>
        <v>6</v>
      </c>
      <c r="R55" s="1">
        <f t="shared" si="14"/>
        <v>32</v>
      </c>
      <c r="S55" s="22"/>
      <c r="T55" s="27">
        <f t="shared" si="15"/>
        <v>32</v>
      </c>
      <c r="U55" s="22" t="s">
        <v>140</v>
      </c>
      <c r="V55" s="61"/>
      <c r="W55" s="76">
        <v>15.5</v>
      </c>
      <c r="X55" s="77">
        <v>86.5</v>
      </c>
    </row>
    <row r="56" spans="1:116" ht="15" customHeight="1" thickBot="1" x14ac:dyDescent="0.4">
      <c r="A56" s="3" t="s">
        <v>41</v>
      </c>
      <c r="B56" s="4" t="s">
        <v>46</v>
      </c>
      <c r="C56" s="4" t="s">
        <v>47</v>
      </c>
      <c r="D56" s="69" t="s">
        <v>71</v>
      </c>
      <c r="E56" s="16">
        <v>10</v>
      </c>
      <c r="F56" s="16"/>
      <c r="G56" s="16"/>
      <c r="H56" s="22">
        <v>2.82</v>
      </c>
      <c r="I56" s="22"/>
      <c r="J56" s="22"/>
      <c r="K56" s="22">
        <f t="shared" si="12"/>
        <v>2.82</v>
      </c>
      <c r="L56" s="16">
        <v>9</v>
      </c>
      <c r="M56" s="16"/>
      <c r="N56" s="16"/>
      <c r="O56" s="22"/>
      <c r="P56" s="4">
        <v>49</v>
      </c>
      <c r="Q56" s="22">
        <f t="shared" si="13"/>
        <v>9</v>
      </c>
      <c r="R56" s="1">
        <f t="shared" si="14"/>
        <v>58</v>
      </c>
      <c r="T56" s="27">
        <f t="shared" si="15"/>
        <v>58</v>
      </c>
      <c r="W56" s="76">
        <v>11</v>
      </c>
      <c r="X56" s="77">
        <v>67</v>
      </c>
    </row>
    <row r="57" spans="1:116" ht="15" customHeight="1" thickBot="1" x14ac:dyDescent="0.4">
      <c r="A57" s="3" t="s">
        <v>41</v>
      </c>
      <c r="B57" s="4" t="s">
        <v>46</v>
      </c>
      <c r="C57" s="4" t="s">
        <v>57</v>
      </c>
      <c r="D57" s="68" t="s">
        <v>71</v>
      </c>
      <c r="H57" s="4">
        <v>16.939</v>
      </c>
      <c r="K57" s="22">
        <f t="shared" si="12"/>
        <v>16.939</v>
      </c>
      <c r="L57" s="16">
        <v>4</v>
      </c>
      <c r="M57" s="16"/>
      <c r="N57" s="16"/>
      <c r="O57" s="22"/>
      <c r="P57" s="4">
        <v>33</v>
      </c>
      <c r="Q57" s="22">
        <f t="shared" si="13"/>
        <v>4</v>
      </c>
      <c r="R57" s="1">
        <f t="shared" si="14"/>
        <v>37</v>
      </c>
      <c r="T57" s="27">
        <f t="shared" si="15"/>
        <v>37</v>
      </c>
      <c r="W57" s="76">
        <v>17</v>
      </c>
      <c r="X57" s="77">
        <v>93</v>
      </c>
    </row>
    <row r="58" spans="1:116" ht="15" customHeight="1" thickBot="1" x14ac:dyDescent="0.4">
      <c r="A58" s="3" t="s">
        <v>41</v>
      </c>
      <c r="B58" s="4" t="s">
        <v>46</v>
      </c>
      <c r="C58" s="4" t="s">
        <v>49</v>
      </c>
      <c r="D58" s="68" t="s">
        <v>71</v>
      </c>
      <c r="H58" s="4">
        <v>26.442</v>
      </c>
      <c r="K58" s="22">
        <f t="shared" si="12"/>
        <v>26.442</v>
      </c>
      <c r="L58" s="16"/>
      <c r="M58" s="16"/>
      <c r="N58" s="16"/>
      <c r="O58" s="22"/>
      <c r="P58" s="4">
        <v>81</v>
      </c>
      <c r="Q58" s="22">
        <f t="shared" si="13"/>
        <v>0</v>
      </c>
      <c r="R58" s="1">
        <f t="shared" si="14"/>
        <v>81</v>
      </c>
      <c r="T58" s="27">
        <f t="shared" si="15"/>
        <v>81</v>
      </c>
      <c r="W58" s="76">
        <v>11</v>
      </c>
      <c r="X58" s="77">
        <v>67</v>
      </c>
    </row>
    <row r="59" spans="1:116" ht="15" customHeight="1" thickBot="1" x14ac:dyDescent="0.4">
      <c r="A59" s="18"/>
      <c r="B59" s="4" t="s">
        <v>46</v>
      </c>
      <c r="C59" s="4" t="s">
        <v>51</v>
      </c>
      <c r="D59" s="68" t="s">
        <v>71</v>
      </c>
      <c r="E59" s="16">
        <v>19</v>
      </c>
      <c r="F59" s="16"/>
      <c r="G59" s="16"/>
      <c r="H59" s="4">
        <v>9.35</v>
      </c>
      <c r="K59" s="22">
        <f t="shared" si="12"/>
        <v>9.35</v>
      </c>
      <c r="L59" s="16">
        <v>10</v>
      </c>
      <c r="M59" s="16"/>
      <c r="N59" s="16"/>
      <c r="O59" s="22"/>
      <c r="P59" s="4">
        <v>95.5</v>
      </c>
      <c r="Q59" s="22">
        <f t="shared" si="13"/>
        <v>10</v>
      </c>
      <c r="R59" s="1">
        <f t="shared" si="14"/>
        <v>105.5</v>
      </c>
      <c r="T59" s="27">
        <f t="shared" si="15"/>
        <v>105.5</v>
      </c>
      <c r="U59" s="20"/>
      <c r="V59" s="20"/>
      <c r="W59" s="83" t="s">
        <v>112</v>
      </c>
      <c r="X59" s="84"/>
    </row>
    <row r="60" spans="1:116" ht="15" customHeight="1" thickBot="1" x14ac:dyDescent="0.4">
      <c r="A60" s="18"/>
      <c r="D60" s="68"/>
      <c r="E60" s="16"/>
      <c r="F60" s="16"/>
      <c r="G60" s="16"/>
      <c r="K60" s="22"/>
      <c r="L60" s="16">
        <f>SUM(L56:L59)</f>
        <v>23</v>
      </c>
      <c r="M60" s="16"/>
      <c r="N60" s="16"/>
      <c r="O60" s="22"/>
      <c r="Q60" s="22"/>
      <c r="U60" s="20"/>
      <c r="V60" s="20"/>
      <c r="W60" s="83"/>
      <c r="X60" s="84"/>
    </row>
    <row r="61" spans="1:116" ht="15" customHeight="1" thickBot="1" x14ac:dyDescent="0.4">
      <c r="A61" s="3" t="s">
        <v>41</v>
      </c>
      <c r="B61" s="4" t="s">
        <v>46</v>
      </c>
      <c r="C61" s="4" t="s">
        <v>47</v>
      </c>
      <c r="D61" s="70" t="s">
        <v>129</v>
      </c>
      <c r="E61" s="16">
        <v>11</v>
      </c>
      <c r="F61" s="16"/>
      <c r="G61" s="16"/>
      <c r="H61" s="22">
        <v>14.64</v>
      </c>
      <c r="I61" s="22"/>
      <c r="J61" s="22"/>
      <c r="K61" s="22">
        <f t="shared" ref="K61:K89" si="16">SUM(H61:J61)</f>
        <v>14.64</v>
      </c>
      <c r="L61" s="16">
        <v>7</v>
      </c>
      <c r="M61" s="16"/>
      <c r="N61" s="16"/>
      <c r="O61" s="22"/>
      <c r="P61" s="4">
        <v>27</v>
      </c>
      <c r="Q61" s="22">
        <f t="shared" ref="Q61:Q89" si="17">SUM(L61:O61)</f>
        <v>7</v>
      </c>
      <c r="R61" s="1">
        <f t="shared" ref="R61:R89" si="18">SUM(P61:Q61)</f>
        <v>34</v>
      </c>
      <c r="T61" s="27">
        <f t="shared" ref="T61:T89" si="19">SUM(R61:S61)</f>
        <v>34</v>
      </c>
      <c r="W61" s="76">
        <v>8</v>
      </c>
      <c r="X61" s="77">
        <v>54</v>
      </c>
    </row>
    <row r="62" spans="1:116" ht="15" customHeight="1" thickBot="1" x14ac:dyDescent="0.4">
      <c r="A62" s="3" t="s">
        <v>41</v>
      </c>
      <c r="B62" s="4" t="s">
        <v>46</v>
      </c>
      <c r="C62" s="4" t="s">
        <v>51</v>
      </c>
      <c r="D62" s="68" t="s">
        <v>129</v>
      </c>
      <c r="E62" s="16">
        <v>14</v>
      </c>
      <c r="F62" s="16"/>
      <c r="G62" s="16"/>
      <c r="H62" s="4">
        <v>17.440000000000001</v>
      </c>
      <c r="K62" s="22">
        <f t="shared" si="16"/>
        <v>17.440000000000001</v>
      </c>
      <c r="L62" s="16">
        <v>3</v>
      </c>
      <c r="M62" s="16"/>
      <c r="N62" s="16"/>
      <c r="O62" s="22"/>
      <c r="P62" s="4">
        <v>10</v>
      </c>
      <c r="Q62" s="22">
        <f t="shared" si="17"/>
        <v>3</v>
      </c>
      <c r="R62" s="1">
        <f t="shared" si="18"/>
        <v>13</v>
      </c>
      <c r="T62" s="27">
        <f t="shared" si="19"/>
        <v>13</v>
      </c>
      <c r="W62" s="76">
        <v>9.5</v>
      </c>
      <c r="X62" s="77">
        <v>60.5</v>
      </c>
    </row>
    <row r="63" spans="1:116" ht="15" customHeight="1" thickBot="1" x14ac:dyDescent="0.4">
      <c r="A63" s="3" t="s">
        <v>41</v>
      </c>
      <c r="B63" s="4" t="s">
        <v>46</v>
      </c>
      <c r="C63" s="4" t="s">
        <v>57</v>
      </c>
      <c r="D63" s="68" t="s">
        <v>154</v>
      </c>
      <c r="H63" s="4">
        <v>17.8</v>
      </c>
      <c r="K63" s="22">
        <f t="shared" si="16"/>
        <v>17.8</v>
      </c>
      <c r="L63" s="16"/>
      <c r="M63" s="16"/>
      <c r="N63" s="16"/>
      <c r="O63" s="22"/>
      <c r="P63" s="4">
        <v>2</v>
      </c>
      <c r="Q63" s="22">
        <f t="shared" si="17"/>
        <v>0</v>
      </c>
      <c r="R63" s="1">
        <f t="shared" si="18"/>
        <v>2</v>
      </c>
      <c r="T63" s="27">
        <f t="shared" si="19"/>
        <v>2</v>
      </c>
      <c r="W63" s="76">
        <v>8</v>
      </c>
      <c r="X63" s="77">
        <v>54</v>
      </c>
    </row>
    <row r="64" spans="1:116" ht="15" customHeight="1" x14ac:dyDescent="0.35">
      <c r="A64" s="3" t="s">
        <v>41</v>
      </c>
      <c r="B64" s="4" t="s">
        <v>46</v>
      </c>
      <c r="C64" s="4" t="s">
        <v>49</v>
      </c>
      <c r="D64" s="68" t="s">
        <v>154</v>
      </c>
      <c r="H64" s="4">
        <v>29.015999999999998</v>
      </c>
      <c r="K64" s="22">
        <f t="shared" si="16"/>
        <v>29.015999999999998</v>
      </c>
      <c r="L64" s="16"/>
      <c r="M64" s="16"/>
      <c r="N64" s="16"/>
      <c r="P64" s="4">
        <v>13</v>
      </c>
      <c r="Q64" s="22">
        <f t="shared" si="17"/>
        <v>0</v>
      </c>
      <c r="R64" s="1">
        <f t="shared" si="18"/>
        <v>13</v>
      </c>
      <c r="T64" s="27">
        <f t="shared" si="19"/>
        <v>13</v>
      </c>
    </row>
    <row r="65" spans="1:116" ht="15" customHeight="1" x14ac:dyDescent="0.35">
      <c r="A65" s="3" t="s">
        <v>41</v>
      </c>
      <c r="B65" s="4" t="s">
        <v>46</v>
      </c>
      <c r="C65" s="4" t="s">
        <v>51</v>
      </c>
      <c r="D65" s="68" t="s">
        <v>154</v>
      </c>
      <c r="E65" s="16">
        <v>21</v>
      </c>
      <c r="F65" s="16"/>
      <c r="G65" s="16"/>
      <c r="H65" s="4">
        <v>100</v>
      </c>
      <c r="K65" s="22">
        <f t="shared" si="16"/>
        <v>100</v>
      </c>
      <c r="L65" s="16"/>
      <c r="M65" s="16"/>
      <c r="N65" s="16"/>
      <c r="O65" s="22"/>
      <c r="P65" s="4">
        <v>25.5</v>
      </c>
      <c r="Q65" s="22">
        <f t="shared" si="17"/>
        <v>0</v>
      </c>
      <c r="R65" s="1">
        <f t="shared" si="18"/>
        <v>25.5</v>
      </c>
      <c r="T65" s="27">
        <f t="shared" si="19"/>
        <v>25.5</v>
      </c>
      <c r="W65" s="81">
        <v>5</v>
      </c>
      <c r="X65" s="81">
        <v>41</v>
      </c>
    </row>
    <row r="66" spans="1:116" ht="15" customHeight="1" x14ac:dyDescent="0.35">
      <c r="A66" s="3"/>
      <c r="B66" s="4" t="s">
        <v>42</v>
      </c>
      <c r="C66" s="4" t="s">
        <v>48</v>
      </c>
      <c r="D66" s="68" t="s">
        <v>132</v>
      </c>
      <c r="E66" s="16">
        <v>15</v>
      </c>
      <c r="F66" s="16"/>
      <c r="G66" s="16"/>
      <c r="H66" s="4">
        <v>100</v>
      </c>
      <c r="K66" s="22">
        <f t="shared" si="16"/>
        <v>100</v>
      </c>
      <c r="L66" s="16"/>
      <c r="M66" s="16"/>
      <c r="N66" s="16"/>
      <c r="O66" s="22"/>
      <c r="P66" s="4">
        <v>12</v>
      </c>
      <c r="Q66" s="22">
        <f t="shared" si="17"/>
        <v>0</v>
      </c>
      <c r="R66" s="1">
        <f t="shared" si="18"/>
        <v>12</v>
      </c>
      <c r="T66" s="27">
        <f t="shared" si="19"/>
        <v>12</v>
      </c>
    </row>
    <row r="67" spans="1:116" ht="15" customHeight="1" x14ac:dyDescent="0.35">
      <c r="A67" s="3" t="s">
        <v>41</v>
      </c>
      <c r="B67" s="22" t="s">
        <v>42</v>
      </c>
      <c r="C67" s="22" t="s">
        <v>50</v>
      </c>
      <c r="D67" s="70" t="s">
        <v>132</v>
      </c>
      <c r="E67" s="22">
        <v>99</v>
      </c>
      <c r="F67" s="22"/>
      <c r="G67" s="22"/>
      <c r="H67" s="22">
        <v>100</v>
      </c>
      <c r="I67" s="22"/>
      <c r="J67" s="22"/>
      <c r="K67" s="22">
        <f t="shared" si="16"/>
        <v>100</v>
      </c>
      <c r="L67" s="22"/>
      <c r="M67" s="22"/>
      <c r="N67" s="22"/>
      <c r="O67" s="22"/>
      <c r="P67" s="22">
        <v>0</v>
      </c>
      <c r="Q67" s="22">
        <f t="shared" si="17"/>
        <v>0</v>
      </c>
      <c r="R67" s="1">
        <f t="shared" si="18"/>
        <v>0</v>
      </c>
      <c r="S67" s="22"/>
      <c r="T67" s="27">
        <f t="shared" si="19"/>
        <v>0</v>
      </c>
      <c r="U67" s="22">
        <f>SUM(R67,R68)</f>
        <v>9</v>
      </c>
      <c r="V67" s="61"/>
      <c r="W67" s="22"/>
      <c r="X67" s="22"/>
    </row>
    <row r="68" spans="1:116" ht="15" customHeight="1" x14ac:dyDescent="0.35">
      <c r="A68" s="3" t="s">
        <v>41</v>
      </c>
      <c r="B68" s="4" t="s">
        <v>46</v>
      </c>
      <c r="C68" s="4" t="s">
        <v>57</v>
      </c>
      <c r="D68" s="68" t="s">
        <v>142</v>
      </c>
      <c r="H68" s="4">
        <v>21.509</v>
      </c>
      <c r="K68" s="22">
        <f t="shared" si="16"/>
        <v>21.509</v>
      </c>
      <c r="L68" s="16"/>
      <c r="M68" s="16"/>
      <c r="N68" s="16"/>
      <c r="O68" s="22"/>
      <c r="P68" s="4">
        <v>9</v>
      </c>
      <c r="Q68" s="22">
        <f t="shared" si="17"/>
        <v>0</v>
      </c>
      <c r="R68" s="1">
        <f t="shared" si="18"/>
        <v>9</v>
      </c>
      <c r="T68" s="27">
        <f t="shared" si="19"/>
        <v>9</v>
      </c>
    </row>
    <row r="69" spans="1:116" s="3" customFormat="1" x14ac:dyDescent="0.35">
      <c r="A69" s="3" t="s">
        <v>41</v>
      </c>
      <c r="B69" s="4" t="s">
        <v>46</v>
      </c>
      <c r="C69" s="4" t="s">
        <v>49</v>
      </c>
      <c r="D69" s="68" t="s">
        <v>142</v>
      </c>
      <c r="E69" s="4"/>
      <c r="F69" s="4"/>
      <c r="G69" s="4"/>
      <c r="H69" s="4">
        <v>100</v>
      </c>
      <c r="I69" s="4"/>
      <c r="J69" s="4"/>
      <c r="K69" s="22">
        <f t="shared" si="16"/>
        <v>100</v>
      </c>
      <c r="L69" s="16"/>
      <c r="M69" s="16"/>
      <c r="N69" s="16"/>
      <c r="O69" s="4"/>
      <c r="P69" s="4">
        <v>8</v>
      </c>
      <c r="Q69" s="22">
        <f t="shared" si="17"/>
        <v>0</v>
      </c>
      <c r="R69" s="1">
        <f t="shared" si="18"/>
        <v>8</v>
      </c>
      <c r="S69" s="4"/>
      <c r="T69" s="27">
        <f t="shared" si="19"/>
        <v>8</v>
      </c>
      <c r="U69" s="4"/>
      <c r="V69" s="4"/>
      <c r="W69" s="4"/>
      <c r="X69" s="4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</row>
    <row r="70" spans="1:116" x14ac:dyDescent="0.35">
      <c r="A70" s="18"/>
      <c r="B70" s="4" t="s">
        <v>42</v>
      </c>
      <c r="C70" s="4" t="s">
        <v>48</v>
      </c>
      <c r="D70" s="68" t="s">
        <v>74</v>
      </c>
      <c r="E70" s="16">
        <v>13</v>
      </c>
      <c r="F70" s="16"/>
      <c r="G70" s="16"/>
      <c r="H70" s="4">
        <v>100</v>
      </c>
      <c r="K70" s="22">
        <f t="shared" si="16"/>
        <v>100</v>
      </c>
      <c r="L70" s="16"/>
      <c r="M70" s="16"/>
      <c r="N70" s="16"/>
      <c r="O70" s="22"/>
      <c r="P70" s="4">
        <v>44</v>
      </c>
      <c r="Q70" s="22">
        <f t="shared" si="17"/>
        <v>0</v>
      </c>
      <c r="R70" s="1">
        <f t="shared" si="18"/>
        <v>44</v>
      </c>
      <c r="T70" s="27">
        <f t="shared" si="19"/>
        <v>44</v>
      </c>
      <c r="U70" s="51"/>
      <c r="V70" s="51"/>
      <c r="W70" s="51"/>
      <c r="X70" s="51"/>
    </row>
    <row r="71" spans="1:116" s="11" customFormat="1" x14ac:dyDescent="0.35">
      <c r="A71" s="18" t="s">
        <v>41</v>
      </c>
      <c r="B71" s="16" t="s">
        <v>42</v>
      </c>
      <c r="C71" s="16" t="s">
        <v>50</v>
      </c>
      <c r="D71" s="71" t="s">
        <v>74</v>
      </c>
      <c r="E71" s="16">
        <v>2</v>
      </c>
      <c r="F71" s="16"/>
      <c r="G71" s="16"/>
      <c r="H71" s="16">
        <v>14.92</v>
      </c>
      <c r="I71" s="16"/>
      <c r="J71" s="16"/>
      <c r="K71" s="16">
        <f t="shared" si="16"/>
        <v>14.92</v>
      </c>
      <c r="L71" s="16">
        <v>10</v>
      </c>
      <c r="M71" s="16"/>
      <c r="N71" s="16"/>
      <c r="O71" s="16"/>
      <c r="P71" s="16">
        <v>39</v>
      </c>
      <c r="Q71" s="16">
        <f t="shared" si="17"/>
        <v>10</v>
      </c>
      <c r="R71" s="1">
        <f t="shared" si="18"/>
        <v>49</v>
      </c>
      <c r="S71" s="16"/>
      <c r="T71" s="27">
        <f t="shared" si="19"/>
        <v>49</v>
      </c>
      <c r="U71" s="22">
        <f>SUM(R71,R72)</f>
        <v>49</v>
      </c>
      <c r="V71" s="66"/>
      <c r="W71" s="20"/>
      <c r="X71" s="20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</row>
    <row r="72" spans="1:116" s="20" customFormat="1" x14ac:dyDescent="0.35">
      <c r="A72" s="3" t="s">
        <v>41</v>
      </c>
      <c r="B72" s="4" t="s">
        <v>46</v>
      </c>
      <c r="C72" s="4" t="s">
        <v>57</v>
      </c>
      <c r="D72" s="68" t="s">
        <v>156</v>
      </c>
      <c r="E72" s="4"/>
      <c r="F72" s="4"/>
      <c r="G72" s="4"/>
      <c r="H72" s="4">
        <v>22.782</v>
      </c>
      <c r="I72" s="4"/>
      <c r="J72" s="4"/>
      <c r="K72" s="22">
        <f t="shared" si="16"/>
        <v>22.782</v>
      </c>
      <c r="L72" s="16"/>
      <c r="M72" s="16"/>
      <c r="N72" s="16"/>
      <c r="O72" s="22"/>
      <c r="P72" s="4">
        <v>0</v>
      </c>
      <c r="Q72" s="22">
        <f t="shared" si="17"/>
        <v>0</v>
      </c>
      <c r="R72" s="1">
        <f t="shared" si="18"/>
        <v>0</v>
      </c>
      <c r="S72" s="4"/>
      <c r="T72" s="27">
        <f t="shared" si="19"/>
        <v>0</v>
      </c>
      <c r="U72" s="4"/>
      <c r="V72" s="4"/>
      <c r="W72" s="4"/>
      <c r="X72" s="4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51"/>
      <c r="DH72" s="51"/>
      <c r="DI72" s="51"/>
      <c r="DJ72" s="51"/>
      <c r="DK72" s="51"/>
      <c r="DL72" s="51"/>
    </row>
    <row r="73" spans="1:116" s="20" customFormat="1" x14ac:dyDescent="0.35">
      <c r="A73" s="3" t="s">
        <v>41</v>
      </c>
      <c r="B73" s="4" t="s">
        <v>46</v>
      </c>
      <c r="C73" s="4" t="s">
        <v>49</v>
      </c>
      <c r="D73" s="68" t="s">
        <v>156</v>
      </c>
      <c r="E73" s="4"/>
      <c r="F73" s="4"/>
      <c r="G73" s="4"/>
      <c r="H73" s="4">
        <v>30.564</v>
      </c>
      <c r="I73" s="4"/>
      <c r="J73" s="4"/>
      <c r="K73" s="22">
        <f t="shared" si="16"/>
        <v>30.564</v>
      </c>
      <c r="L73" s="16"/>
      <c r="M73" s="16"/>
      <c r="N73" s="16"/>
      <c r="O73" s="4"/>
      <c r="P73" s="4">
        <v>0</v>
      </c>
      <c r="Q73" s="22">
        <f t="shared" si="17"/>
        <v>0</v>
      </c>
      <c r="R73" s="1">
        <f t="shared" si="18"/>
        <v>0</v>
      </c>
      <c r="S73" s="4"/>
      <c r="T73" s="27">
        <f t="shared" si="19"/>
        <v>0</v>
      </c>
      <c r="U73" s="4"/>
      <c r="V73" s="4"/>
      <c r="W73" s="4"/>
      <c r="X73" s="4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</row>
    <row r="74" spans="1:116" s="20" customFormat="1" x14ac:dyDescent="0.35">
      <c r="A74" s="3" t="s">
        <v>41</v>
      </c>
      <c r="B74" s="4" t="s">
        <v>46</v>
      </c>
      <c r="C74" s="4" t="s">
        <v>57</v>
      </c>
      <c r="D74" s="68" t="s">
        <v>150</v>
      </c>
      <c r="E74" s="4"/>
      <c r="F74" s="4"/>
      <c r="G74" s="4"/>
      <c r="H74" s="4">
        <v>26.439</v>
      </c>
      <c r="I74" s="4"/>
      <c r="J74" s="4"/>
      <c r="K74" s="22">
        <f t="shared" si="16"/>
        <v>26.439</v>
      </c>
      <c r="L74" s="16"/>
      <c r="M74" s="16"/>
      <c r="N74" s="16"/>
      <c r="O74" s="22"/>
      <c r="P74" s="4">
        <v>23</v>
      </c>
      <c r="Q74" s="22">
        <f t="shared" si="17"/>
        <v>0</v>
      </c>
      <c r="R74" s="1">
        <f t="shared" si="18"/>
        <v>23</v>
      </c>
      <c r="S74" s="4"/>
      <c r="T74" s="27">
        <f t="shared" si="19"/>
        <v>23</v>
      </c>
      <c r="U74" s="4"/>
      <c r="V74" s="4"/>
      <c r="W74" s="4"/>
      <c r="X74" s="4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1"/>
      <c r="DJ74" s="51"/>
      <c r="DK74" s="51"/>
      <c r="DL74" s="51"/>
    </row>
    <row r="75" spans="1:116" s="20" customFormat="1" x14ac:dyDescent="0.35">
      <c r="A75" s="3" t="s">
        <v>41</v>
      </c>
      <c r="B75" s="4" t="s">
        <v>42</v>
      </c>
      <c r="C75" s="4" t="s">
        <v>52</v>
      </c>
      <c r="D75" s="68" t="s">
        <v>145</v>
      </c>
      <c r="E75" s="16" t="s">
        <v>164</v>
      </c>
      <c r="F75" s="16"/>
      <c r="G75" s="16"/>
      <c r="H75" s="4">
        <v>0</v>
      </c>
      <c r="I75" s="4"/>
      <c r="J75" s="4"/>
      <c r="K75" s="22">
        <f t="shared" si="16"/>
        <v>0</v>
      </c>
      <c r="L75" s="16">
        <v>0</v>
      </c>
      <c r="M75" s="16"/>
      <c r="N75" s="16"/>
      <c r="O75" s="22"/>
      <c r="P75" s="4">
        <v>0</v>
      </c>
      <c r="Q75" s="22">
        <f t="shared" si="17"/>
        <v>0</v>
      </c>
      <c r="R75" s="1">
        <f t="shared" si="18"/>
        <v>0</v>
      </c>
      <c r="S75" s="4"/>
      <c r="T75" s="27">
        <f t="shared" si="19"/>
        <v>0</v>
      </c>
      <c r="U75" s="4"/>
      <c r="V75" s="4"/>
      <c r="W75" s="4"/>
      <c r="X75" s="4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51"/>
      <c r="DH75" s="51"/>
      <c r="DI75" s="51"/>
      <c r="DJ75" s="51"/>
      <c r="DK75" s="51"/>
      <c r="DL75" s="51"/>
    </row>
    <row r="76" spans="1:116" s="6" customFormat="1" ht="15" thickBot="1" x14ac:dyDescent="0.4">
      <c r="A76" s="3" t="s">
        <v>41</v>
      </c>
      <c r="B76" s="4" t="s">
        <v>46</v>
      </c>
      <c r="C76" s="4" t="s">
        <v>47</v>
      </c>
      <c r="D76" s="68" t="s">
        <v>124</v>
      </c>
      <c r="E76" s="16">
        <v>6</v>
      </c>
      <c r="F76" s="16"/>
      <c r="G76" s="16"/>
      <c r="H76" s="22">
        <v>100</v>
      </c>
      <c r="I76" s="22"/>
      <c r="J76" s="22"/>
      <c r="K76" s="22">
        <f t="shared" si="16"/>
        <v>100</v>
      </c>
      <c r="L76" s="16"/>
      <c r="M76" s="16"/>
      <c r="N76" s="16"/>
      <c r="O76" s="22"/>
      <c r="P76" s="4">
        <v>0</v>
      </c>
      <c r="Q76" s="22">
        <f t="shared" si="17"/>
        <v>0</v>
      </c>
      <c r="R76" s="1">
        <f t="shared" si="18"/>
        <v>0</v>
      </c>
      <c r="S76" s="4"/>
      <c r="T76" s="27">
        <f t="shared" si="19"/>
        <v>0</v>
      </c>
      <c r="U76" s="4"/>
      <c r="V76" s="4"/>
      <c r="W76" s="4"/>
      <c r="X76" s="4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</row>
    <row r="77" spans="1:116" s="11" customFormat="1" ht="15" thickBot="1" x14ac:dyDescent="0.4">
      <c r="A77" s="3" t="s">
        <v>41</v>
      </c>
      <c r="B77" s="4" t="s">
        <v>46</v>
      </c>
      <c r="C77" s="4" t="s">
        <v>51</v>
      </c>
      <c r="D77" s="68" t="s">
        <v>124</v>
      </c>
      <c r="E77" s="16">
        <v>12</v>
      </c>
      <c r="F77" s="16"/>
      <c r="G77" s="16"/>
      <c r="H77" s="4">
        <v>100</v>
      </c>
      <c r="I77" s="4"/>
      <c r="J77" s="4"/>
      <c r="K77" s="22">
        <f t="shared" si="16"/>
        <v>100</v>
      </c>
      <c r="L77" s="16"/>
      <c r="M77" s="16"/>
      <c r="N77" s="16"/>
      <c r="O77" s="22"/>
      <c r="P77" s="4">
        <v>39</v>
      </c>
      <c r="Q77" s="22">
        <f t="shared" si="17"/>
        <v>0</v>
      </c>
      <c r="R77" s="1">
        <f t="shared" si="18"/>
        <v>39</v>
      </c>
      <c r="S77" s="4"/>
      <c r="T77" s="27">
        <f t="shared" si="19"/>
        <v>39</v>
      </c>
      <c r="U77" s="4"/>
      <c r="V77" s="4"/>
      <c r="W77" s="115">
        <v>12.5</v>
      </c>
      <c r="X77" s="124">
        <v>73.5</v>
      </c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</row>
    <row r="78" spans="1:116" x14ac:dyDescent="0.35">
      <c r="A78" s="3" t="s">
        <v>41</v>
      </c>
      <c r="B78" s="4" t="s">
        <v>46</v>
      </c>
      <c r="C78" s="4" t="s">
        <v>47</v>
      </c>
      <c r="D78" s="68" t="s">
        <v>87</v>
      </c>
      <c r="E78" s="16">
        <v>1</v>
      </c>
      <c r="F78" s="16"/>
      <c r="G78" s="16"/>
      <c r="H78" s="22">
        <v>100</v>
      </c>
      <c r="I78" s="22"/>
      <c r="J78" s="22"/>
      <c r="K78" s="22">
        <f t="shared" si="16"/>
        <v>100</v>
      </c>
      <c r="L78" s="16"/>
      <c r="M78" s="16"/>
      <c r="N78" s="16"/>
      <c r="O78" s="22"/>
      <c r="P78" s="4">
        <v>6</v>
      </c>
      <c r="Q78" s="22">
        <f t="shared" si="17"/>
        <v>0</v>
      </c>
      <c r="R78" s="1">
        <f t="shared" si="18"/>
        <v>6</v>
      </c>
      <c r="T78" s="27">
        <f t="shared" si="19"/>
        <v>6</v>
      </c>
      <c r="W78" s="114"/>
      <c r="X78" s="123"/>
    </row>
    <row r="79" spans="1:116" s="11" customFormat="1" ht="15" thickBot="1" x14ac:dyDescent="0.4">
      <c r="A79" s="3" t="s">
        <v>41</v>
      </c>
      <c r="B79" s="4" t="s">
        <v>46</v>
      </c>
      <c r="C79" s="4" t="s">
        <v>49</v>
      </c>
      <c r="D79" s="68" t="s">
        <v>87</v>
      </c>
      <c r="E79" s="4"/>
      <c r="F79" s="4"/>
      <c r="G79" s="4"/>
      <c r="H79" s="4">
        <v>23.802</v>
      </c>
      <c r="I79" s="4"/>
      <c r="J79" s="4"/>
      <c r="K79" s="22">
        <f t="shared" si="16"/>
        <v>23.802</v>
      </c>
      <c r="L79" s="16">
        <v>2</v>
      </c>
      <c r="M79" s="16"/>
      <c r="N79" s="16"/>
      <c r="O79" s="22"/>
      <c r="P79" s="4">
        <v>15</v>
      </c>
      <c r="Q79" s="22">
        <f t="shared" si="17"/>
        <v>2</v>
      </c>
      <c r="R79" s="1">
        <f t="shared" si="18"/>
        <v>17</v>
      </c>
      <c r="S79" s="4"/>
      <c r="T79" s="27">
        <f t="shared" si="19"/>
        <v>17</v>
      </c>
      <c r="U79" s="4"/>
      <c r="V79" s="4"/>
      <c r="W79" s="76">
        <v>14</v>
      </c>
      <c r="X79" s="77">
        <v>80</v>
      </c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</row>
    <row r="80" spans="1:116" s="8" customFormat="1" ht="15" thickBot="1" x14ac:dyDescent="0.4">
      <c r="A80" s="3" t="s">
        <v>41</v>
      </c>
      <c r="B80" s="16" t="s">
        <v>46</v>
      </c>
      <c r="C80" s="16" t="s">
        <v>50</v>
      </c>
      <c r="D80" s="71" t="s">
        <v>87</v>
      </c>
      <c r="E80" s="16">
        <v>4</v>
      </c>
      <c r="F80" s="16"/>
      <c r="G80" s="16"/>
      <c r="H80" s="16">
        <v>100</v>
      </c>
      <c r="I80" s="16"/>
      <c r="J80" s="16"/>
      <c r="K80" s="16">
        <f t="shared" si="16"/>
        <v>100</v>
      </c>
      <c r="L80" s="16"/>
      <c r="M80" s="16"/>
      <c r="N80" s="16"/>
      <c r="O80" s="16"/>
      <c r="P80" s="16">
        <v>21</v>
      </c>
      <c r="Q80" s="16">
        <f t="shared" si="17"/>
        <v>0</v>
      </c>
      <c r="R80" s="1">
        <f t="shared" si="18"/>
        <v>21</v>
      </c>
      <c r="S80" s="16"/>
      <c r="T80" s="27">
        <f t="shared" si="19"/>
        <v>21</v>
      </c>
      <c r="U80" s="22" t="s">
        <v>40</v>
      </c>
      <c r="V80" s="62"/>
      <c r="W80" s="76">
        <v>9.5</v>
      </c>
      <c r="X80" s="77">
        <v>60.5</v>
      </c>
      <c r="Y80" s="22"/>
      <c r="Z80" s="22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</row>
    <row r="81" spans="1:116" s="25" customFormat="1" ht="15" thickBot="1" x14ac:dyDescent="0.4">
      <c r="A81" s="3" t="s">
        <v>41</v>
      </c>
      <c r="B81" s="4" t="s">
        <v>42</v>
      </c>
      <c r="C81" s="4" t="s">
        <v>52</v>
      </c>
      <c r="D81" s="68" t="s">
        <v>162</v>
      </c>
      <c r="E81" s="16">
        <v>726</v>
      </c>
      <c r="F81" s="16"/>
      <c r="G81" s="16"/>
      <c r="H81" s="4">
        <v>0</v>
      </c>
      <c r="I81" s="4"/>
      <c r="J81" s="4"/>
      <c r="K81" s="22">
        <f t="shared" si="16"/>
        <v>0</v>
      </c>
      <c r="L81" s="16">
        <v>0</v>
      </c>
      <c r="M81" s="16"/>
      <c r="N81" s="16"/>
      <c r="O81" s="22"/>
      <c r="P81" s="4">
        <v>10</v>
      </c>
      <c r="Q81" s="22">
        <f t="shared" si="17"/>
        <v>0</v>
      </c>
      <c r="R81" s="1">
        <f t="shared" si="18"/>
        <v>10</v>
      </c>
      <c r="S81" s="4"/>
      <c r="T81" s="27">
        <f t="shared" si="19"/>
        <v>10</v>
      </c>
      <c r="U81" s="22"/>
      <c r="V81" s="22"/>
      <c r="W81" s="85"/>
      <c r="X81" s="86"/>
      <c r="Y81" s="22"/>
      <c r="Z81" s="22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</row>
    <row r="82" spans="1:116" s="7" customFormat="1" ht="15" thickBot="1" x14ac:dyDescent="0.4">
      <c r="A82" s="3" t="s">
        <v>41</v>
      </c>
      <c r="B82" s="4" t="s">
        <v>46</v>
      </c>
      <c r="C82" s="4" t="s">
        <v>57</v>
      </c>
      <c r="D82" s="68" t="s">
        <v>102</v>
      </c>
      <c r="E82" s="4"/>
      <c r="F82" s="4"/>
      <c r="G82" s="4"/>
      <c r="H82" s="4">
        <v>21.373000000000001</v>
      </c>
      <c r="I82" s="4"/>
      <c r="J82" s="4"/>
      <c r="K82" s="22">
        <f t="shared" si="16"/>
        <v>21.373000000000001</v>
      </c>
      <c r="L82" s="16"/>
      <c r="M82" s="16"/>
      <c r="N82" s="16"/>
      <c r="O82" s="22"/>
      <c r="P82" s="4">
        <v>13</v>
      </c>
      <c r="Q82" s="22">
        <f t="shared" si="17"/>
        <v>0</v>
      </c>
      <c r="R82" s="1">
        <f t="shared" si="18"/>
        <v>13</v>
      </c>
      <c r="S82" s="4"/>
      <c r="T82" s="27">
        <f t="shared" si="19"/>
        <v>13</v>
      </c>
      <c r="U82" s="4"/>
      <c r="V82" s="4"/>
      <c r="W82" s="80"/>
      <c r="X82" s="8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</row>
    <row r="83" spans="1:116" s="11" customFormat="1" ht="15" thickBot="1" x14ac:dyDescent="0.4">
      <c r="A83" s="3" t="s">
        <v>41</v>
      </c>
      <c r="B83" s="4" t="s">
        <v>46</v>
      </c>
      <c r="C83" s="4" t="s">
        <v>57</v>
      </c>
      <c r="D83" s="70" t="s">
        <v>128</v>
      </c>
      <c r="E83" s="4"/>
      <c r="F83" s="4"/>
      <c r="G83" s="4"/>
      <c r="H83" s="4">
        <v>18.594000000000001</v>
      </c>
      <c r="I83" s="54"/>
      <c r="J83" s="4"/>
      <c r="K83" s="22">
        <f t="shared" si="16"/>
        <v>18.594000000000001</v>
      </c>
      <c r="L83" s="16"/>
      <c r="M83" s="16"/>
      <c r="N83" s="16"/>
      <c r="O83" s="22"/>
      <c r="P83" s="4">
        <v>24</v>
      </c>
      <c r="Q83" s="22">
        <f t="shared" si="17"/>
        <v>0</v>
      </c>
      <c r="R83" s="1">
        <f t="shared" si="18"/>
        <v>24</v>
      </c>
      <c r="S83" s="4"/>
      <c r="T83" s="27">
        <f t="shared" si="19"/>
        <v>24</v>
      </c>
      <c r="U83" s="4"/>
      <c r="V83" s="4"/>
      <c r="W83" s="76">
        <v>3.5</v>
      </c>
      <c r="X83" s="77">
        <v>34.5</v>
      </c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</row>
    <row r="84" spans="1:116" s="6" customFormat="1" ht="15" thickBot="1" x14ac:dyDescent="0.4">
      <c r="A84" s="3" t="s">
        <v>41</v>
      </c>
      <c r="B84" s="4" t="s">
        <v>46</v>
      </c>
      <c r="C84" s="4" t="s">
        <v>49</v>
      </c>
      <c r="D84" s="68" t="s">
        <v>128</v>
      </c>
      <c r="E84" s="4"/>
      <c r="F84" s="4"/>
      <c r="G84" s="4"/>
      <c r="H84" s="4">
        <v>23.655999999999999</v>
      </c>
      <c r="I84" s="4"/>
      <c r="J84" s="4"/>
      <c r="K84" s="22">
        <f t="shared" si="16"/>
        <v>23.655999999999999</v>
      </c>
      <c r="L84" s="16">
        <v>3</v>
      </c>
      <c r="M84" s="16"/>
      <c r="N84" s="16"/>
      <c r="O84" s="22"/>
      <c r="P84" s="4">
        <v>30</v>
      </c>
      <c r="Q84" s="22">
        <f t="shared" si="17"/>
        <v>3</v>
      </c>
      <c r="R84" s="1">
        <f t="shared" si="18"/>
        <v>33</v>
      </c>
      <c r="S84" s="4"/>
      <c r="T84" s="27">
        <f t="shared" si="19"/>
        <v>33</v>
      </c>
      <c r="U84" s="4"/>
      <c r="V84" s="4"/>
      <c r="W84" s="76">
        <v>15.5</v>
      </c>
      <c r="X84" s="77">
        <v>86.5</v>
      </c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</row>
    <row r="85" spans="1:116" s="11" customFormat="1" ht="15" thickBot="1" x14ac:dyDescent="0.4">
      <c r="A85" s="3" t="s">
        <v>41</v>
      </c>
      <c r="B85" s="4" t="s">
        <v>46</v>
      </c>
      <c r="C85" s="4" t="s">
        <v>47</v>
      </c>
      <c r="D85" s="68" t="s">
        <v>131</v>
      </c>
      <c r="E85" s="16">
        <v>5</v>
      </c>
      <c r="F85" s="16"/>
      <c r="G85" s="16"/>
      <c r="H85" s="22">
        <v>100</v>
      </c>
      <c r="I85" s="22"/>
      <c r="J85" s="22"/>
      <c r="K85" s="22">
        <f t="shared" si="16"/>
        <v>100</v>
      </c>
      <c r="L85" s="16"/>
      <c r="M85" s="16"/>
      <c r="N85" s="16"/>
      <c r="O85" s="22"/>
      <c r="P85" s="4">
        <v>23</v>
      </c>
      <c r="Q85" s="22">
        <f t="shared" si="17"/>
        <v>0</v>
      </c>
      <c r="R85" s="1">
        <f t="shared" si="18"/>
        <v>23</v>
      </c>
      <c r="S85" s="4"/>
      <c r="T85" s="27">
        <f t="shared" si="19"/>
        <v>23</v>
      </c>
      <c r="U85" s="4"/>
      <c r="V85" s="4"/>
      <c r="W85" s="76">
        <v>6.5</v>
      </c>
      <c r="X85" s="77">
        <v>47.5</v>
      </c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</row>
    <row r="86" spans="1:116" ht="15" thickBot="1" x14ac:dyDescent="0.4">
      <c r="A86" s="3" t="s">
        <v>41</v>
      </c>
      <c r="B86" s="4" t="s">
        <v>46</v>
      </c>
      <c r="C86" s="4" t="s">
        <v>57</v>
      </c>
      <c r="D86" s="68" t="s">
        <v>131</v>
      </c>
      <c r="H86" s="4">
        <v>16.867000000000001</v>
      </c>
      <c r="K86" s="22">
        <f t="shared" si="16"/>
        <v>16.867000000000001</v>
      </c>
      <c r="L86" s="16">
        <v>7</v>
      </c>
      <c r="M86" s="16"/>
      <c r="N86" s="16"/>
      <c r="O86" s="22"/>
      <c r="P86" s="4">
        <v>59</v>
      </c>
      <c r="Q86" s="22">
        <f t="shared" si="17"/>
        <v>7</v>
      </c>
      <c r="R86" s="1">
        <f t="shared" si="18"/>
        <v>66</v>
      </c>
      <c r="T86" s="27">
        <f t="shared" si="19"/>
        <v>66</v>
      </c>
      <c r="W86" s="83" t="s">
        <v>112</v>
      </c>
      <c r="X86" s="84"/>
      <c r="Y86" s="23"/>
      <c r="Z86" s="23"/>
    </row>
    <row r="87" spans="1:116" s="11" customFormat="1" ht="15" thickBot="1" x14ac:dyDescent="0.4">
      <c r="A87" s="3" t="s">
        <v>41</v>
      </c>
      <c r="B87" s="4" t="s">
        <v>46</v>
      </c>
      <c r="C87" s="4" t="s">
        <v>49</v>
      </c>
      <c r="D87" s="68" t="s">
        <v>131</v>
      </c>
      <c r="E87" s="4"/>
      <c r="F87" s="4"/>
      <c r="G87" s="4"/>
      <c r="H87" s="4">
        <v>27.425999999999998</v>
      </c>
      <c r="I87" s="4"/>
      <c r="J87" s="4"/>
      <c r="K87" s="22">
        <f t="shared" si="16"/>
        <v>27.425999999999998</v>
      </c>
      <c r="L87" s="16"/>
      <c r="M87" s="16"/>
      <c r="N87" s="16"/>
      <c r="O87" s="22"/>
      <c r="P87" s="4">
        <v>38</v>
      </c>
      <c r="Q87" s="22">
        <f t="shared" si="17"/>
        <v>0</v>
      </c>
      <c r="R87" s="1">
        <f t="shared" si="18"/>
        <v>38</v>
      </c>
      <c r="S87" s="4"/>
      <c r="T87" s="27">
        <f t="shared" si="19"/>
        <v>38</v>
      </c>
      <c r="U87" s="4"/>
      <c r="V87" s="4"/>
      <c r="W87" s="76">
        <v>6.5</v>
      </c>
      <c r="X87" s="77">
        <v>47.5</v>
      </c>
      <c r="Y87" s="23"/>
      <c r="Z87" s="23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</row>
    <row r="88" spans="1:116" s="11" customFormat="1" ht="15" thickBot="1" x14ac:dyDescent="0.4">
      <c r="A88" s="3" t="s">
        <v>41</v>
      </c>
      <c r="B88" s="22" t="s">
        <v>46</v>
      </c>
      <c r="C88" s="22" t="s">
        <v>50</v>
      </c>
      <c r="D88" s="70" t="s">
        <v>131</v>
      </c>
      <c r="E88" s="22">
        <v>99</v>
      </c>
      <c r="F88" s="22"/>
      <c r="G88" s="22"/>
      <c r="H88" s="22">
        <v>100</v>
      </c>
      <c r="I88" s="22"/>
      <c r="J88" s="22"/>
      <c r="K88" s="22">
        <f t="shared" si="16"/>
        <v>100</v>
      </c>
      <c r="L88" s="22"/>
      <c r="M88" s="22"/>
      <c r="N88" s="22"/>
      <c r="O88" s="22"/>
      <c r="P88" s="22">
        <v>0</v>
      </c>
      <c r="Q88" s="22">
        <f t="shared" si="17"/>
        <v>0</v>
      </c>
      <c r="R88" s="1">
        <f t="shared" si="18"/>
        <v>0</v>
      </c>
      <c r="S88" s="22"/>
      <c r="T88" s="27">
        <f t="shared" si="19"/>
        <v>0</v>
      </c>
      <c r="U88" s="22" t="s">
        <v>140</v>
      </c>
      <c r="V88" s="22"/>
      <c r="W88" s="85"/>
      <c r="X88" s="86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</row>
    <row r="89" spans="1:116" s="6" customFormat="1" ht="15" thickBot="1" x14ac:dyDescent="0.4">
      <c r="A89" s="3" t="s">
        <v>41</v>
      </c>
      <c r="B89" s="4" t="s">
        <v>46</v>
      </c>
      <c r="C89" s="4" t="s">
        <v>51</v>
      </c>
      <c r="D89" s="68" t="s">
        <v>131</v>
      </c>
      <c r="E89" s="16">
        <v>14</v>
      </c>
      <c r="F89" s="16"/>
      <c r="G89" s="16"/>
      <c r="H89" s="4">
        <v>16.02</v>
      </c>
      <c r="I89" s="4"/>
      <c r="J89" s="4"/>
      <c r="K89" s="22">
        <f t="shared" si="16"/>
        <v>16.02</v>
      </c>
      <c r="L89" s="16">
        <v>4</v>
      </c>
      <c r="M89" s="16"/>
      <c r="N89" s="16"/>
      <c r="O89" s="22"/>
      <c r="P89" s="4">
        <v>55</v>
      </c>
      <c r="Q89" s="22">
        <f t="shared" si="17"/>
        <v>4</v>
      </c>
      <c r="R89" s="1">
        <f t="shared" si="18"/>
        <v>59</v>
      </c>
      <c r="S89" s="4"/>
      <c r="T89" s="27">
        <f t="shared" si="19"/>
        <v>59</v>
      </c>
      <c r="U89" s="4"/>
      <c r="V89" s="4"/>
      <c r="W89" s="74" t="s">
        <v>3</v>
      </c>
      <c r="X89" s="75" t="s">
        <v>3</v>
      </c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</row>
    <row r="90" spans="1:116" s="6" customFormat="1" x14ac:dyDescent="0.35">
      <c r="A90" s="3"/>
      <c r="B90" s="4"/>
      <c r="C90" s="4"/>
      <c r="D90" s="68"/>
      <c r="E90" s="16"/>
      <c r="F90" s="16"/>
      <c r="G90" s="16"/>
      <c r="H90" s="4"/>
      <c r="I90" s="4"/>
      <c r="J90" s="4"/>
      <c r="K90" s="22"/>
      <c r="L90" s="16">
        <f>SUM(L85:L89)</f>
        <v>11</v>
      </c>
      <c r="M90" s="16"/>
      <c r="N90" s="16"/>
      <c r="O90" s="22"/>
      <c r="P90" s="4"/>
      <c r="Q90" s="22"/>
      <c r="R90" s="1"/>
      <c r="S90" s="4"/>
      <c r="T90" s="27"/>
      <c r="U90" s="4"/>
      <c r="V90" s="4"/>
      <c r="W90" s="129"/>
      <c r="X90" s="129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</row>
    <row r="91" spans="1:116" s="3" customFormat="1" x14ac:dyDescent="0.35">
      <c r="A91" s="3" t="s">
        <v>41</v>
      </c>
      <c r="B91" s="4" t="s">
        <v>46</v>
      </c>
      <c r="C91" s="4" t="s">
        <v>47</v>
      </c>
      <c r="D91" s="68" t="s">
        <v>68</v>
      </c>
      <c r="E91" s="16">
        <v>8</v>
      </c>
      <c r="F91" s="16"/>
      <c r="G91" s="16"/>
      <c r="H91" s="22">
        <v>100</v>
      </c>
      <c r="I91" s="22"/>
      <c r="J91" s="22"/>
      <c r="K91" s="22">
        <f>SUM(H91:J91)</f>
        <v>100</v>
      </c>
      <c r="L91" s="16"/>
      <c r="M91" s="16"/>
      <c r="N91" s="16"/>
      <c r="O91" s="22"/>
      <c r="P91" s="4">
        <v>51</v>
      </c>
      <c r="Q91" s="22">
        <f>SUM(L91:O91)</f>
        <v>0</v>
      </c>
      <c r="R91" s="1">
        <f>SUM(P91:Q91)</f>
        <v>51</v>
      </c>
      <c r="S91" s="4"/>
      <c r="T91" s="27">
        <f>SUM(R91:S91)</f>
        <v>51</v>
      </c>
      <c r="U91" s="4"/>
      <c r="V91" s="4"/>
      <c r="W91" s="4"/>
      <c r="X91" s="4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</row>
    <row r="92" spans="1:116" s="19" customFormat="1" x14ac:dyDescent="0.35">
      <c r="A92" s="18" t="s">
        <v>41</v>
      </c>
      <c r="B92" s="4" t="s">
        <v>46</v>
      </c>
      <c r="C92" s="4" t="s">
        <v>57</v>
      </c>
      <c r="D92" s="68" t="s">
        <v>68</v>
      </c>
      <c r="E92" s="4"/>
      <c r="F92" s="4"/>
      <c r="G92" s="4"/>
      <c r="H92" s="4">
        <v>16.475000000000001</v>
      </c>
      <c r="I92" s="4"/>
      <c r="J92" s="4"/>
      <c r="K92" s="22">
        <f>SUM(H92:J92)</f>
        <v>16.475000000000001</v>
      </c>
      <c r="L92" s="16">
        <v>9</v>
      </c>
      <c r="M92" s="16"/>
      <c r="N92" s="16"/>
      <c r="O92" s="22"/>
      <c r="P92" s="4">
        <v>26</v>
      </c>
      <c r="Q92" s="22">
        <f>SUM(L92:O92)</f>
        <v>9</v>
      </c>
      <c r="R92" s="1">
        <f>SUM(P92:Q92)</f>
        <v>35</v>
      </c>
      <c r="S92" s="4"/>
      <c r="T92" s="27">
        <f>SUM(R92:S92)</f>
        <v>35</v>
      </c>
      <c r="U92" s="20"/>
      <c r="V92" s="20"/>
      <c r="W92" s="20"/>
      <c r="X92" s="20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51"/>
      <c r="CD92" s="51"/>
      <c r="CE92" s="51"/>
      <c r="CF92" s="51"/>
      <c r="CG92" s="51"/>
      <c r="CH92" s="51"/>
      <c r="CI92" s="51"/>
      <c r="CJ92" s="51"/>
      <c r="CK92" s="51"/>
      <c r="CL92" s="51"/>
      <c r="CM92" s="51"/>
      <c r="CN92" s="51"/>
      <c r="CO92" s="51"/>
      <c r="CP92" s="51"/>
      <c r="CQ92" s="51"/>
      <c r="CR92" s="51"/>
      <c r="CS92" s="51"/>
      <c r="CT92" s="51"/>
      <c r="CU92" s="51"/>
      <c r="CV92" s="51"/>
      <c r="CW92" s="51"/>
      <c r="CX92" s="51"/>
      <c r="CY92" s="51"/>
      <c r="CZ92" s="51"/>
      <c r="DA92" s="51"/>
      <c r="DB92" s="51"/>
      <c r="DC92" s="51"/>
      <c r="DD92" s="51"/>
      <c r="DE92" s="51"/>
      <c r="DF92" s="51"/>
      <c r="DG92" s="51"/>
      <c r="DH92" s="51"/>
      <c r="DI92" s="51"/>
      <c r="DJ92" s="51"/>
      <c r="DK92" s="51"/>
      <c r="DL92" s="51"/>
    </row>
    <row r="93" spans="1:116" s="20" customFormat="1" ht="16.5" customHeight="1" x14ac:dyDescent="0.35">
      <c r="A93" s="3" t="s">
        <v>41</v>
      </c>
      <c r="B93" s="16" t="s">
        <v>46</v>
      </c>
      <c r="C93" s="16" t="s">
        <v>50</v>
      </c>
      <c r="D93" s="71" t="s">
        <v>68</v>
      </c>
      <c r="E93" s="16">
        <v>4</v>
      </c>
      <c r="F93" s="16"/>
      <c r="G93" s="16"/>
      <c r="H93" s="16">
        <v>100</v>
      </c>
      <c r="I93" s="16"/>
      <c r="J93" s="16"/>
      <c r="K93" s="16">
        <f>SUM(H93:J93)</f>
        <v>100</v>
      </c>
      <c r="L93" s="16"/>
      <c r="M93" s="16"/>
      <c r="N93" s="16"/>
      <c r="O93" s="16"/>
      <c r="P93" s="16">
        <v>21</v>
      </c>
      <c r="Q93" s="16">
        <f>SUM(L93:O93)</f>
        <v>0</v>
      </c>
      <c r="R93" s="1">
        <f>SUM(P93:Q93)</f>
        <v>21</v>
      </c>
      <c r="S93" s="16"/>
      <c r="T93" s="27">
        <f>SUM(R93:S93)</f>
        <v>21</v>
      </c>
      <c r="U93" s="22">
        <f>SUM(R93,R94)</f>
        <v>71</v>
      </c>
      <c r="V93" s="62"/>
      <c r="W93" s="81">
        <v>11</v>
      </c>
      <c r="X93" s="81">
        <v>67</v>
      </c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  <c r="CE93" s="51"/>
      <c r="CF93" s="51"/>
      <c r="CG93" s="51"/>
      <c r="CH93" s="51"/>
      <c r="CI93" s="51"/>
      <c r="CJ93" s="51"/>
      <c r="CK93" s="51"/>
      <c r="CL93" s="51"/>
      <c r="CM93" s="51"/>
      <c r="CN93" s="51"/>
      <c r="CO93" s="51"/>
      <c r="CP93" s="51"/>
      <c r="CQ93" s="51"/>
      <c r="CR93" s="51"/>
      <c r="CS93" s="51"/>
      <c r="CT93" s="51"/>
      <c r="CU93" s="51"/>
      <c r="CV93" s="51"/>
      <c r="CW93" s="51"/>
      <c r="CX93" s="51"/>
      <c r="CY93" s="51"/>
      <c r="CZ93" s="51"/>
      <c r="DA93" s="51"/>
      <c r="DB93" s="51"/>
      <c r="DC93" s="51"/>
      <c r="DD93" s="51"/>
      <c r="DE93" s="51"/>
      <c r="DF93" s="51"/>
      <c r="DG93" s="51"/>
      <c r="DH93" s="51"/>
      <c r="DI93" s="51"/>
      <c r="DJ93" s="51"/>
      <c r="DK93" s="51"/>
      <c r="DL93" s="51"/>
    </row>
    <row r="94" spans="1:116" s="20" customFormat="1" x14ac:dyDescent="0.35">
      <c r="A94" s="3" t="s">
        <v>41</v>
      </c>
      <c r="B94" s="4" t="s">
        <v>46</v>
      </c>
      <c r="C94" s="4" t="s">
        <v>51</v>
      </c>
      <c r="D94" s="68" t="s">
        <v>68</v>
      </c>
      <c r="E94" s="16">
        <v>13</v>
      </c>
      <c r="F94" s="16"/>
      <c r="G94" s="16"/>
      <c r="H94" s="4">
        <v>15.57</v>
      </c>
      <c r="I94" s="4"/>
      <c r="J94" s="4"/>
      <c r="K94" s="22">
        <f>SUM(H94:J94)</f>
        <v>15.57</v>
      </c>
      <c r="L94" s="16">
        <v>5</v>
      </c>
      <c r="M94" s="16"/>
      <c r="N94" s="16"/>
      <c r="O94" s="22"/>
      <c r="P94" s="4">
        <v>45</v>
      </c>
      <c r="Q94" s="22">
        <f>SUM(L94:O94)</f>
        <v>5</v>
      </c>
      <c r="R94" s="1">
        <f>SUM(P94:Q94)</f>
        <v>50</v>
      </c>
      <c r="S94" s="4"/>
      <c r="T94" s="27">
        <f>SUM(R94:S94)</f>
        <v>50</v>
      </c>
      <c r="U94" s="4"/>
      <c r="V94" s="4"/>
      <c r="W94" s="109">
        <v>15.5</v>
      </c>
      <c r="X94" s="119">
        <v>86.5</v>
      </c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/>
      <c r="CY94" s="51"/>
      <c r="CZ94" s="51"/>
      <c r="DA94" s="51"/>
      <c r="DB94" s="51"/>
      <c r="DC94" s="51"/>
      <c r="DD94" s="51"/>
      <c r="DE94" s="51"/>
      <c r="DF94" s="51"/>
      <c r="DG94" s="51"/>
      <c r="DH94" s="51"/>
      <c r="DI94" s="51"/>
      <c r="DJ94" s="51"/>
      <c r="DK94" s="51"/>
      <c r="DL94" s="51"/>
    </row>
    <row r="95" spans="1:116" s="20" customFormat="1" ht="15" thickBot="1" x14ac:dyDescent="0.4">
      <c r="A95" s="3"/>
      <c r="B95" s="4"/>
      <c r="C95" s="4"/>
      <c r="D95" s="68"/>
      <c r="E95" s="16"/>
      <c r="F95" s="16"/>
      <c r="G95" s="16"/>
      <c r="H95" s="4"/>
      <c r="I95" s="4"/>
      <c r="J95" s="4"/>
      <c r="K95" s="22"/>
      <c r="L95" s="16">
        <f>SUM(L91:L94)</f>
        <v>14</v>
      </c>
      <c r="M95" s="16"/>
      <c r="N95" s="16"/>
      <c r="O95" s="22"/>
      <c r="P95" s="4"/>
      <c r="Q95" s="22"/>
      <c r="R95" s="1"/>
      <c r="S95" s="4"/>
      <c r="T95" s="27"/>
      <c r="U95" s="4"/>
      <c r="V95" s="4"/>
      <c r="W95" s="109"/>
      <c r="X95" s="119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1"/>
      <c r="CW95" s="51"/>
      <c r="CX95" s="51"/>
      <c r="CY95" s="51"/>
      <c r="CZ95" s="51"/>
      <c r="DA95" s="51"/>
      <c r="DB95" s="51"/>
      <c r="DC95" s="51"/>
      <c r="DD95" s="51"/>
      <c r="DE95" s="51"/>
      <c r="DF95" s="51"/>
      <c r="DG95" s="51"/>
      <c r="DH95" s="51"/>
      <c r="DI95" s="51"/>
      <c r="DJ95" s="51"/>
      <c r="DK95" s="51"/>
      <c r="DL95" s="51"/>
    </row>
    <row r="96" spans="1:116" s="20" customFormat="1" ht="15" thickBot="1" x14ac:dyDescent="0.4">
      <c r="A96" s="3"/>
      <c r="B96" s="4" t="s">
        <v>46</v>
      </c>
      <c r="C96" s="4" t="s">
        <v>47</v>
      </c>
      <c r="D96" s="68" t="s">
        <v>67</v>
      </c>
      <c r="E96" s="16">
        <v>2</v>
      </c>
      <c r="F96" s="16"/>
      <c r="G96" s="16"/>
      <c r="H96" s="22">
        <v>1.71</v>
      </c>
      <c r="I96" s="22"/>
      <c r="J96" s="22"/>
      <c r="K96" s="22">
        <f>SUM(H96:J96)</f>
        <v>1.71</v>
      </c>
      <c r="L96" s="16">
        <v>10</v>
      </c>
      <c r="M96" s="16"/>
      <c r="N96" s="16"/>
      <c r="O96" s="22"/>
      <c r="P96" s="4">
        <v>66</v>
      </c>
      <c r="Q96" s="22">
        <f>SUM(L96:O96)</f>
        <v>10</v>
      </c>
      <c r="R96" s="1">
        <f>SUM(P96:Q96)</f>
        <v>76</v>
      </c>
      <c r="S96" s="4"/>
      <c r="T96" s="27">
        <f>SUM(R96:S96)</f>
        <v>76</v>
      </c>
      <c r="U96" s="4"/>
      <c r="V96" s="4"/>
      <c r="W96" s="115">
        <v>12.5</v>
      </c>
      <c r="X96" s="124">
        <v>73.5</v>
      </c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/>
      <c r="DF96" s="51"/>
      <c r="DG96" s="51"/>
      <c r="DH96" s="51"/>
      <c r="DI96" s="51"/>
      <c r="DJ96" s="51"/>
      <c r="DK96" s="51"/>
      <c r="DL96" s="51"/>
    </row>
    <row r="97" spans="1:116" x14ac:dyDescent="0.35">
      <c r="A97" s="3" t="s">
        <v>41</v>
      </c>
      <c r="B97" s="4" t="s">
        <v>46</v>
      </c>
      <c r="C97" s="4" t="s">
        <v>57</v>
      </c>
      <c r="D97" s="68" t="s">
        <v>67</v>
      </c>
      <c r="H97" s="4">
        <v>16.896999999999998</v>
      </c>
      <c r="K97" s="22">
        <f>SUM(H97:J97)</f>
        <v>16.896999999999998</v>
      </c>
      <c r="L97" s="16">
        <v>6</v>
      </c>
      <c r="M97" s="16"/>
      <c r="N97" s="16"/>
      <c r="O97" s="22"/>
      <c r="P97" s="4">
        <v>39</v>
      </c>
      <c r="Q97" s="22">
        <f>SUM(L97:O97)</f>
        <v>6</v>
      </c>
      <c r="R97" s="1">
        <f>SUM(P97:Q97)</f>
        <v>45</v>
      </c>
      <c r="T97" s="27">
        <f>SUM(R97:S97)</f>
        <v>45</v>
      </c>
      <c r="W97" s="72" t="s">
        <v>3</v>
      </c>
      <c r="X97" s="73" t="s">
        <v>3</v>
      </c>
    </row>
    <row r="98" spans="1:116" ht="15" thickBot="1" x14ac:dyDescent="0.4">
      <c r="A98" s="3" t="s">
        <v>41</v>
      </c>
      <c r="B98" s="4" t="s">
        <v>46</v>
      </c>
      <c r="C98" s="4" t="s">
        <v>49</v>
      </c>
      <c r="D98" s="68" t="s">
        <v>67</v>
      </c>
      <c r="H98" s="4">
        <v>22.587</v>
      </c>
      <c r="K98" s="22">
        <f>SUM(H98:J98)</f>
        <v>22.587</v>
      </c>
      <c r="L98" s="16">
        <v>5</v>
      </c>
      <c r="M98" s="16"/>
      <c r="N98" s="16"/>
      <c r="O98" s="22"/>
      <c r="P98" s="4">
        <v>44</v>
      </c>
      <c r="Q98" s="22">
        <f>SUM(L98:O98)</f>
        <v>5</v>
      </c>
      <c r="R98" s="1">
        <f>SUM(P98:Q98)</f>
        <v>49</v>
      </c>
      <c r="T98" s="27">
        <f>SUM(R98:S98)</f>
        <v>49</v>
      </c>
      <c r="W98" s="83" t="s">
        <v>112</v>
      </c>
      <c r="X98" s="84"/>
    </row>
    <row r="99" spans="1:116" ht="15" thickBot="1" x14ac:dyDescent="0.4">
      <c r="A99" s="3" t="s">
        <v>41</v>
      </c>
      <c r="B99" s="16" t="s">
        <v>46</v>
      </c>
      <c r="C99" s="16" t="s">
        <v>50</v>
      </c>
      <c r="D99" s="71" t="s">
        <v>67</v>
      </c>
      <c r="E99" s="16">
        <v>95</v>
      </c>
      <c r="F99" s="16"/>
      <c r="G99" s="16"/>
      <c r="H99" s="16">
        <v>100</v>
      </c>
      <c r="I99" s="16"/>
      <c r="J99" s="16"/>
      <c r="K99" s="16">
        <f>SUM(H99:J99)</f>
        <v>100</v>
      </c>
      <c r="L99" s="16"/>
      <c r="M99" s="16"/>
      <c r="N99" s="16"/>
      <c r="O99" s="16"/>
      <c r="P99" s="16">
        <v>46</v>
      </c>
      <c r="Q99" s="16">
        <f>SUM(L99:O99)</f>
        <v>0</v>
      </c>
      <c r="R99" s="1">
        <f>SUM(P99:Q99)</f>
        <v>46</v>
      </c>
      <c r="S99" s="16"/>
      <c r="T99" s="27">
        <f>SUM(R99:S99)</f>
        <v>46</v>
      </c>
      <c r="U99" s="22">
        <f>SUM(R99,R100)</f>
        <v>57</v>
      </c>
      <c r="V99" s="61"/>
      <c r="W99" s="76">
        <v>5</v>
      </c>
      <c r="X99" s="77">
        <v>41</v>
      </c>
    </row>
    <row r="100" spans="1:116" ht="15" thickBot="1" x14ac:dyDescent="0.4">
      <c r="A100" s="3" t="s">
        <v>41</v>
      </c>
      <c r="B100" s="4" t="s">
        <v>46</v>
      </c>
      <c r="C100" s="4" t="s">
        <v>51</v>
      </c>
      <c r="D100" s="68" t="s">
        <v>67</v>
      </c>
      <c r="E100" s="16">
        <v>23</v>
      </c>
      <c r="F100" s="16"/>
      <c r="G100" s="16"/>
      <c r="H100" s="4">
        <v>14.41</v>
      </c>
      <c r="K100" s="22">
        <f>SUM(H100:J100)</f>
        <v>14.41</v>
      </c>
      <c r="L100" s="16">
        <v>7</v>
      </c>
      <c r="M100" s="16"/>
      <c r="N100" s="16"/>
      <c r="O100" s="22"/>
      <c r="P100" s="4">
        <v>4</v>
      </c>
      <c r="Q100" s="22">
        <f>SUM(L100:O100)</f>
        <v>7</v>
      </c>
      <c r="R100" s="1">
        <f>SUM(P100:Q100)</f>
        <v>11</v>
      </c>
      <c r="T100" s="27">
        <f>SUM(R100:S100)</f>
        <v>11</v>
      </c>
      <c r="W100" s="76">
        <v>14</v>
      </c>
      <c r="X100" s="77">
        <v>80</v>
      </c>
    </row>
    <row r="101" spans="1:116" ht="15" thickBot="1" x14ac:dyDescent="0.4">
      <c r="A101" s="3"/>
      <c r="D101" s="68"/>
      <c r="E101" s="16"/>
      <c r="F101" s="16"/>
      <c r="G101" s="16"/>
      <c r="K101" s="22"/>
      <c r="L101" s="16">
        <f>SUM(L96:L100)</f>
        <v>28</v>
      </c>
      <c r="M101" s="16"/>
      <c r="N101" s="16"/>
      <c r="O101" s="22"/>
      <c r="Q101" s="22"/>
      <c r="W101" s="76"/>
      <c r="X101" s="77"/>
    </row>
    <row r="102" spans="1:116" ht="15" thickBot="1" x14ac:dyDescent="0.4">
      <c r="A102" s="3" t="s">
        <v>41</v>
      </c>
      <c r="B102" s="4" t="s">
        <v>46</v>
      </c>
      <c r="C102" s="4" t="s">
        <v>57</v>
      </c>
      <c r="D102" s="68" t="s">
        <v>125</v>
      </c>
      <c r="H102" s="4">
        <v>20.773</v>
      </c>
      <c r="K102" s="22">
        <f t="shared" ref="K102:K109" si="20">SUM(H102:J102)</f>
        <v>20.773</v>
      </c>
      <c r="L102" s="16"/>
      <c r="M102" s="16"/>
      <c r="N102" s="16"/>
      <c r="O102" s="22"/>
      <c r="P102" s="4">
        <v>36</v>
      </c>
      <c r="Q102" s="22">
        <f t="shared" ref="Q102:Q109" si="21">SUM(L102:O102)</f>
        <v>0</v>
      </c>
      <c r="R102" s="1">
        <f t="shared" ref="R102:R109" si="22">SUM(P102:Q102)</f>
        <v>36</v>
      </c>
      <c r="T102" s="27">
        <f t="shared" ref="T102:T109" si="23">SUM(R102:S102)</f>
        <v>36</v>
      </c>
      <c r="W102" s="80"/>
      <c r="X102" s="82"/>
    </row>
    <row r="103" spans="1:116" ht="15" thickBot="1" x14ac:dyDescent="0.4">
      <c r="A103" s="3" t="s">
        <v>41</v>
      </c>
      <c r="B103" s="4" t="s">
        <v>46</v>
      </c>
      <c r="C103" s="4" t="s">
        <v>49</v>
      </c>
      <c r="D103" s="68" t="s">
        <v>125</v>
      </c>
      <c r="H103" s="4">
        <v>22.908000000000001</v>
      </c>
      <c r="K103" s="22">
        <f t="shared" si="20"/>
        <v>22.908000000000001</v>
      </c>
      <c r="L103" s="16">
        <v>4</v>
      </c>
      <c r="M103" s="16"/>
      <c r="N103" s="16"/>
      <c r="O103" s="22"/>
      <c r="P103" s="4">
        <v>54</v>
      </c>
      <c r="Q103" s="22">
        <f t="shared" si="21"/>
        <v>4</v>
      </c>
      <c r="R103" s="1">
        <f t="shared" si="22"/>
        <v>58</v>
      </c>
      <c r="T103" s="27">
        <f t="shared" si="23"/>
        <v>58</v>
      </c>
      <c r="W103" s="76">
        <v>17</v>
      </c>
      <c r="X103" s="77">
        <v>93</v>
      </c>
    </row>
    <row r="104" spans="1:116" ht="15" thickBot="1" x14ac:dyDescent="0.4">
      <c r="A104" s="3" t="s">
        <v>41</v>
      </c>
      <c r="B104" s="4" t="s">
        <v>42</v>
      </c>
      <c r="C104" s="4" t="s">
        <v>52</v>
      </c>
      <c r="D104" s="70" t="s">
        <v>146</v>
      </c>
      <c r="E104" s="16">
        <v>576</v>
      </c>
      <c r="F104" s="16"/>
      <c r="G104" s="16"/>
      <c r="H104" s="4">
        <v>0</v>
      </c>
      <c r="K104" s="22">
        <f t="shared" si="20"/>
        <v>0</v>
      </c>
      <c r="L104" s="16">
        <v>0</v>
      </c>
      <c r="M104" s="16"/>
      <c r="N104" s="16"/>
      <c r="O104" s="22"/>
      <c r="P104" s="4">
        <v>19</v>
      </c>
      <c r="Q104" s="22">
        <f t="shared" si="21"/>
        <v>0</v>
      </c>
      <c r="R104" s="1">
        <f t="shared" si="22"/>
        <v>19</v>
      </c>
      <c r="T104" s="27">
        <f t="shared" si="23"/>
        <v>19</v>
      </c>
      <c r="W104" s="80"/>
      <c r="X104" s="82"/>
    </row>
    <row r="105" spans="1:116" ht="15" thickBot="1" x14ac:dyDescent="0.4">
      <c r="A105" s="3" t="s">
        <v>41</v>
      </c>
      <c r="B105" s="4" t="s">
        <v>42</v>
      </c>
      <c r="C105" s="4" t="s">
        <v>52</v>
      </c>
      <c r="D105" s="68" t="s">
        <v>147</v>
      </c>
      <c r="E105" s="16">
        <v>759</v>
      </c>
      <c r="F105" s="16"/>
      <c r="G105" s="16"/>
      <c r="H105" s="4">
        <v>0</v>
      </c>
      <c r="K105" s="22">
        <f t="shared" si="20"/>
        <v>0</v>
      </c>
      <c r="L105" s="16">
        <v>0</v>
      </c>
      <c r="M105" s="16"/>
      <c r="N105" s="16"/>
      <c r="O105" s="22"/>
      <c r="P105" s="4">
        <v>0</v>
      </c>
      <c r="Q105" s="22">
        <f t="shared" si="21"/>
        <v>0</v>
      </c>
      <c r="R105" s="1">
        <f t="shared" si="22"/>
        <v>0</v>
      </c>
      <c r="T105" s="27">
        <f t="shared" si="23"/>
        <v>0</v>
      </c>
      <c r="W105" s="80"/>
      <c r="X105" s="82"/>
    </row>
    <row r="106" spans="1:116" ht="15" thickBot="1" x14ac:dyDescent="0.4">
      <c r="A106" s="3" t="s">
        <v>41</v>
      </c>
      <c r="B106" s="4" t="s">
        <v>46</v>
      </c>
      <c r="C106" s="4" t="s">
        <v>57</v>
      </c>
      <c r="D106" s="68" t="s">
        <v>110</v>
      </c>
      <c r="H106" s="4">
        <v>17.809000000000001</v>
      </c>
      <c r="K106" s="22">
        <f t="shared" si="20"/>
        <v>17.809000000000001</v>
      </c>
      <c r="L106" s="16"/>
      <c r="M106" s="16"/>
      <c r="N106" s="16"/>
      <c r="O106" s="22"/>
      <c r="P106" s="4">
        <v>4</v>
      </c>
      <c r="Q106" s="22">
        <f t="shared" si="21"/>
        <v>0</v>
      </c>
      <c r="R106" s="1">
        <f t="shared" si="22"/>
        <v>4</v>
      </c>
      <c r="T106" s="27">
        <f t="shared" si="23"/>
        <v>4</v>
      </c>
      <c r="W106" s="80"/>
      <c r="X106" s="82"/>
    </row>
    <row r="107" spans="1:116" s="3" customFormat="1" ht="15" thickBot="1" x14ac:dyDescent="0.4">
      <c r="A107" s="3" t="s">
        <v>41</v>
      </c>
      <c r="B107" s="4" t="s">
        <v>46</v>
      </c>
      <c r="C107" s="4" t="s">
        <v>49</v>
      </c>
      <c r="D107" s="68" t="s">
        <v>110</v>
      </c>
      <c r="E107" s="4"/>
      <c r="F107" s="4"/>
      <c r="G107" s="4"/>
      <c r="H107" s="4">
        <v>22.574999999999999</v>
      </c>
      <c r="I107" s="4"/>
      <c r="J107" s="4"/>
      <c r="K107" s="22">
        <f t="shared" si="20"/>
        <v>22.574999999999999</v>
      </c>
      <c r="L107" s="16">
        <v>6</v>
      </c>
      <c r="M107" s="16"/>
      <c r="N107" s="16"/>
      <c r="O107" s="22"/>
      <c r="P107" s="4">
        <v>45</v>
      </c>
      <c r="Q107" s="22">
        <f t="shared" si="21"/>
        <v>6</v>
      </c>
      <c r="R107" s="1">
        <f t="shared" si="22"/>
        <v>51</v>
      </c>
      <c r="S107" s="4"/>
      <c r="T107" s="27">
        <f t="shared" si="23"/>
        <v>51</v>
      </c>
      <c r="U107" s="4"/>
      <c r="V107" s="4"/>
      <c r="W107" s="74" t="s">
        <v>3</v>
      </c>
      <c r="X107" s="75" t="s">
        <v>3</v>
      </c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</row>
    <row r="108" spans="1:116" s="19" customFormat="1" x14ac:dyDescent="0.35">
      <c r="A108" s="3" t="s">
        <v>41</v>
      </c>
      <c r="B108" s="4" t="s">
        <v>42</v>
      </c>
      <c r="C108" s="4" t="s">
        <v>52</v>
      </c>
      <c r="D108" s="68" t="s">
        <v>161</v>
      </c>
      <c r="E108" s="16">
        <v>389</v>
      </c>
      <c r="F108" s="16"/>
      <c r="G108" s="16"/>
      <c r="H108" s="4">
        <v>0</v>
      </c>
      <c r="I108" s="4"/>
      <c r="J108" s="4"/>
      <c r="K108" s="22">
        <f t="shared" si="20"/>
        <v>0</v>
      </c>
      <c r="L108" s="16">
        <v>0</v>
      </c>
      <c r="M108" s="16"/>
      <c r="N108" s="16"/>
      <c r="O108" s="22"/>
      <c r="P108" s="4">
        <v>10</v>
      </c>
      <c r="Q108" s="22">
        <f t="shared" si="21"/>
        <v>0</v>
      </c>
      <c r="R108" s="1">
        <f t="shared" si="22"/>
        <v>10</v>
      </c>
      <c r="S108" s="4"/>
      <c r="T108" s="27">
        <f t="shared" si="23"/>
        <v>10</v>
      </c>
      <c r="U108" s="4"/>
      <c r="V108" s="4"/>
      <c r="W108" s="4"/>
      <c r="X108" s="4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  <c r="CY108" s="51"/>
      <c r="CZ108" s="51"/>
      <c r="DA108" s="51"/>
      <c r="DB108" s="51"/>
      <c r="DC108" s="51"/>
      <c r="DD108" s="51"/>
      <c r="DE108" s="51"/>
      <c r="DF108" s="51"/>
      <c r="DG108" s="51"/>
      <c r="DH108" s="51"/>
      <c r="DI108" s="51"/>
      <c r="DJ108" s="51"/>
      <c r="DK108" s="51"/>
      <c r="DL108" s="51"/>
    </row>
    <row r="109" spans="1:116" s="20" customFormat="1" x14ac:dyDescent="0.35">
      <c r="A109" s="3" t="s">
        <v>41</v>
      </c>
      <c r="B109" s="4" t="s">
        <v>42</v>
      </c>
      <c r="C109" s="4" t="s">
        <v>52</v>
      </c>
      <c r="D109" s="70" t="s">
        <v>148</v>
      </c>
      <c r="E109" s="16">
        <v>508</v>
      </c>
      <c r="F109" s="16"/>
      <c r="G109" s="16"/>
      <c r="H109" s="4">
        <v>0</v>
      </c>
      <c r="I109" s="4"/>
      <c r="J109" s="4"/>
      <c r="K109" s="22">
        <f t="shared" si="20"/>
        <v>0</v>
      </c>
      <c r="L109" s="16">
        <v>0</v>
      </c>
      <c r="M109" s="16"/>
      <c r="N109" s="16"/>
      <c r="O109" s="22"/>
      <c r="P109" s="4">
        <v>10</v>
      </c>
      <c r="Q109" s="22">
        <f t="shared" si="21"/>
        <v>0</v>
      </c>
      <c r="R109" s="1">
        <f t="shared" si="22"/>
        <v>10</v>
      </c>
      <c r="S109" s="4"/>
      <c r="T109" s="27">
        <f t="shared" si="23"/>
        <v>10</v>
      </c>
      <c r="U109" s="4"/>
      <c r="V109" s="4"/>
      <c r="W109" s="4"/>
      <c r="X109" s="4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/>
      <c r="CR109" s="51"/>
      <c r="CS109" s="51"/>
      <c r="CT109" s="51"/>
      <c r="CU109" s="51"/>
      <c r="CV109" s="51"/>
      <c r="CW109" s="51"/>
      <c r="CX109" s="51"/>
      <c r="CY109" s="51"/>
      <c r="CZ109" s="51"/>
      <c r="DA109" s="51"/>
      <c r="DB109" s="51"/>
      <c r="DC109" s="51"/>
      <c r="DD109" s="51"/>
      <c r="DE109" s="51"/>
      <c r="DF109" s="51"/>
      <c r="DG109" s="51"/>
      <c r="DH109" s="51"/>
      <c r="DI109" s="51"/>
      <c r="DJ109" s="51"/>
      <c r="DK109" s="51"/>
      <c r="DL109" s="51"/>
    </row>
    <row r="110" spans="1:116" s="22" customFormat="1" x14ac:dyDescent="0.35"/>
    <row r="111" spans="1:116" s="22" customFormat="1" x14ac:dyDescent="0.35"/>
    <row r="112" spans="1:116" s="22" customFormat="1" x14ac:dyDescent="0.35"/>
    <row r="113" s="22" customFormat="1" x14ac:dyDescent="0.35"/>
    <row r="114" s="22" customFormat="1" x14ac:dyDescent="0.35"/>
    <row r="115" s="22" customFormat="1" x14ac:dyDescent="0.35"/>
    <row r="116" s="22" customFormat="1" x14ac:dyDescent="0.35"/>
    <row r="117" s="22" customFormat="1" x14ac:dyDescent="0.35"/>
    <row r="118" s="22" customFormat="1" x14ac:dyDescent="0.35"/>
    <row r="119" s="22" customFormat="1" x14ac:dyDescent="0.35"/>
    <row r="120" s="22" customFormat="1" x14ac:dyDescent="0.35"/>
    <row r="121" s="22" customFormat="1" x14ac:dyDescent="0.35"/>
    <row r="122" s="22" customFormat="1" x14ac:dyDescent="0.35"/>
    <row r="123" s="22" customFormat="1" x14ac:dyDescent="0.35"/>
    <row r="124" s="22" customFormat="1" x14ac:dyDescent="0.35"/>
    <row r="125" s="22" customFormat="1" x14ac:dyDescent="0.35"/>
    <row r="126" s="22" customFormat="1" x14ac:dyDescent="0.35"/>
    <row r="127" s="22" customFormat="1" x14ac:dyDescent="0.35"/>
    <row r="128" s="22" customFormat="1" x14ac:dyDescent="0.35"/>
    <row r="129" s="22" customFormat="1" x14ac:dyDescent="0.35"/>
    <row r="130" s="22" customFormat="1" x14ac:dyDescent="0.35"/>
    <row r="131" s="22" customFormat="1" x14ac:dyDescent="0.35"/>
    <row r="132" s="22" customFormat="1" x14ac:dyDescent="0.35"/>
    <row r="133" s="22" customFormat="1" x14ac:dyDescent="0.35"/>
    <row r="134" s="22" customFormat="1" x14ac:dyDescent="0.35"/>
    <row r="135" s="22" customFormat="1" x14ac:dyDescent="0.35"/>
    <row r="136" s="22" customFormat="1" x14ac:dyDescent="0.35"/>
    <row r="137" s="22" customFormat="1" x14ac:dyDescent="0.35"/>
    <row r="138" s="22" customFormat="1" x14ac:dyDescent="0.35"/>
    <row r="139" s="22" customFormat="1" x14ac:dyDescent="0.35"/>
    <row r="140" s="22" customFormat="1" x14ac:dyDescent="0.35"/>
    <row r="141" s="22" customFormat="1" x14ac:dyDescent="0.35"/>
    <row r="142" s="22" customFormat="1" x14ac:dyDescent="0.35"/>
    <row r="143" s="22" customFormat="1" x14ac:dyDescent="0.35"/>
    <row r="144" s="22" customFormat="1" x14ac:dyDescent="0.35"/>
    <row r="145" spans="18:116" s="22" customFormat="1" x14ac:dyDescent="0.35"/>
    <row r="146" spans="18:116" s="22" customFormat="1" x14ac:dyDescent="0.35"/>
    <row r="147" spans="18:116" s="22" customFormat="1" x14ac:dyDescent="0.35"/>
    <row r="148" spans="18:116" s="22" customFormat="1" x14ac:dyDescent="0.35"/>
    <row r="149" spans="18:116" s="22" customFormat="1" x14ac:dyDescent="0.35"/>
    <row r="150" spans="18:116" s="22" customFormat="1" x14ac:dyDescent="0.35"/>
    <row r="151" spans="18:116" s="22" customFormat="1" x14ac:dyDescent="0.35"/>
    <row r="152" spans="18:116" s="22" customFormat="1" x14ac:dyDescent="0.35"/>
    <row r="153" spans="18:116" s="22" customFormat="1" x14ac:dyDescent="0.35"/>
    <row r="154" spans="18:116" s="22" customFormat="1" x14ac:dyDescent="0.35"/>
    <row r="155" spans="18:116" s="22" customFormat="1" x14ac:dyDescent="0.35"/>
    <row r="156" spans="18:116" x14ac:dyDescent="0.35">
      <c r="R156" s="4"/>
      <c r="T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</row>
    <row r="157" spans="18:116" x14ac:dyDescent="0.35">
      <c r="R157" s="4"/>
      <c r="T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</row>
    <row r="158" spans="18:116" x14ac:dyDescent="0.35">
      <c r="R158" s="4"/>
      <c r="T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</row>
    <row r="159" spans="18:116" x14ac:dyDescent="0.35">
      <c r="R159" s="4"/>
      <c r="T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</row>
    <row r="160" spans="18:116" x14ac:dyDescent="0.35">
      <c r="R160" s="4"/>
      <c r="T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</row>
    <row r="161" spans="18:116" x14ac:dyDescent="0.35">
      <c r="R161" s="4"/>
      <c r="T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</row>
    <row r="162" spans="18:116" x14ac:dyDescent="0.35">
      <c r="R162" s="4"/>
      <c r="T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</row>
    <row r="163" spans="18:116" x14ac:dyDescent="0.35">
      <c r="R163" s="4"/>
      <c r="T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</row>
    <row r="164" spans="18:116" x14ac:dyDescent="0.35">
      <c r="R164" s="4"/>
      <c r="T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</row>
    <row r="165" spans="18:116" x14ac:dyDescent="0.35">
      <c r="R165" s="4"/>
      <c r="T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</row>
    <row r="166" spans="18:116" x14ac:dyDescent="0.35">
      <c r="R166" s="4"/>
      <c r="T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</row>
    <row r="167" spans="18:116" x14ac:dyDescent="0.35">
      <c r="R167" s="4"/>
      <c r="T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</row>
    <row r="168" spans="18:116" x14ac:dyDescent="0.35">
      <c r="R168" s="4"/>
      <c r="T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</row>
    <row r="169" spans="18:116" x14ac:dyDescent="0.35">
      <c r="R169" s="4"/>
      <c r="T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</row>
    <row r="170" spans="18:116" x14ac:dyDescent="0.35">
      <c r="R170" s="4"/>
      <c r="T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</row>
    <row r="171" spans="18:116" x14ac:dyDescent="0.35">
      <c r="R171" s="4"/>
      <c r="T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</row>
    <row r="172" spans="18:116" x14ac:dyDescent="0.35">
      <c r="R172" s="4"/>
      <c r="T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</row>
    <row r="173" spans="18:116" x14ac:dyDescent="0.35">
      <c r="R173" s="4"/>
      <c r="T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</row>
    <row r="174" spans="18:116" x14ac:dyDescent="0.35">
      <c r="R174" s="4"/>
      <c r="T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</row>
    <row r="175" spans="18:116" x14ac:dyDescent="0.35">
      <c r="R175" s="4"/>
      <c r="T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</row>
    <row r="176" spans="18:116" x14ac:dyDescent="0.35">
      <c r="R176" s="4"/>
      <c r="T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</row>
    <row r="177" spans="18:116" x14ac:dyDescent="0.35">
      <c r="R177" s="4"/>
      <c r="T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</row>
    <row r="178" spans="18:116" x14ac:dyDescent="0.35">
      <c r="R178" s="4"/>
      <c r="T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</row>
    <row r="179" spans="18:116" x14ac:dyDescent="0.35">
      <c r="R179" s="4"/>
      <c r="T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</row>
    <row r="180" spans="18:116" x14ac:dyDescent="0.35">
      <c r="R180" s="4"/>
      <c r="T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</row>
    <row r="181" spans="18:116" x14ac:dyDescent="0.35">
      <c r="R181" s="4"/>
      <c r="T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</row>
    <row r="182" spans="18:116" x14ac:dyDescent="0.35">
      <c r="R182" s="4"/>
      <c r="T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</row>
    <row r="183" spans="18:116" x14ac:dyDescent="0.35">
      <c r="R183" s="4"/>
      <c r="T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</row>
    <row r="191" spans="18:116" x14ac:dyDescent="0.35">
      <c r="R191" s="4"/>
      <c r="T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</row>
    <row r="192" spans="18:116" x14ac:dyDescent="0.35">
      <c r="R192" s="4"/>
      <c r="T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</row>
    <row r="193" spans="18:116" x14ac:dyDescent="0.35">
      <c r="R193" s="4"/>
      <c r="T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</row>
    <row r="194" spans="18:116" x14ac:dyDescent="0.35">
      <c r="R194" s="4"/>
      <c r="T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</row>
    <row r="195" spans="18:116" x14ac:dyDescent="0.35">
      <c r="R195" s="4"/>
      <c r="T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</row>
    <row r="196" spans="18:116" x14ac:dyDescent="0.35">
      <c r="R196" s="4"/>
      <c r="T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</row>
    <row r="197" spans="18:116" x14ac:dyDescent="0.35">
      <c r="R197" s="4"/>
      <c r="T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</row>
    <row r="198" spans="18:116" x14ac:dyDescent="0.35">
      <c r="R198" s="4"/>
      <c r="T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</row>
    <row r="199" spans="18:116" x14ac:dyDescent="0.35">
      <c r="R199" s="4"/>
      <c r="T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</row>
    <row r="200" spans="18:116" x14ac:dyDescent="0.35">
      <c r="R200" s="4"/>
      <c r="T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</row>
    <row r="201" spans="18:116" x14ac:dyDescent="0.35">
      <c r="R201" s="4"/>
      <c r="T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</row>
    <row r="202" spans="18:116" x14ac:dyDescent="0.35">
      <c r="R202" s="4"/>
      <c r="T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</row>
    <row r="203" spans="18:116" x14ac:dyDescent="0.35">
      <c r="R203" s="4"/>
      <c r="T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</row>
    <row r="204" spans="18:116" x14ac:dyDescent="0.35">
      <c r="R204" s="4"/>
      <c r="T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</row>
    <row r="205" spans="18:116" x14ac:dyDescent="0.35">
      <c r="R205" s="4"/>
      <c r="T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</row>
    <row r="206" spans="18:116" x14ac:dyDescent="0.35">
      <c r="R206" s="4"/>
      <c r="T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</row>
    <row r="207" spans="18:116" x14ac:dyDescent="0.35">
      <c r="R207" s="4"/>
      <c r="T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</row>
    <row r="208" spans="18:116" x14ac:dyDescent="0.35">
      <c r="R208" s="4"/>
      <c r="T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</row>
    <row r="209" spans="18:116" x14ac:dyDescent="0.35">
      <c r="R209" s="4"/>
      <c r="T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</row>
    <row r="210" spans="18:116" x14ac:dyDescent="0.35">
      <c r="R210" s="4"/>
      <c r="T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</row>
    <row r="211" spans="18:116" x14ac:dyDescent="0.35">
      <c r="R211" s="4"/>
      <c r="T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</row>
    <row r="212" spans="18:116" x14ac:dyDescent="0.35">
      <c r="R212" s="4"/>
      <c r="T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</row>
    <row r="213" spans="18:116" x14ac:dyDescent="0.35">
      <c r="R213" s="4"/>
      <c r="T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</row>
    <row r="214" spans="18:116" x14ac:dyDescent="0.35">
      <c r="R214" s="4"/>
      <c r="T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</row>
    <row r="215" spans="18:116" x14ac:dyDescent="0.35">
      <c r="R215" s="4"/>
      <c r="T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</row>
    <row r="216" spans="18:116" x14ac:dyDescent="0.35">
      <c r="R216" s="4"/>
      <c r="T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</row>
    <row r="217" spans="18:116" x14ac:dyDescent="0.35">
      <c r="R217" s="4"/>
      <c r="T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</row>
    <row r="218" spans="18:116" x14ac:dyDescent="0.35">
      <c r="R218" s="4"/>
      <c r="T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</row>
    <row r="219" spans="18:116" x14ac:dyDescent="0.35">
      <c r="R219" s="4"/>
      <c r="T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</row>
    <row r="220" spans="18:116" x14ac:dyDescent="0.35">
      <c r="R220" s="4"/>
      <c r="T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</row>
    <row r="221" spans="18:116" x14ac:dyDescent="0.35">
      <c r="R221" s="4"/>
      <c r="T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</row>
    <row r="222" spans="18:116" x14ac:dyDescent="0.35">
      <c r="R222" s="4"/>
      <c r="T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</row>
    <row r="223" spans="18:116" x14ac:dyDescent="0.35">
      <c r="R223" s="4"/>
      <c r="T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</row>
    <row r="224" spans="18:116" x14ac:dyDescent="0.35">
      <c r="R224" s="4"/>
      <c r="T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</row>
    <row r="225" spans="18:116" x14ac:dyDescent="0.35">
      <c r="R225" s="4"/>
      <c r="T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</row>
    <row r="226" spans="18:116" x14ac:dyDescent="0.35">
      <c r="R226" s="4"/>
      <c r="T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</row>
    <row r="227" spans="18:116" x14ac:dyDescent="0.35">
      <c r="R227" s="4"/>
      <c r="T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</row>
    <row r="228" spans="18:116" x14ac:dyDescent="0.35">
      <c r="R228" s="4"/>
      <c r="T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</row>
    <row r="229" spans="18:116" x14ac:dyDescent="0.35">
      <c r="R229" s="4"/>
      <c r="T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</row>
    <row r="230" spans="18:116" x14ac:dyDescent="0.35">
      <c r="R230" s="4"/>
      <c r="T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</row>
    <row r="231" spans="18:116" x14ac:dyDescent="0.35">
      <c r="R231" s="4"/>
      <c r="T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</row>
    <row r="232" spans="18:116" x14ac:dyDescent="0.35">
      <c r="R232" s="4"/>
      <c r="T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</row>
    <row r="233" spans="18:116" x14ac:dyDescent="0.35">
      <c r="R233" s="4"/>
      <c r="T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</row>
    <row r="234" spans="18:116" x14ac:dyDescent="0.35">
      <c r="R234" s="4"/>
      <c r="T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</row>
    <row r="235" spans="18:116" x14ac:dyDescent="0.35">
      <c r="R235" s="4"/>
      <c r="T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</row>
    <row r="236" spans="18:116" x14ac:dyDescent="0.35">
      <c r="R236" s="4"/>
      <c r="T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</row>
    <row r="237" spans="18:116" x14ac:dyDescent="0.35">
      <c r="R237" s="4"/>
      <c r="T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</row>
    <row r="238" spans="18:116" x14ac:dyDescent="0.35">
      <c r="R238" s="4"/>
      <c r="T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</row>
    <row r="239" spans="18:116" x14ac:dyDescent="0.35">
      <c r="R239" s="4"/>
      <c r="T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</row>
    <row r="240" spans="18:116" x14ac:dyDescent="0.35">
      <c r="R240" s="4"/>
      <c r="T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</row>
    <row r="241" spans="18:116" x14ac:dyDescent="0.35">
      <c r="R241" s="4"/>
      <c r="T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</row>
    <row r="242" spans="18:116" x14ac:dyDescent="0.35">
      <c r="R242" s="4"/>
      <c r="T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</row>
    <row r="243" spans="18:116" x14ac:dyDescent="0.35">
      <c r="R243" s="4"/>
      <c r="T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</row>
    <row r="244" spans="18:116" x14ac:dyDescent="0.35">
      <c r="R244" s="4"/>
      <c r="T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</row>
    <row r="245" spans="18:116" x14ac:dyDescent="0.35">
      <c r="R245" s="4"/>
      <c r="T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</row>
    <row r="246" spans="18:116" x14ac:dyDescent="0.35">
      <c r="R246" s="4"/>
      <c r="T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</row>
    <row r="247" spans="18:116" x14ac:dyDescent="0.35">
      <c r="R247" s="4"/>
      <c r="T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</row>
    <row r="248" spans="18:116" x14ac:dyDescent="0.35">
      <c r="R248" s="4"/>
      <c r="T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</row>
    <row r="249" spans="18:116" x14ac:dyDescent="0.35">
      <c r="R249" s="4"/>
      <c r="T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</row>
    <row r="250" spans="18:116" x14ac:dyDescent="0.35">
      <c r="R250" s="4"/>
      <c r="T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</row>
    <row r="251" spans="18:116" x14ac:dyDescent="0.35">
      <c r="R251" s="4"/>
      <c r="T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</row>
    <row r="252" spans="18:116" x14ac:dyDescent="0.35">
      <c r="R252" s="4"/>
      <c r="T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</row>
    <row r="253" spans="18:116" x14ac:dyDescent="0.35">
      <c r="R253" s="4"/>
      <c r="T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</row>
    <row r="254" spans="18:116" x14ac:dyDescent="0.35">
      <c r="R254" s="4"/>
      <c r="T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</row>
    <row r="255" spans="18:116" x14ac:dyDescent="0.35">
      <c r="R255" s="4"/>
      <c r="T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</row>
    <row r="256" spans="18:116" x14ac:dyDescent="0.35">
      <c r="R256" s="4"/>
      <c r="T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</row>
    <row r="257" spans="18:116" x14ac:dyDescent="0.35">
      <c r="R257" s="4"/>
      <c r="T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</row>
    <row r="258" spans="18:116" x14ac:dyDescent="0.35">
      <c r="R258" s="4"/>
      <c r="T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</row>
    <row r="259" spans="18:116" x14ac:dyDescent="0.35">
      <c r="R259" s="4"/>
      <c r="T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</row>
    <row r="260" spans="18:116" x14ac:dyDescent="0.35">
      <c r="R260" s="4"/>
      <c r="T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</row>
    <row r="261" spans="18:116" x14ac:dyDescent="0.35">
      <c r="R261" s="4"/>
      <c r="T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</row>
    <row r="262" spans="18:116" x14ac:dyDescent="0.35">
      <c r="R262" s="4"/>
      <c r="T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</row>
    <row r="263" spans="18:116" x14ac:dyDescent="0.35">
      <c r="R263" s="4"/>
      <c r="T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</row>
    <row r="264" spans="18:116" x14ac:dyDescent="0.35">
      <c r="R264" s="4"/>
      <c r="T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</row>
    <row r="265" spans="18:116" x14ac:dyDescent="0.35">
      <c r="R265" s="4"/>
      <c r="T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</row>
    <row r="266" spans="18:116" x14ac:dyDescent="0.35">
      <c r="R266" s="4"/>
      <c r="T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</row>
    <row r="267" spans="18:116" x14ac:dyDescent="0.35">
      <c r="R267" s="4"/>
      <c r="T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</row>
    <row r="268" spans="18:116" x14ac:dyDescent="0.35">
      <c r="R268" s="4"/>
      <c r="T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</row>
    <row r="269" spans="18:116" x14ac:dyDescent="0.35">
      <c r="R269" s="4"/>
      <c r="T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</row>
    <row r="270" spans="18:116" x14ac:dyDescent="0.35">
      <c r="R270" s="4"/>
      <c r="T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</row>
    <row r="271" spans="18:116" x14ac:dyDescent="0.35">
      <c r="R271" s="4"/>
      <c r="T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</row>
    <row r="272" spans="18:116" x14ac:dyDescent="0.35">
      <c r="R272" s="4"/>
      <c r="T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</row>
    <row r="273" spans="18:116" x14ac:dyDescent="0.35">
      <c r="R273" s="4"/>
      <c r="T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</row>
    <row r="274" spans="18:116" x14ac:dyDescent="0.35">
      <c r="R274" s="4"/>
      <c r="T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</row>
    <row r="275" spans="18:116" x14ac:dyDescent="0.35">
      <c r="R275" s="4"/>
      <c r="T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</row>
    <row r="276" spans="18:116" x14ac:dyDescent="0.35">
      <c r="R276" s="4"/>
      <c r="T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</row>
    <row r="277" spans="18:116" x14ac:dyDescent="0.35">
      <c r="R277" s="4"/>
      <c r="T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</row>
    <row r="278" spans="18:116" x14ac:dyDescent="0.35">
      <c r="R278" s="4"/>
      <c r="T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</row>
    <row r="279" spans="18:116" x14ac:dyDescent="0.35">
      <c r="R279" s="4"/>
      <c r="T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</row>
    <row r="280" spans="18:116" x14ac:dyDescent="0.35">
      <c r="R280" s="4"/>
      <c r="T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</row>
    <row r="281" spans="18:116" x14ac:dyDescent="0.35">
      <c r="R281" s="4"/>
      <c r="T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</row>
    <row r="282" spans="18:116" x14ac:dyDescent="0.35">
      <c r="R282" s="4"/>
      <c r="T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</row>
    <row r="283" spans="18:116" x14ac:dyDescent="0.35">
      <c r="R283" s="4"/>
      <c r="T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</row>
    <row r="284" spans="18:116" x14ac:dyDescent="0.35">
      <c r="R284" s="4"/>
      <c r="T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</row>
    <row r="285" spans="18:116" x14ac:dyDescent="0.35">
      <c r="R285" s="4"/>
      <c r="T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</row>
    <row r="286" spans="18:116" x14ac:dyDescent="0.35">
      <c r="R286" s="4"/>
      <c r="T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</row>
    <row r="287" spans="18:116" x14ac:dyDescent="0.35">
      <c r="R287" s="4"/>
      <c r="T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</row>
    <row r="288" spans="18:116" x14ac:dyDescent="0.35">
      <c r="R288" s="4"/>
      <c r="T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</row>
    <row r="289" spans="18:116" x14ac:dyDescent="0.35">
      <c r="R289" s="4"/>
      <c r="T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</row>
    <row r="290" spans="18:116" x14ac:dyDescent="0.35">
      <c r="R290" s="4"/>
      <c r="T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</row>
    <row r="291" spans="18:116" x14ac:dyDescent="0.35">
      <c r="R291" s="4"/>
      <c r="T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</row>
    <row r="292" spans="18:116" x14ac:dyDescent="0.35">
      <c r="R292" s="4"/>
      <c r="T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</row>
    <row r="293" spans="18:116" x14ac:dyDescent="0.35">
      <c r="R293" s="4"/>
      <c r="T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</row>
    <row r="295" spans="18:116" x14ac:dyDescent="0.35">
      <c r="R295" s="4"/>
      <c r="T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</row>
    <row r="296" spans="18:116" x14ac:dyDescent="0.35">
      <c r="R296" s="4"/>
      <c r="T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</row>
    <row r="297" spans="18:116" x14ac:dyDescent="0.35">
      <c r="R297" s="4"/>
      <c r="T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</row>
    <row r="298" spans="18:116" x14ac:dyDescent="0.35">
      <c r="R298" s="4"/>
      <c r="T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</row>
    <row r="299" spans="18:116" x14ac:dyDescent="0.35">
      <c r="R299" s="4"/>
      <c r="T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</row>
    <row r="300" spans="18:116" x14ac:dyDescent="0.35">
      <c r="R300" s="4"/>
      <c r="T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</row>
    <row r="301" spans="18:116" x14ac:dyDescent="0.35">
      <c r="R301" s="4"/>
      <c r="T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</row>
    <row r="302" spans="18:116" x14ac:dyDescent="0.35">
      <c r="R302" s="4"/>
      <c r="T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</row>
    <row r="303" spans="18:116" x14ac:dyDescent="0.35">
      <c r="R303" s="4"/>
      <c r="T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</row>
    <row r="304" spans="18:116" x14ac:dyDescent="0.35">
      <c r="R304" s="4"/>
      <c r="T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</row>
    <row r="305" spans="18:116" x14ac:dyDescent="0.35">
      <c r="R305" s="4"/>
      <c r="T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</row>
    <row r="306" spans="18:116" x14ac:dyDescent="0.35">
      <c r="R306" s="4"/>
      <c r="T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</row>
    <row r="307" spans="18:116" x14ac:dyDescent="0.35">
      <c r="R307" s="4"/>
      <c r="T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</row>
    <row r="308" spans="18:116" x14ac:dyDescent="0.35">
      <c r="R308" s="4"/>
      <c r="T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</row>
    <row r="309" spans="18:116" x14ac:dyDescent="0.35">
      <c r="R309" s="4"/>
      <c r="T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</row>
    <row r="310" spans="18:116" x14ac:dyDescent="0.35">
      <c r="R310" s="4"/>
      <c r="T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</row>
    <row r="311" spans="18:116" x14ac:dyDescent="0.35">
      <c r="R311" s="4"/>
      <c r="T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</row>
    <row r="312" spans="18:116" x14ac:dyDescent="0.35">
      <c r="R312" s="4"/>
      <c r="T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</row>
    <row r="313" spans="18:116" x14ac:dyDescent="0.35">
      <c r="R313" s="4"/>
      <c r="T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</row>
    <row r="314" spans="18:116" x14ac:dyDescent="0.35">
      <c r="R314" s="4"/>
      <c r="T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</row>
    <row r="315" spans="18:116" x14ac:dyDescent="0.35">
      <c r="R315" s="4"/>
      <c r="T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</row>
    <row r="316" spans="18:116" x14ac:dyDescent="0.35">
      <c r="R316" s="4"/>
      <c r="T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</row>
    <row r="317" spans="18:116" x14ac:dyDescent="0.35">
      <c r="R317" s="4"/>
      <c r="T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</row>
    <row r="318" spans="18:116" x14ac:dyDescent="0.35">
      <c r="R318" s="4"/>
      <c r="T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</row>
    <row r="319" spans="18:116" x14ac:dyDescent="0.35">
      <c r="R319" s="4"/>
      <c r="T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</row>
    <row r="320" spans="18:116" x14ac:dyDescent="0.35">
      <c r="R320" s="4"/>
      <c r="T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</row>
    <row r="321" spans="18:116" x14ac:dyDescent="0.35">
      <c r="R321" s="4"/>
      <c r="T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</row>
    <row r="322" spans="18:116" x14ac:dyDescent="0.35">
      <c r="R322" s="4"/>
      <c r="T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</row>
    <row r="323" spans="18:116" x14ac:dyDescent="0.35">
      <c r="R323" s="4"/>
      <c r="T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</row>
    <row r="324" spans="18:116" x14ac:dyDescent="0.35">
      <c r="R324" s="4"/>
      <c r="T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</row>
    <row r="325" spans="18:116" x14ac:dyDescent="0.35">
      <c r="R325" s="4"/>
      <c r="T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</row>
    <row r="326" spans="18:116" x14ac:dyDescent="0.35">
      <c r="R326" s="4"/>
      <c r="T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</row>
    <row r="333" spans="18:116" x14ac:dyDescent="0.35">
      <c r="R333" s="4"/>
      <c r="T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</row>
    <row r="334" spans="18:116" x14ac:dyDescent="0.35">
      <c r="R334" s="4"/>
      <c r="T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</row>
    <row r="335" spans="18:116" x14ac:dyDescent="0.35">
      <c r="R335" s="4"/>
      <c r="T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</row>
    <row r="336" spans="18:116" x14ac:dyDescent="0.35">
      <c r="R336" s="4"/>
      <c r="T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</row>
    <row r="337" spans="18:116" x14ac:dyDescent="0.35">
      <c r="R337" s="4"/>
      <c r="T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</row>
    <row r="338" spans="18:116" x14ac:dyDescent="0.35">
      <c r="R338" s="4"/>
      <c r="T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</row>
    <row r="339" spans="18:116" x14ac:dyDescent="0.35">
      <c r="R339" s="4"/>
      <c r="T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</row>
    <row r="340" spans="18:116" x14ac:dyDescent="0.35">
      <c r="R340" s="4"/>
      <c r="T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</row>
    <row r="341" spans="18:116" x14ac:dyDescent="0.35">
      <c r="R341" s="4"/>
      <c r="T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</row>
    <row r="342" spans="18:116" x14ac:dyDescent="0.35">
      <c r="R342" s="4"/>
      <c r="T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</row>
    <row r="343" spans="18:116" x14ac:dyDescent="0.35">
      <c r="R343" s="4"/>
      <c r="T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</row>
    <row r="344" spans="18:116" x14ac:dyDescent="0.35">
      <c r="R344" s="4"/>
      <c r="T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</row>
    <row r="345" spans="18:116" x14ac:dyDescent="0.35">
      <c r="R345" s="4"/>
      <c r="T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</row>
    <row r="346" spans="18:116" x14ac:dyDescent="0.35">
      <c r="R346" s="4"/>
      <c r="T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</row>
    <row r="347" spans="18:116" x14ac:dyDescent="0.35">
      <c r="R347" s="4"/>
      <c r="T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</row>
    <row r="348" spans="18:116" x14ac:dyDescent="0.35">
      <c r="R348" s="4"/>
      <c r="T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</row>
    <row r="349" spans="18:116" x14ac:dyDescent="0.35">
      <c r="R349" s="4"/>
      <c r="T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</row>
  </sheetData>
  <sortState ref="A1:X368">
    <sortCondition ref="D1:D368"/>
  </sortState>
  <conditionalFormatting sqref="J20">
    <cfRule type="colorScale" priority="3">
      <colorScale>
        <cfvo type="min"/>
        <cfvo type="max"/>
        <color rgb="FFFCFCFF"/>
        <color rgb="FFF8696B"/>
      </colorScale>
    </cfRule>
  </conditionalFormatting>
  <conditionalFormatting sqref="J17:J18">
    <cfRule type="colorScale" priority="2">
      <colorScale>
        <cfvo type="min"/>
        <cfvo type="max"/>
        <color rgb="FFFCFCFF"/>
        <color rgb="FFF8696B"/>
      </colorScale>
    </cfRule>
  </conditionalFormatting>
  <conditionalFormatting sqref="I14:J14">
    <cfRule type="colorScale" priority="1">
      <colorScale>
        <cfvo type="min"/>
        <cfvo type="max"/>
        <color rgb="FFFCFCFF"/>
        <color rgb="FFF8696B"/>
      </colorScale>
    </cfRule>
  </conditionalFormatting>
  <conditionalFormatting sqref="I13:J13 I15:J24">
    <cfRule type="colorScale" priority="4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J636"/>
  <sheetViews>
    <sheetView topLeftCell="C256" zoomScaleNormal="100" workbookViewId="0">
      <selection activeCell="L252" sqref="L252"/>
    </sheetView>
  </sheetViews>
  <sheetFormatPr defaultColWidth="9.08984375" defaultRowHeight="14.5" x14ac:dyDescent="0.35"/>
  <cols>
    <col min="1" max="1" width="3.90625" style="15" hidden="1" customWidth="1"/>
    <col min="2" max="2" width="3.90625" style="4" hidden="1" customWidth="1"/>
    <col min="3" max="3" width="4.7265625" style="4" bestFit="1" customWidth="1"/>
    <col min="4" max="4" width="6.6328125" style="4" bestFit="1" customWidth="1"/>
    <col min="5" max="5" width="6.54296875" style="4" customWidth="1"/>
    <col min="6" max="6" width="4.08984375" style="4" customWidth="1"/>
    <col min="7" max="7" width="5.26953125" style="4" customWidth="1"/>
    <col min="8" max="8" width="22.6328125" style="4" bestFit="1" customWidth="1"/>
    <col min="9" max="9" width="7.08984375" style="93" bestFit="1" customWidth="1"/>
    <col min="10" max="10" width="5.90625" style="4" customWidth="1"/>
    <col min="11" max="12" width="7.81640625" style="4" customWidth="1"/>
    <col min="13" max="13" width="7.81640625" style="174" bestFit="1" customWidth="1"/>
    <col min="14" max="14" width="6.08984375" style="4" bestFit="1" customWidth="1"/>
    <col min="15" max="15" width="4.90625" style="4" bestFit="1" customWidth="1"/>
    <col min="16" max="16" width="10.81640625" style="174" bestFit="1" customWidth="1"/>
    <col min="17" max="17" width="4.453125" style="274" bestFit="1" customWidth="1"/>
    <col min="18" max="18" width="6.36328125" style="139" bestFit="1" customWidth="1"/>
    <col min="19" max="19" width="6.90625" style="22" bestFit="1" customWidth="1"/>
    <col min="20" max="218" width="9.08984375" style="22"/>
    <col min="219" max="16384" width="9.08984375" style="4"/>
  </cols>
  <sheetData>
    <row r="1" spans="1:218" s="10" customFormat="1" x14ac:dyDescent="0.35">
      <c r="A1" s="10" t="s">
        <v>60</v>
      </c>
      <c r="H1" s="151" t="s">
        <v>64</v>
      </c>
      <c r="I1" s="87"/>
      <c r="M1" s="172"/>
      <c r="P1" s="172"/>
      <c r="Q1" s="274"/>
      <c r="R1" s="139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</row>
    <row r="2" spans="1:218" s="14" customFormat="1" x14ac:dyDescent="0.35">
      <c r="A2" s="15" t="s">
        <v>60</v>
      </c>
      <c r="B2" s="22" t="s">
        <v>42</v>
      </c>
      <c r="C2" s="24"/>
      <c r="D2" s="24"/>
      <c r="E2" s="24"/>
      <c r="F2" s="24">
        <v>17</v>
      </c>
      <c r="G2" s="24"/>
      <c r="H2" s="24"/>
      <c r="I2" s="88" t="s">
        <v>1</v>
      </c>
      <c r="J2" s="24"/>
      <c r="K2" s="24" t="s">
        <v>2</v>
      </c>
      <c r="L2" s="24"/>
      <c r="M2" s="103"/>
      <c r="N2" s="24" t="s">
        <v>3</v>
      </c>
      <c r="O2" s="24"/>
      <c r="P2" s="103"/>
      <c r="Q2" s="273"/>
      <c r="R2" s="311" t="s">
        <v>515</v>
      </c>
      <c r="S2" s="311" t="s">
        <v>516</v>
      </c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</row>
    <row r="3" spans="1:218" s="14" customFormat="1" x14ac:dyDescent="0.35">
      <c r="A3" s="15"/>
      <c r="B3" s="22"/>
      <c r="C3" s="157" t="s">
        <v>431</v>
      </c>
      <c r="D3" s="157" t="s">
        <v>40</v>
      </c>
      <c r="E3" s="157" t="s">
        <v>434</v>
      </c>
      <c r="F3" s="12"/>
      <c r="G3" s="12"/>
      <c r="H3" s="12" t="s">
        <v>4</v>
      </c>
      <c r="I3" s="89" t="s">
        <v>5</v>
      </c>
      <c r="J3" s="12" t="s">
        <v>6</v>
      </c>
      <c r="K3" s="12" t="s">
        <v>5</v>
      </c>
      <c r="L3" s="12" t="s">
        <v>6</v>
      </c>
      <c r="M3" s="173" t="s">
        <v>61</v>
      </c>
      <c r="N3" s="12" t="s">
        <v>5</v>
      </c>
      <c r="O3" s="12" t="s">
        <v>6</v>
      </c>
      <c r="P3" s="173" t="s">
        <v>169</v>
      </c>
      <c r="Q3" s="273"/>
      <c r="R3" s="138" t="s">
        <v>514</v>
      </c>
      <c r="S3" s="138" t="s">
        <v>514</v>
      </c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</row>
    <row r="4" spans="1:218" s="24" customFormat="1" ht="15.5" x14ac:dyDescent="0.35">
      <c r="A4" s="24" t="s">
        <v>60</v>
      </c>
      <c r="C4" s="22" t="s">
        <v>65</v>
      </c>
      <c r="D4" s="22" t="s">
        <v>65</v>
      </c>
      <c r="E4" s="22"/>
      <c r="F4" s="158" t="s">
        <v>208</v>
      </c>
      <c r="G4" s="22" t="s">
        <v>42</v>
      </c>
      <c r="H4" s="160" t="s">
        <v>355</v>
      </c>
      <c r="I4" s="90"/>
      <c r="J4" s="11"/>
      <c r="K4" s="22">
        <v>2.8</v>
      </c>
      <c r="L4" s="22">
        <v>15.4</v>
      </c>
      <c r="M4" s="139">
        <f t="shared" ref="M4:M20" si="0">SUM(K4:L4)</f>
        <v>18.2</v>
      </c>
      <c r="N4" s="173">
        <v>10</v>
      </c>
      <c r="O4" s="173">
        <v>1</v>
      </c>
      <c r="P4" s="139">
        <f t="shared" ref="P4:P20" si="1">SUM(N4:O4)</f>
        <v>11</v>
      </c>
      <c r="Q4" s="274"/>
      <c r="R4" s="139">
        <v>10</v>
      </c>
      <c r="S4" s="139">
        <v>6</v>
      </c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</row>
    <row r="5" spans="1:218" s="12" customFormat="1" ht="15.5" x14ac:dyDescent="0.35">
      <c r="A5" s="12" t="s">
        <v>60</v>
      </c>
      <c r="C5" s="22" t="s">
        <v>65</v>
      </c>
      <c r="D5" s="22" t="s">
        <v>65</v>
      </c>
      <c r="E5" s="22"/>
      <c r="F5" s="158" t="s">
        <v>208</v>
      </c>
      <c r="G5" s="22" t="s">
        <v>42</v>
      </c>
      <c r="H5" s="160" t="s">
        <v>346</v>
      </c>
      <c r="I5" s="90"/>
      <c r="J5" s="11"/>
      <c r="K5" s="22">
        <v>3.16</v>
      </c>
      <c r="L5" s="22">
        <v>2.85</v>
      </c>
      <c r="M5" s="139">
        <f t="shared" si="0"/>
        <v>6.01</v>
      </c>
      <c r="N5" s="173">
        <v>9</v>
      </c>
      <c r="O5" s="173">
        <v>10</v>
      </c>
      <c r="P5" s="139">
        <f t="shared" si="1"/>
        <v>19</v>
      </c>
      <c r="Q5" s="272" t="s">
        <v>498</v>
      </c>
      <c r="R5" s="139">
        <v>9</v>
      </c>
      <c r="S5" s="139">
        <v>10</v>
      </c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</row>
    <row r="6" spans="1:218" s="14" customFormat="1" ht="15.5" x14ac:dyDescent="0.35">
      <c r="A6" s="15" t="s">
        <v>60</v>
      </c>
      <c r="B6" s="22" t="s">
        <v>42</v>
      </c>
      <c r="C6" s="22" t="s">
        <v>65</v>
      </c>
      <c r="D6" s="22" t="s">
        <v>65</v>
      </c>
      <c r="E6" s="22"/>
      <c r="F6" s="158" t="s">
        <v>208</v>
      </c>
      <c r="G6" s="22" t="s">
        <v>42</v>
      </c>
      <c r="H6" s="160" t="s">
        <v>356</v>
      </c>
      <c r="I6" s="90"/>
      <c r="J6" s="11"/>
      <c r="K6" s="22">
        <v>4.51</v>
      </c>
      <c r="L6" s="22">
        <v>16.7</v>
      </c>
      <c r="M6" s="139">
        <f t="shared" si="0"/>
        <v>21.21</v>
      </c>
      <c r="N6" s="173">
        <v>8</v>
      </c>
      <c r="O6" s="11"/>
      <c r="P6" s="139">
        <f t="shared" si="1"/>
        <v>8</v>
      </c>
      <c r="Q6" s="273"/>
      <c r="R6" s="140">
        <v>8</v>
      </c>
      <c r="S6" s="139">
        <v>5</v>
      </c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</row>
    <row r="7" spans="1:218" s="14" customFormat="1" ht="15.5" x14ac:dyDescent="0.35">
      <c r="A7" s="15"/>
      <c r="B7" s="22"/>
      <c r="C7" s="22" t="s">
        <v>65</v>
      </c>
      <c r="D7" s="22" t="s">
        <v>65</v>
      </c>
      <c r="E7" s="22"/>
      <c r="F7" s="158" t="s">
        <v>210</v>
      </c>
      <c r="G7" s="22" t="s">
        <v>42</v>
      </c>
      <c r="H7" s="160" t="s">
        <v>352</v>
      </c>
      <c r="I7" s="90"/>
      <c r="J7" s="11"/>
      <c r="K7" s="22">
        <v>6.14</v>
      </c>
      <c r="L7" s="22">
        <v>23.17</v>
      </c>
      <c r="M7" s="139">
        <f t="shared" si="0"/>
        <v>29.310000000000002</v>
      </c>
      <c r="N7" s="173">
        <v>7</v>
      </c>
      <c r="O7" s="11" t="s">
        <v>40</v>
      </c>
      <c r="P7" s="139">
        <f t="shared" si="1"/>
        <v>7</v>
      </c>
      <c r="Q7" s="273"/>
      <c r="R7" s="140"/>
      <c r="S7" s="139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</row>
    <row r="8" spans="1:218" s="14" customFormat="1" ht="15.5" x14ac:dyDescent="0.35">
      <c r="A8" s="15"/>
      <c r="B8" s="22"/>
      <c r="C8" s="22" t="s">
        <v>65</v>
      </c>
      <c r="D8" s="22" t="s">
        <v>65</v>
      </c>
      <c r="E8" s="22"/>
      <c r="F8" s="158" t="s">
        <v>210</v>
      </c>
      <c r="G8" s="22" t="s">
        <v>42</v>
      </c>
      <c r="H8" s="160" t="s">
        <v>350</v>
      </c>
      <c r="I8" s="90"/>
      <c r="J8" s="11"/>
      <c r="K8" s="22">
        <v>9.15</v>
      </c>
      <c r="L8" s="22">
        <v>17.170000000000002</v>
      </c>
      <c r="M8" s="139">
        <f t="shared" si="0"/>
        <v>26.32</v>
      </c>
      <c r="N8" s="173">
        <v>6</v>
      </c>
      <c r="O8" s="11"/>
      <c r="P8" s="139">
        <f t="shared" si="1"/>
        <v>6</v>
      </c>
      <c r="Q8" s="273"/>
      <c r="R8" s="140"/>
      <c r="S8" s="139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</row>
    <row r="9" spans="1:218" s="14" customFormat="1" ht="15.5" x14ac:dyDescent="0.35">
      <c r="A9" s="15"/>
      <c r="B9" s="22"/>
      <c r="C9" s="22" t="s">
        <v>65</v>
      </c>
      <c r="D9" s="22" t="s">
        <v>65</v>
      </c>
      <c r="E9" s="22"/>
      <c r="F9" s="158" t="s">
        <v>211</v>
      </c>
      <c r="G9" s="22" t="s">
        <v>42</v>
      </c>
      <c r="H9" s="160" t="s">
        <v>354</v>
      </c>
      <c r="I9" s="90"/>
      <c r="J9" s="11"/>
      <c r="K9" s="22">
        <v>12.28</v>
      </c>
      <c r="L9" s="22">
        <v>12.36</v>
      </c>
      <c r="M9" s="139">
        <f t="shared" si="0"/>
        <v>24.64</v>
      </c>
      <c r="N9" s="173">
        <v>5</v>
      </c>
      <c r="O9" s="173">
        <v>7</v>
      </c>
      <c r="P9" s="139">
        <f t="shared" si="1"/>
        <v>12</v>
      </c>
      <c r="Q9" s="273"/>
      <c r="R9" s="140"/>
      <c r="S9" s="139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</row>
    <row r="10" spans="1:218" s="14" customFormat="1" ht="15.5" x14ac:dyDescent="0.35">
      <c r="A10" s="15"/>
      <c r="B10" s="22"/>
      <c r="C10" s="22" t="s">
        <v>65</v>
      </c>
      <c r="D10" s="22" t="s">
        <v>65</v>
      </c>
      <c r="E10" s="22"/>
      <c r="F10" s="158" t="s">
        <v>210</v>
      </c>
      <c r="G10" s="22" t="s">
        <v>42</v>
      </c>
      <c r="H10" s="160" t="s">
        <v>359</v>
      </c>
      <c r="I10" s="90"/>
      <c r="J10" s="11"/>
      <c r="K10" s="22">
        <v>12.57</v>
      </c>
      <c r="L10" s="22">
        <v>12.49</v>
      </c>
      <c r="M10" s="139">
        <f t="shared" si="0"/>
        <v>25.060000000000002</v>
      </c>
      <c r="N10" s="173">
        <v>4</v>
      </c>
      <c r="O10" s="173">
        <v>6</v>
      </c>
      <c r="P10" s="139">
        <f t="shared" si="1"/>
        <v>10</v>
      </c>
      <c r="Q10" s="273"/>
      <c r="R10" s="140"/>
      <c r="S10" s="139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</row>
    <row r="11" spans="1:218" s="14" customFormat="1" ht="15.5" x14ac:dyDescent="0.35">
      <c r="A11" s="15"/>
      <c r="B11" s="22"/>
      <c r="C11" s="22" t="s">
        <v>65</v>
      </c>
      <c r="D11" s="22" t="s">
        <v>65</v>
      </c>
      <c r="E11" s="22"/>
      <c r="F11" s="158" t="s">
        <v>211</v>
      </c>
      <c r="G11" s="22" t="s">
        <v>42</v>
      </c>
      <c r="H11" s="160" t="s">
        <v>351</v>
      </c>
      <c r="I11" s="90"/>
      <c r="J11" s="11"/>
      <c r="K11" s="22">
        <v>12.9</v>
      </c>
      <c r="L11" s="22">
        <v>12.54</v>
      </c>
      <c r="M11" s="139">
        <f t="shared" si="0"/>
        <v>25.439999999999998</v>
      </c>
      <c r="N11" s="173">
        <v>3</v>
      </c>
      <c r="O11" s="173">
        <v>5</v>
      </c>
      <c r="P11" s="139">
        <f t="shared" si="1"/>
        <v>8</v>
      </c>
      <c r="Q11" s="273"/>
      <c r="R11" s="140"/>
      <c r="S11" s="139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</row>
    <row r="12" spans="1:218" s="14" customFormat="1" ht="15.5" x14ac:dyDescent="0.35">
      <c r="A12" s="15"/>
      <c r="B12" s="22"/>
      <c r="C12" s="22" t="s">
        <v>65</v>
      </c>
      <c r="D12" s="22" t="s">
        <v>65</v>
      </c>
      <c r="E12" s="22"/>
      <c r="F12" s="158" t="s">
        <v>210</v>
      </c>
      <c r="G12" s="22" t="s">
        <v>42</v>
      </c>
      <c r="H12" s="160" t="s">
        <v>357</v>
      </c>
      <c r="I12" s="90"/>
      <c r="J12" s="11"/>
      <c r="K12" s="22">
        <v>13.29</v>
      </c>
      <c r="L12" s="22">
        <v>14.01</v>
      </c>
      <c r="M12" s="139">
        <f t="shared" si="0"/>
        <v>27.299999999999997</v>
      </c>
      <c r="N12" s="173">
        <v>2</v>
      </c>
      <c r="O12" s="173">
        <v>3</v>
      </c>
      <c r="P12" s="139">
        <f t="shared" si="1"/>
        <v>5</v>
      </c>
      <c r="Q12" s="273"/>
      <c r="R12" s="140"/>
      <c r="S12" s="139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</row>
    <row r="13" spans="1:218" s="14" customFormat="1" ht="15.5" x14ac:dyDescent="0.35">
      <c r="A13" s="15"/>
      <c r="B13" s="22"/>
      <c r="C13" s="22" t="s">
        <v>65</v>
      </c>
      <c r="D13" s="22" t="s">
        <v>65</v>
      </c>
      <c r="E13" s="22"/>
      <c r="F13" s="158" t="s">
        <v>211</v>
      </c>
      <c r="G13" s="22" t="s">
        <v>42</v>
      </c>
      <c r="H13" s="160" t="s">
        <v>353</v>
      </c>
      <c r="I13" s="90"/>
      <c r="J13" s="11"/>
      <c r="K13" s="22">
        <v>13.73</v>
      </c>
      <c r="L13" s="22">
        <v>25.24</v>
      </c>
      <c r="M13" s="139">
        <f t="shared" si="0"/>
        <v>38.97</v>
      </c>
      <c r="N13" s="173">
        <v>1</v>
      </c>
      <c r="O13" s="11"/>
      <c r="P13" s="139">
        <f t="shared" si="1"/>
        <v>1</v>
      </c>
      <c r="Q13" s="273"/>
      <c r="R13" s="140"/>
      <c r="S13" s="139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</row>
    <row r="14" spans="1:218" s="14" customFormat="1" ht="15.5" x14ac:dyDescent="0.35">
      <c r="A14" s="15"/>
      <c r="B14" s="22"/>
      <c r="C14" s="22" t="s">
        <v>65</v>
      </c>
      <c r="D14" s="22" t="s">
        <v>65</v>
      </c>
      <c r="E14" s="22"/>
      <c r="F14" s="158" t="s">
        <v>208</v>
      </c>
      <c r="G14" s="22" t="s">
        <v>42</v>
      </c>
      <c r="H14" s="160" t="s">
        <v>348</v>
      </c>
      <c r="I14" s="90"/>
      <c r="J14" s="11"/>
      <c r="K14" s="22">
        <v>15.83</v>
      </c>
      <c r="L14" s="22">
        <v>13.57</v>
      </c>
      <c r="M14" s="139">
        <f t="shared" si="0"/>
        <v>29.4</v>
      </c>
      <c r="N14" s="173" t="s">
        <v>40</v>
      </c>
      <c r="O14" s="173">
        <v>4</v>
      </c>
      <c r="P14" s="139">
        <f t="shared" si="1"/>
        <v>4</v>
      </c>
      <c r="Q14" s="273"/>
      <c r="R14" s="140">
        <v>7</v>
      </c>
      <c r="S14" s="139">
        <v>7</v>
      </c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</row>
    <row r="15" spans="1:218" s="14" customFormat="1" ht="15.5" x14ac:dyDescent="0.35">
      <c r="A15" s="15"/>
      <c r="B15" s="22"/>
      <c r="C15" s="22" t="s">
        <v>65</v>
      </c>
      <c r="D15" s="22" t="s">
        <v>65</v>
      </c>
      <c r="E15" s="22"/>
      <c r="F15" s="158" t="s">
        <v>208</v>
      </c>
      <c r="G15" s="22" t="s">
        <v>42</v>
      </c>
      <c r="H15" s="160" t="s">
        <v>349</v>
      </c>
      <c r="I15" s="90"/>
      <c r="J15" s="11"/>
      <c r="K15" s="22">
        <v>20.36</v>
      </c>
      <c r="L15" s="22">
        <v>6.46</v>
      </c>
      <c r="M15" s="139">
        <f t="shared" si="0"/>
        <v>26.82</v>
      </c>
      <c r="N15" s="11"/>
      <c r="O15" s="173">
        <v>9</v>
      </c>
      <c r="P15" s="139">
        <f t="shared" si="1"/>
        <v>9</v>
      </c>
      <c r="Q15" s="273"/>
      <c r="R15" s="140">
        <v>6</v>
      </c>
      <c r="S15" s="139">
        <v>9</v>
      </c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</row>
    <row r="16" spans="1:218" s="14" customFormat="1" ht="15.5" x14ac:dyDescent="0.35">
      <c r="A16" s="15"/>
      <c r="B16" s="22"/>
      <c r="C16" s="22" t="s">
        <v>65</v>
      </c>
      <c r="D16" s="22" t="s">
        <v>65</v>
      </c>
      <c r="E16" s="22"/>
      <c r="F16" s="158" t="s">
        <v>208</v>
      </c>
      <c r="G16" s="22" t="s">
        <v>42</v>
      </c>
      <c r="H16" s="160" t="s">
        <v>347</v>
      </c>
      <c r="I16" s="90"/>
      <c r="J16" s="11"/>
      <c r="K16" s="22">
        <v>25.57</v>
      </c>
      <c r="L16" s="22">
        <v>7.03</v>
      </c>
      <c r="M16" s="139">
        <f t="shared" si="0"/>
        <v>32.6</v>
      </c>
      <c r="N16" s="11"/>
      <c r="O16" s="173">
        <v>8</v>
      </c>
      <c r="P16" s="139">
        <f t="shared" si="1"/>
        <v>8</v>
      </c>
      <c r="Q16" s="273"/>
      <c r="R16" s="140"/>
      <c r="S16" s="139">
        <v>8</v>
      </c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</row>
    <row r="17" spans="1:218" s="14" customFormat="1" ht="15.5" x14ac:dyDescent="0.35">
      <c r="A17" s="15"/>
      <c r="B17" s="22"/>
      <c r="C17" s="22" t="s">
        <v>65</v>
      </c>
      <c r="D17" s="22" t="s">
        <v>65</v>
      </c>
      <c r="E17" s="22"/>
      <c r="F17" s="158" t="s">
        <v>207</v>
      </c>
      <c r="G17" s="22" t="s">
        <v>42</v>
      </c>
      <c r="H17" s="160" t="s">
        <v>344</v>
      </c>
      <c r="I17" s="90" t="s">
        <v>477</v>
      </c>
      <c r="J17" s="11"/>
      <c r="K17" s="22">
        <v>100</v>
      </c>
      <c r="L17" s="22">
        <v>14.12</v>
      </c>
      <c r="M17" s="139">
        <f t="shared" si="0"/>
        <v>114.12</v>
      </c>
      <c r="N17" s="11"/>
      <c r="O17" s="173">
        <v>2</v>
      </c>
      <c r="P17" s="139">
        <f t="shared" si="1"/>
        <v>2</v>
      </c>
      <c r="Q17" s="273"/>
      <c r="R17" s="140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</row>
    <row r="18" spans="1:218" s="14" customFormat="1" ht="15.5" x14ac:dyDescent="0.35">
      <c r="A18" s="15"/>
      <c r="B18" s="22"/>
      <c r="C18" s="22" t="s">
        <v>65</v>
      </c>
      <c r="D18" s="22" t="s">
        <v>65</v>
      </c>
      <c r="E18" s="22"/>
      <c r="F18" s="158" t="s">
        <v>209</v>
      </c>
      <c r="G18" s="22" t="s">
        <v>42</v>
      </c>
      <c r="H18" s="160" t="s">
        <v>345</v>
      </c>
      <c r="I18" s="90"/>
      <c r="J18" s="11"/>
      <c r="K18" s="22">
        <v>100</v>
      </c>
      <c r="L18" s="22">
        <v>21.47</v>
      </c>
      <c r="M18" s="139">
        <f t="shared" si="0"/>
        <v>121.47</v>
      </c>
      <c r="N18" s="11"/>
      <c r="O18" s="11"/>
      <c r="P18" s="139">
        <f t="shared" si="1"/>
        <v>0</v>
      </c>
      <c r="Q18" s="273"/>
      <c r="R18" s="140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</row>
    <row r="19" spans="1:218" s="14" customFormat="1" ht="15.5" x14ac:dyDescent="0.35">
      <c r="A19" s="15" t="s">
        <v>60</v>
      </c>
      <c r="B19" s="22" t="s">
        <v>42</v>
      </c>
      <c r="C19" s="22" t="s">
        <v>65</v>
      </c>
      <c r="D19" s="22" t="s">
        <v>65</v>
      </c>
      <c r="E19" s="22"/>
      <c r="F19" s="158" t="s">
        <v>208</v>
      </c>
      <c r="G19" s="22" t="s">
        <v>42</v>
      </c>
      <c r="H19" s="160" t="s">
        <v>343</v>
      </c>
      <c r="I19" s="90"/>
      <c r="J19" s="11"/>
      <c r="K19" s="22">
        <v>100</v>
      </c>
      <c r="L19" s="22">
        <v>100</v>
      </c>
      <c r="M19" s="139">
        <f t="shared" si="0"/>
        <v>200</v>
      </c>
      <c r="N19" s="11"/>
      <c r="O19" s="11"/>
      <c r="P19" s="139">
        <f t="shared" si="1"/>
        <v>0</v>
      </c>
      <c r="Q19" s="273"/>
      <c r="R19" s="140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</row>
    <row r="20" spans="1:218" s="14" customFormat="1" ht="15.5" x14ac:dyDescent="0.35">
      <c r="A20" s="15"/>
      <c r="B20" s="22"/>
      <c r="C20" s="22" t="s">
        <v>65</v>
      </c>
      <c r="D20" s="22" t="s">
        <v>65</v>
      </c>
      <c r="E20" s="22"/>
      <c r="F20" s="158" t="s">
        <v>210</v>
      </c>
      <c r="G20" s="22" t="s">
        <v>42</v>
      </c>
      <c r="H20" s="160" t="s">
        <v>358</v>
      </c>
      <c r="I20" s="90"/>
      <c r="J20" s="11"/>
      <c r="K20" s="22">
        <v>100</v>
      </c>
      <c r="L20" s="22">
        <v>100</v>
      </c>
      <c r="M20" s="139">
        <f t="shared" si="0"/>
        <v>200</v>
      </c>
      <c r="N20" s="11"/>
      <c r="O20" s="11"/>
      <c r="P20" s="139">
        <f t="shared" si="1"/>
        <v>0</v>
      </c>
      <c r="Q20" s="273"/>
      <c r="R20" s="140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</row>
    <row r="21" spans="1:218" s="10" customFormat="1" ht="14.4" customHeight="1" x14ac:dyDescent="0.35">
      <c r="A21" s="10" t="s">
        <v>60</v>
      </c>
      <c r="H21" s="151" t="s">
        <v>167</v>
      </c>
      <c r="I21" s="87"/>
      <c r="M21" s="172"/>
      <c r="P21" s="172"/>
      <c r="Q21" s="273"/>
      <c r="R21" s="140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</row>
    <row r="22" spans="1:218" s="24" customFormat="1" ht="14.4" customHeight="1" x14ac:dyDescent="0.35">
      <c r="A22" s="24" t="s">
        <v>60</v>
      </c>
      <c r="F22" s="24">
        <v>28</v>
      </c>
      <c r="I22" s="88" t="s">
        <v>1</v>
      </c>
      <c r="K22" s="24" t="s">
        <v>2</v>
      </c>
      <c r="M22" s="103"/>
      <c r="N22" s="24" t="s">
        <v>3</v>
      </c>
      <c r="P22" s="103"/>
      <c r="Q22" s="273"/>
      <c r="R22" s="311" t="s">
        <v>515</v>
      </c>
      <c r="S22" s="311" t="s">
        <v>516</v>
      </c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  <c r="HC22" s="51"/>
      <c r="HD22" s="51"/>
      <c r="HE22" s="51"/>
      <c r="HF22" s="51"/>
      <c r="HG22" s="51"/>
      <c r="HH22" s="51"/>
      <c r="HI22" s="51"/>
      <c r="HJ22" s="51"/>
    </row>
    <row r="23" spans="1:218" x14ac:dyDescent="0.35">
      <c r="A23" s="15" t="s">
        <v>60</v>
      </c>
      <c r="B23" s="4" t="s">
        <v>46</v>
      </c>
      <c r="C23" s="157" t="s">
        <v>431</v>
      </c>
      <c r="D23" s="157" t="s">
        <v>40</v>
      </c>
      <c r="E23" s="157" t="s">
        <v>434</v>
      </c>
      <c r="F23" s="12"/>
      <c r="G23" s="12"/>
      <c r="H23" s="12" t="s">
        <v>4</v>
      </c>
      <c r="I23" s="89" t="s">
        <v>5</v>
      </c>
      <c r="J23" s="12" t="s">
        <v>6</v>
      </c>
      <c r="K23" s="12" t="s">
        <v>5</v>
      </c>
      <c r="L23" s="12" t="s">
        <v>6</v>
      </c>
      <c r="M23" s="173" t="s">
        <v>61</v>
      </c>
      <c r="N23" s="12" t="s">
        <v>5</v>
      </c>
      <c r="O23" s="12" t="s">
        <v>6</v>
      </c>
      <c r="P23" s="173" t="s">
        <v>169</v>
      </c>
      <c r="Q23" s="273"/>
      <c r="R23" s="138" t="s">
        <v>514</v>
      </c>
      <c r="S23" s="138" t="s">
        <v>514</v>
      </c>
    </row>
    <row r="24" spans="1:218" s="12" customFormat="1" ht="14.4" customHeight="1" x14ac:dyDescent="0.35">
      <c r="A24" s="24" t="s">
        <v>60</v>
      </c>
      <c r="C24" s="4" t="s">
        <v>168</v>
      </c>
      <c r="D24" s="4" t="s">
        <v>499</v>
      </c>
      <c r="E24" s="4"/>
      <c r="F24" s="158" t="s">
        <v>208</v>
      </c>
      <c r="G24" s="4" t="s">
        <v>46</v>
      </c>
      <c r="H24" s="160" t="s">
        <v>382</v>
      </c>
      <c r="I24" s="90"/>
      <c r="J24" s="11"/>
      <c r="K24" s="4">
        <v>4.5</v>
      </c>
      <c r="L24" s="4">
        <v>100</v>
      </c>
      <c r="M24" s="174">
        <f t="shared" ref="M24:M51" si="2">SUM(K24:L24)</f>
        <v>104.5</v>
      </c>
      <c r="N24" s="173">
        <v>10</v>
      </c>
      <c r="O24" s="11"/>
      <c r="P24" s="174">
        <f t="shared" ref="P24:P51" si="3">SUM(N24:O24)</f>
        <v>10</v>
      </c>
      <c r="Q24" s="273"/>
      <c r="R24" s="140">
        <v>10</v>
      </c>
      <c r="S24" s="139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</row>
    <row r="25" spans="1:218" s="12" customFormat="1" ht="14.4" customHeight="1" x14ac:dyDescent="0.35">
      <c r="A25" s="24"/>
      <c r="C25" s="4" t="s">
        <v>168</v>
      </c>
      <c r="D25" s="4"/>
      <c r="E25" s="4"/>
      <c r="F25" s="158" t="s">
        <v>208</v>
      </c>
      <c r="G25" s="4" t="s">
        <v>46</v>
      </c>
      <c r="H25" s="160" t="s">
        <v>386</v>
      </c>
      <c r="I25" s="90"/>
      <c r="J25" s="11"/>
      <c r="K25" s="4">
        <v>5.14</v>
      </c>
      <c r="L25" s="4">
        <v>4.7</v>
      </c>
      <c r="M25" s="174">
        <f t="shared" si="2"/>
        <v>9.84</v>
      </c>
      <c r="N25" s="173">
        <v>9</v>
      </c>
      <c r="O25" s="173">
        <v>8</v>
      </c>
      <c r="P25" s="174">
        <f t="shared" si="3"/>
        <v>17</v>
      </c>
      <c r="Q25" s="273" t="s">
        <v>498</v>
      </c>
      <c r="R25" s="140">
        <v>9</v>
      </c>
      <c r="S25" s="139">
        <v>8</v>
      </c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/>
      <c r="HC25" s="51"/>
      <c r="HD25" s="51"/>
      <c r="HE25" s="51"/>
      <c r="HF25" s="51"/>
      <c r="HG25" s="51"/>
      <c r="HH25" s="51"/>
      <c r="HI25" s="51"/>
      <c r="HJ25" s="51"/>
    </row>
    <row r="26" spans="1:218" s="12" customFormat="1" ht="14.4" customHeight="1" x14ac:dyDescent="0.35">
      <c r="A26" s="24"/>
      <c r="C26" s="4" t="s">
        <v>168</v>
      </c>
      <c r="D26" s="4"/>
      <c r="E26" s="4"/>
      <c r="F26" s="158" t="s">
        <v>207</v>
      </c>
      <c r="G26" s="4" t="s">
        <v>46</v>
      </c>
      <c r="H26" s="160" t="s">
        <v>371</v>
      </c>
      <c r="I26" s="90"/>
      <c r="J26" s="11"/>
      <c r="K26" s="4">
        <v>5.33</v>
      </c>
      <c r="L26" s="4">
        <v>100</v>
      </c>
      <c r="M26" s="174">
        <f t="shared" si="2"/>
        <v>105.33</v>
      </c>
      <c r="N26" s="173">
        <v>8</v>
      </c>
      <c r="O26" s="11"/>
      <c r="P26" s="174">
        <f t="shared" si="3"/>
        <v>8</v>
      </c>
      <c r="Q26" s="273"/>
      <c r="R26" s="140"/>
      <c r="S26" s="139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</row>
    <row r="27" spans="1:218" s="12" customFormat="1" ht="14.4" customHeight="1" x14ac:dyDescent="0.35">
      <c r="A27" s="24"/>
      <c r="C27" s="4" t="s">
        <v>168</v>
      </c>
      <c r="D27" s="4"/>
      <c r="E27" s="4"/>
      <c r="F27" s="158" t="s">
        <v>207</v>
      </c>
      <c r="G27" s="4" t="s">
        <v>46</v>
      </c>
      <c r="H27" s="160" t="s">
        <v>381</v>
      </c>
      <c r="I27" s="90"/>
      <c r="J27" s="11"/>
      <c r="K27" s="4">
        <v>7.29</v>
      </c>
      <c r="L27" s="4">
        <v>21.68</v>
      </c>
      <c r="M27" s="174">
        <f t="shared" si="2"/>
        <v>28.97</v>
      </c>
      <c r="N27" s="173">
        <v>7</v>
      </c>
      <c r="O27" s="173">
        <v>3</v>
      </c>
      <c r="P27" s="174">
        <f t="shared" si="3"/>
        <v>10</v>
      </c>
      <c r="Q27" s="273"/>
      <c r="R27" s="140"/>
      <c r="S27" s="139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  <c r="HG27" s="51"/>
      <c r="HH27" s="51"/>
      <c r="HI27" s="51"/>
      <c r="HJ27" s="51"/>
    </row>
    <row r="28" spans="1:218" s="12" customFormat="1" ht="14.4" customHeight="1" x14ac:dyDescent="0.35">
      <c r="A28" s="24"/>
      <c r="C28" s="4" t="s">
        <v>168</v>
      </c>
      <c r="D28" s="4"/>
      <c r="E28" s="4" t="s">
        <v>467</v>
      </c>
      <c r="F28" s="158" t="s">
        <v>210</v>
      </c>
      <c r="G28" s="4" t="s">
        <v>46</v>
      </c>
      <c r="H28" s="160" t="s">
        <v>379</v>
      </c>
      <c r="I28" s="90"/>
      <c r="J28" s="11"/>
      <c r="K28" s="4">
        <v>12.33</v>
      </c>
      <c r="L28" s="4">
        <v>100</v>
      </c>
      <c r="M28" s="174">
        <f t="shared" si="2"/>
        <v>112.33</v>
      </c>
      <c r="N28" s="173">
        <v>6</v>
      </c>
      <c r="O28" s="11"/>
      <c r="P28" s="174">
        <f t="shared" si="3"/>
        <v>6</v>
      </c>
      <c r="Q28" s="273"/>
      <c r="R28" s="140"/>
      <c r="S28" s="139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51"/>
      <c r="HI28" s="51"/>
      <c r="HJ28" s="51"/>
    </row>
    <row r="29" spans="1:218" s="12" customFormat="1" ht="14.4" customHeight="1" x14ac:dyDescent="0.35">
      <c r="A29" s="24"/>
      <c r="C29" s="4" t="s">
        <v>168</v>
      </c>
      <c r="D29" s="4"/>
      <c r="E29" s="4"/>
      <c r="F29" s="158" t="s">
        <v>207</v>
      </c>
      <c r="G29" s="4" t="s">
        <v>46</v>
      </c>
      <c r="H29" s="160" t="s">
        <v>384</v>
      </c>
      <c r="I29" s="90"/>
      <c r="J29" s="11"/>
      <c r="K29" s="4">
        <v>14.44</v>
      </c>
      <c r="L29" s="4">
        <v>100</v>
      </c>
      <c r="M29" s="174">
        <f t="shared" si="2"/>
        <v>114.44</v>
      </c>
      <c r="N29" s="173">
        <v>5</v>
      </c>
      <c r="O29" s="11"/>
      <c r="P29" s="174">
        <f t="shared" si="3"/>
        <v>5</v>
      </c>
      <c r="Q29" s="273"/>
      <c r="R29" s="140"/>
      <c r="S29" s="139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51"/>
      <c r="HI29" s="51"/>
      <c r="HJ29" s="51"/>
    </row>
    <row r="30" spans="1:218" s="12" customFormat="1" ht="14.4" customHeight="1" x14ac:dyDescent="0.35">
      <c r="A30" s="24"/>
      <c r="C30" s="4" t="s">
        <v>168</v>
      </c>
      <c r="D30" s="4"/>
      <c r="E30" s="4"/>
      <c r="F30" s="158" t="s">
        <v>208</v>
      </c>
      <c r="G30" s="7" t="s">
        <v>46</v>
      </c>
      <c r="H30" s="160" t="s">
        <v>365</v>
      </c>
      <c r="I30" s="90"/>
      <c r="J30" s="11"/>
      <c r="K30" s="7">
        <v>100</v>
      </c>
      <c r="L30" s="7">
        <v>3.27</v>
      </c>
      <c r="M30" s="152">
        <f t="shared" si="2"/>
        <v>103.27</v>
      </c>
      <c r="N30" s="11"/>
      <c r="O30" s="173">
        <v>10</v>
      </c>
      <c r="P30" s="152">
        <f t="shared" si="3"/>
        <v>10</v>
      </c>
      <c r="Q30" s="273"/>
      <c r="R30" s="140"/>
      <c r="S30" s="139">
        <v>10</v>
      </c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51"/>
      <c r="HI30" s="51"/>
      <c r="HJ30" s="51"/>
    </row>
    <row r="31" spans="1:218" s="12" customFormat="1" ht="14.4" customHeight="1" x14ac:dyDescent="0.35">
      <c r="A31" s="24"/>
      <c r="C31" s="4" t="s">
        <v>168</v>
      </c>
      <c r="D31" s="4"/>
      <c r="E31" s="4"/>
      <c r="F31" s="158" t="s">
        <v>208</v>
      </c>
      <c r="G31" s="4" t="s">
        <v>46</v>
      </c>
      <c r="H31" s="160" t="s">
        <v>360</v>
      </c>
      <c r="I31" s="90"/>
      <c r="J31" s="11"/>
      <c r="K31" s="4">
        <v>100</v>
      </c>
      <c r="L31" s="4">
        <v>4.63</v>
      </c>
      <c r="M31" s="174">
        <f t="shared" si="2"/>
        <v>104.63</v>
      </c>
      <c r="N31" s="11"/>
      <c r="O31" s="173">
        <v>9</v>
      </c>
      <c r="P31" s="174">
        <f t="shared" si="3"/>
        <v>9</v>
      </c>
      <c r="Q31" s="273"/>
      <c r="R31" s="140"/>
      <c r="S31" s="139">
        <v>9</v>
      </c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/>
      <c r="FI31" s="51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  <c r="FW31" s="51"/>
      <c r="FX31" s="51"/>
      <c r="FY31" s="51"/>
      <c r="FZ31" s="51"/>
      <c r="GA31" s="51"/>
      <c r="GB31" s="51"/>
      <c r="GC31" s="51"/>
      <c r="GD31" s="51"/>
      <c r="GE31" s="51"/>
      <c r="GF31" s="51"/>
      <c r="GG31" s="51"/>
      <c r="GH31" s="51"/>
      <c r="GI31" s="51"/>
      <c r="GJ31" s="51"/>
      <c r="GK31" s="51"/>
      <c r="GL31" s="51"/>
      <c r="GM31" s="51"/>
      <c r="GN31" s="51"/>
      <c r="GO31" s="51"/>
      <c r="GP31" s="51"/>
      <c r="GQ31" s="51"/>
      <c r="GR31" s="51"/>
      <c r="GS31" s="51"/>
      <c r="GT31" s="51"/>
      <c r="GU31" s="51"/>
      <c r="GV31" s="51"/>
      <c r="GW31" s="51"/>
      <c r="GX31" s="51"/>
      <c r="GY31" s="51"/>
      <c r="GZ31" s="51"/>
      <c r="HA31" s="51"/>
      <c r="HB31" s="51"/>
      <c r="HC31" s="51"/>
      <c r="HD31" s="51"/>
      <c r="HE31" s="51"/>
      <c r="HF31" s="51"/>
      <c r="HG31" s="51"/>
      <c r="HH31" s="51"/>
      <c r="HI31" s="51"/>
      <c r="HJ31" s="51"/>
    </row>
    <row r="32" spans="1:218" s="12" customFormat="1" ht="14.4" customHeight="1" x14ac:dyDescent="0.35">
      <c r="A32" s="24"/>
      <c r="C32" s="4" t="s">
        <v>168</v>
      </c>
      <c r="D32" s="4"/>
      <c r="E32" s="4"/>
      <c r="F32" s="158" t="s">
        <v>388</v>
      </c>
      <c r="G32" s="4" t="s">
        <v>46</v>
      </c>
      <c r="H32" s="160" t="s">
        <v>383</v>
      </c>
      <c r="I32" s="90"/>
      <c r="J32" s="11"/>
      <c r="K32" s="4">
        <v>100</v>
      </c>
      <c r="L32" s="4">
        <v>5.0599999999999996</v>
      </c>
      <c r="M32" s="174">
        <f t="shared" si="2"/>
        <v>105.06</v>
      </c>
      <c r="N32" s="11"/>
      <c r="O32" s="173">
        <v>7</v>
      </c>
      <c r="P32" s="174">
        <f t="shared" si="3"/>
        <v>7</v>
      </c>
      <c r="Q32" s="273"/>
      <c r="R32" s="140"/>
      <c r="S32" s="139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  <c r="HG32" s="51"/>
      <c r="HH32" s="51"/>
      <c r="HI32" s="51"/>
      <c r="HJ32" s="51"/>
    </row>
    <row r="33" spans="1:218" s="12" customFormat="1" ht="14.4" customHeight="1" x14ac:dyDescent="0.35">
      <c r="A33" s="24"/>
      <c r="C33" s="4" t="s">
        <v>168</v>
      </c>
      <c r="D33" s="4"/>
      <c r="E33" s="4"/>
      <c r="F33" s="158" t="s">
        <v>208</v>
      </c>
      <c r="G33" s="7" t="s">
        <v>46</v>
      </c>
      <c r="H33" s="160" t="s">
        <v>362</v>
      </c>
      <c r="I33" s="90"/>
      <c r="J33" s="11"/>
      <c r="K33" s="7">
        <v>100</v>
      </c>
      <c r="L33" s="7">
        <v>5.42</v>
      </c>
      <c r="M33" s="152">
        <f t="shared" si="2"/>
        <v>105.42</v>
      </c>
      <c r="N33" s="11"/>
      <c r="O33" s="173">
        <v>6</v>
      </c>
      <c r="P33" s="152">
        <f t="shared" si="3"/>
        <v>6</v>
      </c>
      <c r="Q33" s="273"/>
      <c r="R33" s="140"/>
      <c r="S33" s="139">
        <v>7</v>
      </c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  <c r="FH33" s="51"/>
      <c r="FI33" s="51"/>
      <c r="FJ33" s="51"/>
      <c r="FK33" s="51"/>
      <c r="FL33" s="51"/>
      <c r="FM33" s="51"/>
      <c r="FN33" s="51"/>
      <c r="FO33" s="51"/>
      <c r="FP33" s="51"/>
      <c r="FQ33" s="51"/>
      <c r="FR33" s="51"/>
      <c r="FS33" s="51"/>
      <c r="FT33" s="51"/>
      <c r="FU33" s="51"/>
      <c r="FV33" s="51"/>
      <c r="FW33" s="51"/>
      <c r="FX33" s="51"/>
      <c r="FY33" s="51"/>
      <c r="FZ33" s="51"/>
      <c r="GA33" s="51"/>
      <c r="GB33" s="51"/>
      <c r="GC33" s="51"/>
      <c r="GD33" s="51"/>
      <c r="GE33" s="51"/>
      <c r="GF33" s="51"/>
      <c r="GG33" s="51"/>
      <c r="GH33" s="51"/>
      <c r="GI33" s="51"/>
      <c r="GJ33" s="51"/>
      <c r="GK33" s="51"/>
      <c r="GL33" s="51"/>
      <c r="GM33" s="51"/>
      <c r="GN33" s="51"/>
      <c r="GO33" s="51"/>
      <c r="GP33" s="51"/>
      <c r="GQ33" s="51"/>
      <c r="GR33" s="51"/>
      <c r="GS33" s="51"/>
      <c r="GT33" s="51"/>
      <c r="GU33" s="51"/>
      <c r="GV33" s="51"/>
      <c r="GW33" s="51"/>
      <c r="GX33" s="51"/>
      <c r="GY33" s="51"/>
      <c r="GZ33" s="51"/>
      <c r="HA33" s="51"/>
      <c r="HB33" s="51"/>
      <c r="HC33" s="51"/>
      <c r="HD33" s="51"/>
      <c r="HE33" s="51"/>
      <c r="HF33" s="51"/>
      <c r="HG33" s="51"/>
      <c r="HH33" s="51"/>
      <c r="HI33" s="51"/>
      <c r="HJ33" s="51"/>
    </row>
    <row r="34" spans="1:218" s="12" customFormat="1" ht="14.4" customHeight="1" x14ac:dyDescent="0.35">
      <c r="A34" s="24"/>
      <c r="C34" s="4" t="s">
        <v>168</v>
      </c>
      <c r="D34" s="4"/>
      <c r="E34" s="4"/>
      <c r="F34" s="158" t="s">
        <v>208</v>
      </c>
      <c r="G34" s="4" t="s">
        <v>46</v>
      </c>
      <c r="H34" s="160" t="s">
        <v>374</v>
      </c>
      <c r="I34" s="90"/>
      <c r="J34" s="11"/>
      <c r="K34" s="4">
        <v>100</v>
      </c>
      <c r="L34" s="4">
        <v>6.49</v>
      </c>
      <c r="M34" s="174">
        <f t="shared" si="2"/>
        <v>106.49</v>
      </c>
      <c r="N34" s="11"/>
      <c r="O34" s="173">
        <v>5</v>
      </c>
      <c r="P34" s="174">
        <f t="shared" si="3"/>
        <v>5</v>
      </c>
      <c r="Q34" s="273"/>
      <c r="R34" s="140"/>
      <c r="S34" s="139">
        <v>6</v>
      </c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1"/>
      <c r="GF34" s="51"/>
      <c r="GG34" s="51"/>
      <c r="GH34" s="51"/>
      <c r="GI34" s="51"/>
      <c r="GJ34" s="51"/>
      <c r="GK34" s="51"/>
      <c r="GL34" s="51"/>
      <c r="GM34" s="51"/>
      <c r="GN34" s="51"/>
      <c r="GO34" s="51"/>
      <c r="GP34" s="51"/>
      <c r="GQ34" s="51"/>
      <c r="GR34" s="51"/>
      <c r="GS34" s="51"/>
      <c r="GT34" s="51"/>
      <c r="GU34" s="51"/>
      <c r="GV34" s="51"/>
      <c r="GW34" s="51"/>
      <c r="GX34" s="51"/>
      <c r="GY34" s="51"/>
      <c r="GZ34" s="51"/>
      <c r="HA34" s="51"/>
      <c r="HB34" s="51"/>
      <c r="HC34" s="51"/>
      <c r="HD34" s="51"/>
      <c r="HE34" s="51"/>
      <c r="HF34" s="51"/>
      <c r="HG34" s="51"/>
      <c r="HH34" s="51"/>
      <c r="HI34" s="51"/>
      <c r="HJ34" s="51"/>
    </row>
    <row r="35" spans="1:218" s="12" customFormat="1" ht="14.4" customHeight="1" x14ac:dyDescent="0.35">
      <c r="A35" s="24"/>
      <c r="C35" s="4" t="s">
        <v>168</v>
      </c>
      <c r="D35" s="4"/>
      <c r="E35" s="4"/>
      <c r="F35" s="158" t="s">
        <v>211</v>
      </c>
      <c r="G35" s="4" t="s">
        <v>46</v>
      </c>
      <c r="H35" s="160" t="s">
        <v>369</v>
      </c>
      <c r="I35" s="90"/>
      <c r="J35" s="11"/>
      <c r="K35" s="4">
        <v>100</v>
      </c>
      <c r="L35" s="4">
        <v>12.94</v>
      </c>
      <c r="M35" s="174">
        <f t="shared" si="2"/>
        <v>112.94</v>
      </c>
      <c r="N35" s="11"/>
      <c r="O35" s="173">
        <v>4</v>
      </c>
      <c r="P35" s="174">
        <f t="shared" si="3"/>
        <v>4</v>
      </c>
      <c r="Q35" s="273"/>
      <c r="R35" s="14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/>
      <c r="GI35" s="51"/>
      <c r="GJ35" s="51"/>
      <c r="GK35" s="51"/>
      <c r="GL35" s="51"/>
      <c r="GM35" s="51"/>
      <c r="GN35" s="51"/>
      <c r="GO35" s="51"/>
      <c r="GP35" s="51"/>
      <c r="GQ35" s="51"/>
      <c r="GR35" s="51"/>
      <c r="GS35" s="51"/>
      <c r="GT35" s="51"/>
      <c r="GU35" s="51"/>
      <c r="GV35" s="51"/>
      <c r="GW35" s="51"/>
      <c r="GX35" s="51"/>
      <c r="GY35" s="51"/>
      <c r="GZ35" s="51"/>
      <c r="HA35" s="51"/>
      <c r="HB35" s="51"/>
      <c r="HC35" s="51"/>
      <c r="HD35" s="51"/>
      <c r="HE35" s="51"/>
      <c r="HF35" s="51"/>
      <c r="HG35" s="51"/>
      <c r="HH35" s="51"/>
      <c r="HI35" s="51"/>
      <c r="HJ35" s="51"/>
    </row>
    <row r="36" spans="1:218" s="12" customFormat="1" ht="15.5" x14ac:dyDescent="0.35">
      <c r="A36" s="24"/>
      <c r="C36" s="4" t="s">
        <v>168</v>
      </c>
      <c r="D36" s="4"/>
      <c r="E36" s="4"/>
      <c r="F36" s="158" t="s">
        <v>208</v>
      </c>
      <c r="G36" s="7" t="s">
        <v>46</v>
      </c>
      <c r="H36" s="160" t="s">
        <v>364</v>
      </c>
      <c r="I36" s="90"/>
      <c r="J36" s="11"/>
      <c r="K36" s="7">
        <v>100</v>
      </c>
      <c r="L36" s="7">
        <v>100</v>
      </c>
      <c r="M36" s="152">
        <f t="shared" si="2"/>
        <v>200</v>
      </c>
      <c r="N36" s="11"/>
      <c r="O36" s="11"/>
      <c r="P36" s="152">
        <f t="shared" si="3"/>
        <v>0</v>
      </c>
      <c r="Q36" s="273"/>
      <c r="R36" s="14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</row>
    <row r="37" spans="1:218" ht="15.5" x14ac:dyDescent="0.35">
      <c r="A37" s="15" t="s">
        <v>60</v>
      </c>
      <c r="B37" s="4" t="s">
        <v>46</v>
      </c>
      <c r="C37" s="4" t="s">
        <v>168</v>
      </c>
      <c r="F37" s="158" t="s">
        <v>210</v>
      </c>
      <c r="G37" s="7" t="s">
        <v>46</v>
      </c>
      <c r="H37" s="160" t="s">
        <v>366</v>
      </c>
      <c r="I37" s="90"/>
      <c r="J37" s="11"/>
      <c r="K37" s="7">
        <v>100</v>
      </c>
      <c r="L37" s="7">
        <v>100</v>
      </c>
      <c r="M37" s="152">
        <f t="shared" si="2"/>
        <v>200</v>
      </c>
      <c r="N37" s="11"/>
      <c r="O37" s="11"/>
      <c r="P37" s="152">
        <f t="shared" si="3"/>
        <v>0</v>
      </c>
      <c r="Q37" s="273"/>
      <c r="R37" s="140"/>
    </row>
    <row r="38" spans="1:218" ht="15.5" x14ac:dyDescent="0.35">
      <c r="A38" s="15" t="s">
        <v>60</v>
      </c>
      <c r="B38" s="4" t="s">
        <v>46</v>
      </c>
      <c r="C38" s="4" t="s">
        <v>168</v>
      </c>
      <c r="F38" s="158" t="s">
        <v>208</v>
      </c>
      <c r="G38" s="4" t="s">
        <v>46</v>
      </c>
      <c r="H38" s="160" t="s">
        <v>367</v>
      </c>
      <c r="I38" s="90"/>
      <c r="J38" s="11"/>
      <c r="K38" s="7">
        <v>100</v>
      </c>
      <c r="L38" s="7">
        <v>100</v>
      </c>
      <c r="M38" s="152">
        <f t="shared" si="2"/>
        <v>200</v>
      </c>
      <c r="N38" s="11"/>
      <c r="O38" s="11"/>
      <c r="P38" s="174">
        <f t="shared" si="3"/>
        <v>0</v>
      </c>
      <c r="Q38" s="273"/>
      <c r="R38" s="140"/>
    </row>
    <row r="39" spans="1:218" ht="15.5" x14ac:dyDescent="0.35">
      <c r="C39" s="4" t="s">
        <v>168</v>
      </c>
      <c r="D39" s="4" t="s">
        <v>40</v>
      </c>
      <c r="E39" s="4" t="s">
        <v>466</v>
      </c>
      <c r="F39" s="158" t="s">
        <v>211</v>
      </c>
      <c r="G39" s="4" t="s">
        <v>46</v>
      </c>
      <c r="H39" s="160" t="s">
        <v>368</v>
      </c>
      <c r="I39" s="90"/>
      <c r="J39" s="11"/>
      <c r="K39" s="4">
        <v>100</v>
      </c>
      <c r="L39" s="4">
        <v>100</v>
      </c>
      <c r="M39" s="174">
        <f t="shared" si="2"/>
        <v>200</v>
      </c>
      <c r="N39" s="11"/>
      <c r="O39" s="11"/>
      <c r="P39" s="174">
        <f t="shared" si="3"/>
        <v>0</v>
      </c>
      <c r="Q39" s="273"/>
      <c r="R39" s="140"/>
    </row>
    <row r="40" spans="1:218" ht="15.5" x14ac:dyDescent="0.35">
      <c r="C40" s="4" t="s">
        <v>168</v>
      </c>
      <c r="F40" s="158" t="s">
        <v>208</v>
      </c>
      <c r="G40" s="4" t="s">
        <v>46</v>
      </c>
      <c r="H40" s="160" t="s">
        <v>370</v>
      </c>
      <c r="I40" s="90"/>
      <c r="J40" s="11"/>
      <c r="K40" s="4">
        <v>100</v>
      </c>
      <c r="L40" s="4">
        <v>100</v>
      </c>
      <c r="M40" s="174">
        <f t="shared" si="2"/>
        <v>200</v>
      </c>
      <c r="N40" s="11"/>
      <c r="O40" s="11"/>
      <c r="P40" s="174">
        <f t="shared" si="3"/>
        <v>0</v>
      </c>
      <c r="Q40" s="273"/>
      <c r="R40" s="140"/>
    </row>
    <row r="41" spans="1:218" ht="15.5" x14ac:dyDescent="0.35">
      <c r="C41" s="4" t="s">
        <v>168</v>
      </c>
      <c r="F41" s="158" t="s">
        <v>208</v>
      </c>
      <c r="G41" s="4" t="s">
        <v>46</v>
      </c>
      <c r="H41" s="160" t="s">
        <v>372</v>
      </c>
      <c r="I41" s="90"/>
      <c r="J41" s="11"/>
      <c r="K41" s="4">
        <v>100</v>
      </c>
      <c r="L41" s="4">
        <v>100</v>
      </c>
      <c r="M41" s="174">
        <f t="shared" si="2"/>
        <v>200</v>
      </c>
      <c r="N41" s="11"/>
      <c r="O41" s="11"/>
      <c r="P41" s="174">
        <f t="shared" si="3"/>
        <v>0</v>
      </c>
      <c r="Q41" s="273"/>
      <c r="R41" s="140"/>
    </row>
    <row r="42" spans="1:218" ht="15.5" x14ac:dyDescent="0.35">
      <c r="C42" s="4" t="s">
        <v>168</v>
      </c>
      <c r="F42" s="158" t="s">
        <v>211</v>
      </c>
      <c r="G42" s="4" t="s">
        <v>46</v>
      </c>
      <c r="H42" s="160" t="s">
        <v>373</v>
      </c>
      <c r="I42" s="90"/>
      <c r="J42" s="11"/>
      <c r="K42" s="4">
        <v>100</v>
      </c>
      <c r="L42" s="4">
        <v>100</v>
      </c>
      <c r="M42" s="174">
        <f t="shared" si="2"/>
        <v>200</v>
      </c>
      <c r="N42" s="11"/>
      <c r="O42" s="11"/>
      <c r="P42" s="174">
        <f t="shared" si="3"/>
        <v>0</v>
      </c>
      <c r="Q42" s="273"/>
      <c r="R42" s="140"/>
    </row>
    <row r="43" spans="1:218" ht="15.5" x14ac:dyDescent="0.35">
      <c r="C43" s="4" t="s">
        <v>168</v>
      </c>
      <c r="F43" s="158" t="s">
        <v>210</v>
      </c>
      <c r="G43" s="4" t="s">
        <v>46</v>
      </c>
      <c r="H43" s="160" t="s">
        <v>375</v>
      </c>
      <c r="I43" s="90"/>
      <c r="J43" s="11"/>
      <c r="K43" s="4">
        <v>100</v>
      </c>
      <c r="L43" s="4">
        <v>100</v>
      </c>
      <c r="M43" s="174">
        <f t="shared" si="2"/>
        <v>200</v>
      </c>
      <c r="N43" s="11"/>
      <c r="O43" s="11"/>
      <c r="P43" s="174">
        <f t="shared" si="3"/>
        <v>0</v>
      </c>
      <c r="Q43" s="273"/>
      <c r="R43" s="140"/>
    </row>
    <row r="44" spans="1:218" ht="15.5" x14ac:dyDescent="0.35">
      <c r="C44" s="4" t="s">
        <v>168</v>
      </c>
      <c r="F44" s="158" t="s">
        <v>211</v>
      </c>
      <c r="G44" s="4" t="s">
        <v>46</v>
      </c>
      <c r="H44" s="160" t="s">
        <v>376</v>
      </c>
      <c r="I44" s="90"/>
      <c r="J44" s="11"/>
      <c r="K44" s="4">
        <v>100</v>
      </c>
      <c r="L44" s="4">
        <v>100</v>
      </c>
      <c r="M44" s="174">
        <f t="shared" si="2"/>
        <v>200</v>
      </c>
      <c r="N44" s="11"/>
      <c r="O44" s="11"/>
      <c r="P44" s="174">
        <f t="shared" si="3"/>
        <v>0</v>
      </c>
      <c r="Q44" s="273"/>
      <c r="R44" s="140"/>
    </row>
    <row r="45" spans="1:218" ht="15.5" x14ac:dyDescent="0.35">
      <c r="C45" s="4" t="s">
        <v>168</v>
      </c>
      <c r="F45" s="158" t="s">
        <v>211</v>
      </c>
      <c r="G45" s="4" t="s">
        <v>46</v>
      </c>
      <c r="H45" s="160" t="s">
        <v>377</v>
      </c>
      <c r="I45" s="90"/>
      <c r="J45" s="11"/>
      <c r="K45" s="4">
        <v>100</v>
      </c>
      <c r="L45" s="4">
        <v>100</v>
      </c>
      <c r="M45" s="174">
        <f t="shared" si="2"/>
        <v>200</v>
      </c>
      <c r="N45" s="11"/>
      <c r="O45" s="11"/>
      <c r="P45" s="174">
        <f t="shared" si="3"/>
        <v>0</v>
      </c>
      <c r="Q45" s="273"/>
      <c r="R45" s="140"/>
    </row>
    <row r="46" spans="1:218" ht="15.5" x14ac:dyDescent="0.35">
      <c r="C46" s="4" t="s">
        <v>168</v>
      </c>
      <c r="F46" s="158" t="s">
        <v>208</v>
      </c>
      <c r="G46" s="4" t="s">
        <v>46</v>
      </c>
      <c r="H46" s="160" t="s">
        <v>378</v>
      </c>
      <c r="I46" s="90"/>
      <c r="J46" s="11"/>
      <c r="K46" s="4">
        <v>100</v>
      </c>
      <c r="L46" s="4">
        <v>100</v>
      </c>
      <c r="M46" s="174">
        <f t="shared" si="2"/>
        <v>200</v>
      </c>
      <c r="N46" s="11"/>
      <c r="O46" s="11"/>
      <c r="P46" s="174">
        <f t="shared" si="3"/>
        <v>0</v>
      </c>
      <c r="Q46" s="273"/>
      <c r="R46" s="140"/>
    </row>
    <row r="47" spans="1:218" ht="15.5" x14ac:dyDescent="0.35">
      <c r="C47" s="4" t="s">
        <v>168</v>
      </c>
      <c r="F47" s="158" t="s">
        <v>208</v>
      </c>
      <c r="G47" s="4" t="s">
        <v>46</v>
      </c>
      <c r="H47" s="160" t="s">
        <v>380</v>
      </c>
      <c r="I47" s="90"/>
      <c r="J47" s="11"/>
      <c r="K47" s="4">
        <v>100</v>
      </c>
      <c r="L47" s="4">
        <v>100</v>
      </c>
      <c r="M47" s="174">
        <f t="shared" si="2"/>
        <v>200</v>
      </c>
      <c r="N47" s="11"/>
      <c r="O47" s="11"/>
      <c r="P47" s="174">
        <f t="shared" si="3"/>
        <v>0</v>
      </c>
      <c r="Q47" s="273"/>
      <c r="R47" s="140"/>
    </row>
    <row r="48" spans="1:218" ht="15.5" x14ac:dyDescent="0.35">
      <c r="A48" s="15" t="s">
        <v>60</v>
      </c>
      <c r="B48" s="4" t="s">
        <v>46</v>
      </c>
      <c r="C48" s="4" t="s">
        <v>168</v>
      </c>
      <c r="F48" s="158" t="s">
        <v>207</v>
      </c>
      <c r="G48" s="4" t="s">
        <v>46</v>
      </c>
      <c r="H48" s="160" t="s">
        <v>385</v>
      </c>
      <c r="I48" s="90"/>
      <c r="J48" s="11"/>
      <c r="K48" s="4">
        <v>100</v>
      </c>
      <c r="L48" s="4">
        <v>100</v>
      </c>
      <c r="M48" s="174">
        <f t="shared" si="2"/>
        <v>200</v>
      </c>
      <c r="N48" s="11"/>
      <c r="O48" s="11"/>
      <c r="P48" s="174">
        <f t="shared" si="3"/>
        <v>0</v>
      </c>
      <c r="Q48" s="273"/>
      <c r="R48" s="140"/>
    </row>
    <row r="49" spans="1:218" ht="15.5" x14ac:dyDescent="0.35">
      <c r="C49" s="4" t="s">
        <v>168</v>
      </c>
      <c r="F49" s="158" t="s">
        <v>207</v>
      </c>
      <c r="G49" s="4" t="s">
        <v>46</v>
      </c>
      <c r="H49" s="160" t="s">
        <v>387</v>
      </c>
      <c r="I49" s="90"/>
      <c r="J49" s="11"/>
      <c r="K49" s="4">
        <v>100</v>
      </c>
      <c r="L49" s="4">
        <v>100</v>
      </c>
      <c r="M49" s="174">
        <f t="shared" si="2"/>
        <v>200</v>
      </c>
      <c r="N49" s="11"/>
      <c r="O49" s="11"/>
      <c r="P49" s="174">
        <f t="shared" si="3"/>
        <v>0</v>
      </c>
      <c r="Q49" s="275"/>
      <c r="R49" s="140"/>
    </row>
    <row r="50" spans="1:218" ht="15.5" x14ac:dyDescent="0.35">
      <c r="C50" s="4" t="s">
        <v>168</v>
      </c>
      <c r="D50" s="4" t="s">
        <v>466</v>
      </c>
      <c r="E50" s="142" t="s">
        <v>467</v>
      </c>
      <c r="F50" s="158" t="s">
        <v>210</v>
      </c>
      <c r="G50" s="7" t="s">
        <v>46</v>
      </c>
      <c r="H50" s="160" t="s">
        <v>361</v>
      </c>
      <c r="I50" s="90"/>
      <c r="J50" s="11"/>
      <c r="K50" s="7">
        <v>100</v>
      </c>
      <c r="L50" s="7">
        <v>100</v>
      </c>
      <c r="M50" s="152">
        <f t="shared" si="2"/>
        <v>200</v>
      </c>
      <c r="N50" s="11"/>
      <c r="O50" s="11"/>
      <c r="P50" s="152">
        <f t="shared" si="3"/>
        <v>0</v>
      </c>
      <c r="Q50" s="275"/>
      <c r="R50" s="140"/>
    </row>
    <row r="51" spans="1:218" ht="15.5" x14ac:dyDescent="0.35">
      <c r="C51" s="4" t="s">
        <v>168</v>
      </c>
      <c r="F51" s="158" t="s">
        <v>210</v>
      </c>
      <c r="G51" s="7" t="s">
        <v>46</v>
      </c>
      <c r="H51" s="160" t="s">
        <v>363</v>
      </c>
      <c r="I51" s="90"/>
      <c r="J51" s="11"/>
      <c r="K51" s="7">
        <v>100</v>
      </c>
      <c r="L51" s="7">
        <v>100</v>
      </c>
      <c r="M51" s="152">
        <f t="shared" si="2"/>
        <v>200</v>
      </c>
      <c r="N51" s="11"/>
      <c r="O51" s="11"/>
      <c r="P51" s="152">
        <f t="shared" si="3"/>
        <v>0</v>
      </c>
      <c r="Q51" s="275"/>
      <c r="R51" s="140"/>
    </row>
    <row r="52" spans="1:218" s="10" customFormat="1" x14ac:dyDescent="0.35">
      <c r="A52" s="10" t="s">
        <v>60</v>
      </c>
      <c r="H52" s="151" t="s">
        <v>72</v>
      </c>
      <c r="I52" s="87"/>
      <c r="M52" s="172"/>
      <c r="P52" s="172"/>
      <c r="Q52" s="276"/>
      <c r="R52" s="139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</row>
    <row r="53" spans="1:218" s="11" customFormat="1" x14ac:dyDescent="0.35">
      <c r="A53" s="24" t="s">
        <v>60</v>
      </c>
      <c r="B53" s="12"/>
      <c r="C53" s="12"/>
      <c r="D53" s="12"/>
      <c r="E53" s="12"/>
      <c r="F53" s="12">
        <v>17</v>
      </c>
      <c r="G53" s="12"/>
      <c r="H53" s="12" t="s">
        <v>4</v>
      </c>
      <c r="I53" s="89" t="s">
        <v>5</v>
      </c>
      <c r="J53" s="12" t="s">
        <v>6</v>
      </c>
      <c r="K53" s="12" t="s">
        <v>5</v>
      </c>
      <c r="L53" s="12" t="s">
        <v>6</v>
      </c>
      <c r="M53" s="173" t="s">
        <v>61</v>
      </c>
      <c r="N53" s="12" t="s">
        <v>5</v>
      </c>
      <c r="O53" s="12" t="s">
        <v>6</v>
      </c>
      <c r="P53" s="173" t="s">
        <v>169</v>
      </c>
      <c r="Q53" s="274"/>
      <c r="R53" s="311" t="s">
        <v>515</v>
      </c>
      <c r="S53" s="311" t="s">
        <v>516</v>
      </c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</row>
    <row r="54" spans="1:218" s="24" customFormat="1" x14ac:dyDescent="0.35">
      <c r="A54" s="24" t="s">
        <v>60</v>
      </c>
      <c r="C54" s="157" t="s">
        <v>431</v>
      </c>
      <c r="D54" s="157" t="s">
        <v>40</v>
      </c>
      <c r="E54" s="157" t="s">
        <v>434</v>
      </c>
      <c r="I54" s="88" t="s">
        <v>1</v>
      </c>
      <c r="K54" s="24" t="s">
        <v>2</v>
      </c>
      <c r="M54" s="103">
        <f t="shared" ref="M54" si="4">SUM(K54:L54)</f>
        <v>0</v>
      </c>
      <c r="N54" s="24" t="s">
        <v>3</v>
      </c>
      <c r="P54" s="103"/>
      <c r="Q54" s="274"/>
      <c r="R54" s="138" t="s">
        <v>514</v>
      </c>
      <c r="S54" s="138" t="s">
        <v>514</v>
      </c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/>
      <c r="GI54" s="51"/>
      <c r="GJ54" s="51"/>
      <c r="GK54" s="51"/>
      <c r="GL54" s="51"/>
      <c r="GM54" s="51"/>
      <c r="GN54" s="51"/>
      <c r="GO54" s="51"/>
      <c r="GP54" s="51"/>
      <c r="GQ54" s="51"/>
      <c r="GR54" s="51"/>
      <c r="GS54" s="51"/>
      <c r="GT54" s="51"/>
      <c r="GU54" s="51"/>
      <c r="GV54" s="51"/>
      <c r="GW54" s="51"/>
      <c r="GX54" s="51"/>
      <c r="GY54" s="51"/>
      <c r="GZ54" s="51"/>
      <c r="HA54" s="51"/>
      <c r="HB54" s="51"/>
      <c r="HC54" s="51"/>
      <c r="HD54" s="51"/>
      <c r="HE54" s="51"/>
      <c r="HF54" s="51"/>
      <c r="HG54" s="51"/>
      <c r="HH54" s="51"/>
      <c r="HI54" s="51"/>
      <c r="HJ54" s="51"/>
    </row>
    <row r="55" spans="1:218" s="12" customFormat="1" ht="15.5" x14ac:dyDescent="0.35">
      <c r="A55" s="15" t="s">
        <v>60</v>
      </c>
      <c r="B55" s="11" t="s">
        <v>42</v>
      </c>
      <c r="C55" s="7" t="s">
        <v>342</v>
      </c>
      <c r="D55" s="7"/>
      <c r="E55" s="7"/>
      <c r="F55" s="158" t="s">
        <v>211</v>
      </c>
      <c r="G55" s="7" t="s">
        <v>42</v>
      </c>
      <c r="H55" s="160" t="s">
        <v>353</v>
      </c>
      <c r="I55" s="90"/>
      <c r="J55" s="11"/>
      <c r="K55" s="22">
        <v>3.84</v>
      </c>
      <c r="L55" s="22">
        <v>4.2</v>
      </c>
      <c r="M55" s="139">
        <f t="shared" ref="M55:M70" si="5">SUM(K55:L55)</f>
        <v>8.0399999999999991</v>
      </c>
      <c r="N55" s="136">
        <v>10</v>
      </c>
      <c r="O55" s="136">
        <v>8</v>
      </c>
      <c r="P55" s="139">
        <f t="shared" ref="P55:P70" si="6">SUM(N55:O55)</f>
        <v>18</v>
      </c>
      <c r="Q55" s="274" t="s">
        <v>498</v>
      </c>
      <c r="R55" s="139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/>
      <c r="FT55" s="51"/>
      <c r="FU55" s="51"/>
      <c r="FV55" s="51"/>
      <c r="FW55" s="51"/>
      <c r="FX55" s="51"/>
      <c r="FY55" s="51"/>
      <c r="FZ55" s="51"/>
      <c r="GA55" s="51"/>
      <c r="GB55" s="51"/>
      <c r="GC55" s="51"/>
      <c r="GD55" s="51"/>
      <c r="GE55" s="51"/>
      <c r="GF55" s="51"/>
      <c r="GG55" s="51"/>
      <c r="GH55" s="51"/>
      <c r="GI55" s="51"/>
      <c r="GJ55" s="51"/>
      <c r="GK55" s="51"/>
      <c r="GL55" s="51"/>
      <c r="GM55" s="51"/>
      <c r="GN55" s="51"/>
      <c r="GO55" s="51"/>
      <c r="GP55" s="51"/>
      <c r="GQ55" s="51"/>
      <c r="GR55" s="51"/>
      <c r="GS55" s="51"/>
      <c r="GT55" s="51"/>
      <c r="GU55" s="51"/>
      <c r="GV55" s="51"/>
      <c r="GW55" s="51"/>
      <c r="GX55" s="51"/>
      <c r="GY55" s="51"/>
      <c r="GZ55" s="51"/>
      <c r="HA55" s="51"/>
      <c r="HB55" s="51"/>
      <c r="HC55" s="51"/>
      <c r="HD55" s="51"/>
      <c r="HE55" s="51"/>
      <c r="HF55" s="51"/>
      <c r="HG55" s="51"/>
      <c r="HH55" s="51"/>
      <c r="HI55" s="51"/>
      <c r="HJ55" s="51"/>
    </row>
    <row r="56" spans="1:218" s="12" customFormat="1" ht="15.5" x14ac:dyDescent="0.35">
      <c r="A56" s="15"/>
      <c r="B56" s="11"/>
      <c r="C56" s="7" t="s">
        <v>342</v>
      </c>
      <c r="D56" s="7"/>
      <c r="E56" s="7"/>
      <c r="F56" s="158" t="s">
        <v>211</v>
      </c>
      <c r="G56" s="7" t="s">
        <v>42</v>
      </c>
      <c r="H56" s="160" t="s">
        <v>354</v>
      </c>
      <c r="I56" s="90"/>
      <c r="J56" s="11"/>
      <c r="K56" s="22">
        <v>4.1100000000000003</v>
      </c>
      <c r="L56" s="22">
        <v>100</v>
      </c>
      <c r="M56" s="139">
        <f t="shared" si="5"/>
        <v>104.11</v>
      </c>
      <c r="N56" s="136">
        <v>9</v>
      </c>
      <c r="O56" s="22"/>
      <c r="P56" s="139">
        <f t="shared" si="6"/>
        <v>9</v>
      </c>
      <c r="Q56" s="274"/>
      <c r="R56" s="139"/>
      <c r="S56" s="22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1"/>
      <c r="EW56" s="51"/>
      <c r="EX56" s="51"/>
      <c r="EY56" s="51"/>
      <c r="EZ56" s="51"/>
      <c r="FA56" s="51"/>
      <c r="FB56" s="51"/>
      <c r="FC56" s="51"/>
      <c r="FD56" s="51"/>
      <c r="FE56" s="51"/>
      <c r="FF56" s="51"/>
      <c r="FG56" s="51"/>
      <c r="FH56" s="51"/>
      <c r="FI56" s="51"/>
      <c r="FJ56" s="51"/>
      <c r="FK56" s="51"/>
      <c r="FL56" s="51"/>
      <c r="FM56" s="51"/>
      <c r="FN56" s="51"/>
      <c r="FO56" s="51"/>
      <c r="FP56" s="51"/>
      <c r="FQ56" s="51"/>
      <c r="FR56" s="51"/>
      <c r="FS56" s="51"/>
      <c r="FT56" s="51"/>
      <c r="FU56" s="51"/>
      <c r="FV56" s="51"/>
      <c r="FW56" s="51"/>
      <c r="FX56" s="51"/>
      <c r="FY56" s="51"/>
      <c r="FZ56" s="51"/>
      <c r="GA56" s="51"/>
      <c r="GB56" s="51"/>
      <c r="GC56" s="51"/>
      <c r="GD56" s="51"/>
      <c r="GE56" s="51"/>
      <c r="GF56" s="51"/>
      <c r="GG56" s="51"/>
      <c r="GH56" s="51"/>
      <c r="GI56" s="51"/>
      <c r="GJ56" s="51"/>
      <c r="GK56" s="51"/>
      <c r="GL56" s="51"/>
      <c r="GM56" s="51"/>
      <c r="GN56" s="51"/>
      <c r="GO56" s="51"/>
      <c r="GP56" s="51"/>
      <c r="GQ56" s="51"/>
      <c r="GR56" s="51"/>
      <c r="GS56" s="51"/>
      <c r="GT56" s="51"/>
      <c r="GU56" s="51"/>
      <c r="GV56" s="51"/>
      <c r="GW56" s="51"/>
      <c r="GX56" s="51"/>
      <c r="GY56" s="51"/>
      <c r="GZ56" s="51"/>
      <c r="HA56" s="51"/>
      <c r="HB56" s="51"/>
      <c r="HC56" s="51"/>
      <c r="HD56" s="51"/>
      <c r="HE56" s="51"/>
      <c r="HF56" s="51"/>
      <c r="HG56" s="51"/>
      <c r="HH56" s="51"/>
      <c r="HI56" s="51"/>
      <c r="HJ56" s="51"/>
    </row>
    <row r="57" spans="1:218" s="12" customFormat="1" ht="15.5" x14ac:dyDescent="0.35">
      <c r="A57" s="15"/>
      <c r="B57" s="11"/>
      <c r="C57" s="7" t="s">
        <v>342</v>
      </c>
      <c r="D57" s="7"/>
      <c r="E57" s="7"/>
      <c r="F57" s="158" t="s">
        <v>208</v>
      </c>
      <c r="G57" s="7" t="s">
        <v>42</v>
      </c>
      <c r="H57" s="160" t="s">
        <v>355</v>
      </c>
      <c r="I57" s="90"/>
      <c r="J57" s="11"/>
      <c r="K57" s="22">
        <v>12.28</v>
      </c>
      <c r="L57" s="22">
        <v>100</v>
      </c>
      <c r="M57" s="139">
        <f t="shared" si="5"/>
        <v>112.28</v>
      </c>
      <c r="N57" s="136">
        <v>8</v>
      </c>
      <c r="O57" s="22"/>
      <c r="P57" s="139">
        <f t="shared" si="6"/>
        <v>8</v>
      </c>
      <c r="Q57" s="274"/>
      <c r="R57" s="139">
        <v>10</v>
      </c>
      <c r="S57" s="139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1"/>
      <c r="GC57" s="51"/>
      <c r="GD57" s="51"/>
      <c r="GE57" s="51"/>
      <c r="GF57" s="51"/>
      <c r="GG57" s="51"/>
      <c r="GH57" s="51"/>
      <c r="GI57" s="51"/>
      <c r="GJ57" s="51"/>
      <c r="GK57" s="51"/>
      <c r="GL57" s="51"/>
      <c r="GM57" s="51"/>
      <c r="GN57" s="51"/>
      <c r="GO57" s="51"/>
      <c r="GP57" s="51"/>
      <c r="GQ57" s="51"/>
      <c r="GR57" s="51"/>
      <c r="GS57" s="51"/>
      <c r="GT57" s="51"/>
      <c r="GU57" s="51"/>
      <c r="GV57" s="51"/>
      <c r="GW57" s="51"/>
      <c r="GX57" s="51"/>
      <c r="GY57" s="51"/>
      <c r="GZ57" s="51"/>
      <c r="HA57" s="51"/>
      <c r="HB57" s="51"/>
      <c r="HC57" s="51"/>
      <c r="HD57" s="51"/>
      <c r="HE57" s="51"/>
      <c r="HF57" s="51"/>
      <c r="HG57" s="51"/>
      <c r="HH57" s="51"/>
      <c r="HI57" s="51"/>
      <c r="HJ57" s="51"/>
    </row>
    <row r="58" spans="1:218" s="11" customFormat="1" ht="15.5" x14ac:dyDescent="0.35">
      <c r="A58" s="15" t="s">
        <v>60</v>
      </c>
      <c r="B58" s="11" t="s">
        <v>42</v>
      </c>
      <c r="C58" s="7" t="s">
        <v>342</v>
      </c>
      <c r="D58" s="7"/>
      <c r="E58" s="7"/>
      <c r="F58" s="158" t="s">
        <v>208</v>
      </c>
      <c r="G58" s="7" t="s">
        <v>42</v>
      </c>
      <c r="H58" s="160" t="s">
        <v>346</v>
      </c>
      <c r="I58" s="90"/>
      <c r="K58" s="22">
        <v>13.02</v>
      </c>
      <c r="L58" s="22">
        <v>100</v>
      </c>
      <c r="M58" s="139">
        <f t="shared" si="5"/>
        <v>113.02</v>
      </c>
      <c r="N58" s="136">
        <v>7</v>
      </c>
      <c r="O58" s="22"/>
      <c r="P58" s="139">
        <f t="shared" si="6"/>
        <v>7</v>
      </c>
      <c r="Q58" s="274"/>
      <c r="R58" s="139">
        <v>9</v>
      </c>
      <c r="S58" s="139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</row>
    <row r="59" spans="1:218" s="11" customFormat="1" ht="15.5" x14ac:dyDescent="0.35">
      <c r="A59" s="15"/>
      <c r="C59" s="7" t="s">
        <v>342</v>
      </c>
      <c r="D59" s="7"/>
      <c r="E59" s="7"/>
      <c r="F59" s="158" t="s">
        <v>208</v>
      </c>
      <c r="G59" s="7" t="s">
        <v>42</v>
      </c>
      <c r="H59" s="160" t="s">
        <v>347</v>
      </c>
      <c r="I59" s="90"/>
      <c r="K59" s="22">
        <v>15.03</v>
      </c>
      <c r="L59" s="22">
        <v>100</v>
      </c>
      <c r="M59" s="139">
        <f t="shared" si="5"/>
        <v>115.03</v>
      </c>
      <c r="N59" s="136">
        <v>6</v>
      </c>
      <c r="O59" s="22"/>
      <c r="P59" s="139">
        <f t="shared" si="6"/>
        <v>6</v>
      </c>
      <c r="Q59" s="274"/>
      <c r="R59" s="139">
        <v>8</v>
      </c>
      <c r="S59" s="139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</row>
    <row r="60" spans="1:218" s="11" customFormat="1" ht="15.5" x14ac:dyDescent="0.35">
      <c r="A60" s="15"/>
      <c r="C60" s="7" t="s">
        <v>342</v>
      </c>
      <c r="D60" s="7"/>
      <c r="E60" s="7"/>
      <c r="F60" s="158" t="s">
        <v>208</v>
      </c>
      <c r="G60" s="7" t="s">
        <v>42</v>
      </c>
      <c r="H60" s="160" t="s">
        <v>349</v>
      </c>
      <c r="I60" s="90"/>
      <c r="K60" s="22">
        <v>100</v>
      </c>
      <c r="L60" s="22">
        <v>3.56</v>
      </c>
      <c r="M60" s="139">
        <f t="shared" si="5"/>
        <v>103.56</v>
      </c>
      <c r="N60" s="22"/>
      <c r="O60" s="136">
        <v>10</v>
      </c>
      <c r="P60" s="139">
        <f t="shared" si="6"/>
        <v>10</v>
      </c>
      <c r="Q60" s="274"/>
      <c r="R60" s="139"/>
      <c r="S60" s="139">
        <v>10</v>
      </c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</row>
    <row r="61" spans="1:218" s="11" customFormat="1" ht="15.5" x14ac:dyDescent="0.35">
      <c r="A61" s="15"/>
      <c r="C61" s="7" t="s">
        <v>342</v>
      </c>
      <c r="D61" s="7"/>
      <c r="E61" s="7"/>
      <c r="F61" s="158" t="s">
        <v>208</v>
      </c>
      <c r="G61" s="7" t="s">
        <v>42</v>
      </c>
      <c r="H61" s="160" t="s">
        <v>390</v>
      </c>
      <c r="I61" s="90"/>
      <c r="K61" s="22">
        <v>100</v>
      </c>
      <c r="L61" s="22">
        <v>3.74</v>
      </c>
      <c r="M61" s="139">
        <f t="shared" si="5"/>
        <v>103.74</v>
      </c>
      <c r="N61" s="22"/>
      <c r="O61" s="136">
        <v>9</v>
      </c>
      <c r="P61" s="139">
        <f t="shared" si="6"/>
        <v>9</v>
      </c>
      <c r="Q61" s="274"/>
      <c r="R61" s="139"/>
      <c r="S61" s="139">
        <v>9</v>
      </c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</row>
    <row r="62" spans="1:218" s="11" customFormat="1" ht="15.5" x14ac:dyDescent="0.35">
      <c r="A62" s="15"/>
      <c r="C62" s="7" t="s">
        <v>342</v>
      </c>
      <c r="D62" s="7"/>
      <c r="E62" s="7"/>
      <c r="F62" s="158" t="s">
        <v>208</v>
      </c>
      <c r="G62" s="7" t="s">
        <v>42</v>
      </c>
      <c r="H62" s="160" t="s">
        <v>348</v>
      </c>
      <c r="I62" s="90"/>
      <c r="K62" s="22">
        <v>100</v>
      </c>
      <c r="L62" s="22">
        <v>5</v>
      </c>
      <c r="M62" s="139">
        <f t="shared" si="5"/>
        <v>105</v>
      </c>
      <c r="N62" s="22"/>
      <c r="O62" s="136">
        <v>7</v>
      </c>
      <c r="P62" s="139">
        <f t="shared" si="6"/>
        <v>7</v>
      </c>
      <c r="Q62" s="274"/>
      <c r="R62" s="139"/>
      <c r="S62" s="139">
        <v>8</v>
      </c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</row>
    <row r="63" spans="1:218" s="11" customFormat="1" ht="15.5" x14ac:dyDescent="0.35">
      <c r="A63" s="15"/>
      <c r="C63" s="7" t="s">
        <v>342</v>
      </c>
      <c r="D63" s="7"/>
      <c r="E63" s="7"/>
      <c r="F63" s="158" t="s">
        <v>211</v>
      </c>
      <c r="G63" s="7" t="s">
        <v>42</v>
      </c>
      <c r="H63" s="160" t="s">
        <v>392</v>
      </c>
      <c r="I63" s="90"/>
      <c r="K63" s="22">
        <v>100</v>
      </c>
      <c r="L63" s="22">
        <v>5.04</v>
      </c>
      <c r="M63" s="139">
        <f t="shared" si="5"/>
        <v>105.04</v>
      </c>
      <c r="N63" s="22"/>
      <c r="O63" s="136">
        <v>6</v>
      </c>
      <c r="P63" s="139">
        <f t="shared" si="6"/>
        <v>6</v>
      </c>
      <c r="Q63" s="274"/>
      <c r="R63" s="139"/>
      <c r="S63" s="139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</row>
    <row r="64" spans="1:218" s="11" customFormat="1" ht="15.5" x14ac:dyDescent="0.35">
      <c r="A64" s="15"/>
      <c r="C64" s="7" t="s">
        <v>342</v>
      </c>
      <c r="D64" s="7"/>
      <c r="E64" s="7"/>
      <c r="F64" s="158" t="s">
        <v>209</v>
      </c>
      <c r="G64" s="7" t="s">
        <v>42</v>
      </c>
      <c r="H64" s="160" t="s">
        <v>345</v>
      </c>
      <c r="I64" s="90"/>
      <c r="K64" s="22">
        <v>100</v>
      </c>
      <c r="L64" s="22">
        <v>5.74</v>
      </c>
      <c r="M64" s="139">
        <f t="shared" si="5"/>
        <v>105.74</v>
      </c>
      <c r="N64" s="22"/>
      <c r="O64" s="136">
        <v>5</v>
      </c>
      <c r="P64" s="139">
        <f t="shared" si="6"/>
        <v>5</v>
      </c>
      <c r="Q64" s="274"/>
      <c r="R64" s="139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</row>
    <row r="65" spans="1:218" s="11" customFormat="1" ht="15.5" x14ac:dyDescent="0.35">
      <c r="A65" s="15"/>
      <c r="C65" s="7" t="s">
        <v>342</v>
      </c>
      <c r="D65" s="7"/>
      <c r="E65" s="7"/>
      <c r="F65" s="158" t="s">
        <v>207</v>
      </c>
      <c r="G65" s="7" t="s">
        <v>42</v>
      </c>
      <c r="H65" s="160" t="s">
        <v>344</v>
      </c>
      <c r="I65" s="90"/>
      <c r="K65" s="22">
        <v>100</v>
      </c>
      <c r="L65" s="22">
        <v>6.11</v>
      </c>
      <c r="M65" s="139">
        <f t="shared" si="5"/>
        <v>106.11</v>
      </c>
      <c r="N65" s="22"/>
      <c r="O65" s="136">
        <v>4</v>
      </c>
      <c r="P65" s="139">
        <f t="shared" si="6"/>
        <v>4</v>
      </c>
      <c r="Q65" s="274"/>
      <c r="R65" s="139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</row>
    <row r="66" spans="1:218" s="11" customFormat="1" ht="15.5" x14ac:dyDescent="0.35">
      <c r="A66" s="15"/>
      <c r="C66" s="7" t="s">
        <v>342</v>
      </c>
      <c r="D66" s="7"/>
      <c r="E66" s="7"/>
      <c r="F66" s="158" t="s">
        <v>208</v>
      </c>
      <c r="G66" s="7" t="s">
        <v>42</v>
      </c>
      <c r="H66" s="160" t="s">
        <v>343</v>
      </c>
      <c r="I66" s="90"/>
      <c r="K66" s="22">
        <v>100</v>
      </c>
      <c r="L66" s="22">
        <v>100</v>
      </c>
      <c r="M66" s="139">
        <f t="shared" si="5"/>
        <v>200</v>
      </c>
      <c r="N66" s="22"/>
      <c r="O66" s="22"/>
      <c r="P66" s="139">
        <f t="shared" si="6"/>
        <v>0</v>
      </c>
      <c r="Q66" s="274"/>
      <c r="R66" s="139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</row>
    <row r="67" spans="1:218" s="11" customFormat="1" ht="15.5" x14ac:dyDescent="0.35">
      <c r="A67" s="15"/>
      <c r="C67" s="7" t="s">
        <v>342</v>
      </c>
      <c r="D67" s="7"/>
      <c r="E67" s="7"/>
      <c r="F67" s="158" t="s">
        <v>210</v>
      </c>
      <c r="G67" s="7" t="s">
        <v>42</v>
      </c>
      <c r="H67" s="160" t="s">
        <v>389</v>
      </c>
      <c r="I67" s="90"/>
      <c r="K67" s="22">
        <v>100</v>
      </c>
      <c r="L67" s="22">
        <v>100</v>
      </c>
      <c r="M67" s="139">
        <f t="shared" si="5"/>
        <v>200</v>
      </c>
      <c r="N67" s="22"/>
      <c r="O67" s="22"/>
      <c r="P67" s="139">
        <f t="shared" si="6"/>
        <v>0</v>
      </c>
      <c r="Q67" s="274"/>
      <c r="R67" s="139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</row>
    <row r="68" spans="1:218" s="11" customFormat="1" ht="15.5" x14ac:dyDescent="0.35">
      <c r="A68" s="15"/>
      <c r="C68" s="7" t="s">
        <v>342</v>
      </c>
      <c r="D68" s="7"/>
      <c r="E68" s="7"/>
      <c r="F68" s="158" t="s">
        <v>210</v>
      </c>
      <c r="G68" s="7" t="s">
        <v>42</v>
      </c>
      <c r="H68" s="160" t="s">
        <v>352</v>
      </c>
      <c r="I68" s="90"/>
      <c r="K68" s="22">
        <v>100</v>
      </c>
      <c r="L68" s="22">
        <v>100</v>
      </c>
      <c r="M68" s="139">
        <f t="shared" si="5"/>
        <v>200</v>
      </c>
      <c r="N68" s="22"/>
      <c r="O68" s="22"/>
      <c r="P68" s="139">
        <f t="shared" si="6"/>
        <v>0</v>
      </c>
      <c r="Q68" s="274"/>
      <c r="R68" s="139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</row>
    <row r="69" spans="1:218" s="11" customFormat="1" ht="15.5" x14ac:dyDescent="0.35">
      <c r="A69" s="15" t="s">
        <v>60</v>
      </c>
      <c r="B69" s="11" t="s">
        <v>42</v>
      </c>
      <c r="C69" s="7" t="s">
        <v>342</v>
      </c>
      <c r="D69" s="7"/>
      <c r="E69" s="7"/>
      <c r="F69" s="158" t="s">
        <v>208</v>
      </c>
      <c r="G69" s="7" t="s">
        <v>42</v>
      </c>
      <c r="H69" s="160" t="s">
        <v>391</v>
      </c>
      <c r="I69" s="90"/>
      <c r="K69" s="22">
        <v>100</v>
      </c>
      <c r="L69" s="22">
        <v>100</v>
      </c>
      <c r="M69" s="139">
        <f t="shared" si="5"/>
        <v>200</v>
      </c>
      <c r="N69" s="22"/>
      <c r="O69" s="22"/>
      <c r="P69" s="139">
        <f t="shared" si="6"/>
        <v>0</v>
      </c>
      <c r="Q69" s="274"/>
      <c r="R69" s="139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</row>
    <row r="70" spans="1:218" s="11" customFormat="1" ht="15.5" x14ac:dyDescent="0.35">
      <c r="A70" s="15"/>
      <c r="C70" s="7" t="s">
        <v>342</v>
      </c>
      <c r="D70" s="7"/>
      <c r="E70" s="7"/>
      <c r="F70" s="158" t="s">
        <v>210</v>
      </c>
      <c r="G70" s="7" t="s">
        <v>42</v>
      </c>
      <c r="H70" s="160" t="s">
        <v>357</v>
      </c>
      <c r="I70" s="90"/>
      <c r="K70" s="22">
        <v>100</v>
      </c>
      <c r="L70" s="22">
        <v>100</v>
      </c>
      <c r="M70" s="139">
        <f t="shared" si="5"/>
        <v>200</v>
      </c>
      <c r="N70" s="22"/>
      <c r="O70" s="22"/>
      <c r="P70" s="139">
        <f t="shared" si="6"/>
        <v>0</v>
      </c>
      <c r="Q70" s="274"/>
      <c r="R70" s="139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</row>
    <row r="71" spans="1:218" s="10" customFormat="1" x14ac:dyDescent="0.35">
      <c r="A71" s="10" t="s">
        <v>60</v>
      </c>
      <c r="H71" s="151" t="s">
        <v>137</v>
      </c>
      <c r="I71" s="87"/>
      <c r="M71" s="172"/>
      <c r="P71" s="172"/>
      <c r="Q71" s="276"/>
      <c r="R71" s="139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</row>
    <row r="72" spans="1:218" s="11" customFormat="1" x14ac:dyDescent="0.35">
      <c r="A72" s="24" t="s">
        <v>60</v>
      </c>
      <c r="B72" s="12"/>
      <c r="C72" s="24"/>
      <c r="D72" s="24"/>
      <c r="E72" s="24"/>
      <c r="F72" s="24"/>
      <c r="G72" s="24">
        <v>3</v>
      </c>
      <c r="H72" s="24" t="s">
        <v>40</v>
      </c>
      <c r="I72" s="88" t="s">
        <v>1</v>
      </c>
      <c r="J72" s="24" t="s">
        <v>40</v>
      </c>
      <c r="K72" s="24" t="s">
        <v>5</v>
      </c>
      <c r="L72" s="24" t="s">
        <v>6</v>
      </c>
      <c r="M72" s="103" t="s">
        <v>61</v>
      </c>
      <c r="N72" s="24" t="s">
        <v>5</v>
      </c>
      <c r="O72" s="24" t="s">
        <v>6</v>
      </c>
      <c r="P72" s="103" t="s">
        <v>169</v>
      </c>
      <c r="Q72" s="274"/>
      <c r="R72" s="311" t="s">
        <v>515</v>
      </c>
      <c r="S72" s="311" t="s">
        <v>516</v>
      </c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  <c r="GW72" s="22"/>
      <c r="GX72" s="22"/>
      <c r="GY72" s="22"/>
      <c r="GZ72" s="22"/>
      <c r="HA72" s="22"/>
      <c r="HB72" s="22"/>
      <c r="HC72" s="22"/>
      <c r="HD72" s="22"/>
      <c r="HE72" s="22"/>
      <c r="HF72" s="22"/>
      <c r="HG72" s="22"/>
      <c r="HH72" s="22"/>
      <c r="HI72" s="22"/>
      <c r="HJ72" s="22"/>
    </row>
    <row r="73" spans="1:218" s="24" customFormat="1" x14ac:dyDescent="0.35">
      <c r="A73" s="24" t="s">
        <v>60</v>
      </c>
      <c r="C73" s="157" t="s">
        <v>431</v>
      </c>
      <c r="D73" s="157" t="s">
        <v>40</v>
      </c>
      <c r="E73" s="157" t="s">
        <v>434</v>
      </c>
      <c r="F73" s="12"/>
      <c r="G73" s="12"/>
      <c r="H73" s="12" t="s">
        <v>4</v>
      </c>
      <c r="I73" s="89" t="s">
        <v>5</v>
      </c>
      <c r="J73" s="12" t="s">
        <v>6</v>
      </c>
      <c r="K73" s="12" t="s">
        <v>2</v>
      </c>
      <c r="L73" s="12"/>
      <c r="M73" s="173" t="s">
        <v>40</v>
      </c>
      <c r="N73" s="12" t="s">
        <v>3</v>
      </c>
      <c r="O73" s="12"/>
      <c r="P73" s="173"/>
      <c r="Q73" s="274"/>
      <c r="R73" s="138" t="s">
        <v>514</v>
      </c>
      <c r="S73" s="138" t="s">
        <v>514</v>
      </c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/>
      <c r="DV73" s="51"/>
      <c r="DW73" s="51"/>
      <c r="DX73" s="51"/>
      <c r="DY73" s="51"/>
      <c r="DZ73" s="51"/>
      <c r="EA73" s="51"/>
      <c r="EB73" s="51"/>
      <c r="EC73" s="51"/>
      <c r="ED73" s="51"/>
      <c r="EE73" s="51"/>
      <c r="EF73" s="51"/>
      <c r="EG73" s="51"/>
      <c r="EH73" s="51"/>
      <c r="EI73" s="51"/>
      <c r="EJ73" s="51"/>
      <c r="EK73" s="51"/>
      <c r="EL73" s="51"/>
      <c r="EM73" s="51"/>
      <c r="EN73" s="51"/>
      <c r="EO73" s="51"/>
      <c r="EP73" s="51"/>
      <c r="EQ73" s="51"/>
      <c r="ER73" s="51"/>
      <c r="ES73" s="51"/>
      <c r="ET73" s="51"/>
      <c r="EU73" s="51"/>
      <c r="EV73" s="51"/>
      <c r="EW73" s="51"/>
      <c r="EX73" s="51"/>
      <c r="EY73" s="51"/>
      <c r="EZ73" s="51"/>
      <c r="FA73" s="51"/>
      <c r="FB73" s="51"/>
      <c r="FC73" s="51"/>
      <c r="FD73" s="51"/>
      <c r="FE73" s="51"/>
      <c r="FF73" s="51"/>
      <c r="FG73" s="51"/>
      <c r="FH73" s="51"/>
      <c r="FI73" s="51"/>
      <c r="FJ73" s="51"/>
      <c r="FK73" s="51"/>
      <c r="FL73" s="51"/>
      <c r="FM73" s="51"/>
      <c r="FN73" s="51"/>
      <c r="FO73" s="51"/>
      <c r="FP73" s="51"/>
      <c r="FQ73" s="51"/>
      <c r="FR73" s="51"/>
      <c r="FS73" s="51"/>
      <c r="FT73" s="51"/>
      <c r="FU73" s="51"/>
      <c r="FV73" s="51"/>
      <c r="FW73" s="51"/>
      <c r="FX73" s="51"/>
      <c r="FY73" s="51"/>
      <c r="FZ73" s="51"/>
      <c r="GA73" s="51"/>
      <c r="GB73" s="51"/>
      <c r="GC73" s="51"/>
      <c r="GD73" s="51"/>
      <c r="GE73" s="51"/>
      <c r="GF73" s="51"/>
      <c r="GG73" s="51"/>
      <c r="GH73" s="51"/>
      <c r="GI73" s="51"/>
      <c r="GJ73" s="51"/>
      <c r="GK73" s="51"/>
      <c r="GL73" s="51"/>
      <c r="GM73" s="51"/>
      <c r="GN73" s="51"/>
      <c r="GO73" s="51"/>
      <c r="GP73" s="51"/>
      <c r="GQ73" s="51"/>
      <c r="GR73" s="51"/>
      <c r="GS73" s="51"/>
      <c r="GT73" s="51"/>
      <c r="GU73" s="51"/>
      <c r="GV73" s="51"/>
      <c r="GW73" s="51"/>
      <c r="GX73" s="51"/>
      <c r="GY73" s="51"/>
      <c r="GZ73" s="51"/>
      <c r="HA73" s="51"/>
      <c r="HB73" s="51"/>
      <c r="HC73" s="51"/>
      <c r="HD73" s="51"/>
      <c r="HE73" s="51"/>
      <c r="HF73" s="51"/>
      <c r="HG73" s="51"/>
      <c r="HH73" s="51"/>
      <c r="HI73" s="51"/>
      <c r="HJ73" s="51"/>
    </row>
    <row r="74" spans="1:218" s="24" customFormat="1" ht="15.5" x14ac:dyDescent="0.35">
      <c r="C74" s="105" t="s">
        <v>48</v>
      </c>
      <c r="D74" s="105"/>
      <c r="E74" s="105"/>
      <c r="F74" s="158" t="s">
        <v>208</v>
      </c>
      <c r="G74" s="142" t="s">
        <v>42</v>
      </c>
      <c r="H74" s="160" t="s">
        <v>393</v>
      </c>
      <c r="I74" s="90"/>
      <c r="J74" s="11"/>
      <c r="K74" s="142">
        <v>29.71</v>
      </c>
      <c r="L74" s="67">
        <v>17.52</v>
      </c>
      <c r="M74" s="139">
        <f>SUM(K74:L74)</f>
        <v>47.230000000000004</v>
      </c>
      <c r="N74" s="136">
        <v>10</v>
      </c>
      <c r="O74" s="136">
        <v>10</v>
      </c>
      <c r="P74" s="139">
        <f>SUM(N74:O74)</f>
        <v>20</v>
      </c>
      <c r="Q74" s="274" t="s">
        <v>498</v>
      </c>
      <c r="R74" s="139">
        <v>10</v>
      </c>
      <c r="S74" s="139">
        <v>10</v>
      </c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1"/>
      <c r="DJ74" s="51"/>
      <c r="DK74" s="51"/>
      <c r="DL74" s="51"/>
      <c r="DM74" s="51"/>
      <c r="DN74" s="51"/>
      <c r="DO74" s="51"/>
      <c r="DP74" s="51"/>
      <c r="DQ74" s="51"/>
      <c r="DR74" s="51"/>
      <c r="DS74" s="51"/>
      <c r="DT74" s="51"/>
      <c r="DU74" s="51"/>
      <c r="DV74" s="51"/>
      <c r="DW74" s="51"/>
      <c r="DX74" s="51"/>
      <c r="DY74" s="51"/>
      <c r="DZ74" s="51"/>
      <c r="EA74" s="51"/>
      <c r="EB74" s="51"/>
      <c r="EC74" s="51"/>
      <c r="ED74" s="51"/>
      <c r="EE74" s="51"/>
      <c r="EF74" s="51"/>
      <c r="EG74" s="51"/>
      <c r="EH74" s="51"/>
      <c r="EI74" s="51"/>
      <c r="EJ74" s="51"/>
      <c r="EK74" s="51"/>
      <c r="EL74" s="51"/>
      <c r="EM74" s="51"/>
      <c r="EN74" s="51"/>
      <c r="EO74" s="51"/>
      <c r="EP74" s="51"/>
      <c r="EQ74" s="51"/>
      <c r="ER74" s="51"/>
      <c r="ES74" s="51"/>
      <c r="ET74" s="51"/>
      <c r="EU74" s="51"/>
      <c r="EV74" s="51"/>
      <c r="EW74" s="51"/>
      <c r="EX74" s="51"/>
      <c r="EY74" s="51"/>
      <c r="EZ74" s="51"/>
      <c r="FA74" s="51"/>
      <c r="FB74" s="51"/>
      <c r="FC74" s="51"/>
      <c r="FD74" s="51"/>
      <c r="FE74" s="51"/>
      <c r="FF74" s="51"/>
      <c r="FG74" s="51"/>
      <c r="FH74" s="51"/>
      <c r="FI74" s="51"/>
      <c r="FJ74" s="51"/>
      <c r="FK74" s="51"/>
      <c r="FL74" s="51"/>
      <c r="FM74" s="51"/>
      <c r="FN74" s="51"/>
      <c r="FO74" s="51"/>
      <c r="FP74" s="51"/>
      <c r="FQ74" s="51"/>
      <c r="FR74" s="51"/>
      <c r="FS74" s="51"/>
      <c r="FT74" s="51"/>
      <c r="FU74" s="51"/>
      <c r="FV74" s="51"/>
      <c r="FW74" s="51"/>
      <c r="FX74" s="51"/>
      <c r="FY74" s="51"/>
      <c r="FZ74" s="51"/>
      <c r="GA74" s="51"/>
      <c r="GB74" s="51"/>
      <c r="GC74" s="51"/>
      <c r="GD74" s="51"/>
      <c r="GE74" s="51"/>
      <c r="GF74" s="51"/>
      <c r="GG74" s="51"/>
      <c r="GH74" s="51"/>
      <c r="GI74" s="51"/>
      <c r="GJ74" s="51"/>
      <c r="GK74" s="51"/>
      <c r="GL74" s="51"/>
      <c r="GM74" s="51"/>
      <c r="GN74" s="51"/>
      <c r="GO74" s="51"/>
      <c r="GP74" s="51"/>
      <c r="GQ74" s="51"/>
      <c r="GR74" s="51"/>
      <c r="GS74" s="51"/>
      <c r="GT74" s="51"/>
      <c r="GU74" s="51"/>
      <c r="GV74" s="51"/>
      <c r="GW74" s="51"/>
      <c r="GX74" s="51"/>
      <c r="GY74" s="51"/>
      <c r="GZ74" s="51"/>
      <c r="HA74" s="51"/>
      <c r="HB74" s="51"/>
      <c r="HC74" s="51"/>
      <c r="HD74" s="51"/>
      <c r="HE74" s="51"/>
      <c r="HF74" s="51"/>
      <c r="HG74" s="51"/>
      <c r="HH74" s="51"/>
      <c r="HI74" s="51"/>
      <c r="HJ74" s="51"/>
    </row>
    <row r="75" spans="1:218" s="24" customFormat="1" ht="15.5" x14ac:dyDescent="0.35">
      <c r="C75" s="105" t="s">
        <v>48</v>
      </c>
      <c r="D75" s="105"/>
      <c r="E75" s="105"/>
      <c r="F75" s="158" t="s">
        <v>208</v>
      </c>
      <c r="G75" s="142" t="s">
        <v>42</v>
      </c>
      <c r="H75" s="160" t="s">
        <v>394</v>
      </c>
      <c r="I75" s="90"/>
      <c r="J75" s="11"/>
      <c r="K75" s="142">
        <v>100</v>
      </c>
      <c r="L75" s="67">
        <v>100</v>
      </c>
      <c r="M75" s="139">
        <f>SUM(K75:L75)</f>
        <v>200</v>
      </c>
      <c r="N75" s="51"/>
      <c r="O75" s="51"/>
      <c r="P75" s="139">
        <f>SUM(N75:O75)</f>
        <v>0</v>
      </c>
      <c r="Q75" s="274"/>
      <c r="R75" s="136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51"/>
      <c r="DH75" s="51"/>
      <c r="DI75" s="51"/>
      <c r="DJ75" s="51"/>
      <c r="DK75" s="51"/>
      <c r="DL75" s="51"/>
      <c r="DM75" s="51"/>
      <c r="DN75" s="51"/>
      <c r="DO75" s="51"/>
      <c r="DP75" s="51"/>
      <c r="DQ75" s="51"/>
      <c r="DR75" s="51"/>
      <c r="DS75" s="51"/>
      <c r="DT75" s="51"/>
      <c r="DU75" s="51"/>
      <c r="DV75" s="51"/>
      <c r="DW75" s="51"/>
      <c r="DX75" s="51"/>
      <c r="DY75" s="51"/>
      <c r="DZ75" s="51"/>
      <c r="EA75" s="51"/>
      <c r="EB75" s="51"/>
      <c r="EC75" s="51"/>
      <c r="ED75" s="51"/>
      <c r="EE75" s="51"/>
      <c r="EF75" s="51"/>
      <c r="EG75" s="51"/>
      <c r="EH75" s="51"/>
      <c r="EI75" s="51"/>
      <c r="EJ75" s="51"/>
      <c r="EK75" s="51"/>
      <c r="EL75" s="51"/>
      <c r="EM75" s="51"/>
      <c r="EN75" s="51"/>
      <c r="EO75" s="51"/>
      <c r="EP75" s="51"/>
      <c r="EQ75" s="51"/>
      <c r="ER75" s="51"/>
      <c r="ES75" s="51"/>
      <c r="ET75" s="51"/>
      <c r="EU75" s="51"/>
      <c r="EV75" s="51"/>
      <c r="EW75" s="51"/>
      <c r="EX75" s="51"/>
      <c r="EY75" s="51"/>
      <c r="EZ75" s="51"/>
      <c r="FA75" s="51"/>
      <c r="FB75" s="51"/>
      <c r="FC75" s="51"/>
      <c r="FD75" s="51"/>
      <c r="FE75" s="51"/>
      <c r="FF75" s="51"/>
      <c r="FG75" s="51"/>
      <c r="FH75" s="51"/>
      <c r="FI75" s="51"/>
      <c r="FJ75" s="51"/>
      <c r="FK75" s="51"/>
      <c r="FL75" s="51"/>
      <c r="FM75" s="51"/>
      <c r="FN75" s="51"/>
      <c r="FO75" s="51"/>
      <c r="FP75" s="51"/>
      <c r="FQ75" s="51"/>
      <c r="FR75" s="51"/>
      <c r="FS75" s="51"/>
      <c r="FT75" s="51"/>
      <c r="FU75" s="51"/>
      <c r="FV75" s="51"/>
      <c r="FW75" s="51"/>
      <c r="FX75" s="51"/>
      <c r="FY75" s="51"/>
      <c r="FZ75" s="51"/>
      <c r="GA75" s="51"/>
      <c r="GB75" s="51"/>
      <c r="GC75" s="51"/>
      <c r="GD75" s="51"/>
      <c r="GE75" s="51"/>
      <c r="GF75" s="51"/>
      <c r="GG75" s="51"/>
      <c r="GH75" s="51"/>
      <c r="GI75" s="51"/>
      <c r="GJ75" s="51"/>
      <c r="GK75" s="51"/>
      <c r="GL75" s="51"/>
      <c r="GM75" s="51"/>
      <c r="GN75" s="51"/>
      <c r="GO75" s="51"/>
      <c r="GP75" s="51"/>
      <c r="GQ75" s="51"/>
      <c r="GR75" s="51"/>
      <c r="GS75" s="51"/>
      <c r="GT75" s="51"/>
      <c r="GU75" s="51"/>
      <c r="GV75" s="51"/>
      <c r="GW75" s="51"/>
      <c r="GX75" s="51"/>
      <c r="GY75" s="51"/>
      <c r="GZ75" s="51"/>
      <c r="HA75" s="51"/>
      <c r="HB75" s="51"/>
      <c r="HC75" s="51"/>
      <c r="HD75" s="51"/>
      <c r="HE75" s="51"/>
      <c r="HF75" s="51"/>
      <c r="HG75" s="51"/>
      <c r="HH75" s="51"/>
      <c r="HI75" s="51"/>
      <c r="HJ75" s="51"/>
    </row>
    <row r="76" spans="1:218" s="12" customFormat="1" ht="15.5" x14ac:dyDescent="0.35">
      <c r="A76" s="15" t="s">
        <v>60</v>
      </c>
      <c r="B76" s="11" t="s">
        <v>42</v>
      </c>
      <c r="C76" s="7" t="s">
        <v>48</v>
      </c>
      <c r="D76" s="7"/>
      <c r="E76" s="7"/>
      <c r="F76" s="158" t="s">
        <v>207</v>
      </c>
      <c r="G76" s="7" t="s">
        <v>42</v>
      </c>
      <c r="H76" s="160" t="s">
        <v>395</v>
      </c>
      <c r="I76" s="90"/>
      <c r="J76" s="11"/>
      <c r="K76" s="7">
        <v>100</v>
      </c>
      <c r="L76" s="22">
        <v>100</v>
      </c>
      <c r="M76" s="139">
        <f>SUM(K76:L76)</f>
        <v>200</v>
      </c>
      <c r="N76" s="22"/>
      <c r="O76" s="22"/>
      <c r="P76" s="139">
        <f>SUM(N76:O76)</f>
        <v>0</v>
      </c>
      <c r="Q76" s="274"/>
      <c r="R76" s="139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51"/>
      <c r="DH76" s="51"/>
      <c r="DI76" s="51"/>
      <c r="DJ76" s="51"/>
      <c r="DK76" s="51"/>
      <c r="DL76" s="51"/>
      <c r="DM76" s="51"/>
      <c r="DN76" s="51"/>
      <c r="DO76" s="51"/>
      <c r="DP76" s="51"/>
      <c r="DQ76" s="51"/>
      <c r="DR76" s="51"/>
      <c r="DS76" s="51"/>
      <c r="DT76" s="51"/>
      <c r="DU76" s="51"/>
      <c r="DV76" s="51"/>
      <c r="DW76" s="51"/>
      <c r="DX76" s="51"/>
      <c r="DY76" s="51"/>
      <c r="DZ76" s="51"/>
      <c r="EA76" s="51"/>
      <c r="EB76" s="51"/>
      <c r="EC76" s="51"/>
      <c r="ED76" s="51"/>
      <c r="EE76" s="51"/>
      <c r="EF76" s="51"/>
      <c r="EG76" s="51"/>
      <c r="EH76" s="51"/>
      <c r="EI76" s="51"/>
      <c r="EJ76" s="51"/>
      <c r="EK76" s="51"/>
      <c r="EL76" s="51"/>
      <c r="EM76" s="51"/>
      <c r="EN76" s="51"/>
      <c r="EO76" s="51"/>
      <c r="EP76" s="51"/>
      <c r="EQ76" s="51"/>
      <c r="ER76" s="51"/>
      <c r="ES76" s="51"/>
      <c r="ET76" s="51"/>
      <c r="EU76" s="51"/>
      <c r="EV76" s="51"/>
      <c r="EW76" s="51"/>
      <c r="EX76" s="51"/>
      <c r="EY76" s="51"/>
      <c r="EZ76" s="51"/>
      <c r="FA76" s="51"/>
      <c r="FB76" s="51"/>
      <c r="FC76" s="51"/>
      <c r="FD76" s="51"/>
      <c r="FE76" s="51"/>
      <c r="FF76" s="51"/>
      <c r="FG76" s="51"/>
      <c r="FH76" s="51"/>
      <c r="FI76" s="51"/>
      <c r="FJ76" s="51"/>
      <c r="FK76" s="51"/>
      <c r="FL76" s="51"/>
      <c r="FM76" s="51"/>
      <c r="FN76" s="51"/>
      <c r="FO76" s="51"/>
      <c r="FP76" s="51"/>
      <c r="FQ76" s="51"/>
      <c r="FR76" s="51"/>
      <c r="FS76" s="51"/>
      <c r="FT76" s="51"/>
      <c r="FU76" s="51"/>
      <c r="FV76" s="51"/>
      <c r="FW76" s="51"/>
      <c r="FX76" s="51"/>
      <c r="FY76" s="51"/>
      <c r="FZ76" s="51"/>
      <c r="GA76" s="51"/>
      <c r="GB76" s="51"/>
      <c r="GC76" s="51"/>
      <c r="GD76" s="51"/>
      <c r="GE76" s="51"/>
      <c r="GF76" s="51"/>
      <c r="GG76" s="51"/>
      <c r="GH76" s="51"/>
      <c r="GI76" s="51"/>
      <c r="GJ76" s="51"/>
      <c r="GK76" s="51"/>
      <c r="GL76" s="51"/>
      <c r="GM76" s="51"/>
      <c r="GN76" s="51"/>
      <c r="GO76" s="51"/>
      <c r="GP76" s="51"/>
      <c r="GQ76" s="51"/>
      <c r="GR76" s="51"/>
      <c r="GS76" s="51"/>
      <c r="GT76" s="51"/>
      <c r="GU76" s="51"/>
      <c r="GV76" s="51"/>
      <c r="GW76" s="51"/>
      <c r="GX76" s="51"/>
      <c r="GY76" s="51"/>
      <c r="GZ76" s="51"/>
      <c r="HA76" s="51"/>
      <c r="HB76" s="51"/>
      <c r="HC76" s="51"/>
      <c r="HD76" s="51"/>
      <c r="HE76" s="51"/>
      <c r="HF76" s="51"/>
      <c r="HG76" s="51"/>
      <c r="HH76" s="51"/>
      <c r="HI76" s="51"/>
      <c r="HJ76" s="51"/>
    </row>
    <row r="77" spans="1:218" s="10" customFormat="1" x14ac:dyDescent="0.35">
      <c r="A77" s="10" t="s">
        <v>60</v>
      </c>
      <c r="H77" s="151" t="s">
        <v>76</v>
      </c>
      <c r="I77" s="87"/>
      <c r="M77" s="172"/>
      <c r="P77" s="172"/>
      <c r="Q77" s="274"/>
      <c r="R77" s="139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</row>
    <row r="78" spans="1:218" s="25" customFormat="1" x14ac:dyDescent="0.35">
      <c r="A78" s="12"/>
      <c r="B78" s="12"/>
      <c r="C78" s="24"/>
      <c r="D78" s="24"/>
      <c r="E78" s="24"/>
      <c r="F78" s="24">
        <v>18</v>
      </c>
      <c r="G78" s="24">
        <v>18</v>
      </c>
      <c r="H78" s="24"/>
      <c r="I78" s="88" t="s">
        <v>1</v>
      </c>
      <c r="J78" s="24"/>
      <c r="K78" s="24" t="s">
        <v>2</v>
      </c>
      <c r="L78" s="24"/>
      <c r="M78" s="103"/>
      <c r="N78" s="24" t="s">
        <v>3</v>
      </c>
      <c r="O78" s="24"/>
      <c r="P78" s="103"/>
      <c r="Q78" s="274"/>
      <c r="R78" s="311" t="s">
        <v>515</v>
      </c>
      <c r="S78" s="311" t="s">
        <v>516</v>
      </c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</row>
    <row r="79" spans="1:218" s="25" customFormat="1" x14ac:dyDescent="0.35">
      <c r="A79" s="26" t="s">
        <v>60</v>
      </c>
      <c r="B79" s="25" t="s">
        <v>42</v>
      </c>
      <c r="C79" s="157" t="s">
        <v>431</v>
      </c>
      <c r="D79" s="157" t="s">
        <v>40</v>
      </c>
      <c r="E79" s="157" t="s">
        <v>434</v>
      </c>
      <c r="F79" s="12"/>
      <c r="G79" s="12"/>
      <c r="H79" s="12" t="s">
        <v>4</v>
      </c>
      <c r="I79" s="89" t="s">
        <v>5</v>
      </c>
      <c r="J79" s="12" t="s">
        <v>6</v>
      </c>
      <c r="K79" s="12" t="s">
        <v>5</v>
      </c>
      <c r="L79" s="12" t="s">
        <v>6</v>
      </c>
      <c r="M79" s="173" t="s">
        <v>61</v>
      </c>
      <c r="N79" s="12" t="s">
        <v>5</v>
      </c>
      <c r="O79" s="12" t="s">
        <v>6</v>
      </c>
      <c r="P79" s="173" t="s">
        <v>169</v>
      </c>
      <c r="Q79" s="274"/>
      <c r="R79" s="138" t="s">
        <v>514</v>
      </c>
      <c r="S79" s="138" t="s">
        <v>514</v>
      </c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</row>
    <row r="80" spans="1:218" s="24" customFormat="1" x14ac:dyDescent="0.35">
      <c r="A80" s="24" t="s">
        <v>60</v>
      </c>
      <c r="C80" s="144" t="s">
        <v>77</v>
      </c>
      <c r="D80" s="144"/>
      <c r="E80" s="144"/>
      <c r="F80" s="144" t="s">
        <v>171</v>
      </c>
      <c r="G80" s="144" t="s">
        <v>42</v>
      </c>
      <c r="H80" s="133" t="s">
        <v>355</v>
      </c>
      <c r="I80" s="91"/>
      <c r="J80" s="25"/>
      <c r="K80" s="25">
        <v>15.08</v>
      </c>
      <c r="L80" s="25">
        <v>100</v>
      </c>
      <c r="M80" s="153">
        <f t="shared" ref="M80:M115" si="7">SUM(K80:L80)</f>
        <v>115.08</v>
      </c>
      <c r="N80" s="173">
        <v>10</v>
      </c>
      <c r="O80" s="25"/>
      <c r="P80" s="153">
        <f t="shared" ref="P80:P115" si="8">SUM(N80:O80)</f>
        <v>10</v>
      </c>
      <c r="Q80" s="274"/>
      <c r="R80" s="139">
        <v>10</v>
      </c>
      <c r="S80" s="140"/>
      <c r="T80" s="31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1"/>
      <c r="DA80" s="51"/>
      <c r="DB80" s="51"/>
      <c r="DC80" s="51"/>
      <c r="DD80" s="51"/>
      <c r="DE80" s="51"/>
      <c r="DF80" s="51"/>
      <c r="DG80" s="51"/>
      <c r="DH80" s="51"/>
      <c r="DI80" s="51"/>
      <c r="DJ80" s="51"/>
      <c r="DK80" s="51"/>
      <c r="DL80" s="51"/>
      <c r="DM80" s="51"/>
      <c r="DN80" s="51"/>
      <c r="DO80" s="51"/>
      <c r="DP80" s="51"/>
      <c r="DQ80" s="51"/>
      <c r="DR80" s="51"/>
      <c r="DS80" s="51"/>
      <c r="DT80" s="51"/>
      <c r="DU80" s="51"/>
      <c r="DV80" s="51"/>
      <c r="DW80" s="51"/>
      <c r="DX80" s="51"/>
      <c r="DY80" s="51"/>
      <c r="DZ80" s="51"/>
      <c r="EA80" s="51"/>
      <c r="EB80" s="51"/>
      <c r="EC80" s="51"/>
      <c r="ED80" s="51"/>
      <c r="EE80" s="51"/>
      <c r="EF80" s="51"/>
      <c r="EG80" s="51"/>
      <c r="EH80" s="51"/>
      <c r="EI80" s="51"/>
      <c r="EJ80" s="51"/>
      <c r="EK80" s="51"/>
      <c r="EL80" s="51"/>
      <c r="EM80" s="51"/>
      <c r="EN80" s="51"/>
      <c r="EO80" s="51"/>
      <c r="EP80" s="51"/>
      <c r="EQ80" s="51"/>
      <c r="ER80" s="51"/>
      <c r="ES80" s="51"/>
      <c r="ET80" s="51"/>
      <c r="EU80" s="51"/>
      <c r="EV80" s="51"/>
      <c r="EW80" s="51"/>
      <c r="EX80" s="51"/>
      <c r="EY80" s="51"/>
      <c r="EZ80" s="51"/>
      <c r="FA80" s="51"/>
      <c r="FB80" s="51"/>
      <c r="FC80" s="51"/>
      <c r="FD80" s="51"/>
      <c r="FE80" s="51"/>
      <c r="FF80" s="51"/>
      <c r="FG80" s="51"/>
      <c r="FH80" s="51"/>
      <c r="FI80" s="51"/>
      <c r="FJ80" s="51"/>
      <c r="FK80" s="51"/>
      <c r="FL80" s="51"/>
      <c r="FM80" s="51"/>
      <c r="FN80" s="51"/>
      <c r="FO80" s="51"/>
      <c r="FP80" s="51"/>
      <c r="FQ80" s="51"/>
      <c r="FR80" s="51"/>
      <c r="FS80" s="51"/>
      <c r="FT80" s="51"/>
      <c r="FU80" s="51"/>
      <c r="FV80" s="51"/>
      <c r="FW80" s="51"/>
      <c r="FX80" s="51"/>
      <c r="FY80" s="51"/>
      <c r="FZ80" s="51"/>
      <c r="GA80" s="51"/>
      <c r="GB80" s="51"/>
      <c r="GC80" s="51"/>
      <c r="GD80" s="51"/>
      <c r="GE80" s="51"/>
      <c r="GF80" s="51"/>
      <c r="GG80" s="51"/>
      <c r="GH80" s="51"/>
      <c r="GI80" s="51"/>
      <c r="GJ80" s="51"/>
      <c r="GK80" s="51"/>
      <c r="GL80" s="51"/>
      <c r="GM80" s="51"/>
      <c r="GN80" s="51"/>
      <c r="GO80" s="51"/>
      <c r="GP80" s="51"/>
      <c r="GQ80" s="51"/>
      <c r="GR80" s="51"/>
      <c r="GS80" s="51"/>
      <c r="GT80" s="51"/>
      <c r="GU80" s="51"/>
      <c r="GV80" s="51"/>
      <c r="GW80" s="51"/>
      <c r="GX80" s="51"/>
      <c r="GY80" s="51"/>
      <c r="GZ80" s="51"/>
      <c r="HA80" s="51"/>
      <c r="HB80" s="51"/>
      <c r="HC80" s="51"/>
      <c r="HD80" s="51"/>
      <c r="HE80" s="51"/>
      <c r="HF80" s="51"/>
      <c r="HG80" s="51"/>
      <c r="HH80" s="51"/>
      <c r="HI80" s="51"/>
      <c r="HJ80" s="51"/>
    </row>
    <row r="81" spans="1:218" s="12" customFormat="1" x14ac:dyDescent="0.35">
      <c r="A81" s="12" t="s">
        <v>60</v>
      </c>
      <c r="C81" s="144" t="s">
        <v>77</v>
      </c>
      <c r="D81" s="144"/>
      <c r="E81" s="144"/>
      <c r="F81" s="144" t="s">
        <v>171</v>
      </c>
      <c r="G81" s="144" t="s">
        <v>46</v>
      </c>
      <c r="H81" s="133" t="s">
        <v>365</v>
      </c>
      <c r="I81" s="91"/>
      <c r="J81" s="25"/>
      <c r="K81" s="25">
        <v>15.08</v>
      </c>
      <c r="L81" s="25">
        <v>100</v>
      </c>
      <c r="M81" s="153">
        <f t="shared" si="7"/>
        <v>115.08</v>
      </c>
      <c r="N81" s="173">
        <v>10</v>
      </c>
      <c r="O81" s="25"/>
      <c r="P81" s="153">
        <f t="shared" si="8"/>
        <v>10</v>
      </c>
      <c r="Q81" s="274"/>
      <c r="R81" s="139">
        <v>10</v>
      </c>
      <c r="S81" s="140"/>
      <c r="T81" s="138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/>
      <c r="DF81" s="51"/>
      <c r="DG81" s="51"/>
      <c r="DH81" s="51"/>
      <c r="DI81" s="51"/>
      <c r="DJ81" s="51"/>
      <c r="DK81" s="51"/>
      <c r="DL81" s="51"/>
      <c r="DM81" s="51"/>
      <c r="DN81" s="51"/>
      <c r="DO81" s="51"/>
      <c r="DP81" s="51"/>
      <c r="DQ81" s="51"/>
      <c r="DR81" s="51"/>
      <c r="DS81" s="51"/>
      <c r="DT81" s="51"/>
      <c r="DU81" s="51"/>
      <c r="DV81" s="51"/>
      <c r="DW81" s="51"/>
      <c r="DX81" s="51"/>
      <c r="DY81" s="51"/>
      <c r="DZ81" s="51"/>
      <c r="EA81" s="51"/>
      <c r="EB81" s="51"/>
      <c r="EC81" s="51"/>
      <c r="ED81" s="51"/>
      <c r="EE81" s="51"/>
      <c r="EF81" s="51"/>
      <c r="EG81" s="51"/>
      <c r="EH81" s="51"/>
      <c r="EI81" s="51"/>
      <c r="EJ81" s="51"/>
      <c r="EK81" s="51"/>
      <c r="EL81" s="51"/>
      <c r="EM81" s="51"/>
      <c r="EN81" s="51"/>
      <c r="EO81" s="51"/>
      <c r="EP81" s="51"/>
      <c r="EQ81" s="51"/>
      <c r="ER81" s="51"/>
      <c r="ES81" s="51"/>
      <c r="ET81" s="51"/>
      <c r="EU81" s="51"/>
      <c r="EV81" s="51"/>
      <c r="EW81" s="51"/>
      <c r="EX81" s="51"/>
      <c r="EY81" s="51"/>
      <c r="EZ81" s="51"/>
      <c r="FA81" s="51"/>
      <c r="FB81" s="51"/>
      <c r="FC81" s="51"/>
      <c r="FD81" s="51"/>
      <c r="FE81" s="51"/>
      <c r="FF81" s="51"/>
      <c r="FG81" s="51"/>
      <c r="FH81" s="51"/>
      <c r="FI81" s="51"/>
      <c r="FJ81" s="51"/>
      <c r="FK81" s="51"/>
      <c r="FL81" s="51"/>
      <c r="FM81" s="51"/>
      <c r="FN81" s="51"/>
      <c r="FO81" s="51"/>
      <c r="FP81" s="51"/>
      <c r="FQ81" s="51"/>
      <c r="FR81" s="51"/>
      <c r="FS81" s="51"/>
      <c r="FT81" s="51"/>
      <c r="FU81" s="51"/>
      <c r="FV81" s="51"/>
      <c r="FW81" s="51"/>
      <c r="FX81" s="51"/>
      <c r="FY81" s="51"/>
      <c r="FZ81" s="51"/>
      <c r="GA81" s="51"/>
      <c r="GB81" s="51"/>
      <c r="GC81" s="51"/>
      <c r="GD81" s="51"/>
      <c r="GE81" s="51"/>
      <c r="GF81" s="51"/>
      <c r="GG81" s="51"/>
      <c r="GH81" s="51"/>
      <c r="GI81" s="51"/>
      <c r="GJ81" s="51"/>
      <c r="GK81" s="51"/>
      <c r="GL81" s="51"/>
      <c r="GM81" s="51"/>
      <c r="GN81" s="51"/>
      <c r="GO81" s="51"/>
      <c r="GP81" s="51"/>
      <c r="GQ81" s="51"/>
      <c r="GR81" s="51"/>
      <c r="GS81" s="51"/>
      <c r="GT81" s="51"/>
      <c r="GU81" s="51"/>
      <c r="GV81" s="51"/>
      <c r="GW81" s="51"/>
      <c r="GX81" s="51"/>
      <c r="GY81" s="51"/>
      <c r="GZ81" s="51"/>
      <c r="HA81" s="51"/>
      <c r="HB81" s="51"/>
      <c r="HC81" s="51"/>
      <c r="HD81" s="51"/>
      <c r="HE81" s="51"/>
      <c r="HF81" s="51"/>
      <c r="HG81" s="51"/>
      <c r="HH81" s="51"/>
      <c r="HI81" s="51"/>
      <c r="HJ81" s="51"/>
    </row>
    <row r="82" spans="1:218" s="12" customFormat="1" x14ac:dyDescent="0.35">
      <c r="C82" s="144" t="s">
        <v>77</v>
      </c>
      <c r="D82" s="144"/>
      <c r="E82" s="144"/>
      <c r="F82" s="144" t="s">
        <v>171</v>
      </c>
      <c r="G82" s="144" t="s">
        <v>42</v>
      </c>
      <c r="H82" s="134" t="s">
        <v>390</v>
      </c>
      <c r="I82" s="277"/>
      <c r="J82" s="144"/>
      <c r="K82" s="144">
        <v>19.8</v>
      </c>
      <c r="L82" s="144">
        <v>19.18</v>
      </c>
      <c r="M82" s="152">
        <f t="shared" si="7"/>
        <v>38.980000000000004</v>
      </c>
      <c r="N82" s="278">
        <v>9</v>
      </c>
      <c r="O82" s="278">
        <v>9</v>
      </c>
      <c r="P82" s="152">
        <f t="shared" si="8"/>
        <v>18</v>
      </c>
      <c r="Q82" s="274" t="s">
        <v>498</v>
      </c>
      <c r="R82" s="139">
        <v>9</v>
      </c>
      <c r="S82" s="139">
        <v>10</v>
      </c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  <c r="DG82" s="51"/>
      <c r="DH82" s="51"/>
      <c r="DI82" s="51"/>
      <c r="DJ82" s="51"/>
      <c r="DK82" s="51"/>
      <c r="DL82" s="51"/>
      <c r="DM82" s="51"/>
      <c r="DN82" s="51"/>
      <c r="DO82" s="51"/>
      <c r="DP82" s="51"/>
      <c r="DQ82" s="51"/>
      <c r="DR82" s="51"/>
      <c r="DS82" s="51"/>
      <c r="DT82" s="51"/>
      <c r="DU82" s="51"/>
      <c r="DV82" s="51"/>
      <c r="DW82" s="51"/>
      <c r="DX82" s="51"/>
      <c r="DY82" s="51"/>
      <c r="DZ82" s="51"/>
      <c r="EA82" s="51"/>
      <c r="EB82" s="51"/>
      <c r="EC82" s="51"/>
      <c r="ED82" s="51"/>
      <c r="EE82" s="51"/>
      <c r="EF82" s="51"/>
      <c r="EG82" s="51"/>
      <c r="EH82" s="51"/>
      <c r="EI82" s="51"/>
      <c r="EJ82" s="51"/>
      <c r="EK82" s="51"/>
      <c r="EL82" s="51"/>
      <c r="EM82" s="51"/>
      <c r="EN82" s="51"/>
      <c r="EO82" s="51"/>
      <c r="EP82" s="51"/>
      <c r="EQ82" s="51"/>
      <c r="ER82" s="51"/>
      <c r="ES82" s="51"/>
      <c r="ET82" s="51"/>
      <c r="EU82" s="51"/>
      <c r="EV82" s="51"/>
      <c r="EW82" s="51"/>
      <c r="EX82" s="51"/>
      <c r="EY82" s="51"/>
      <c r="EZ82" s="51"/>
      <c r="FA82" s="51"/>
      <c r="FB82" s="51"/>
      <c r="FC82" s="51"/>
      <c r="FD82" s="51"/>
      <c r="FE82" s="51"/>
      <c r="FF82" s="51"/>
      <c r="FG82" s="51"/>
      <c r="FH82" s="51"/>
      <c r="FI82" s="51"/>
      <c r="FJ82" s="51"/>
      <c r="FK82" s="51"/>
      <c r="FL82" s="51"/>
      <c r="FM82" s="51"/>
      <c r="FN82" s="51"/>
      <c r="FO82" s="51"/>
      <c r="FP82" s="51"/>
      <c r="FQ82" s="51"/>
      <c r="FR82" s="51"/>
      <c r="FS82" s="51"/>
      <c r="FT82" s="51"/>
      <c r="FU82" s="51"/>
      <c r="FV82" s="51"/>
      <c r="FW82" s="51"/>
      <c r="FX82" s="51"/>
      <c r="FY82" s="51"/>
      <c r="FZ82" s="51"/>
      <c r="GA82" s="51"/>
      <c r="GB82" s="51"/>
      <c r="GC82" s="51"/>
      <c r="GD82" s="51"/>
      <c r="GE82" s="51"/>
      <c r="GF82" s="51"/>
      <c r="GG82" s="51"/>
      <c r="GH82" s="51"/>
      <c r="GI82" s="51"/>
      <c r="GJ82" s="51"/>
      <c r="GK82" s="51"/>
      <c r="GL82" s="51"/>
      <c r="GM82" s="51"/>
      <c r="GN82" s="51"/>
      <c r="GO82" s="51"/>
      <c r="GP82" s="51"/>
      <c r="GQ82" s="51"/>
      <c r="GR82" s="51"/>
      <c r="GS82" s="51"/>
      <c r="GT82" s="51"/>
      <c r="GU82" s="51"/>
      <c r="GV82" s="51"/>
      <c r="GW82" s="51"/>
      <c r="GX82" s="51"/>
      <c r="GY82" s="51"/>
      <c r="GZ82" s="51"/>
      <c r="HA82" s="51"/>
      <c r="HB82" s="51"/>
      <c r="HC82" s="51"/>
      <c r="HD82" s="51"/>
      <c r="HE82" s="51"/>
      <c r="HF82" s="51"/>
      <c r="HG82" s="51"/>
      <c r="HH82" s="51"/>
      <c r="HI82" s="51"/>
      <c r="HJ82" s="51"/>
    </row>
    <row r="83" spans="1:218" s="12" customFormat="1" x14ac:dyDescent="0.35">
      <c r="C83" s="144" t="s">
        <v>77</v>
      </c>
      <c r="D83" s="144"/>
      <c r="E83" s="144"/>
      <c r="F83" s="144" t="s">
        <v>171</v>
      </c>
      <c r="G83" s="144" t="s">
        <v>46</v>
      </c>
      <c r="H83" s="134" t="s">
        <v>360</v>
      </c>
      <c r="I83" s="277"/>
      <c r="J83" s="144"/>
      <c r="K83" s="144">
        <v>19.8</v>
      </c>
      <c r="L83" s="144">
        <v>19.18</v>
      </c>
      <c r="M83" s="152">
        <f t="shared" si="7"/>
        <v>38.980000000000004</v>
      </c>
      <c r="N83" s="278">
        <v>9</v>
      </c>
      <c r="O83" s="278">
        <v>9</v>
      </c>
      <c r="P83" s="152">
        <f t="shared" si="8"/>
        <v>18</v>
      </c>
      <c r="Q83" s="274"/>
      <c r="R83" s="139">
        <v>9</v>
      </c>
      <c r="S83" s="139">
        <v>10</v>
      </c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1"/>
      <c r="CW83" s="51"/>
      <c r="CX83" s="51"/>
      <c r="CY83" s="51"/>
      <c r="CZ83" s="51"/>
      <c r="DA83" s="51"/>
      <c r="DB83" s="51"/>
      <c r="DC83" s="51"/>
      <c r="DD83" s="51"/>
      <c r="DE83" s="51"/>
      <c r="DF83" s="51"/>
      <c r="DG83" s="51"/>
      <c r="DH83" s="51"/>
      <c r="DI83" s="51"/>
      <c r="DJ83" s="51"/>
      <c r="DK83" s="51"/>
      <c r="DL83" s="51"/>
      <c r="DM83" s="51"/>
      <c r="DN83" s="51"/>
      <c r="DO83" s="51"/>
      <c r="DP83" s="51"/>
      <c r="DQ83" s="51"/>
      <c r="DR83" s="51"/>
      <c r="DS83" s="51"/>
      <c r="DT83" s="51"/>
      <c r="DU83" s="51"/>
      <c r="DV83" s="51"/>
      <c r="DW83" s="51"/>
      <c r="DX83" s="51"/>
      <c r="DY83" s="51"/>
      <c r="DZ83" s="51"/>
      <c r="EA83" s="51"/>
      <c r="EB83" s="51"/>
      <c r="EC83" s="51"/>
      <c r="ED83" s="51"/>
      <c r="EE83" s="51"/>
      <c r="EF83" s="51"/>
      <c r="EG83" s="51"/>
      <c r="EH83" s="51"/>
      <c r="EI83" s="51"/>
      <c r="EJ83" s="51"/>
      <c r="EK83" s="51"/>
      <c r="EL83" s="51"/>
      <c r="EM83" s="51"/>
      <c r="EN83" s="51"/>
      <c r="EO83" s="51"/>
      <c r="EP83" s="51"/>
      <c r="EQ83" s="51"/>
      <c r="ER83" s="51"/>
      <c r="ES83" s="51"/>
      <c r="ET83" s="51"/>
      <c r="EU83" s="51"/>
      <c r="EV83" s="51"/>
      <c r="EW83" s="51"/>
      <c r="EX83" s="51"/>
      <c r="EY83" s="51"/>
      <c r="EZ83" s="51"/>
      <c r="FA83" s="51"/>
      <c r="FB83" s="51"/>
      <c r="FC83" s="51"/>
      <c r="FD83" s="51"/>
      <c r="FE83" s="51"/>
      <c r="FF83" s="51"/>
      <c r="FG83" s="51"/>
      <c r="FH83" s="51"/>
      <c r="FI83" s="51"/>
      <c r="FJ83" s="51"/>
      <c r="FK83" s="51"/>
      <c r="FL83" s="51"/>
      <c r="FM83" s="51"/>
      <c r="FN83" s="51"/>
      <c r="FO83" s="51"/>
      <c r="FP83" s="51"/>
      <c r="FQ83" s="51"/>
      <c r="FR83" s="51"/>
      <c r="FS83" s="51"/>
      <c r="FT83" s="51"/>
      <c r="FU83" s="51"/>
      <c r="FV83" s="51"/>
      <c r="FW83" s="51"/>
      <c r="FX83" s="51"/>
      <c r="FY83" s="51"/>
      <c r="FZ83" s="51"/>
      <c r="GA83" s="51"/>
      <c r="GB83" s="51"/>
      <c r="GC83" s="51"/>
      <c r="GD83" s="51"/>
      <c r="GE83" s="51"/>
      <c r="GF83" s="51"/>
      <c r="GG83" s="51"/>
      <c r="GH83" s="51"/>
      <c r="GI83" s="51"/>
      <c r="GJ83" s="51"/>
      <c r="GK83" s="51"/>
      <c r="GL83" s="51"/>
      <c r="GM83" s="51"/>
      <c r="GN83" s="51"/>
      <c r="GO83" s="51"/>
      <c r="GP83" s="51"/>
      <c r="GQ83" s="51"/>
      <c r="GR83" s="51"/>
      <c r="GS83" s="51"/>
      <c r="GT83" s="51"/>
      <c r="GU83" s="51"/>
      <c r="GV83" s="51"/>
      <c r="GW83" s="51"/>
      <c r="GX83" s="51"/>
      <c r="GY83" s="51"/>
      <c r="GZ83" s="51"/>
      <c r="HA83" s="51"/>
      <c r="HB83" s="51"/>
      <c r="HC83" s="51"/>
      <c r="HD83" s="51"/>
      <c r="HE83" s="51"/>
      <c r="HF83" s="51"/>
      <c r="HG83" s="51"/>
      <c r="HH83" s="51"/>
      <c r="HI83" s="51"/>
      <c r="HJ83" s="51"/>
    </row>
    <row r="84" spans="1:218" s="12" customFormat="1" x14ac:dyDescent="0.35">
      <c r="C84" s="144" t="s">
        <v>77</v>
      </c>
      <c r="D84" s="144"/>
      <c r="E84" s="144"/>
      <c r="F84" s="144" t="s">
        <v>211</v>
      </c>
      <c r="G84" s="144" t="s">
        <v>42</v>
      </c>
      <c r="H84" s="102" t="s">
        <v>392</v>
      </c>
      <c r="I84" s="91"/>
      <c r="J84" s="25"/>
      <c r="K84" s="25">
        <v>100</v>
      </c>
      <c r="L84" s="25">
        <v>17.27</v>
      </c>
      <c r="M84" s="153">
        <f t="shared" si="7"/>
        <v>117.27</v>
      </c>
      <c r="N84" s="25"/>
      <c r="O84" s="173">
        <v>10</v>
      </c>
      <c r="P84" s="153">
        <f t="shared" si="8"/>
        <v>10</v>
      </c>
      <c r="Q84" s="274"/>
      <c r="R84" s="139"/>
      <c r="S84" s="315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  <c r="CG84" s="51"/>
      <c r="CH84" s="51"/>
      <c r="CI84" s="51"/>
      <c r="CJ84" s="51"/>
      <c r="CK84" s="51"/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1"/>
      <c r="CW84" s="51"/>
      <c r="CX84" s="51"/>
      <c r="CY84" s="51"/>
      <c r="CZ84" s="51"/>
      <c r="DA84" s="51"/>
      <c r="DB84" s="51"/>
      <c r="DC84" s="51"/>
      <c r="DD84" s="51"/>
      <c r="DE84" s="51"/>
      <c r="DF84" s="51"/>
      <c r="DG84" s="51"/>
      <c r="DH84" s="51"/>
      <c r="DI84" s="51"/>
      <c r="DJ84" s="51"/>
      <c r="DK84" s="51"/>
      <c r="DL84" s="51"/>
      <c r="DM84" s="51"/>
      <c r="DN84" s="51"/>
      <c r="DO84" s="51"/>
      <c r="DP84" s="51"/>
      <c r="DQ84" s="51"/>
      <c r="DR84" s="51"/>
      <c r="DS84" s="51"/>
      <c r="DT84" s="51"/>
      <c r="DU84" s="51"/>
      <c r="DV84" s="51"/>
      <c r="DW84" s="51"/>
      <c r="DX84" s="51"/>
      <c r="DY84" s="51"/>
      <c r="DZ84" s="51"/>
      <c r="EA84" s="51"/>
      <c r="EB84" s="51"/>
      <c r="EC84" s="51"/>
      <c r="ED84" s="51"/>
      <c r="EE84" s="51"/>
      <c r="EF84" s="51"/>
      <c r="EG84" s="51"/>
      <c r="EH84" s="51"/>
      <c r="EI84" s="51"/>
      <c r="EJ84" s="51"/>
      <c r="EK84" s="51"/>
      <c r="EL84" s="51"/>
      <c r="EM84" s="51"/>
      <c r="EN84" s="51"/>
      <c r="EO84" s="51"/>
      <c r="EP84" s="51"/>
      <c r="EQ84" s="51"/>
      <c r="ER84" s="51"/>
      <c r="ES84" s="51"/>
      <c r="ET84" s="51"/>
      <c r="EU84" s="51"/>
      <c r="EV84" s="51"/>
      <c r="EW84" s="51"/>
      <c r="EX84" s="51"/>
      <c r="EY84" s="51"/>
      <c r="EZ84" s="51"/>
      <c r="FA84" s="51"/>
      <c r="FB84" s="51"/>
      <c r="FC84" s="51"/>
      <c r="FD84" s="51"/>
      <c r="FE84" s="51"/>
      <c r="FF84" s="51"/>
      <c r="FG84" s="51"/>
      <c r="FH84" s="51"/>
      <c r="FI84" s="51"/>
      <c r="FJ84" s="51"/>
      <c r="FK84" s="51"/>
      <c r="FL84" s="51"/>
      <c r="FM84" s="51"/>
      <c r="FN84" s="51"/>
      <c r="FO84" s="51"/>
      <c r="FP84" s="51"/>
      <c r="FQ84" s="51"/>
      <c r="FR84" s="51"/>
      <c r="FS84" s="51"/>
      <c r="FT84" s="51"/>
      <c r="FU84" s="51"/>
      <c r="FV84" s="51"/>
      <c r="FW84" s="51"/>
      <c r="FX84" s="51"/>
      <c r="FY84" s="51"/>
      <c r="FZ84" s="51"/>
      <c r="GA84" s="51"/>
      <c r="GB84" s="51"/>
      <c r="GC84" s="51"/>
      <c r="GD84" s="51"/>
      <c r="GE84" s="51"/>
      <c r="GF84" s="51"/>
      <c r="GG84" s="51"/>
      <c r="GH84" s="51"/>
      <c r="GI84" s="51"/>
      <c r="GJ84" s="51"/>
      <c r="GK84" s="51"/>
      <c r="GL84" s="51"/>
      <c r="GM84" s="51"/>
      <c r="GN84" s="51"/>
      <c r="GO84" s="51"/>
      <c r="GP84" s="51"/>
      <c r="GQ84" s="51"/>
      <c r="GR84" s="51"/>
      <c r="GS84" s="51"/>
      <c r="GT84" s="51"/>
      <c r="GU84" s="51"/>
      <c r="GV84" s="51"/>
      <c r="GW84" s="51"/>
      <c r="GX84" s="51"/>
      <c r="GY84" s="51"/>
      <c r="GZ84" s="51"/>
      <c r="HA84" s="51"/>
      <c r="HB84" s="51"/>
      <c r="HC84" s="51"/>
      <c r="HD84" s="51"/>
      <c r="HE84" s="51"/>
      <c r="HF84" s="51"/>
      <c r="HG84" s="51"/>
      <c r="HH84" s="51"/>
      <c r="HI84" s="51"/>
      <c r="HJ84" s="51"/>
    </row>
    <row r="85" spans="1:218" s="12" customFormat="1" x14ac:dyDescent="0.35">
      <c r="C85" s="144" t="s">
        <v>77</v>
      </c>
      <c r="D85" s="144"/>
      <c r="E85" s="144"/>
      <c r="F85" s="144" t="s">
        <v>173</v>
      </c>
      <c r="G85" s="144" t="s">
        <v>46</v>
      </c>
      <c r="H85" s="102" t="s">
        <v>517</v>
      </c>
      <c r="I85" s="91"/>
      <c r="J85" s="25"/>
      <c r="K85" s="25">
        <v>100</v>
      </c>
      <c r="L85" s="25">
        <v>17.27</v>
      </c>
      <c r="M85" s="153">
        <f t="shared" si="7"/>
        <v>117.27</v>
      </c>
      <c r="N85" s="25"/>
      <c r="O85" s="173" t="s">
        <v>40</v>
      </c>
      <c r="P85" s="153">
        <f t="shared" si="8"/>
        <v>0</v>
      </c>
      <c r="Q85" s="274" t="s">
        <v>498</v>
      </c>
      <c r="R85" s="139"/>
      <c r="S85" s="316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  <c r="CY85" s="51"/>
      <c r="CZ85" s="51"/>
      <c r="DA85" s="51"/>
      <c r="DB85" s="51"/>
      <c r="DC85" s="51"/>
      <c r="DD85" s="51"/>
      <c r="DE85" s="51"/>
      <c r="DF85" s="51"/>
      <c r="DG85" s="51"/>
      <c r="DH85" s="51"/>
      <c r="DI85" s="51"/>
      <c r="DJ85" s="51"/>
      <c r="DK85" s="51"/>
      <c r="DL85" s="51"/>
      <c r="DM85" s="51"/>
      <c r="DN85" s="51"/>
      <c r="DO85" s="51"/>
      <c r="DP85" s="51"/>
      <c r="DQ85" s="51"/>
      <c r="DR85" s="51"/>
      <c r="DS85" s="51"/>
      <c r="DT85" s="51"/>
      <c r="DU85" s="51"/>
      <c r="DV85" s="51"/>
      <c r="DW85" s="51"/>
      <c r="DX85" s="51"/>
      <c r="DY85" s="51"/>
      <c r="DZ85" s="51"/>
      <c r="EA85" s="51"/>
      <c r="EB85" s="51"/>
      <c r="EC85" s="51"/>
      <c r="ED85" s="51"/>
      <c r="EE85" s="51"/>
      <c r="EF85" s="51"/>
      <c r="EG85" s="51"/>
      <c r="EH85" s="51"/>
      <c r="EI85" s="51"/>
      <c r="EJ85" s="51"/>
      <c r="EK85" s="51"/>
      <c r="EL85" s="51"/>
      <c r="EM85" s="51"/>
      <c r="EN85" s="51"/>
      <c r="EO85" s="51"/>
      <c r="EP85" s="51"/>
      <c r="EQ85" s="51"/>
      <c r="ER85" s="51"/>
      <c r="ES85" s="51"/>
      <c r="ET85" s="51"/>
      <c r="EU85" s="51"/>
      <c r="EV85" s="51"/>
      <c r="EW85" s="51"/>
      <c r="EX85" s="51"/>
      <c r="EY85" s="51"/>
      <c r="EZ85" s="51"/>
      <c r="FA85" s="51"/>
      <c r="FB85" s="51"/>
      <c r="FC85" s="51"/>
      <c r="FD85" s="51"/>
      <c r="FE85" s="51"/>
      <c r="FF85" s="51"/>
      <c r="FG85" s="51"/>
      <c r="FH85" s="51"/>
      <c r="FI85" s="51"/>
      <c r="FJ85" s="51"/>
      <c r="FK85" s="51"/>
      <c r="FL85" s="51"/>
      <c r="FM85" s="51"/>
      <c r="FN85" s="51"/>
      <c r="FO85" s="51"/>
      <c r="FP85" s="51"/>
      <c r="FQ85" s="51"/>
      <c r="FR85" s="51"/>
      <c r="FS85" s="51"/>
      <c r="FT85" s="51"/>
      <c r="FU85" s="51"/>
      <c r="FV85" s="51"/>
      <c r="FW85" s="51"/>
      <c r="FX85" s="51"/>
      <c r="FY85" s="51"/>
      <c r="FZ85" s="51"/>
      <c r="GA85" s="51"/>
      <c r="GB85" s="51"/>
      <c r="GC85" s="51"/>
      <c r="GD85" s="51"/>
      <c r="GE85" s="51"/>
      <c r="GF85" s="51"/>
      <c r="GG85" s="51"/>
      <c r="GH85" s="51"/>
      <c r="GI85" s="51"/>
      <c r="GJ85" s="51"/>
      <c r="GK85" s="51"/>
      <c r="GL85" s="51"/>
      <c r="GM85" s="51"/>
      <c r="GN85" s="51"/>
      <c r="GO85" s="51"/>
      <c r="GP85" s="51"/>
      <c r="GQ85" s="51"/>
      <c r="GR85" s="51"/>
      <c r="GS85" s="51"/>
      <c r="GT85" s="51"/>
      <c r="GU85" s="51"/>
      <c r="GV85" s="51"/>
      <c r="GW85" s="51"/>
      <c r="GX85" s="51"/>
      <c r="GY85" s="51"/>
      <c r="GZ85" s="51"/>
      <c r="HA85" s="51"/>
      <c r="HB85" s="51"/>
      <c r="HC85" s="51"/>
      <c r="HD85" s="51"/>
      <c r="HE85" s="51"/>
      <c r="HF85" s="51"/>
      <c r="HG85" s="51"/>
      <c r="HH85" s="51"/>
      <c r="HI85" s="51"/>
      <c r="HJ85" s="51"/>
    </row>
    <row r="86" spans="1:218" s="12" customFormat="1" x14ac:dyDescent="0.35">
      <c r="C86" s="144" t="s">
        <v>77</v>
      </c>
      <c r="D86" s="144"/>
      <c r="E86" s="144"/>
      <c r="F86" s="144" t="s">
        <v>174</v>
      </c>
      <c r="G86" s="144" t="s">
        <v>42</v>
      </c>
      <c r="H86" s="102" t="s">
        <v>357</v>
      </c>
      <c r="I86" s="91"/>
      <c r="J86" s="25"/>
      <c r="K86" s="25">
        <v>100</v>
      </c>
      <c r="L86" s="25">
        <v>20.3</v>
      </c>
      <c r="M86" s="153">
        <f t="shared" si="7"/>
        <v>120.3</v>
      </c>
      <c r="N86" s="25"/>
      <c r="O86" s="173">
        <v>8</v>
      </c>
      <c r="P86" s="153">
        <f t="shared" si="8"/>
        <v>8</v>
      </c>
      <c r="Q86" s="274"/>
      <c r="R86" s="139"/>
      <c r="S86" s="139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1"/>
      <c r="DA86" s="51"/>
      <c r="DB86" s="51"/>
      <c r="DC86" s="51"/>
      <c r="DD86" s="51"/>
      <c r="DE86" s="51"/>
      <c r="DF86" s="51"/>
      <c r="DG86" s="51"/>
      <c r="DH86" s="51"/>
      <c r="DI86" s="51"/>
      <c r="DJ86" s="51"/>
      <c r="DK86" s="51"/>
      <c r="DL86" s="51"/>
      <c r="DM86" s="51"/>
      <c r="DN86" s="51"/>
      <c r="DO86" s="51"/>
      <c r="DP86" s="51"/>
      <c r="DQ86" s="51"/>
      <c r="DR86" s="51"/>
      <c r="DS86" s="51"/>
      <c r="DT86" s="51"/>
      <c r="DU86" s="51"/>
      <c r="DV86" s="51"/>
      <c r="DW86" s="51"/>
      <c r="DX86" s="51"/>
      <c r="DY86" s="51"/>
      <c r="DZ86" s="51"/>
      <c r="EA86" s="51"/>
      <c r="EB86" s="51"/>
      <c r="EC86" s="51"/>
      <c r="ED86" s="51"/>
      <c r="EE86" s="51"/>
      <c r="EF86" s="51"/>
      <c r="EG86" s="51"/>
      <c r="EH86" s="51"/>
      <c r="EI86" s="51"/>
      <c r="EJ86" s="51"/>
      <c r="EK86" s="51"/>
      <c r="EL86" s="51"/>
      <c r="EM86" s="51"/>
      <c r="EN86" s="51"/>
      <c r="EO86" s="51"/>
      <c r="EP86" s="51"/>
      <c r="EQ86" s="51"/>
      <c r="ER86" s="51"/>
      <c r="ES86" s="51"/>
      <c r="ET86" s="51"/>
      <c r="EU86" s="51"/>
      <c r="EV86" s="51"/>
      <c r="EW86" s="51"/>
      <c r="EX86" s="51"/>
      <c r="EY86" s="51"/>
      <c r="EZ86" s="51"/>
      <c r="FA86" s="51"/>
      <c r="FB86" s="51"/>
      <c r="FC86" s="51"/>
      <c r="FD86" s="51"/>
      <c r="FE86" s="51"/>
      <c r="FF86" s="51"/>
      <c r="FG86" s="51"/>
      <c r="FH86" s="51"/>
      <c r="FI86" s="51"/>
      <c r="FJ86" s="51"/>
      <c r="FK86" s="51"/>
      <c r="FL86" s="51"/>
      <c r="FM86" s="51"/>
      <c r="FN86" s="51"/>
      <c r="FO86" s="51"/>
      <c r="FP86" s="51"/>
      <c r="FQ86" s="51"/>
      <c r="FR86" s="51"/>
      <c r="FS86" s="51"/>
      <c r="FT86" s="51"/>
      <c r="FU86" s="51"/>
      <c r="FV86" s="51"/>
      <c r="FW86" s="51"/>
      <c r="FX86" s="51"/>
      <c r="FY86" s="51"/>
      <c r="FZ86" s="51"/>
      <c r="GA86" s="51"/>
      <c r="GB86" s="51"/>
      <c r="GC86" s="51"/>
      <c r="GD86" s="51"/>
      <c r="GE86" s="51"/>
      <c r="GF86" s="51"/>
      <c r="GG86" s="51"/>
      <c r="GH86" s="51"/>
      <c r="GI86" s="51"/>
      <c r="GJ86" s="51"/>
      <c r="GK86" s="51"/>
      <c r="GL86" s="51"/>
      <c r="GM86" s="51"/>
      <c r="GN86" s="51"/>
      <c r="GO86" s="51"/>
      <c r="GP86" s="51"/>
      <c r="GQ86" s="51"/>
      <c r="GR86" s="51"/>
      <c r="GS86" s="51"/>
      <c r="GT86" s="51"/>
      <c r="GU86" s="51"/>
      <c r="GV86" s="51"/>
      <c r="GW86" s="51"/>
      <c r="GX86" s="51"/>
      <c r="GY86" s="51"/>
      <c r="GZ86" s="51"/>
      <c r="HA86" s="51"/>
      <c r="HB86" s="51"/>
      <c r="HC86" s="51"/>
      <c r="HD86" s="51"/>
      <c r="HE86" s="51"/>
      <c r="HF86" s="51"/>
      <c r="HG86" s="51"/>
      <c r="HH86" s="51"/>
      <c r="HI86" s="51"/>
      <c r="HJ86" s="51"/>
    </row>
    <row r="87" spans="1:218" s="12" customFormat="1" x14ac:dyDescent="0.35">
      <c r="C87" s="144" t="s">
        <v>77</v>
      </c>
      <c r="D87" s="144"/>
      <c r="E87" s="144"/>
      <c r="F87" s="144" t="s">
        <v>174</v>
      </c>
      <c r="G87" s="144" t="s">
        <v>46</v>
      </c>
      <c r="H87" s="102" t="s">
        <v>366</v>
      </c>
      <c r="I87" s="91"/>
      <c r="J87" s="25"/>
      <c r="K87" s="25">
        <v>100</v>
      </c>
      <c r="L87" s="25">
        <v>20.3</v>
      </c>
      <c r="M87" s="153">
        <f t="shared" si="7"/>
        <v>120.3</v>
      </c>
      <c r="N87" s="25"/>
      <c r="O87" s="173">
        <v>8</v>
      </c>
      <c r="P87" s="153">
        <f t="shared" si="8"/>
        <v>8</v>
      </c>
      <c r="Q87" s="274"/>
      <c r="R87" s="139"/>
      <c r="S87" s="139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  <c r="CE87" s="51"/>
      <c r="CF87" s="51"/>
      <c r="CG87" s="51"/>
      <c r="CH87" s="51"/>
      <c r="CI87" s="51"/>
      <c r="CJ87" s="51"/>
      <c r="CK87" s="51"/>
      <c r="CL87" s="51"/>
      <c r="CM87" s="51"/>
      <c r="CN87" s="51"/>
      <c r="CO87" s="51"/>
      <c r="CP87" s="51"/>
      <c r="CQ87" s="51"/>
      <c r="CR87" s="51"/>
      <c r="CS87" s="51"/>
      <c r="CT87" s="51"/>
      <c r="CU87" s="51"/>
      <c r="CV87" s="51"/>
      <c r="CW87" s="51"/>
      <c r="CX87" s="51"/>
      <c r="CY87" s="51"/>
      <c r="CZ87" s="51"/>
      <c r="DA87" s="51"/>
      <c r="DB87" s="51"/>
      <c r="DC87" s="51"/>
      <c r="DD87" s="51"/>
      <c r="DE87" s="51"/>
      <c r="DF87" s="51"/>
      <c r="DG87" s="51"/>
      <c r="DH87" s="51"/>
      <c r="DI87" s="51"/>
      <c r="DJ87" s="51"/>
      <c r="DK87" s="51"/>
      <c r="DL87" s="51"/>
      <c r="DM87" s="51"/>
      <c r="DN87" s="51"/>
      <c r="DO87" s="51"/>
      <c r="DP87" s="51"/>
      <c r="DQ87" s="51"/>
      <c r="DR87" s="51"/>
      <c r="DS87" s="51"/>
      <c r="DT87" s="51"/>
      <c r="DU87" s="51"/>
      <c r="DV87" s="51"/>
      <c r="DW87" s="51"/>
      <c r="DX87" s="51"/>
      <c r="DY87" s="51"/>
      <c r="DZ87" s="51"/>
      <c r="EA87" s="51"/>
      <c r="EB87" s="51"/>
      <c r="EC87" s="51"/>
      <c r="ED87" s="51"/>
      <c r="EE87" s="51"/>
      <c r="EF87" s="51"/>
      <c r="EG87" s="51"/>
      <c r="EH87" s="51"/>
      <c r="EI87" s="51"/>
      <c r="EJ87" s="51"/>
      <c r="EK87" s="51"/>
      <c r="EL87" s="51"/>
      <c r="EM87" s="51"/>
      <c r="EN87" s="51"/>
      <c r="EO87" s="51"/>
      <c r="EP87" s="51"/>
      <c r="EQ87" s="51"/>
      <c r="ER87" s="51"/>
      <c r="ES87" s="51"/>
      <c r="ET87" s="51"/>
      <c r="EU87" s="51"/>
      <c r="EV87" s="51"/>
      <c r="EW87" s="51"/>
      <c r="EX87" s="51"/>
      <c r="EY87" s="51"/>
      <c r="EZ87" s="51"/>
      <c r="FA87" s="51"/>
      <c r="FB87" s="51"/>
      <c r="FC87" s="51"/>
      <c r="FD87" s="51"/>
      <c r="FE87" s="51"/>
      <c r="FF87" s="51"/>
      <c r="FG87" s="51"/>
      <c r="FH87" s="51"/>
      <c r="FI87" s="51"/>
      <c r="FJ87" s="51"/>
      <c r="FK87" s="51"/>
      <c r="FL87" s="51"/>
      <c r="FM87" s="51"/>
      <c r="FN87" s="51"/>
      <c r="FO87" s="51"/>
      <c r="FP87" s="51"/>
      <c r="FQ87" s="51"/>
      <c r="FR87" s="51"/>
      <c r="FS87" s="51"/>
      <c r="FT87" s="51"/>
      <c r="FU87" s="51"/>
      <c r="FV87" s="51"/>
      <c r="FW87" s="51"/>
      <c r="FX87" s="51"/>
      <c r="FY87" s="51"/>
      <c r="FZ87" s="51"/>
      <c r="GA87" s="51"/>
      <c r="GB87" s="51"/>
      <c r="GC87" s="51"/>
      <c r="GD87" s="51"/>
      <c r="GE87" s="51"/>
      <c r="GF87" s="51"/>
      <c r="GG87" s="51"/>
      <c r="GH87" s="51"/>
      <c r="GI87" s="51"/>
      <c r="GJ87" s="51"/>
      <c r="GK87" s="51"/>
      <c r="GL87" s="51"/>
      <c r="GM87" s="51"/>
      <c r="GN87" s="51"/>
      <c r="GO87" s="51"/>
      <c r="GP87" s="51"/>
      <c r="GQ87" s="51"/>
      <c r="GR87" s="51"/>
      <c r="GS87" s="51"/>
      <c r="GT87" s="51"/>
      <c r="GU87" s="51"/>
      <c r="GV87" s="51"/>
      <c r="GW87" s="51"/>
      <c r="GX87" s="51"/>
      <c r="GY87" s="51"/>
      <c r="GZ87" s="51"/>
      <c r="HA87" s="51"/>
      <c r="HB87" s="51"/>
      <c r="HC87" s="51"/>
      <c r="HD87" s="51"/>
      <c r="HE87" s="51"/>
      <c r="HF87" s="51"/>
      <c r="HG87" s="51"/>
      <c r="HH87" s="51"/>
      <c r="HI87" s="51"/>
      <c r="HJ87" s="51"/>
    </row>
    <row r="88" spans="1:218" s="12" customFormat="1" x14ac:dyDescent="0.35">
      <c r="C88" s="144" t="s">
        <v>77</v>
      </c>
      <c r="D88" s="144"/>
      <c r="E88" s="144"/>
      <c r="F88" s="144" t="s">
        <v>171</v>
      </c>
      <c r="G88" s="144" t="s">
        <v>42</v>
      </c>
      <c r="H88" s="134" t="s">
        <v>394</v>
      </c>
      <c r="I88" s="277"/>
      <c r="J88" s="144"/>
      <c r="K88" s="144">
        <v>100</v>
      </c>
      <c r="L88" s="144">
        <v>22.74</v>
      </c>
      <c r="M88" s="152">
        <f t="shared" si="7"/>
        <v>122.74</v>
      </c>
      <c r="N88" s="144"/>
      <c r="O88" s="278">
        <v>7</v>
      </c>
      <c r="P88" s="152">
        <f t="shared" si="8"/>
        <v>7</v>
      </c>
      <c r="Q88" s="274"/>
      <c r="R88" s="139"/>
      <c r="S88" s="139">
        <v>8</v>
      </c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  <c r="DW88" s="51"/>
      <c r="DX88" s="51"/>
      <c r="DY88" s="51"/>
      <c r="DZ88" s="51"/>
      <c r="EA88" s="51"/>
      <c r="EB88" s="51"/>
      <c r="EC88" s="51"/>
      <c r="ED88" s="51"/>
      <c r="EE88" s="51"/>
      <c r="EF88" s="51"/>
      <c r="EG88" s="51"/>
      <c r="EH88" s="51"/>
      <c r="EI88" s="51"/>
      <c r="EJ88" s="51"/>
      <c r="EK88" s="51"/>
      <c r="EL88" s="51"/>
      <c r="EM88" s="51"/>
      <c r="EN88" s="51"/>
      <c r="EO88" s="51"/>
      <c r="EP88" s="51"/>
      <c r="EQ88" s="51"/>
      <c r="ER88" s="51"/>
      <c r="ES88" s="51"/>
      <c r="ET88" s="51"/>
      <c r="EU88" s="51"/>
      <c r="EV88" s="51"/>
      <c r="EW88" s="51"/>
      <c r="EX88" s="51"/>
      <c r="EY88" s="51"/>
      <c r="EZ88" s="51"/>
      <c r="FA88" s="51"/>
      <c r="FB88" s="51"/>
      <c r="FC88" s="51"/>
      <c r="FD88" s="51"/>
      <c r="FE88" s="51"/>
      <c r="FF88" s="51"/>
      <c r="FG88" s="51"/>
      <c r="FH88" s="51"/>
      <c r="FI88" s="51"/>
      <c r="FJ88" s="51"/>
      <c r="FK88" s="51"/>
      <c r="FL88" s="51"/>
      <c r="FM88" s="51"/>
      <c r="FN88" s="51"/>
      <c r="FO88" s="51"/>
      <c r="FP88" s="51"/>
      <c r="FQ88" s="51"/>
      <c r="FR88" s="51"/>
      <c r="FS88" s="51"/>
      <c r="FT88" s="51"/>
      <c r="FU88" s="51"/>
      <c r="FV88" s="51"/>
      <c r="FW88" s="51"/>
      <c r="FX88" s="51"/>
      <c r="FY88" s="51"/>
      <c r="FZ88" s="51"/>
      <c r="GA88" s="51"/>
      <c r="GB88" s="51"/>
      <c r="GC88" s="51"/>
      <c r="GD88" s="51"/>
      <c r="GE88" s="51"/>
      <c r="GF88" s="51"/>
      <c r="GG88" s="51"/>
      <c r="GH88" s="51"/>
      <c r="GI88" s="51"/>
      <c r="GJ88" s="51"/>
      <c r="GK88" s="51"/>
      <c r="GL88" s="51"/>
      <c r="GM88" s="51"/>
      <c r="GN88" s="51"/>
      <c r="GO88" s="51"/>
      <c r="GP88" s="51"/>
      <c r="GQ88" s="51"/>
      <c r="GR88" s="51"/>
      <c r="GS88" s="51"/>
      <c r="GT88" s="51"/>
      <c r="GU88" s="51"/>
      <c r="GV88" s="51"/>
      <c r="GW88" s="51"/>
      <c r="GX88" s="51"/>
      <c r="GY88" s="51"/>
      <c r="GZ88" s="51"/>
      <c r="HA88" s="51"/>
      <c r="HB88" s="51"/>
      <c r="HC88" s="51"/>
      <c r="HD88" s="51"/>
      <c r="HE88" s="51"/>
      <c r="HF88" s="51"/>
      <c r="HG88" s="51"/>
      <c r="HH88" s="51"/>
      <c r="HI88" s="51"/>
      <c r="HJ88" s="51"/>
    </row>
    <row r="89" spans="1:218" s="12" customFormat="1" x14ac:dyDescent="0.35">
      <c r="C89" s="144" t="s">
        <v>77</v>
      </c>
      <c r="D89" s="144"/>
      <c r="E89" s="144"/>
      <c r="F89" s="144" t="s">
        <v>171</v>
      </c>
      <c r="G89" s="144" t="s">
        <v>46</v>
      </c>
      <c r="H89" s="134" t="s">
        <v>374</v>
      </c>
      <c r="I89" s="277"/>
      <c r="J89" s="144"/>
      <c r="K89" s="144">
        <v>100</v>
      </c>
      <c r="L89" s="144">
        <v>22.74</v>
      </c>
      <c r="M89" s="152">
        <f t="shared" si="7"/>
        <v>122.74</v>
      </c>
      <c r="N89" s="144"/>
      <c r="O89" s="278">
        <v>7</v>
      </c>
      <c r="P89" s="152">
        <f t="shared" si="8"/>
        <v>7</v>
      </c>
      <c r="Q89" s="274"/>
      <c r="R89" s="139"/>
      <c r="S89" s="139">
        <v>8</v>
      </c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/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/>
      <c r="CZ89" s="51"/>
      <c r="DA89" s="51"/>
      <c r="DB89" s="51"/>
      <c r="DC89" s="51"/>
      <c r="DD89" s="51"/>
      <c r="DE89" s="51"/>
      <c r="DF89" s="51"/>
      <c r="DG89" s="51"/>
      <c r="DH89" s="51"/>
      <c r="DI89" s="51"/>
      <c r="DJ89" s="51"/>
      <c r="DK89" s="51"/>
      <c r="DL89" s="51"/>
      <c r="DM89" s="51"/>
      <c r="DN89" s="51"/>
      <c r="DO89" s="51"/>
      <c r="DP89" s="51"/>
      <c r="DQ89" s="51"/>
      <c r="DR89" s="51"/>
      <c r="DS89" s="51"/>
      <c r="DT89" s="51"/>
      <c r="DU89" s="51"/>
      <c r="DV89" s="51"/>
      <c r="DW89" s="51"/>
      <c r="DX89" s="51"/>
      <c r="DY89" s="51"/>
      <c r="DZ89" s="51"/>
      <c r="EA89" s="51"/>
      <c r="EB89" s="51"/>
      <c r="EC89" s="51"/>
      <c r="ED89" s="51"/>
      <c r="EE89" s="51"/>
      <c r="EF89" s="51"/>
      <c r="EG89" s="51"/>
      <c r="EH89" s="51"/>
      <c r="EI89" s="51"/>
      <c r="EJ89" s="51"/>
      <c r="EK89" s="51"/>
      <c r="EL89" s="51"/>
      <c r="EM89" s="51"/>
      <c r="EN89" s="51"/>
      <c r="EO89" s="51"/>
      <c r="EP89" s="51"/>
      <c r="EQ89" s="51"/>
      <c r="ER89" s="51"/>
      <c r="ES89" s="51"/>
      <c r="ET89" s="51"/>
      <c r="EU89" s="51"/>
      <c r="EV89" s="51"/>
      <c r="EW89" s="51"/>
      <c r="EX89" s="51"/>
      <c r="EY89" s="51"/>
      <c r="EZ89" s="51"/>
      <c r="FA89" s="51"/>
      <c r="FB89" s="51"/>
      <c r="FC89" s="51"/>
      <c r="FD89" s="51"/>
      <c r="FE89" s="51"/>
      <c r="FF89" s="51"/>
      <c r="FG89" s="51"/>
      <c r="FH89" s="51"/>
      <c r="FI89" s="51"/>
      <c r="FJ89" s="51"/>
      <c r="FK89" s="51"/>
      <c r="FL89" s="51"/>
      <c r="FM89" s="51"/>
      <c r="FN89" s="51"/>
      <c r="FO89" s="51"/>
      <c r="FP89" s="51"/>
      <c r="FQ89" s="51"/>
      <c r="FR89" s="51"/>
      <c r="FS89" s="51"/>
      <c r="FT89" s="51"/>
      <c r="FU89" s="51"/>
      <c r="FV89" s="51"/>
      <c r="FW89" s="51"/>
      <c r="FX89" s="51"/>
      <c r="FY89" s="51"/>
      <c r="FZ89" s="51"/>
      <c r="GA89" s="51"/>
      <c r="GB89" s="51"/>
      <c r="GC89" s="51"/>
      <c r="GD89" s="51"/>
      <c r="GE89" s="51"/>
      <c r="GF89" s="51"/>
      <c r="GG89" s="51"/>
      <c r="GH89" s="51"/>
      <c r="GI89" s="51"/>
      <c r="GJ89" s="51"/>
      <c r="GK89" s="51"/>
      <c r="GL89" s="51"/>
      <c r="GM89" s="51"/>
      <c r="GN89" s="51"/>
      <c r="GO89" s="51"/>
      <c r="GP89" s="51"/>
      <c r="GQ89" s="51"/>
      <c r="GR89" s="51"/>
      <c r="GS89" s="51"/>
      <c r="GT89" s="51"/>
      <c r="GU89" s="51"/>
      <c r="GV89" s="51"/>
      <c r="GW89" s="51"/>
      <c r="GX89" s="51"/>
      <c r="GY89" s="51"/>
      <c r="GZ89" s="51"/>
      <c r="HA89" s="51"/>
      <c r="HB89" s="51"/>
      <c r="HC89" s="51"/>
      <c r="HD89" s="51"/>
      <c r="HE89" s="51"/>
      <c r="HF89" s="51"/>
      <c r="HG89" s="51"/>
      <c r="HH89" s="51"/>
      <c r="HI89" s="51"/>
      <c r="HJ89" s="51"/>
    </row>
    <row r="90" spans="1:218" s="12" customFormat="1" x14ac:dyDescent="0.35">
      <c r="C90" s="144" t="s">
        <v>77</v>
      </c>
      <c r="D90" s="144"/>
      <c r="E90" s="144"/>
      <c r="F90" s="144" t="s">
        <v>171</v>
      </c>
      <c r="G90" s="144" t="s">
        <v>42</v>
      </c>
      <c r="H90" s="102" t="s">
        <v>349</v>
      </c>
      <c r="I90" s="91"/>
      <c r="J90" s="25"/>
      <c r="K90" s="25">
        <v>100</v>
      </c>
      <c r="L90" s="25">
        <v>23.49</v>
      </c>
      <c r="M90" s="153">
        <f t="shared" si="7"/>
        <v>123.49</v>
      </c>
      <c r="N90" s="25"/>
      <c r="O90" s="173">
        <v>6</v>
      </c>
      <c r="P90" s="153">
        <f t="shared" si="8"/>
        <v>6</v>
      </c>
      <c r="Q90" s="274"/>
      <c r="R90" s="139"/>
      <c r="S90" s="139">
        <v>7</v>
      </c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  <c r="CI90" s="51"/>
      <c r="CJ90" s="51"/>
      <c r="CK90" s="51"/>
      <c r="CL90" s="51"/>
      <c r="CM90" s="51"/>
      <c r="CN90" s="51"/>
      <c r="CO90" s="51"/>
      <c r="CP90" s="51"/>
      <c r="CQ90" s="51"/>
      <c r="CR90" s="51"/>
      <c r="CS90" s="51"/>
      <c r="CT90" s="51"/>
      <c r="CU90" s="51"/>
      <c r="CV90" s="51"/>
      <c r="CW90" s="51"/>
      <c r="CX90" s="51"/>
      <c r="CY90" s="51"/>
      <c r="CZ90" s="51"/>
      <c r="DA90" s="51"/>
      <c r="DB90" s="51"/>
      <c r="DC90" s="51"/>
      <c r="DD90" s="51"/>
      <c r="DE90" s="51"/>
      <c r="DF90" s="51"/>
      <c r="DG90" s="51"/>
      <c r="DH90" s="51"/>
      <c r="DI90" s="51"/>
      <c r="DJ90" s="51"/>
      <c r="DK90" s="51"/>
      <c r="DL90" s="51"/>
      <c r="DM90" s="51"/>
      <c r="DN90" s="51"/>
      <c r="DO90" s="51"/>
      <c r="DP90" s="51"/>
      <c r="DQ90" s="51"/>
      <c r="DR90" s="51"/>
      <c r="DS90" s="51"/>
      <c r="DT90" s="51"/>
      <c r="DU90" s="51"/>
      <c r="DV90" s="51"/>
      <c r="DW90" s="51"/>
      <c r="DX90" s="51"/>
      <c r="DY90" s="51"/>
      <c r="DZ90" s="51"/>
      <c r="EA90" s="51"/>
      <c r="EB90" s="51"/>
      <c r="EC90" s="51"/>
      <c r="ED90" s="51"/>
      <c r="EE90" s="51"/>
      <c r="EF90" s="51"/>
      <c r="EG90" s="51"/>
      <c r="EH90" s="51"/>
      <c r="EI90" s="51"/>
      <c r="EJ90" s="51"/>
      <c r="EK90" s="51"/>
      <c r="EL90" s="51"/>
      <c r="EM90" s="51"/>
      <c r="EN90" s="51"/>
      <c r="EO90" s="51"/>
      <c r="EP90" s="51"/>
      <c r="EQ90" s="51"/>
      <c r="ER90" s="51"/>
      <c r="ES90" s="51"/>
      <c r="ET90" s="51"/>
      <c r="EU90" s="51"/>
      <c r="EV90" s="51"/>
      <c r="EW90" s="51"/>
      <c r="EX90" s="51"/>
      <c r="EY90" s="51"/>
      <c r="EZ90" s="51"/>
      <c r="FA90" s="51"/>
      <c r="FB90" s="51"/>
      <c r="FC90" s="51"/>
      <c r="FD90" s="51"/>
      <c r="FE90" s="51"/>
      <c r="FF90" s="51"/>
      <c r="FG90" s="51"/>
      <c r="FH90" s="51"/>
      <c r="FI90" s="51"/>
      <c r="FJ90" s="51"/>
      <c r="FK90" s="51"/>
      <c r="FL90" s="51"/>
      <c r="FM90" s="51"/>
      <c r="FN90" s="51"/>
      <c r="FO90" s="51"/>
      <c r="FP90" s="51"/>
      <c r="FQ90" s="51"/>
      <c r="FR90" s="51"/>
      <c r="FS90" s="51"/>
      <c r="FT90" s="51"/>
      <c r="FU90" s="51"/>
      <c r="FV90" s="51"/>
      <c r="FW90" s="51"/>
      <c r="FX90" s="51"/>
      <c r="FY90" s="51"/>
      <c r="FZ90" s="51"/>
      <c r="GA90" s="51"/>
      <c r="GB90" s="51"/>
      <c r="GC90" s="51"/>
      <c r="GD90" s="51"/>
      <c r="GE90" s="51"/>
      <c r="GF90" s="51"/>
      <c r="GG90" s="51"/>
      <c r="GH90" s="51"/>
      <c r="GI90" s="51"/>
      <c r="GJ90" s="51"/>
      <c r="GK90" s="51"/>
      <c r="GL90" s="51"/>
      <c r="GM90" s="51"/>
      <c r="GN90" s="51"/>
      <c r="GO90" s="51"/>
      <c r="GP90" s="51"/>
      <c r="GQ90" s="51"/>
      <c r="GR90" s="51"/>
      <c r="GS90" s="51"/>
      <c r="GT90" s="51"/>
      <c r="GU90" s="51"/>
      <c r="GV90" s="51"/>
      <c r="GW90" s="51"/>
      <c r="GX90" s="51"/>
      <c r="GY90" s="51"/>
      <c r="GZ90" s="51"/>
      <c r="HA90" s="51"/>
      <c r="HB90" s="51"/>
      <c r="HC90" s="51"/>
      <c r="HD90" s="51"/>
      <c r="HE90" s="51"/>
      <c r="HF90" s="51"/>
      <c r="HG90" s="51"/>
      <c r="HH90" s="51"/>
      <c r="HI90" s="51"/>
      <c r="HJ90" s="51"/>
    </row>
    <row r="91" spans="1:218" s="12" customFormat="1" x14ac:dyDescent="0.35">
      <c r="C91" s="144" t="s">
        <v>77</v>
      </c>
      <c r="D91" s="144"/>
      <c r="E91" s="144"/>
      <c r="F91" s="144" t="s">
        <v>171</v>
      </c>
      <c r="G91" s="144" t="s">
        <v>46</v>
      </c>
      <c r="H91" s="102" t="s">
        <v>396</v>
      </c>
      <c r="I91" s="91"/>
      <c r="J91" s="25"/>
      <c r="K91" s="25">
        <v>100</v>
      </c>
      <c r="L91" s="25">
        <v>23.49</v>
      </c>
      <c r="M91" s="153">
        <f t="shared" si="7"/>
        <v>123.49</v>
      </c>
      <c r="N91" s="25"/>
      <c r="O91" s="173">
        <v>6</v>
      </c>
      <c r="P91" s="153">
        <f t="shared" si="8"/>
        <v>6</v>
      </c>
      <c r="Q91" s="274"/>
      <c r="R91" s="139"/>
      <c r="S91" s="139">
        <v>7</v>
      </c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  <c r="CZ91" s="51"/>
      <c r="DA91" s="51"/>
      <c r="DB91" s="51"/>
      <c r="DC91" s="51"/>
      <c r="DD91" s="51"/>
      <c r="DE91" s="51"/>
      <c r="DF91" s="51"/>
      <c r="DG91" s="51"/>
      <c r="DH91" s="51"/>
      <c r="DI91" s="51"/>
      <c r="DJ91" s="51"/>
      <c r="DK91" s="51"/>
      <c r="DL91" s="51"/>
      <c r="DM91" s="51"/>
      <c r="DN91" s="51"/>
      <c r="DO91" s="51"/>
      <c r="DP91" s="51"/>
      <c r="DQ91" s="51"/>
      <c r="DR91" s="51"/>
      <c r="DS91" s="51"/>
      <c r="DT91" s="51"/>
      <c r="DU91" s="51"/>
      <c r="DV91" s="51"/>
      <c r="DW91" s="51"/>
      <c r="DX91" s="51"/>
      <c r="DY91" s="51"/>
      <c r="DZ91" s="51"/>
      <c r="EA91" s="51"/>
      <c r="EB91" s="51"/>
      <c r="EC91" s="51"/>
      <c r="ED91" s="51"/>
      <c r="EE91" s="51"/>
      <c r="EF91" s="51"/>
      <c r="EG91" s="51"/>
      <c r="EH91" s="51"/>
      <c r="EI91" s="51"/>
      <c r="EJ91" s="51"/>
      <c r="EK91" s="51"/>
      <c r="EL91" s="51"/>
      <c r="EM91" s="51"/>
      <c r="EN91" s="51"/>
      <c r="EO91" s="51"/>
      <c r="EP91" s="51"/>
      <c r="EQ91" s="51"/>
      <c r="ER91" s="51"/>
      <c r="ES91" s="51"/>
      <c r="ET91" s="51"/>
      <c r="EU91" s="51"/>
      <c r="EV91" s="51"/>
      <c r="EW91" s="51"/>
      <c r="EX91" s="51"/>
      <c r="EY91" s="51"/>
      <c r="EZ91" s="51"/>
      <c r="FA91" s="51"/>
      <c r="FB91" s="51"/>
      <c r="FC91" s="51"/>
      <c r="FD91" s="51"/>
      <c r="FE91" s="51"/>
      <c r="FF91" s="51"/>
      <c r="FG91" s="51"/>
      <c r="FH91" s="51"/>
      <c r="FI91" s="51"/>
      <c r="FJ91" s="51"/>
      <c r="FK91" s="51"/>
      <c r="FL91" s="51"/>
      <c r="FM91" s="51"/>
      <c r="FN91" s="51"/>
      <c r="FO91" s="51"/>
      <c r="FP91" s="51"/>
      <c r="FQ91" s="51"/>
      <c r="FR91" s="51"/>
      <c r="FS91" s="51"/>
      <c r="FT91" s="51"/>
      <c r="FU91" s="51"/>
      <c r="FV91" s="51"/>
      <c r="FW91" s="51"/>
      <c r="FX91" s="51"/>
      <c r="FY91" s="51"/>
      <c r="FZ91" s="51"/>
      <c r="GA91" s="51"/>
      <c r="GB91" s="51"/>
      <c r="GC91" s="51"/>
      <c r="GD91" s="51"/>
      <c r="GE91" s="51"/>
      <c r="GF91" s="51"/>
      <c r="GG91" s="51"/>
      <c r="GH91" s="51"/>
      <c r="GI91" s="51"/>
      <c r="GJ91" s="51"/>
      <c r="GK91" s="51"/>
      <c r="GL91" s="51"/>
      <c r="GM91" s="51"/>
      <c r="GN91" s="51"/>
      <c r="GO91" s="51"/>
      <c r="GP91" s="51"/>
      <c r="GQ91" s="51"/>
      <c r="GR91" s="51"/>
      <c r="GS91" s="51"/>
      <c r="GT91" s="51"/>
      <c r="GU91" s="51"/>
      <c r="GV91" s="51"/>
      <c r="GW91" s="51"/>
      <c r="GX91" s="51"/>
      <c r="GY91" s="51"/>
      <c r="GZ91" s="51"/>
      <c r="HA91" s="51"/>
      <c r="HB91" s="51"/>
      <c r="HC91" s="51"/>
      <c r="HD91" s="51"/>
      <c r="HE91" s="51"/>
      <c r="HF91" s="51"/>
      <c r="HG91" s="51"/>
      <c r="HH91" s="51"/>
      <c r="HI91" s="51"/>
      <c r="HJ91" s="51"/>
    </row>
    <row r="92" spans="1:218" s="12" customFormat="1" x14ac:dyDescent="0.35">
      <c r="A92" s="26" t="s">
        <v>60</v>
      </c>
      <c r="B92" s="25" t="s">
        <v>46</v>
      </c>
      <c r="C92" s="144" t="s">
        <v>77</v>
      </c>
      <c r="D92" s="144"/>
      <c r="E92" s="144"/>
      <c r="F92" s="144" t="s">
        <v>171</v>
      </c>
      <c r="G92" s="144" t="s">
        <v>46</v>
      </c>
      <c r="H92" s="134" t="s">
        <v>386</v>
      </c>
      <c r="I92" s="277"/>
      <c r="J92" s="144"/>
      <c r="K92" s="144">
        <v>100</v>
      </c>
      <c r="L92" s="144">
        <v>29.51</v>
      </c>
      <c r="M92" s="152">
        <f t="shared" si="7"/>
        <v>129.51</v>
      </c>
      <c r="N92" s="144"/>
      <c r="O92" s="278">
        <v>5</v>
      </c>
      <c r="P92" s="152">
        <f t="shared" si="8"/>
        <v>5</v>
      </c>
      <c r="Q92" s="274"/>
      <c r="R92" s="139"/>
      <c r="S92" s="139">
        <v>6</v>
      </c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51"/>
      <c r="CD92" s="51"/>
      <c r="CE92" s="51"/>
      <c r="CF92" s="51"/>
      <c r="CG92" s="51"/>
      <c r="CH92" s="51"/>
      <c r="CI92" s="51"/>
      <c r="CJ92" s="51"/>
      <c r="CK92" s="51"/>
      <c r="CL92" s="51"/>
      <c r="CM92" s="51"/>
      <c r="CN92" s="51"/>
      <c r="CO92" s="51"/>
      <c r="CP92" s="51"/>
      <c r="CQ92" s="51"/>
      <c r="CR92" s="51"/>
      <c r="CS92" s="51"/>
      <c r="CT92" s="51"/>
      <c r="CU92" s="51"/>
      <c r="CV92" s="51"/>
      <c r="CW92" s="51"/>
      <c r="CX92" s="51"/>
      <c r="CY92" s="51"/>
      <c r="CZ92" s="51"/>
      <c r="DA92" s="51"/>
      <c r="DB92" s="51"/>
      <c r="DC92" s="51"/>
      <c r="DD92" s="51"/>
      <c r="DE92" s="51"/>
      <c r="DF92" s="51"/>
      <c r="DG92" s="51"/>
      <c r="DH92" s="51"/>
      <c r="DI92" s="51"/>
      <c r="DJ92" s="51"/>
      <c r="DK92" s="51"/>
      <c r="DL92" s="51"/>
      <c r="DM92" s="51"/>
      <c r="DN92" s="51"/>
      <c r="DO92" s="51"/>
      <c r="DP92" s="51"/>
      <c r="DQ92" s="51"/>
      <c r="DR92" s="51"/>
      <c r="DS92" s="51"/>
      <c r="DT92" s="51"/>
      <c r="DU92" s="51"/>
      <c r="DV92" s="51"/>
      <c r="DW92" s="51"/>
      <c r="DX92" s="51"/>
      <c r="DY92" s="51"/>
      <c r="DZ92" s="51"/>
      <c r="EA92" s="51"/>
      <c r="EB92" s="51"/>
      <c r="EC92" s="51"/>
      <c r="ED92" s="51"/>
      <c r="EE92" s="51"/>
      <c r="EF92" s="51"/>
      <c r="EG92" s="51"/>
      <c r="EH92" s="51"/>
      <c r="EI92" s="51"/>
      <c r="EJ92" s="51"/>
      <c r="EK92" s="51"/>
      <c r="EL92" s="51"/>
      <c r="EM92" s="51"/>
      <c r="EN92" s="51"/>
      <c r="EO92" s="51"/>
      <c r="EP92" s="51"/>
      <c r="EQ92" s="51"/>
      <c r="ER92" s="51"/>
      <c r="ES92" s="51"/>
      <c r="ET92" s="51"/>
      <c r="EU92" s="51"/>
      <c r="EV92" s="51"/>
      <c r="EW92" s="51"/>
      <c r="EX92" s="51"/>
      <c r="EY92" s="51"/>
      <c r="EZ92" s="51"/>
      <c r="FA92" s="51"/>
      <c r="FB92" s="51"/>
      <c r="FC92" s="51"/>
      <c r="FD92" s="51"/>
      <c r="FE92" s="51"/>
      <c r="FF92" s="51"/>
      <c r="FG92" s="51"/>
      <c r="FH92" s="51"/>
      <c r="FI92" s="51"/>
      <c r="FJ92" s="51"/>
      <c r="FK92" s="51"/>
      <c r="FL92" s="51"/>
      <c r="FM92" s="51"/>
      <c r="FN92" s="51"/>
      <c r="FO92" s="51"/>
      <c r="FP92" s="51"/>
      <c r="FQ92" s="51"/>
      <c r="FR92" s="51"/>
      <c r="FS92" s="51"/>
      <c r="FT92" s="51"/>
      <c r="FU92" s="51"/>
      <c r="FV92" s="51"/>
      <c r="FW92" s="51"/>
      <c r="FX92" s="51"/>
      <c r="FY92" s="51"/>
      <c r="FZ92" s="51"/>
      <c r="GA92" s="51"/>
      <c r="GB92" s="51"/>
      <c r="GC92" s="51"/>
      <c r="GD92" s="51"/>
      <c r="GE92" s="51"/>
      <c r="GF92" s="51"/>
      <c r="GG92" s="51"/>
      <c r="GH92" s="51"/>
      <c r="GI92" s="51"/>
      <c r="GJ92" s="51"/>
      <c r="GK92" s="51"/>
      <c r="GL92" s="51"/>
      <c r="GM92" s="51"/>
      <c r="GN92" s="51"/>
      <c r="GO92" s="51"/>
      <c r="GP92" s="51"/>
      <c r="GQ92" s="51"/>
      <c r="GR92" s="51"/>
      <c r="GS92" s="51"/>
      <c r="GT92" s="51"/>
      <c r="GU92" s="51"/>
      <c r="GV92" s="51"/>
      <c r="GW92" s="51"/>
      <c r="GX92" s="51"/>
      <c r="GY92" s="51"/>
      <c r="GZ92" s="51"/>
      <c r="HA92" s="51"/>
      <c r="HB92" s="51"/>
      <c r="HC92" s="51"/>
      <c r="HD92" s="51"/>
      <c r="HE92" s="51"/>
      <c r="HF92" s="51"/>
      <c r="HG92" s="51"/>
      <c r="HH92" s="51"/>
      <c r="HI92" s="51"/>
      <c r="HJ92" s="51"/>
    </row>
    <row r="93" spans="1:218" s="25" customFormat="1" x14ac:dyDescent="0.35">
      <c r="A93" s="26" t="s">
        <v>60</v>
      </c>
      <c r="B93" s="25" t="s">
        <v>42</v>
      </c>
      <c r="C93" s="144" t="s">
        <v>77</v>
      </c>
      <c r="D93" s="144"/>
      <c r="E93" s="144"/>
      <c r="F93" s="144" t="s">
        <v>171</v>
      </c>
      <c r="G93" s="144" t="s">
        <v>42</v>
      </c>
      <c r="H93" s="134" t="s">
        <v>348</v>
      </c>
      <c r="I93" s="277"/>
      <c r="J93" s="144"/>
      <c r="K93" s="144">
        <v>100</v>
      </c>
      <c r="L93" s="144">
        <v>29.51</v>
      </c>
      <c r="M93" s="152">
        <f t="shared" si="7"/>
        <v>129.51</v>
      </c>
      <c r="N93" s="144"/>
      <c r="O93" s="278">
        <v>5</v>
      </c>
      <c r="P93" s="152">
        <f t="shared" si="8"/>
        <v>5</v>
      </c>
      <c r="Q93" s="274"/>
      <c r="R93" s="139"/>
      <c r="S93" s="139">
        <v>6</v>
      </c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</row>
    <row r="94" spans="1:218" s="25" customFormat="1" x14ac:dyDescent="0.35">
      <c r="A94" s="26"/>
      <c r="C94" s="144" t="s">
        <v>77</v>
      </c>
      <c r="D94" s="144"/>
      <c r="E94" s="144"/>
      <c r="F94" s="144" t="s">
        <v>171</v>
      </c>
      <c r="G94" s="144" t="s">
        <v>46</v>
      </c>
      <c r="H94" s="134" t="s">
        <v>370</v>
      </c>
      <c r="I94" s="277"/>
      <c r="J94" s="144"/>
      <c r="K94" s="144">
        <v>100</v>
      </c>
      <c r="L94" s="144">
        <v>100</v>
      </c>
      <c r="M94" s="152">
        <f t="shared" si="7"/>
        <v>200</v>
      </c>
      <c r="N94" s="144"/>
      <c r="O94" s="144"/>
      <c r="P94" s="152">
        <f t="shared" si="8"/>
        <v>0</v>
      </c>
      <c r="Q94" s="274"/>
      <c r="R94" s="139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</row>
    <row r="95" spans="1:218" s="25" customFormat="1" x14ac:dyDescent="0.35">
      <c r="A95" s="26"/>
      <c r="C95" s="144" t="s">
        <v>77</v>
      </c>
      <c r="D95" s="144"/>
      <c r="E95" s="144"/>
      <c r="F95" s="144" t="s">
        <v>171</v>
      </c>
      <c r="G95" s="144" t="s">
        <v>42</v>
      </c>
      <c r="H95" s="143" t="s">
        <v>356</v>
      </c>
      <c r="I95" s="277"/>
      <c r="J95" s="144"/>
      <c r="K95" s="144">
        <v>100</v>
      </c>
      <c r="L95" s="144">
        <v>100</v>
      </c>
      <c r="M95" s="152">
        <f t="shared" si="7"/>
        <v>200</v>
      </c>
      <c r="N95" s="144"/>
      <c r="O95" s="144"/>
      <c r="P95" s="152">
        <f t="shared" si="8"/>
        <v>0</v>
      </c>
      <c r="Q95" s="274"/>
      <c r="R95" s="139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</row>
    <row r="96" spans="1:218" s="25" customFormat="1" x14ac:dyDescent="0.35">
      <c r="A96" s="26"/>
      <c r="C96" s="144" t="s">
        <v>77</v>
      </c>
      <c r="D96" s="144"/>
      <c r="E96" s="144"/>
      <c r="F96" s="144" t="s">
        <v>171</v>
      </c>
      <c r="G96" s="144" t="s">
        <v>42</v>
      </c>
      <c r="H96" s="102" t="s">
        <v>393</v>
      </c>
      <c r="I96" s="91"/>
      <c r="K96" s="25">
        <v>100</v>
      </c>
      <c r="L96" s="25">
        <v>100</v>
      </c>
      <c r="M96" s="153">
        <f t="shared" si="7"/>
        <v>200</v>
      </c>
      <c r="P96" s="153">
        <f t="shared" si="8"/>
        <v>0</v>
      </c>
      <c r="Q96" s="274"/>
      <c r="R96" s="139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</row>
    <row r="97" spans="1:218" s="25" customFormat="1" x14ac:dyDescent="0.35">
      <c r="A97" s="26"/>
      <c r="C97" s="144" t="s">
        <v>77</v>
      </c>
      <c r="D97" s="144"/>
      <c r="E97" s="144"/>
      <c r="F97" s="144" t="s">
        <v>171</v>
      </c>
      <c r="G97" s="144" t="s">
        <v>46</v>
      </c>
      <c r="H97" s="133" t="s">
        <v>372</v>
      </c>
      <c r="I97" s="91"/>
      <c r="K97" s="25">
        <v>100</v>
      </c>
      <c r="L97" s="25">
        <v>100</v>
      </c>
      <c r="M97" s="153">
        <f t="shared" si="7"/>
        <v>200</v>
      </c>
      <c r="P97" s="153">
        <f t="shared" si="8"/>
        <v>0</v>
      </c>
      <c r="Q97" s="274"/>
      <c r="R97" s="139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</row>
    <row r="98" spans="1:218" s="25" customFormat="1" x14ac:dyDescent="0.35">
      <c r="A98" s="26"/>
      <c r="C98" s="144" t="s">
        <v>77</v>
      </c>
      <c r="D98" s="144"/>
      <c r="E98" s="144"/>
      <c r="F98" s="144" t="s">
        <v>171</v>
      </c>
      <c r="G98" s="144" t="s">
        <v>42</v>
      </c>
      <c r="H98" s="134" t="s">
        <v>343</v>
      </c>
      <c r="I98" s="277"/>
      <c r="J98" s="144"/>
      <c r="K98" s="144">
        <v>100</v>
      </c>
      <c r="L98" s="144">
        <v>100</v>
      </c>
      <c r="M98" s="152">
        <f t="shared" si="7"/>
        <v>200</v>
      </c>
      <c r="N98" s="144"/>
      <c r="O98" s="144"/>
      <c r="P98" s="152">
        <f t="shared" si="8"/>
        <v>0</v>
      </c>
      <c r="Q98" s="274"/>
      <c r="R98" s="139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</row>
    <row r="99" spans="1:218" s="25" customFormat="1" x14ac:dyDescent="0.35">
      <c r="A99" s="26"/>
      <c r="C99" s="144" t="s">
        <v>77</v>
      </c>
      <c r="D99" s="144"/>
      <c r="E99" s="144"/>
      <c r="F99" s="144" t="s">
        <v>171</v>
      </c>
      <c r="G99" s="144" t="s">
        <v>46</v>
      </c>
      <c r="H99" s="134" t="s">
        <v>362</v>
      </c>
      <c r="I99" s="277"/>
      <c r="J99" s="144"/>
      <c r="K99" s="144">
        <v>100</v>
      </c>
      <c r="L99" s="144">
        <v>100</v>
      </c>
      <c r="M99" s="152">
        <f t="shared" si="7"/>
        <v>200</v>
      </c>
      <c r="N99" s="144"/>
      <c r="O99" s="144"/>
      <c r="P99" s="152">
        <f t="shared" si="8"/>
        <v>0</v>
      </c>
      <c r="Q99" s="274"/>
      <c r="R99" s="139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23"/>
      <c r="FK99" s="23"/>
      <c r="FL99" s="23"/>
      <c r="FM99" s="23"/>
      <c r="FN99" s="23"/>
      <c r="FO99" s="23"/>
      <c r="FP99" s="23"/>
      <c r="FQ99" s="23"/>
      <c r="FR99" s="23"/>
      <c r="FS99" s="23"/>
      <c r="FT99" s="23"/>
      <c r="FU99" s="23"/>
      <c r="FV99" s="23"/>
      <c r="FW99" s="23"/>
      <c r="FX99" s="23"/>
      <c r="FY99" s="23"/>
      <c r="FZ99" s="23"/>
      <c r="GA99" s="23"/>
      <c r="GB99" s="23"/>
      <c r="GC99" s="23"/>
      <c r="GD99" s="23"/>
      <c r="GE99" s="23"/>
      <c r="GF99" s="23"/>
      <c r="GG99" s="23"/>
      <c r="GH99" s="23"/>
      <c r="GI99" s="23"/>
      <c r="GJ99" s="23"/>
      <c r="GK99" s="23"/>
      <c r="GL99" s="23"/>
      <c r="GM99" s="23"/>
      <c r="GN99" s="23"/>
      <c r="GO99" s="23"/>
      <c r="GP99" s="23"/>
      <c r="GQ99" s="23"/>
      <c r="GR99" s="23"/>
      <c r="GS99" s="23"/>
      <c r="GT99" s="23"/>
      <c r="GU99" s="23"/>
      <c r="GV99" s="23"/>
      <c r="GW99" s="23"/>
      <c r="GX99" s="23"/>
      <c r="GY99" s="23"/>
      <c r="GZ99" s="23"/>
      <c r="HA99" s="23"/>
      <c r="HB99" s="23"/>
      <c r="HC99" s="23"/>
      <c r="HD99" s="23"/>
      <c r="HE99" s="23"/>
      <c r="HF99" s="23"/>
      <c r="HG99" s="23"/>
      <c r="HH99" s="23"/>
      <c r="HI99" s="23"/>
      <c r="HJ99" s="23"/>
    </row>
    <row r="100" spans="1:218" s="25" customFormat="1" x14ac:dyDescent="0.35">
      <c r="A100" s="26"/>
      <c r="C100" s="144" t="s">
        <v>77</v>
      </c>
      <c r="D100" s="144"/>
      <c r="E100" s="144"/>
      <c r="F100" s="144" t="s">
        <v>171</v>
      </c>
      <c r="G100" s="144" t="s">
        <v>42</v>
      </c>
      <c r="H100" s="133" t="s">
        <v>346</v>
      </c>
      <c r="I100" s="91"/>
      <c r="K100" s="25">
        <v>100</v>
      </c>
      <c r="L100" s="25">
        <v>100</v>
      </c>
      <c r="M100" s="153">
        <f t="shared" si="7"/>
        <v>200</v>
      </c>
      <c r="P100" s="153">
        <f t="shared" si="8"/>
        <v>0</v>
      </c>
      <c r="Q100" s="274"/>
      <c r="R100" s="139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</row>
    <row r="101" spans="1:218" s="25" customFormat="1" x14ac:dyDescent="0.35">
      <c r="A101" s="26"/>
      <c r="C101" s="144" t="s">
        <v>77</v>
      </c>
      <c r="D101" s="144"/>
      <c r="E101" s="144"/>
      <c r="F101" s="144" t="s">
        <v>171</v>
      </c>
      <c r="G101" s="144" t="s">
        <v>46</v>
      </c>
      <c r="H101" s="102" t="s">
        <v>364</v>
      </c>
      <c r="I101" s="91"/>
      <c r="K101" s="25">
        <v>100</v>
      </c>
      <c r="L101" s="25">
        <v>100</v>
      </c>
      <c r="M101" s="153">
        <f t="shared" si="7"/>
        <v>200</v>
      </c>
      <c r="P101" s="153">
        <f t="shared" si="8"/>
        <v>0</v>
      </c>
      <c r="Q101" s="274"/>
      <c r="R101" s="139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</row>
    <row r="102" spans="1:218" s="25" customFormat="1" x14ac:dyDescent="0.35">
      <c r="A102" s="26"/>
      <c r="C102" s="144" t="s">
        <v>77</v>
      </c>
      <c r="D102" s="144"/>
      <c r="E102" s="144"/>
      <c r="F102" s="144" t="s">
        <v>171</v>
      </c>
      <c r="G102" s="144" t="s">
        <v>42</v>
      </c>
      <c r="H102" s="134" t="s">
        <v>347</v>
      </c>
      <c r="I102" s="277"/>
      <c r="J102" s="144"/>
      <c r="K102" s="144">
        <v>100</v>
      </c>
      <c r="L102" s="144">
        <v>100</v>
      </c>
      <c r="M102" s="152">
        <f t="shared" si="7"/>
        <v>200</v>
      </c>
      <c r="N102" s="144"/>
      <c r="O102" s="144"/>
      <c r="P102" s="152">
        <f t="shared" si="8"/>
        <v>0</v>
      </c>
      <c r="Q102" s="274"/>
      <c r="R102" s="139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</row>
    <row r="103" spans="1:218" s="25" customFormat="1" x14ac:dyDescent="0.35">
      <c r="A103" s="26"/>
      <c r="C103" s="144" t="s">
        <v>77</v>
      </c>
      <c r="D103" s="144"/>
      <c r="E103" s="144"/>
      <c r="F103" s="144" t="s">
        <v>171</v>
      </c>
      <c r="G103" s="144" t="s">
        <v>46</v>
      </c>
      <c r="H103" s="134" t="s">
        <v>397</v>
      </c>
      <c r="I103" s="277"/>
      <c r="J103" s="144"/>
      <c r="K103" s="144">
        <v>100</v>
      </c>
      <c r="L103" s="144">
        <v>100</v>
      </c>
      <c r="M103" s="152">
        <f t="shared" si="7"/>
        <v>200</v>
      </c>
      <c r="N103" s="144"/>
      <c r="O103" s="144"/>
      <c r="P103" s="152">
        <f t="shared" si="8"/>
        <v>0</v>
      </c>
      <c r="Q103" s="274"/>
      <c r="R103" s="139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  <c r="GT103" s="23"/>
      <c r="GU103" s="23"/>
      <c r="GV103" s="23"/>
      <c r="GW103" s="23"/>
      <c r="GX103" s="23"/>
      <c r="GY103" s="23"/>
      <c r="GZ103" s="23"/>
      <c r="HA103" s="23"/>
      <c r="HB103" s="23"/>
      <c r="HC103" s="23"/>
      <c r="HD103" s="23"/>
      <c r="HE103" s="23"/>
      <c r="HF103" s="23"/>
      <c r="HG103" s="23"/>
      <c r="HH103" s="23"/>
      <c r="HI103" s="23"/>
      <c r="HJ103" s="23"/>
    </row>
    <row r="104" spans="1:218" s="25" customFormat="1" x14ac:dyDescent="0.35">
      <c r="A104" s="26"/>
      <c r="C104" s="144" t="s">
        <v>77</v>
      </c>
      <c r="D104" s="144"/>
      <c r="E104" s="144"/>
      <c r="F104" s="144" t="s">
        <v>174</v>
      </c>
      <c r="G104" s="144" t="s">
        <v>42</v>
      </c>
      <c r="H104" s="102" t="s">
        <v>354</v>
      </c>
      <c r="I104" s="91"/>
      <c r="K104" s="25">
        <v>100</v>
      </c>
      <c r="L104" s="25">
        <v>100</v>
      </c>
      <c r="M104" s="153">
        <f t="shared" si="7"/>
        <v>200</v>
      </c>
      <c r="P104" s="153">
        <f t="shared" si="8"/>
        <v>0</v>
      </c>
      <c r="Q104" s="274"/>
      <c r="R104" s="139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  <c r="GV104" s="23"/>
      <c r="GW104" s="23"/>
      <c r="GX104" s="23"/>
      <c r="GY104" s="23"/>
      <c r="GZ104" s="23"/>
      <c r="HA104" s="23"/>
      <c r="HB104" s="23"/>
      <c r="HC104" s="23"/>
      <c r="HD104" s="23"/>
      <c r="HE104" s="23"/>
      <c r="HF104" s="23"/>
      <c r="HG104" s="23"/>
      <c r="HH104" s="23"/>
      <c r="HI104" s="23"/>
      <c r="HJ104" s="23"/>
    </row>
    <row r="105" spans="1:218" s="25" customFormat="1" x14ac:dyDescent="0.35">
      <c r="A105" s="26"/>
      <c r="C105" s="144" t="s">
        <v>77</v>
      </c>
      <c r="D105" s="144"/>
      <c r="E105" s="144"/>
      <c r="F105" s="144" t="s">
        <v>174</v>
      </c>
      <c r="G105" s="144" t="s">
        <v>46</v>
      </c>
      <c r="H105" s="102" t="s">
        <v>368</v>
      </c>
      <c r="I105" s="91"/>
      <c r="K105" s="25">
        <v>100</v>
      </c>
      <c r="L105" s="25">
        <v>100</v>
      </c>
      <c r="M105" s="153">
        <f t="shared" si="7"/>
        <v>200</v>
      </c>
      <c r="P105" s="153">
        <f t="shared" si="8"/>
        <v>0</v>
      </c>
      <c r="Q105" s="274"/>
      <c r="R105" s="139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</row>
    <row r="106" spans="1:218" s="25" customFormat="1" x14ac:dyDescent="0.35">
      <c r="A106" s="26"/>
      <c r="C106" s="144" t="s">
        <v>77</v>
      </c>
      <c r="D106" s="144"/>
      <c r="E106" s="144"/>
      <c r="F106" s="144" t="s">
        <v>174</v>
      </c>
      <c r="G106" s="144" t="s">
        <v>46</v>
      </c>
      <c r="H106" s="134" t="s">
        <v>361</v>
      </c>
      <c r="I106" s="277"/>
      <c r="J106" s="144"/>
      <c r="K106" s="144">
        <v>100</v>
      </c>
      <c r="L106" s="144">
        <v>100</v>
      </c>
      <c r="M106" s="152">
        <f t="shared" si="7"/>
        <v>200</v>
      </c>
      <c r="N106" s="144"/>
      <c r="O106" s="144"/>
      <c r="P106" s="152">
        <f t="shared" si="8"/>
        <v>0</v>
      </c>
      <c r="Q106" s="274"/>
      <c r="R106" s="139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  <c r="GU106" s="23"/>
      <c r="GV106" s="23"/>
      <c r="GW106" s="23"/>
      <c r="GX106" s="23"/>
      <c r="GY106" s="23"/>
      <c r="GZ106" s="23"/>
      <c r="HA106" s="23"/>
      <c r="HB106" s="23"/>
      <c r="HC106" s="23"/>
      <c r="HD106" s="23"/>
      <c r="HE106" s="23"/>
      <c r="HF106" s="23"/>
      <c r="HG106" s="23"/>
      <c r="HH106" s="23"/>
      <c r="HI106" s="23"/>
      <c r="HJ106" s="23"/>
    </row>
    <row r="107" spans="1:218" s="25" customFormat="1" x14ac:dyDescent="0.35">
      <c r="A107" s="26"/>
      <c r="C107" s="144" t="s">
        <v>77</v>
      </c>
      <c r="D107" s="144"/>
      <c r="E107" s="144"/>
      <c r="F107" s="144" t="s">
        <v>174</v>
      </c>
      <c r="G107" s="144" t="s">
        <v>42</v>
      </c>
      <c r="H107" s="134" t="s">
        <v>352</v>
      </c>
      <c r="I107" s="277"/>
      <c r="J107" s="144"/>
      <c r="K107" s="144">
        <v>100</v>
      </c>
      <c r="L107" s="144">
        <v>100</v>
      </c>
      <c r="M107" s="152">
        <f t="shared" si="7"/>
        <v>200</v>
      </c>
      <c r="N107" s="144"/>
      <c r="O107" s="144"/>
      <c r="P107" s="152">
        <f t="shared" si="8"/>
        <v>0</v>
      </c>
      <c r="Q107" s="274"/>
      <c r="R107" s="139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  <c r="GU107" s="23"/>
      <c r="GV107" s="23"/>
      <c r="GW107" s="23"/>
      <c r="GX107" s="23"/>
      <c r="GY107" s="23"/>
      <c r="GZ107" s="23"/>
      <c r="HA107" s="23"/>
      <c r="HB107" s="23"/>
      <c r="HC107" s="23"/>
      <c r="HD107" s="23"/>
      <c r="HE107" s="23"/>
      <c r="HF107" s="23"/>
      <c r="HG107" s="23"/>
      <c r="HH107" s="23"/>
      <c r="HI107" s="23"/>
      <c r="HJ107" s="23"/>
    </row>
    <row r="108" spans="1:218" s="25" customFormat="1" x14ac:dyDescent="0.35">
      <c r="A108" s="26"/>
      <c r="C108" s="144" t="s">
        <v>77</v>
      </c>
      <c r="D108" s="144"/>
      <c r="E108" s="144"/>
      <c r="F108" s="144" t="s">
        <v>174</v>
      </c>
      <c r="G108" s="144" t="s">
        <v>42</v>
      </c>
      <c r="H108" s="102" t="s">
        <v>344</v>
      </c>
      <c r="I108" s="91" t="s">
        <v>477</v>
      </c>
      <c r="K108" s="25">
        <v>100</v>
      </c>
      <c r="L108" s="25">
        <v>100</v>
      </c>
      <c r="M108" s="153">
        <f t="shared" si="7"/>
        <v>200</v>
      </c>
      <c r="P108" s="153">
        <f t="shared" si="8"/>
        <v>0</v>
      </c>
      <c r="Q108" s="274"/>
      <c r="R108" s="139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/>
      <c r="FP108" s="23"/>
      <c r="FQ108" s="23"/>
      <c r="FR108" s="23"/>
      <c r="FS108" s="23"/>
      <c r="FT108" s="23"/>
      <c r="FU108" s="23"/>
      <c r="FV108" s="23"/>
      <c r="FW108" s="23"/>
      <c r="FX108" s="23"/>
      <c r="FY108" s="23"/>
      <c r="FZ108" s="23"/>
      <c r="GA108" s="23"/>
      <c r="GB108" s="23"/>
      <c r="GC108" s="23"/>
      <c r="GD108" s="23"/>
      <c r="GE108" s="23"/>
      <c r="GF108" s="23"/>
      <c r="GG108" s="23"/>
      <c r="GH108" s="23"/>
      <c r="GI108" s="23"/>
      <c r="GJ108" s="23"/>
      <c r="GK108" s="23"/>
      <c r="GL108" s="23"/>
      <c r="GM108" s="23"/>
      <c r="GN108" s="23"/>
      <c r="GO108" s="23"/>
      <c r="GP108" s="23"/>
      <c r="GQ108" s="23"/>
      <c r="GR108" s="23"/>
      <c r="GS108" s="23"/>
      <c r="GT108" s="23"/>
      <c r="GU108" s="23"/>
      <c r="GV108" s="23"/>
      <c r="GW108" s="23"/>
      <c r="GX108" s="23"/>
      <c r="GY108" s="23"/>
      <c r="GZ108" s="23"/>
      <c r="HA108" s="23"/>
      <c r="HB108" s="23"/>
      <c r="HC108" s="23"/>
      <c r="HD108" s="23"/>
      <c r="HE108" s="23"/>
      <c r="HF108" s="23"/>
      <c r="HG108" s="23"/>
      <c r="HH108" s="23"/>
      <c r="HI108" s="23"/>
      <c r="HJ108" s="23"/>
    </row>
    <row r="109" spans="1:218" s="25" customFormat="1" x14ac:dyDescent="0.35">
      <c r="A109" s="26"/>
      <c r="C109" s="144" t="s">
        <v>77</v>
      </c>
      <c r="D109" s="144"/>
      <c r="E109" s="144"/>
      <c r="F109" s="144" t="s">
        <v>174</v>
      </c>
      <c r="G109" s="144" t="s">
        <v>46</v>
      </c>
      <c r="H109" s="102" t="s">
        <v>381</v>
      </c>
      <c r="I109" s="91" t="s">
        <v>477</v>
      </c>
      <c r="K109" s="25">
        <v>100</v>
      </c>
      <c r="L109" s="25">
        <v>100</v>
      </c>
      <c r="M109" s="153">
        <f t="shared" si="7"/>
        <v>200</v>
      </c>
      <c r="P109" s="153">
        <f t="shared" si="8"/>
        <v>0</v>
      </c>
      <c r="Q109" s="274"/>
      <c r="R109" s="139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23"/>
      <c r="FK109" s="23"/>
      <c r="FL109" s="23"/>
      <c r="FM109" s="23"/>
      <c r="FN109" s="23"/>
      <c r="FO109" s="23"/>
      <c r="FP109" s="23"/>
      <c r="FQ109" s="23"/>
      <c r="FR109" s="23"/>
      <c r="FS109" s="23"/>
      <c r="FT109" s="23"/>
      <c r="FU109" s="23"/>
      <c r="FV109" s="23"/>
      <c r="FW109" s="23"/>
      <c r="FX109" s="23"/>
      <c r="FY109" s="23"/>
      <c r="FZ109" s="23"/>
      <c r="GA109" s="23"/>
      <c r="GB109" s="23"/>
      <c r="GC109" s="23"/>
      <c r="GD109" s="23"/>
      <c r="GE109" s="23"/>
      <c r="GF109" s="23"/>
      <c r="GG109" s="23"/>
      <c r="GH109" s="23"/>
      <c r="GI109" s="23"/>
      <c r="GJ109" s="23"/>
      <c r="GK109" s="23"/>
      <c r="GL109" s="23"/>
      <c r="GM109" s="23"/>
      <c r="GN109" s="23"/>
      <c r="GO109" s="23"/>
      <c r="GP109" s="23"/>
      <c r="GQ109" s="23"/>
      <c r="GR109" s="23"/>
      <c r="GS109" s="23"/>
      <c r="GT109" s="23"/>
      <c r="GU109" s="23"/>
      <c r="GV109" s="23"/>
      <c r="GW109" s="23"/>
      <c r="GX109" s="23"/>
      <c r="GY109" s="23"/>
      <c r="GZ109" s="23"/>
      <c r="HA109" s="23"/>
      <c r="HB109" s="23"/>
      <c r="HC109" s="23"/>
      <c r="HD109" s="23"/>
      <c r="HE109" s="23"/>
      <c r="HF109" s="23"/>
      <c r="HG109" s="23"/>
      <c r="HH109" s="23"/>
      <c r="HI109" s="23"/>
      <c r="HJ109" s="23"/>
    </row>
    <row r="110" spans="1:218" s="25" customFormat="1" x14ac:dyDescent="0.35">
      <c r="A110" s="26"/>
      <c r="C110" s="144" t="s">
        <v>77</v>
      </c>
      <c r="D110" s="144"/>
      <c r="E110" s="144"/>
      <c r="F110" s="144" t="s">
        <v>173</v>
      </c>
      <c r="G110" s="144" t="s">
        <v>42</v>
      </c>
      <c r="H110" s="134" t="s">
        <v>398</v>
      </c>
      <c r="I110" s="277"/>
      <c r="J110" s="144"/>
      <c r="K110" s="144">
        <v>100</v>
      </c>
      <c r="L110" s="144">
        <v>100</v>
      </c>
      <c r="M110" s="152">
        <f t="shared" si="7"/>
        <v>200</v>
      </c>
      <c r="N110" s="144"/>
      <c r="O110" s="144"/>
      <c r="P110" s="152">
        <f t="shared" si="8"/>
        <v>0</v>
      </c>
      <c r="Q110" s="274"/>
      <c r="R110" s="139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3"/>
      <c r="EY110" s="23"/>
      <c r="EZ110" s="23"/>
      <c r="FA110" s="23"/>
      <c r="FB110" s="23"/>
      <c r="FC110" s="23"/>
      <c r="FD110" s="23"/>
      <c r="FE110" s="23"/>
      <c r="FF110" s="23"/>
      <c r="FG110" s="23"/>
      <c r="FH110" s="23"/>
      <c r="FI110" s="23"/>
      <c r="FJ110" s="23"/>
      <c r="FK110" s="23"/>
      <c r="FL110" s="23"/>
      <c r="FM110" s="23"/>
      <c r="FN110" s="23"/>
      <c r="FO110" s="23"/>
      <c r="FP110" s="23"/>
      <c r="FQ110" s="23"/>
      <c r="FR110" s="23"/>
      <c r="FS110" s="23"/>
      <c r="FT110" s="23"/>
      <c r="FU110" s="23"/>
      <c r="FV110" s="23"/>
      <c r="FW110" s="23"/>
      <c r="FX110" s="23"/>
      <c r="FY110" s="23"/>
      <c r="FZ110" s="23"/>
      <c r="GA110" s="23"/>
      <c r="GB110" s="23"/>
      <c r="GC110" s="23"/>
      <c r="GD110" s="23"/>
      <c r="GE110" s="23"/>
      <c r="GF110" s="23"/>
      <c r="GG110" s="23"/>
      <c r="GH110" s="23"/>
      <c r="GI110" s="23"/>
      <c r="GJ110" s="23"/>
      <c r="GK110" s="23"/>
      <c r="GL110" s="23"/>
      <c r="GM110" s="23"/>
      <c r="GN110" s="23"/>
      <c r="GO110" s="23"/>
      <c r="GP110" s="23"/>
      <c r="GQ110" s="23"/>
      <c r="GR110" s="23"/>
      <c r="GS110" s="23"/>
      <c r="GT110" s="23"/>
      <c r="GU110" s="23"/>
      <c r="GV110" s="23"/>
      <c r="GW110" s="23"/>
      <c r="GX110" s="23"/>
      <c r="GY110" s="23"/>
      <c r="GZ110" s="23"/>
      <c r="HA110" s="23"/>
      <c r="HB110" s="23"/>
      <c r="HC110" s="23"/>
      <c r="HD110" s="23"/>
      <c r="HE110" s="23"/>
      <c r="HF110" s="23"/>
      <c r="HG110" s="23"/>
      <c r="HH110" s="23"/>
      <c r="HI110" s="23"/>
      <c r="HJ110" s="23"/>
    </row>
    <row r="111" spans="1:218" s="25" customFormat="1" x14ac:dyDescent="0.35">
      <c r="A111" s="26"/>
      <c r="C111" s="144" t="s">
        <v>77</v>
      </c>
      <c r="D111" s="144"/>
      <c r="E111" s="144"/>
      <c r="F111" s="144" t="s">
        <v>173</v>
      </c>
      <c r="G111" s="144" t="s">
        <v>46</v>
      </c>
      <c r="H111" s="134" t="s">
        <v>369</v>
      </c>
      <c r="I111" s="277"/>
      <c r="J111" s="144"/>
      <c r="K111" s="144">
        <v>100</v>
      </c>
      <c r="L111" s="144">
        <v>100</v>
      </c>
      <c r="M111" s="152">
        <f t="shared" si="7"/>
        <v>200</v>
      </c>
      <c r="N111" s="144"/>
      <c r="O111" s="144"/>
      <c r="P111" s="152">
        <f t="shared" si="8"/>
        <v>0</v>
      </c>
      <c r="Q111" s="274"/>
      <c r="R111" s="139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3"/>
      <c r="FL111" s="23"/>
      <c r="FM111" s="23"/>
      <c r="FN111" s="23"/>
      <c r="FO111" s="23"/>
      <c r="FP111" s="23"/>
      <c r="FQ111" s="23"/>
      <c r="FR111" s="23"/>
      <c r="FS111" s="23"/>
      <c r="FT111" s="23"/>
      <c r="FU111" s="23"/>
      <c r="FV111" s="23"/>
      <c r="FW111" s="23"/>
      <c r="FX111" s="23"/>
      <c r="FY111" s="23"/>
      <c r="FZ111" s="23"/>
      <c r="GA111" s="23"/>
      <c r="GB111" s="23"/>
      <c r="GC111" s="23"/>
      <c r="GD111" s="23"/>
      <c r="GE111" s="23"/>
      <c r="GF111" s="23"/>
      <c r="GG111" s="23"/>
      <c r="GH111" s="23"/>
      <c r="GI111" s="23"/>
      <c r="GJ111" s="23"/>
      <c r="GK111" s="23"/>
      <c r="GL111" s="23"/>
      <c r="GM111" s="23"/>
      <c r="GN111" s="23"/>
      <c r="GO111" s="23"/>
      <c r="GP111" s="23"/>
      <c r="GQ111" s="23"/>
      <c r="GR111" s="23"/>
      <c r="GS111" s="23"/>
      <c r="GT111" s="23"/>
      <c r="GU111" s="23"/>
      <c r="GV111" s="23"/>
      <c r="GW111" s="23"/>
      <c r="GX111" s="23"/>
      <c r="GY111" s="23"/>
      <c r="GZ111" s="23"/>
      <c r="HA111" s="23"/>
      <c r="HB111" s="23"/>
      <c r="HC111" s="23"/>
      <c r="HD111" s="23"/>
      <c r="HE111" s="23"/>
      <c r="HF111" s="23"/>
      <c r="HG111" s="23"/>
      <c r="HH111" s="23"/>
      <c r="HI111" s="23"/>
      <c r="HJ111" s="23"/>
    </row>
    <row r="112" spans="1:218" s="25" customFormat="1" x14ac:dyDescent="0.35">
      <c r="A112" s="26"/>
      <c r="C112" s="144" t="s">
        <v>77</v>
      </c>
      <c r="D112" s="144"/>
      <c r="E112" s="144"/>
      <c r="F112" s="144" t="s">
        <v>174</v>
      </c>
      <c r="G112" s="144" t="s">
        <v>42</v>
      </c>
      <c r="H112" s="102" t="s">
        <v>350</v>
      </c>
      <c r="I112" s="91"/>
      <c r="K112" s="25">
        <v>100</v>
      </c>
      <c r="L112" s="25">
        <v>100</v>
      </c>
      <c r="M112" s="153">
        <f t="shared" si="7"/>
        <v>200</v>
      </c>
      <c r="P112" s="153">
        <f t="shared" si="8"/>
        <v>0</v>
      </c>
      <c r="Q112" s="274"/>
      <c r="R112" s="139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3"/>
      <c r="EZ112" s="23"/>
      <c r="FA112" s="23"/>
      <c r="FB112" s="23"/>
      <c r="FC112" s="23"/>
      <c r="FD112" s="23"/>
      <c r="FE112" s="23"/>
      <c r="FF112" s="23"/>
      <c r="FG112" s="23"/>
      <c r="FH112" s="23"/>
      <c r="FI112" s="23"/>
      <c r="FJ112" s="23"/>
      <c r="FK112" s="23"/>
      <c r="FL112" s="23"/>
      <c r="FM112" s="23"/>
      <c r="FN112" s="23"/>
      <c r="FO112" s="23"/>
      <c r="FP112" s="23"/>
      <c r="FQ112" s="23"/>
      <c r="FR112" s="23"/>
      <c r="FS112" s="23"/>
      <c r="FT112" s="23"/>
      <c r="FU112" s="23"/>
      <c r="FV112" s="23"/>
      <c r="FW112" s="23"/>
      <c r="FX112" s="23"/>
      <c r="FY112" s="23"/>
      <c r="FZ112" s="23"/>
      <c r="GA112" s="23"/>
      <c r="GB112" s="23"/>
      <c r="GC112" s="23"/>
      <c r="GD112" s="23"/>
      <c r="GE112" s="23"/>
      <c r="GF112" s="23"/>
      <c r="GG112" s="23"/>
      <c r="GH112" s="23"/>
      <c r="GI112" s="23"/>
      <c r="GJ112" s="23"/>
      <c r="GK112" s="23"/>
      <c r="GL112" s="23"/>
      <c r="GM112" s="23"/>
      <c r="GN112" s="23"/>
      <c r="GO112" s="23"/>
      <c r="GP112" s="23"/>
      <c r="GQ112" s="23"/>
      <c r="GR112" s="23"/>
      <c r="GS112" s="23"/>
      <c r="GT112" s="23"/>
      <c r="GU112" s="23"/>
      <c r="GV112" s="23"/>
      <c r="GW112" s="23"/>
      <c r="GX112" s="23"/>
      <c r="GY112" s="23"/>
      <c r="GZ112" s="23"/>
      <c r="HA112" s="23"/>
      <c r="HB112" s="23"/>
      <c r="HC112" s="23"/>
      <c r="HD112" s="23"/>
      <c r="HE112" s="23"/>
      <c r="HF112" s="23"/>
      <c r="HG112" s="23"/>
      <c r="HH112" s="23"/>
      <c r="HI112" s="23"/>
      <c r="HJ112" s="23"/>
    </row>
    <row r="113" spans="1:218" s="25" customFormat="1" x14ac:dyDescent="0.35">
      <c r="A113" s="26"/>
      <c r="C113" s="144" t="s">
        <v>77</v>
      </c>
      <c r="D113" s="144"/>
      <c r="E113" s="144"/>
      <c r="F113" s="144" t="s">
        <v>210</v>
      </c>
      <c r="G113" s="144" t="s">
        <v>46</v>
      </c>
      <c r="H113" s="102" t="s">
        <v>375</v>
      </c>
      <c r="I113" s="91"/>
      <c r="K113" s="25">
        <v>100</v>
      </c>
      <c r="L113" s="25">
        <v>100</v>
      </c>
      <c r="M113" s="153">
        <f t="shared" si="7"/>
        <v>200</v>
      </c>
      <c r="P113" s="153">
        <f t="shared" si="8"/>
        <v>0</v>
      </c>
      <c r="Q113" s="274"/>
      <c r="R113" s="139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3"/>
      <c r="EZ113" s="23"/>
      <c r="FA113" s="23"/>
      <c r="FB113" s="23"/>
      <c r="FC113" s="23"/>
      <c r="FD113" s="23"/>
      <c r="FE113" s="23"/>
      <c r="FF113" s="23"/>
      <c r="FG113" s="23"/>
      <c r="FH113" s="23"/>
      <c r="FI113" s="23"/>
      <c r="FJ113" s="23"/>
      <c r="FK113" s="23"/>
      <c r="FL113" s="23"/>
      <c r="FM113" s="23"/>
      <c r="FN113" s="23"/>
      <c r="FO113" s="23"/>
      <c r="FP113" s="23"/>
      <c r="FQ113" s="23"/>
      <c r="FR113" s="23"/>
      <c r="FS113" s="23"/>
      <c r="FT113" s="23"/>
      <c r="FU113" s="23"/>
      <c r="FV113" s="23"/>
      <c r="FW113" s="23"/>
      <c r="FX113" s="23"/>
      <c r="FY113" s="23"/>
      <c r="FZ113" s="23"/>
      <c r="GA113" s="23"/>
      <c r="GB113" s="23"/>
      <c r="GC113" s="23"/>
      <c r="GD113" s="23"/>
      <c r="GE113" s="23"/>
      <c r="GF113" s="23"/>
      <c r="GG113" s="23"/>
      <c r="GH113" s="23"/>
      <c r="GI113" s="23"/>
      <c r="GJ113" s="23"/>
      <c r="GK113" s="23"/>
      <c r="GL113" s="23"/>
      <c r="GM113" s="23"/>
      <c r="GN113" s="23"/>
      <c r="GO113" s="23"/>
      <c r="GP113" s="23"/>
      <c r="GQ113" s="23"/>
      <c r="GR113" s="23"/>
      <c r="GS113" s="23"/>
      <c r="GT113" s="23"/>
      <c r="GU113" s="23"/>
      <c r="GV113" s="23"/>
      <c r="GW113" s="23"/>
      <c r="GX113" s="23"/>
      <c r="GY113" s="23"/>
      <c r="GZ113" s="23"/>
      <c r="HA113" s="23"/>
      <c r="HB113" s="23"/>
      <c r="HC113" s="23"/>
      <c r="HD113" s="23"/>
      <c r="HE113" s="23"/>
      <c r="HF113" s="23"/>
      <c r="HG113" s="23"/>
      <c r="HH113" s="23"/>
      <c r="HI113" s="23"/>
      <c r="HJ113" s="23"/>
    </row>
    <row r="114" spans="1:218" s="25" customFormat="1" x14ac:dyDescent="0.35">
      <c r="A114" s="26"/>
      <c r="C114" s="144" t="s">
        <v>77</v>
      </c>
      <c r="D114" s="144"/>
      <c r="E114" s="144"/>
      <c r="F114" s="144" t="s">
        <v>173</v>
      </c>
      <c r="G114" s="144" t="s">
        <v>42</v>
      </c>
      <c r="H114" s="134" t="s">
        <v>353</v>
      </c>
      <c r="I114" s="277"/>
      <c r="J114" s="144"/>
      <c r="K114" s="144">
        <v>100</v>
      </c>
      <c r="L114" s="144">
        <v>100</v>
      </c>
      <c r="M114" s="152">
        <f t="shared" si="7"/>
        <v>200</v>
      </c>
      <c r="N114" s="144"/>
      <c r="O114" s="144"/>
      <c r="P114" s="152">
        <f t="shared" si="8"/>
        <v>0</v>
      </c>
      <c r="Q114" s="274"/>
      <c r="R114" s="139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3"/>
      <c r="EZ114" s="23"/>
      <c r="FA114" s="23"/>
      <c r="FB114" s="23"/>
      <c r="FC114" s="23"/>
      <c r="FD114" s="23"/>
      <c r="FE114" s="23"/>
      <c r="FF114" s="23"/>
      <c r="FG114" s="23"/>
      <c r="FH114" s="23"/>
      <c r="FI114" s="23"/>
      <c r="FJ114" s="23"/>
      <c r="FK114" s="23"/>
      <c r="FL114" s="23"/>
      <c r="FM114" s="23"/>
      <c r="FN114" s="23"/>
      <c r="FO114" s="23"/>
      <c r="FP114" s="23"/>
      <c r="FQ114" s="23"/>
      <c r="FR114" s="23"/>
      <c r="FS114" s="23"/>
      <c r="FT114" s="23"/>
      <c r="FU114" s="23"/>
      <c r="FV114" s="23"/>
      <c r="FW114" s="23"/>
      <c r="FX114" s="23"/>
      <c r="FY114" s="23"/>
      <c r="FZ114" s="23"/>
      <c r="GA114" s="23"/>
      <c r="GB114" s="23"/>
      <c r="GC114" s="23"/>
      <c r="GD114" s="23"/>
      <c r="GE114" s="23"/>
      <c r="GF114" s="23"/>
      <c r="GG114" s="23"/>
      <c r="GH114" s="23"/>
      <c r="GI114" s="23"/>
      <c r="GJ114" s="23"/>
      <c r="GK114" s="23"/>
      <c r="GL114" s="23"/>
      <c r="GM114" s="23"/>
      <c r="GN114" s="23"/>
      <c r="GO114" s="23"/>
      <c r="GP114" s="23"/>
      <c r="GQ114" s="23"/>
      <c r="GR114" s="23"/>
      <c r="GS114" s="23"/>
      <c r="GT114" s="23"/>
      <c r="GU114" s="23"/>
      <c r="GV114" s="23"/>
      <c r="GW114" s="23"/>
      <c r="GX114" s="23"/>
      <c r="GY114" s="23"/>
      <c r="GZ114" s="23"/>
      <c r="HA114" s="23"/>
      <c r="HB114" s="23"/>
      <c r="HC114" s="23"/>
      <c r="HD114" s="23"/>
      <c r="HE114" s="23"/>
      <c r="HF114" s="23"/>
      <c r="HG114" s="23"/>
      <c r="HH114" s="23"/>
      <c r="HI114" s="23"/>
      <c r="HJ114" s="23"/>
    </row>
    <row r="115" spans="1:218" s="25" customFormat="1" ht="15" customHeight="1" x14ac:dyDescent="0.35">
      <c r="A115" s="26" t="s">
        <v>60</v>
      </c>
      <c r="B115" s="25" t="s">
        <v>42</v>
      </c>
      <c r="C115" s="144" t="s">
        <v>77</v>
      </c>
      <c r="D115" s="144"/>
      <c r="E115" s="144"/>
      <c r="F115" s="144" t="s">
        <v>174</v>
      </c>
      <c r="G115" s="144" t="s">
        <v>46</v>
      </c>
      <c r="H115" s="134" t="s">
        <v>379</v>
      </c>
      <c r="I115" s="277"/>
      <c r="J115" s="144"/>
      <c r="K115" s="144">
        <v>100</v>
      </c>
      <c r="L115" s="144">
        <v>100</v>
      </c>
      <c r="M115" s="152">
        <f t="shared" si="7"/>
        <v>200</v>
      </c>
      <c r="N115" s="144"/>
      <c r="O115" s="144"/>
      <c r="P115" s="152">
        <f t="shared" si="8"/>
        <v>0</v>
      </c>
      <c r="Q115" s="274"/>
      <c r="R115" s="139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3"/>
      <c r="DW115" s="23"/>
      <c r="DX115" s="23"/>
      <c r="DY115" s="23"/>
      <c r="DZ115" s="23"/>
      <c r="EA115" s="23"/>
      <c r="EB115" s="23"/>
      <c r="EC115" s="23"/>
      <c r="ED115" s="23"/>
      <c r="EE115" s="23"/>
      <c r="EF115" s="23"/>
      <c r="EG115" s="23"/>
      <c r="EH115" s="23"/>
      <c r="EI115" s="23"/>
      <c r="EJ115" s="23"/>
      <c r="EK115" s="23"/>
      <c r="EL115" s="23"/>
      <c r="EM115" s="23"/>
      <c r="EN115" s="23"/>
      <c r="EO115" s="23"/>
      <c r="EP115" s="23"/>
      <c r="EQ115" s="23"/>
      <c r="ER115" s="23"/>
      <c r="ES115" s="23"/>
      <c r="ET115" s="23"/>
      <c r="EU115" s="23"/>
      <c r="EV115" s="23"/>
      <c r="EW115" s="23"/>
      <c r="EX115" s="23"/>
      <c r="EY115" s="23"/>
      <c r="EZ115" s="23"/>
      <c r="FA115" s="23"/>
      <c r="FB115" s="23"/>
      <c r="FC115" s="23"/>
      <c r="FD115" s="23"/>
      <c r="FE115" s="23"/>
      <c r="FF115" s="23"/>
      <c r="FG115" s="23"/>
      <c r="FH115" s="23"/>
      <c r="FI115" s="23"/>
      <c r="FJ115" s="23"/>
      <c r="FK115" s="23"/>
      <c r="FL115" s="23"/>
      <c r="FM115" s="23"/>
      <c r="FN115" s="23"/>
      <c r="FO115" s="23"/>
      <c r="FP115" s="23"/>
      <c r="FQ115" s="23"/>
      <c r="FR115" s="23"/>
      <c r="FS115" s="23"/>
      <c r="FT115" s="23"/>
      <c r="FU115" s="23"/>
      <c r="FV115" s="23"/>
      <c r="FW115" s="23"/>
      <c r="FX115" s="23"/>
      <c r="FY115" s="23"/>
      <c r="FZ115" s="23"/>
      <c r="GA115" s="23"/>
      <c r="GB115" s="23"/>
      <c r="GC115" s="23"/>
      <c r="GD115" s="23"/>
      <c r="GE115" s="23"/>
      <c r="GF115" s="23"/>
      <c r="GG115" s="23"/>
      <c r="GH115" s="23"/>
      <c r="GI115" s="23"/>
      <c r="GJ115" s="23"/>
      <c r="GK115" s="23"/>
      <c r="GL115" s="23"/>
      <c r="GM115" s="23"/>
      <c r="GN115" s="23"/>
      <c r="GO115" s="23"/>
      <c r="GP115" s="23"/>
      <c r="GQ115" s="23"/>
      <c r="GR115" s="23"/>
      <c r="GS115" s="23"/>
      <c r="GT115" s="23"/>
      <c r="GU115" s="23"/>
      <c r="GV115" s="23"/>
      <c r="GW115" s="23"/>
      <c r="GX115" s="23"/>
      <c r="GY115" s="23"/>
      <c r="GZ115" s="23"/>
      <c r="HA115" s="23"/>
      <c r="HB115" s="23"/>
      <c r="HC115" s="23"/>
      <c r="HD115" s="23"/>
      <c r="HE115" s="23"/>
      <c r="HF115" s="23"/>
      <c r="HG115" s="23"/>
      <c r="HH115" s="23"/>
      <c r="HI115" s="23"/>
      <c r="HJ115" s="23"/>
    </row>
    <row r="116" spans="1:218" s="10" customFormat="1" x14ac:dyDescent="0.35">
      <c r="A116" s="10" t="s">
        <v>60</v>
      </c>
      <c r="H116" s="151" t="s">
        <v>78</v>
      </c>
      <c r="I116" s="87"/>
      <c r="M116" s="172"/>
      <c r="P116" s="172"/>
      <c r="Q116" s="274"/>
      <c r="R116" s="139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  <c r="DI116" s="22"/>
      <c r="DJ116" s="22"/>
      <c r="DK116" s="22"/>
      <c r="DL116" s="22"/>
      <c r="DM116" s="22"/>
      <c r="DN116" s="22"/>
      <c r="DO116" s="22"/>
      <c r="DP116" s="22"/>
      <c r="DQ116" s="22"/>
      <c r="DR116" s="22"/>
      <c r="DS116" s="22"/>
      <c r="DT116" s="22"/>
      <c r="DU116" s="22"/>
      <c r="DV116" s="22"/>
      <c r="DW116" s="22"/>
      <c r="DX116" s="22"/>
      <c r="DY116" s="22"/>
      <c r="DZ116" s="22"/>
      <c r="EA116" s="22"/>
      <c r="EB116" s="22"/>
      <c r="EC116" s="22"/>
      <c r="ED116" s="22"/>
      <c r="EE116" s="22"/>
      <c r="EF116" s="22"/>
      <c r="EG116" s="22"/>
      <c r="EH116" s="22"/>
      <c r="EI116" s="22"/>
      <c r="EJ116" s="22"/>
      <c r="EK116" s="22"/>
      <c r="EL116" s="22"/>
      <c r="EM116" s="22"/>
      <c r="EN116" s="22"/>
      <c r="EO116" s="22"/>
      <c r="EP116" s="22"/>
      <c r="EQ116" s="22"/>
      <c r="ER116" s="22"/>
      <c r="ES116" s="22"/>
      <c r="ET116" s="22"/>
      <c r="EU116" s="22"/>
      <c r="EV116" s="22"/>
      <c r="EW116" s="22"/>
      <c r="EX116" s="22"/>
      <c r="EY116" s="22"/>
      <c r="EZ116" s="22"/>
      <c r="FA116" s="22"/>
      <c r="FB116" s="22"/>
      <c r="FC116" s="22"/>
      <c r="FD116" s="22"/>
      <c r="FE116" s="22"/>
      <c r="FF116" s="22"/>
      <c r="FG116" s="22"/>
      <c r="FH116" s="22"/>
      <c r="FI116" s="22"/>
      <c r="FJ116" s="22"/>
      <c r="FK116" s="22"/>
      <c r="FL116" s="22"/>
      <c r="FM116" s="22"/>
      <c r="FN116" s="22"/>
      <c r="FO116" s="22"/>
      <c r="FP116" s="22"/>
      <c r="FQ116" s="22"/>
      <c r="FR116" s="22"/>
      <c r="FS116" s="22"/>
      <c r="FT116" s="22"/>
      <c r="FU116" s="22"/>
      <c r="FV116" s="22"/>
      <c r="FW116" s="22"/>
      <c r="FX116" s="22"/>
      <c r="FY116" s="22"/>
      <c r="FZ116" s="22"/>
      <c r="GA116" s="22"/>
      <c r="GB116" s="22"/>
      <c r="GC116" s="22"/>
      <c r="GD116" s="22"/>
      <c r="GE116" s="22"/>
      <c r="GF116" s="22"/>
      <c r="GG116" s="22"/>
      <c r="GH116" s="22"/>
      <c r="GI116" s="22"/>
      <c r="GJ116" s="22"/>
      <c r="GK116" s="22"/>
      <c r="GL116" s="22"/>
      <c r="GM116" s="22"/>
      <c r="GN116" s="22"/>
      <c r="GO116" s="22"/>
      <c r="GP116" s="22"/>
      <c r="GQ116" s="22"/>
      <c r="GR116" s="22"/>
      <c r="GS116" s="22"/>
      <c r="GT116" s="22"/>
      <c r="GU116" s="22"/>
      <c r="GV116" s="22"/>
      <c r="GW116" s="22"/>
      <c r="GX116" s="22"/>
      <c r="GY116" s="22"/>
      <c r="GZ116" s="22"/>
      <c r="HA116" s="22"/>
      <c r="HB116" s="22"/>
      <c r="HC116" s="22"/>
      <c r="HD116" s="22"/>
      <c r="HE116" s="22"/>
      <c r="HF116" s="22"/>
      <c r="HG116" s="22"/>
      <c r="HH116" s="22"/>
      <c r="HI116" s="22"/>
      <c r="HJ116" s="22"/>
    </row>
    <row r="117" spans="1:218" s="24" customFormat="1" x14ac:dyDescent="0.35">
      <c r="A117" s="24" t="s">
        <v>60</v>
      </c>
      <c r="D117" s="157" t="s">
        <v>433</v>
      </c>
      <c r="E117" s="157"/>
      <c r="F117" s="24">
        <v>48</v>
      </c>
      <c r="I117" s="88"/>
      <c r="K117" s="24" t="s">
        <v>2</v>
      </c>
      <c r="M117" s="103"/>
      <c r="N117" s="24" t="s">
        <v>3</v>
      </c>
      <c r="P117" s="103"/>
      <c r="Q117" s="274"/>
      <c r="R117" s="311" t="s">
        <v>515</v>
      </c>
      <c r="S117" s="311" t="s">
        <v>516</v>
      </c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  <c r="BW117" s="51"/>
      <c r="BX117" s="51"/>
      <c r="BY117" s="51"/>
      <c r="BZ117" s="51"/>
      <c r="CA117" s="51"/>
      <c r="CB117" s="51"/>
      <c r="CC117" s="51"/>
      <c r="CD117" s="51"/>
      <c r="CE117" s="51"/>
      <c r="CF117" s="51"/>
      <c r="CG117" s="51"/>
      <c r="CH117" s="51"/>
      <c r="CI117" s="51"/>
      <c r="CJ117" s="51"/>
      <c r="CK117" s="51"/>
      <c r="CL117" s="51"/>
      <c r="CM117" s="51"/>
      <c r="CN117" s="51"/>
      <c r="CO117" s="51"/>
      <c r="CP117" s="51"/>
      <c r="CQ117" s="51"/>
      <c r="CR117" s="51"/>
      <c r="CS117" s="51"/>
      <c r="CT117" s="51"/>
      <c r="CU117" s="51"/>
      <c r="CV117" s="51"/>
      <c r="CW117" s="51"/>
      <c r="CX117" s="51"/>
      <c r="CY117" s="51"/>
      <c r="CZ117" s="51"/>
      <c r="DA117" s="51"/>
      <c r="DB117" s="51"/>
      <c r="DC117" s="51"/>
      <c r="DD117" s="51"/>
      <c r="DE117" s="51"/>
      <c r="DF117" s="51"/>
      <c r="DG117" s="51"/>
      <c r="DH117" s="51"/>
      <c r="DI117" s="51"/>
      <c r="DJ117" s="51"/>
      <c r="DK117" s="51"/>
      <c r="DL117" s="51"/>
      <c r="DM117" s="51"/>
      <c r="DN117" s="51"/>
      <c r="DO117" s="51"/>
      <c r="DP117" s="51"/>
      <c r="DQ117" s="51"/>
      <c r="DR117" s="51"/>
      <c r="DS117" s="51"/>
      <c r="DT117" s="51"/>
      <c r="DU117" s="51"/>
      <c r="DV117" s="51"/>
      <c r="DW117" s="51"/>
      <c r="DX117" s="51"/>
      <c r="DY117" s="51"/>
      <c r="DZ117" s="51"/>
      <c r="EA117" s="51"/>
      <c r="EB117" s="51"/>
      <c r="EC117" s="51"/>
      <c r="ED117" s="51"/>
      <c r="EE117" s="51"/>
      <c r="EF117" s="51"/>
      <c r="EG117" s="51"/>
      <c r="EH117" s="51"/>
      <c r="EI117" s="51"/>
      <c r="EJ117" s="51"/>
      <c r="EK117" s="51"/>
      <c r="EL117" s="51"/>
      <c r="EM117" s="51"/>
      <c r="EN117" s="51"/>
      <c r="EO117" s="51"/>
      <c r="EP117" s="51"/>
      <c r="EQ117" s="51"/>
      <c r="ER117" s="51"/>
      <c r="ES117" s="51"/>
      <c r="ET117" s="51"/>
      <c r="EU117" s="51"/>
      <c r="EV117" s="51"/>
      <c r="EW117" s="51"/>
      <c r="EX117" s="51"/>
      <c r="EY117" s="51"/>
      <c r="EZ117" s="51"/>
      <c r="FA117" s="51"/>
      <c r="FB117" s="51"/>
      <c r="FC117" s="51"/>
      <c r="FD117" s="51"/>
      <c r="FE117" s="51"/>
      <c r="FF117" s="51"/>
      <c r="FG117" s="51"/>
      <c r="FH117" s="51"/>
      <c r="FI117" s="51"/>
      <c r="FJ117" s="51"/>
      <c r="FK117" s="51"/>
      <c r="FL117" s="51"/>
      <c r="FM117" s="51"/>
      <c r="FN117" s="51"/>
      <c r="FO117" s="51"/>
      <c r="FP117" s="51"/>
      <c r="FQ117" s="51"/>
      <c r="FR117" s="51"/>
      <c r="FS117" s="51"/>
      <c r="FT117" s="51"/>
      <c r="FU117" s="51"/>
      <c r="FV117" s="51"/>
      <c r="FW117" s="51"/>
      <c r="FX117" s="51"/>
      <c r="FY117" s="51"/>
      <c r="FZ117" s="51"/>
      <c r="GA117" s="51"/>
      <c r="GB117" s="51"/>
      <c r="GC117" s="51"/>
      <c r="GD117" s="51"/>
      <c r="GE117" s="51"/>
      <c r="GF117" s="51"/>
      <c r="GG117" s="51"/>
      <c r="GH117" s="51"/>
      <c r="GI117" s="51"/>
      <c r="GJ117" s="51"/>
      <c r="GK117" s="51"/>
      <c r="GL117" s="51"/>
      <c r="GM117" s="51"/>
      <c r="GN117" s="51"/>
      <c r="GO117" s="51"/>
      <c r="GP117" s="51"/>
      <c r="GQ117" s="51"/>
      <c r="GR117" s="51"/>
      <c r="GS117" s="51"/>
      <c r="GT117" s="51"/>
      <c r="GU117" s="51"/>
      <c r="GV117" s="51"/>
      <c r="GW117" s="51"/>
      <c r="GX117" s="51"/>
      <c r="GY117" s="51"/>
      <c r="GZ117" s="51"/>
      <c r="HA117" s="51"/>
      <c r="HB117" s="51"/>
      <c r="HC117" s="51"/>
      <c r="HD117" s="51"/>
      <c r="HE117" s="51"/>
      <c r="HF117" s="51"/>
      <c r="HG117" s="51"/>
      <c r="HH117" s="51"/>
      <c r="HI117" s="51"/>
      <c r="HJ117" s="51"/>
    </row>
    <row r="118" spans="1:218" s="12" customFormat="1" x14ac:dyDescent="0.35">
      <c r="A118" s="12" t="s">
        <v>60</v>
      </c>
      <c r="C118" s="157" t="s">
        <v>431</v>
      </c>
      <c r="D118" s="157" t="s">
        <v>432</v>
      </c>
      <c r="E118" s="157" t="s">
        <v>434</v>
      </c>
      <c r="H118" s="12" t="s">
        <v>4</v>
      </c>
      <c r="I118" s="89"/>
      <c r="K118" s="12" t="s">
        <v>5</v>
      </c>
      <c r="L118" s="12" t="s">
        <v>6</v>
      </c>
      <c r="M118" s="173" t="s">
        <v>61</v>
      </c>
      <c r="N118" s="12" t="s">
        <v>5</v>
      </c>
      <c r="O118" s="12" t="s">
        <v>6</v>
      </c>
      <c r="P118" s="173" t="s">
        <v>169</v>
      </c>
      <c r="Q118" s="274"/>
      <c r="R118" s="138" t="s">
        <v>514</v>
      </c>
      <c r="S118" s="138" t="s">
        <v>514</v>
      </c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  <c r="BU118" s="51"/>
      <c r="BV118" s="51"/>
      <c r="BW118" s="51"/>
      <c r="BX118" s="51"/>
      <c r="BY118" s="51"/>
      <c r="BZ118" s="51"/>
      <c r="CA118" s="51"/>
      <c r="CB118" s="51"/>
      <c r="CC118" s="51"/>
      <c r="CD118" s="51"/>
      <c r="CE118" s="51"/>
      <c r="CF118" s="51"/>
      <c r="CG118" s="51"/>
      <c r="CH118" s="51"/>
      <c r="CI118" s="51"/>
      <c r="CJ118" s="51"/>
      <c r="CK118" s="51"/>
      <c r="CL118" s="51"/>
      <c r="CM118" s="51"/>
      <c r="CN118" s="51"/>
      <c r="CO118" s="51"/>
      <c r="CP118" s="51"/>
      <c r="CQ118" s="51"/>
      <c r="CR118" s="51"/>
      <c r="CS118" s="51"/>
      <c r="CT118" s="51"/>
      <c r="CU118" s="51"/>
      <c r="CV118" s="51"/>
      <c r="CW118" s="51"/>
      <c r="CX118" s="51"/>
      <c r="CY118" s="51"/>
      <c r="CZ118" s="51"/>
      <c r="DA118" s="51"/>
      <c r="DB118" s="51"/>
      <c r="DC118" s="51"/>
      <c r="DD118" s="51"/>
      <c r="DE118" s="51"/>
      <c r="DF118" s="51"/>
      <c r="DG118" s="51"/>
      <c r="DH118" s="51"/>
      <c r="DI118" s="51"/>
      <c r="DJ118" s="51"/>
      <c r="DK118" s="51"/>
      <c r="DL118" s="51"/>
      <c r="DM118" s="51"/>
      <c r="DN118" s="51"/>
      <c r="DO118" s="51"/>
      <c r="DP118" s="51"/>
      <c r="DQ118" s="51"/>
      <c r="DR118" s="51"/>
      <c r="DS118" s="51"/>
      <c r="DT118" s="51"/>
      <c r="DU118" s="51"/>
      <c r="DV118" s="51"/>
      <c r="DW118" s="51"/>
      <c r="DX118" s="51"/>
      <c r="DY118" s="51"/>
      <c r="DZ118" s="51"/>
      <c r="EA118" s="51"/>
      <c r="EB118" s="51"/>
      <c r="EC118" s="51"/>
      <c r="ED118" s="51"/>
      <c r="EE118" s="51"/>
      <c r="EF118" s="51"/>
      <c r="EG118" s="51"/>
      <c r="EH118" s="51"/>
      <c r="EI118" s="51"/>
      <c r="EJ118" s="51"/>
      <c r="EK118" s="51"/>
      <c r="EL118" s="51"/>
      <c r="EM118" s="51"/>
      <c r="EN118" s="51"/>
      <c r="EO118" s="51"/>
      <c r="EP118" s="51"/>
      <c r="EQ118" s="51"/>
      <c r="ER118" s="51"/>
      <c r="ES118" s="51"/>
      <c r="ET118" s="51"/>
      <c r="EU118" s="51"/>
      <c r="EV118" s="51"/>
      <c r="EW118" s="51"/>
      <c r="EX118" s="51"/>
      <c r="EY118" s="51"/>
      <c r="EZ118" s="51"/>
      <c r="FA118" s="51"/>
      <c r="FB118" s="51"/>
      <c r="FC118" s="51"/>
      <c r="FD118" s="51"/>
      <c r="FE118" s="51"/>
      <c r="FF118" s="51"/>
      <c r="FG118" s="51"/>
      <c r="FH118" s="51"/>
      <c r="FI118" s="51"/>
      <c r="FJ118" s="51"/>
      <c r="FK118" s="51"/>
      <c r="FL118" s="51"/>
      <c r="FM118" s="51"/>
      <c r="FN118" s="51"/>
      <c r="FO118" s="51"/>
      <c r="FP118" s="51"/>
      <c r="FQ118" s="51"/>
      <c r="FR118" s="51"/>
      <c r="FS118" s="51"/>
      <c r="FT118" s="51"/>
      <c r="FU118" s="51"/>
      <c r="FV118" s="51"/>
      <c r="FW118" s="51"/>
      <c r="FX118" s="51"/>
      <c r="FY118" s="51"/>
      <c r="FZ118" s="51"/>
      <c r="GA118" s="51"/>
      <c r="GB118" s="51"/>
      <c r="GC118" s="51"/>
      <c r="GD118" s="51"/>
      <c r="GE118" s="51"/>
      <c r="GF118" s="51"/>
      <c r="GG118" s="51"/>
      <c r="GH118" s="51"/>
      <c r="GI118" s="51"/>
      <c r="GJ118" s="51"/>
      <c r="GK118" s="51"/>
      <c r="GL118" s="51"/>
      <c r="GM118" s="51"/>
      <c r="GN118" s="51"/>
      <c r="GO118" s="51"/>
      <c r="GP118" s="51"/>
      <c r="GQ118" s="51"/>
      <c r="GR118" s="51"/>
      <c r="GS118" s="51"/>
      <c r="GT118" s="51"/>
      <c r="GU118" s="51"/>
      <c r="GV118" s="51"/>
      <c r="GW118" s="51"/>
      <c r="GX118" s="51"/>
      <c r="GY118" s="51"/>
      <c r="GZ118" s="51"/>
      <c r="HA118" s="51"/>
      <c r="HB118" s="51"/>
      <c r="HC118" s="51"/>
      <c r="HD118" s="51"/>
      <c r="HE118" s="51"/>
      <c r="HF118" s="51"/>
      <c r="HG118" s="51"/>
      <c r="HH118" s="51"/>
      <c r="HI118" s="51"/>
      <c r="HJ118" s="51"/>
    </row>
    <row r="119" spans="1:218" s="12" customFormat="1" ht="15.5" x14ac:dyDescent="0.35">
      <c r="C119" s="7" t="s">
        <v>57</v>
      </c>
      <c r="D119" s="7" t="s">
        <v>439</v>
      </c>
      <c r="E119" s="7"/>
      <c r="F119" s="158" t="s">
        <v>208</v>
      </c>
      <c r="G119" s="7" t="s">
        <v>46</v>
      </c>
      <c r="H119" s="160" t="s">
        <v>365</v>
      </c>
      <c r="I119" s="90"/>
      <c r="J119" s="11"/>
      <c r="K119" s="7">
        <v>15.593999999999999</v>
      </c>
      <c r="L119" s="7">
        <v>21.367000000000001</v>
      </c>
      <c r="M119" s="152">
        <f t="shared" ref="M119:M166" si="9">SUM(K119:L119)</f>
        <v>36.960999999999999</v>
      </c>
      <c r="N119" s="173">
        <v>10</v>
      </c>
      <c r="O119" s="11"/>
      <c r="P119" s="152">
        <f t="shared" ref="P119:P166" si="10">SUM(N119:O119)</f>
        <v>10</v>
      </c>
      <c r="Q119" s="274"/>
      <c r="R119" s="139">
        <v>10</v>
      </c>
      <c r="S119" s="139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1"/>
      <c r="BS119" s="51"/>
      <c r="BT119" s="51"/>
      <c r="BU119" s="51"/>
      <c r="BV119" s="51"/>
      <c r="BW119" s="51"/>
      <c r="BX119" s="51"/>
      <c r="BY119" s="51"/>
      <c r="BZ119" s="51"/>
      <c r="CA119" s="51"/>
      <c r="CB119" s="51"/>
      <c r="CC119" s="51"/>
      <c r="CD119" s="51"/>
      <c r="CE119" s="51"/>
      <c r="CF119" s="51"/>
      <c r="CG119" s="51"/>
      <c r="CH119" s="51"/>
      <c r="CI119" s="51"/>
      <c r="CJ119" s="51"/>
      <c r="CK119" s="51"/>
      <c r="CL119" s="51"/>
      <c r="CM119" s="51"/>
      <c r="CN119" s="51"/>
      <c r="CO119" s="51"/>
      <c r="CP119" s="51"/>
      <c r="CQ119" s="51"/>
      <c r="CR119" s="51"/>
      <c r="CS119" s="51"/>
      <c r="CT119" s="51"/>
      <c r="CU119" s="51"/>
      <c r="CV119" s="51"/>
      <c r="CW119" s="51"/>
      <c r="CX119" s="51"/>
      <c r="CY119" s="51"/>
      <c r="CZ119" s="51"/>
      <c r="DA119" s="51"/>
      <c r="DB119" s="51"/>
      <c r="DC119" s="51"/>
      <c r="DD119" s="51"/>
      <c r="DE119" s="51"/>
      <c r="DF119" s="51"/>
      <c r="DG119" s="51"/>
      <c r="DH119" s="51"/>
      <c r="DI119" s="51"/>
      <c r="DJ119" s="51"/>
      <c r="DK119" s="51"/>
      <c r="DL119" s="51"/>
      <c r="DM119" s="51"/>
      <c r="DN119" s="51"/>
      <c r="DO119" s="51"/>
      <c r="DP119" s="51"/>
      <c r="DQ119" s="51"/>
      <c r="DR119" s="51"/>
      <c r="DS119" s="51"/>
      <c r="DT119" s="51"/>
      <c r="DU119" s="51"/>
      <c r="DV119" s="51"/>
      <c r="DW119" s="51"/>
      <c r="DX119" s="51"/>
      <c r="DY119" s="51"/>
      <c r="DZ119" s="51"/>
      <c r="EA119" s="51"/>
      <c r="EB119" s="51"/>
      <c r="EC119" s="51"/>
      <c r="ED119" s="51"/>
      <c r="EE119" s="51"/>
      <c r="EF119" s="51"/>
      <c r="EG119" s="51"/>
      <c r="EH119" s="51"/>
      <c r="EI119" s="51"/>
      <c r="EJ119" s="51"/>
      <c r="EK119" s="51"/>
      <c r="EL119" s="51"/>
      <c r="EM119" s="51"/>
      <c r="EN119" s="51"/>
      <c r="EO119" s="51"/>
      <c r="EP119" s="51"/>
      <c r="EQ119" s="51"/>
      <c r="ER119" s="51"/>
      <c r="ES119" s="51"/>
      <c r="ET119" s="51"/>
      <c r="EU119" s="51"/>
      <c r="EV119" s="51"/>
      <c r="EW119" s="51"/>
      <c r="EX119" s="51"/>
      <c r="EY119" s="51"/>
      <c r="EZ119" s="51"/>
      <c r="FA119" s="51"/>
      <c r="FB119" s="51"/>
      <c r="FC119" s="51"/>
      <c r="FD119" s="51"/>
      <c r="FE119" s="51"/>
      <c r="FF119" s="51"/>
      <c r="FG119" s="51"/>
      <c r="FH119" s="51"/>
      <c r="FI119" s="51"/>
      <c r="FJ119" s="51"/>
      <c r="FK119" s="51"/>
      <c r="FL119" s="51"/>
      <c r="FM119" s="51"/>
      <c r="FN119" s="51"/>
      <c r="FO119" s="51"/>
      <c r="FP119" s="51"/>
      <c r="FQ119" s="51"/>
      <c r="FR119" s="51"/>
      <c r="FS119" s="51"/>
      <c r="FT119" s="51"/>
      <c r="FU119" s="51"/>
      <c r="FV119" s="51"/>
      <c r="FW119" s="51"/>
      <c r="FX119" s="51"/>
      <c r="FY119" s="51"/>
      <c r="FZ119" s="51"/>
      <c r="GA119" s="51"/>
      <c r="GB119" s="51"/>
      <c r="GC119" s="51"/>
      <c r="GD119" s="51"/>
      <c r="GE119" s="51"/>
      <c r="GF119" s="51"/>
      <c r="GG119" s="51"/>
      <c r="GH119" s="51"/>
      <c r="GI119" s="51"/>
      <c r="GJ119" s="51"/>
      <c r="GK119" s="51"/>
      <c r="GL119" s="51"/>
      <c r="GM119" s="51"/>
      <c r="GN119" s="51"/>
      <c r="GO119" s="51"/>
      <c r="GP119" s="51"/>
      <c r="GQ119" s="51"/>
      <c r="GR119" s="51"/>
      <c r="GS119" s="51"/>
      <c r="GT119" s="51"/>
      <c r="GU119" s="51"/>
      <c r="GV119" s="51"/>
      <c r="GW119" s="51"/>
      <c r="GX119" s="51"/>
      <c r="GY119" s="51"/>
      <c r="GZ119" s="51"/>
      <c r="HA119" s="51"/>
      <c r="HB119" s="51"/>
      <c r="HC119" s="51"/>
      <c r="HD119" s="51"/>
      <c r="HE119" s="51"/>
      <c r="HF119" s="51"/>
      <c r="HG119" s="51"/>
      <c r="HH119" s="51"/>
      <c r="HI119" s="51"/>
      <c r="HJ119" s="51"/>
    </row>
    <row r="120" spans="1:218" s="12" customFormat="1" ht="15.5" x14ac:dyDescent="0.35">
      <c r="C120" s="7" t="s">
        <v>57</v>
      </c>
      <c r="D120" s="7" t="s">
        <v>439</v>
      </c>
      <c r="E120" s="7"/>
      <c r="F120" s="158" t="s">
        <v>208</v>
      </c>
      <c r="G120" s="7" t="s">
        <v>46</v>
      </c>
      <c r="H120" s="160" t="s">
        <v>370</v>
      </c>
      <c r="I120" s="90"/>
      <c r="J120" s="11"/>
      <c r="K120" s="7">
        <v>16.257000000000001</v>
      </c>
      <c r="L120" s="7">
        <v>16.667999999999999</v>
      </c>
      <c r="M120" s="152">
        <f t="shared" si="9"/>
        <v>32.924999999999997</v>
      </c>
      <c r="N120" s="173">
        <v>9</v>
      </c>
      <c r="O120" s="173">
        <v>4</v>
      </c>
      <c r="P120" s="152">
        <f t="shared" si="10"/>
        <v>13</v>
      </c>
      <c r="Q120" s="274"/>
      <c r="R120" s="139">
        <v>9</v>
      </c>
      <c r="S120" s="139">
        <v>4</v>
      </c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  <c r="CE120" s="51"/>
      <c r="CF120" s="51"/>
      <c r="CG120" s="51"/>
      <c r="CH120" s="51"/>
      <c r="CI120" s="51"/>
      <c r="CJ120" s="51"/>
      <c r="CK120" s="51"/>
      <c r="CL120" s="51"/>
      <c r="CM120" s="51"/>
      <c r="CN120" s="51"/>
      <c r="CO120" s="51"/>
      <c r="CP120" s="51"/>
      <c r="CQ120" s="51"/>
      <c r="CR120" s="51"/>
      <c r="CS120" s="51"/>
      <c r="CT120" s="51"/>
      <c r="CU120" s="51"/>
      <c r="CV120" s="51"/>
      <c r="CW120" s="51"/>
      <c r="CX120" s="51"/>
      <c r="CY120" s="51"/>
      <c r="CZ120" s="51"/>
      <c r="DA120" s="51"/>
      <c r="DB120" s="51"/>
      <c r="DC120" s="51"/>
      <c r="DD120" s="51"/>
      <c r="DE120" s="51"/>
      <c r="DF120" s="51"/>
      <c r="DG120" s="51"/>
      <c r="DH120" s="51"/>
      <c r="DI120" s="51"/>
      <c r="DJ120" s="51"/>
      <c r="DK120" s="51"/>
      <c r="DL120" s="51"/>
      <c r="DM120" s="51"/>
      <c r="DN120" s="51"/>
      <c r="DO120" s="51"/>
      <c r="DP120" s="51"/>
      <c r="DQ120" s="51"/>
      <c r="DR120" s="51"/>
      <c r="DS120" s="51"/>
      <c r="DT120" s="51"/>
      <c r="DU120" s="51"/>
      <c r="DV120" s="51"/>
      <c r="DW120" s="51"/>
      <c r="DX120" s="51"/>
      <c r="DY120" s="51"/>
      <c r="DZ120" s="51"/>
      <c r="EA120" s="51"/>
      <c r="EB120" s="51"/>
      <c r="EC120" s="51"/>
      <c r="ED120" s="51"/>
      <c r="EE120" s="51"/>
      <c r="EF120" s="51"/>
      <c r="EG120" s="51"/>
      <c r="EH120" s="51"/>
      <c r="EI120" s="51"/>
      <c r="EJ120" s="51"/>
      <c r="EK120" s="51"/>
      <c r="EL120" s="51"/>
      <c r="EM120" s="51"/>
      <c r="EN120" s="51"/>
      <c r="EO120" s="51"/>
      <c r="EP120" s="51"/>
      <c r="EQ120" s="51"/>
      <c r="ER120" s="51"/>
      <c r="ES120" s="51"/>
      <c r="ET120" s="51"/>
      <c r="EU120" s="51"/>
      <c r="EV120" s="51"/>
      <c r="EW120" s="51"/>
      <c r="EX120" s="51"/>
      <c r="EY120" s="51"/>
      <c r="EZ120" s="51"/>
      <c r="FA120" s="51"/>
      <c r="FB120" s="51"/>
      <c r="FC120" s="51"/>
      <c r="FD120" s="51"/>
      <c r="FE120" s="51"/>
      <c r="FF120" s="51"/>
      <c r="FG120" s="51"/>
      <c r="FH120" s="51"/>
      <c r="FI120" s="51"/>
      <c r="FJ120" s="51"/>
      <c r="FK120" s="51"/>
      <c r="FL120" s="51"/>
      <c r="FM120" s="51"/>
      <c r="FN120" s="51"/>
      <c r="FO120" s="51"/>
      <c r="FP120" s="51"/>
      <c r="FQ120" s="51"/>
      <c r="FR120" s="51"/>
      <c r="FS120" s="51"/>
      <c r="FT120" s="51"/>
      <c r="FU120" s="51"/>
      <c r="FV120" s="51"/>
      <c r="FW120" s="51"/>
      <c r="FX120" s="51"/>
      <c r="FY120" s="51"/>
      <c r="FZ120" s="51"/>
      <c r="GA120" s="51"/>
      <c r="GB120" s="51"/>
      <c r="GC120" s="51"/>
      <c r="GD120" s="51"/>
      <c r="GE120" s="51"/>
      <c r="GF120" s="51"/>
      <c r="GG120" s="51"/>
      <c r="GH120" s="51"/>
      <c r="GI120" s="51"/>
      <c r="GJ120" s="51"/>
      <c r="GK120" s="51"/>
      <c r="GL120" s="51"/>
      <c r="GM120" s="51"/>
      <c r="GN120" s="51"/>
      <c r="GO120" s="51"/>
      <c r="GP120" s="51"/>
      <c r="GQ120" s="51"/>
      <c r="GR120" s="51"/>
      <c r="GS120" s="51"/>
      <c r="GT120" s="51"/>
      <c r="GU120" s="51"/>
      <c r="GV120" s="51"/>
      <c r="GW120" s="51"/>
      <c r="GX120" s="51"/>
      <c r="GY120" s="51"/>
      <c r="GZ120" s="51"/>
      <c r="HA120" s="51"/>
      <c r="HB120" s="51"/>
      <c r="HC120" s="51"/>
      <c r="HD120" s="51"/>
      <c r="HE120" s="51"/>
      <c r="HF120" s="51"/>
      <c r="HG120" s="51"/>
      <c r="HH120" s="51"/>
      <c r="HI120" s="51"/>
      <c r="HJ120" s="51"/>
    </row>
    <row r="121" spans="1:218" s="12" customFormat="1" ht="15.5" x14ac:dyDescent="0.35">
      <c r="C121" s="7" t="s">
        <v>57</v>
      </c>
      <c r="D121" s="7"/>
      <c r="E121" s="7"/>
      <c r="F121" s="158" t="s">
        <v>208</v>
      </c>
      <c r="G121" s="7" t="s">
        <v>46</v>
      </c>
      <c r="H121" s="160" t="s">
        <v>386</v>
      </c>
      <c r="I121" s="90"/>
      <c r="J121" s="11"/>
      <c r="K121" s="7">
        <v>16.309999999999999</v>
      </c>
      <c r="L121" s="7">
        <v>16.262</v>
      </c>
      <c r="M121" s="152">
        <f t="shared" si="9"/>
        <v>32.572000000000003</v>
      </c>
      <c r="N121" s="173">
        <v>8</v>
      </c>
      <c r="O121" s="173">
        <v>10</v>
      </c>
      <c r="P121" s="152">
        <f t="shared" si="10"/>
        <v>18</v>
      </c>
      <c r="Q121" s="274" t="s">
        <v>498</v>
      </c>
      <c r="R121" s="139">
        <v>8</v>
      </c>
      <c r="S121" s="139">
        <v>10</v>
      </c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1"/>
      <c r="BT121" s="51"/>
      <c r="BU121" s="51"/>
      <c r="BV121" s="51"/>
      <c r="BW121" s="51"/>
      <c r="BX121" s="51"/>
      <c r="BY121" s="51"/>
      <c r="BZ121" s="51"/>
      <c r="CA121" s="51"/>
      <c r="CB121" s="51"/>
      <c r="CC121" s="51"/>
      <c r="CD121" s="51"/>
      <c r="CE121" s="51"/>
      <c r="CF121" s="51"/>
      <c r="CG121" s="51"/>
      <c r="CH121" s="51"/>
      <c r="CI121" s="51"/>
      <c r="CJ121" s="51"/>
      <c r="CK121" s="51"/>
      <c r="CL121" s="51"/>
      <c r="CM121" s="51"/>
      <c r="CN121" s="51"/>
      <c r="CO121" s="51"/>
      <c r="CP121" s="51"/>
      <c r="CQ121" s="51"/>
      <c r="CR121" s="51"/>
      <c r="CS121" s="51"/>
      <c r="CT121" s="51"/>
      <c r="CU121" s="51"/>
      <c r="CV121" s="51"/>
      <c r="CW121" s="51"/>
      <c r="CX121" s="51"/>
      <c r="CY121" s="51"/>
      <c r="CZ121" s="51"/>
      <c r="DA121" s="51"/>
      <c r="DB121" s="51"/>
      <c r="DC121" s="51"/>
      <c r="DD121" s="51"/>
      <c r="DE121" s="51"/>
      <c r="DF121" s="51"/>
      <c r="DG121" s="51"/>
      <c r="DH121" s="51"/>
      <c r="DI121" s="51"/>
      <c r="DJ121" s="51"/>
      <c r="DK121" s="51"/>
      <c r="DL121" s="51"/>
      <c r="DM121" s="51"/>
      <c r="DN121" s="51"/>
      <c r="DO121" s="51"/>
      <c r="DP121" s="51"/>
      <c r="DQ121" s="51"/>
      <c r="DR121" s="51"/>
      <c r="DS121" s="51"/>
      <c r="DT121" s="51"/>
      <c r="DU121" s="51"/>
      <c r="DV121" s="51"/>
      <c r="DW121" s="51"/>
      <c r="DX121" s="51"/>
      <c r="DY121" s="51"/>
      <c r="DZ121" s="51"/>
      <c r="EA121" s="51"/>
      <c r="EB121" s="51"/>
      <c r="EC121" s="51"/>
      <c r="ED121" s="51"/>
      <c r="EE121" s="51"/>
      <c r="EF121" s="51"/>
      <c r="EG121" s="51"/>
      <c r="EH121" s="51"/>
      <c r="EI121" s="51"/>
      <c r="EJ121" s="51"/>
      <c r="EK121" s="51"/>
      <c r="EL121" s="51"/>
      <c r="EM121" s="51"/>
      <c r="EN121" s="51"/>
      <c r="EO121" s="51"/>
      <c r="EP121" s="51"/>
      <c r="EQ121" s="51"/>
      <c r="ER121" s="51"/>
      <c r="ES121" s="51"/>
      <c r="ET121" s="51"/>
      <c r="EU121" s="51"/>
      <c r="EV121" s="51"/>
      <c r="EW121" s="51"/>
      <c r="EX121" s="51"/>
      <c r="EY121" s="51"/>
      <c r="EZ121" s="51"/>
      <c r="FA121" s="51"/>
      <c r="FB121" s="51"/>
      <c r="FC121" s="51"/>
      <c r="FD121" s="51"/>
      <c r="FE121" s="51"/>
      <c r="FF121" s="51"/>
      <c r="FG121" s="51"/>
      <c r="FH121" s="51"/>
      <c r="FI121" s="51"/>
      <c r="FJ121" s="51"/>
      <c r="FK121" s="51"/>
      <c r="FL121" s="51"/>
      <c r="FM121" s="51"/>
      <c r="FN121" s="51"/>
      <c r="FO121" s="51"/>
      <c r="FP121" s="51"/>
      <c r="FQ121" s="51"/>
      <c r="FR121" s="51"/>
      <c r="FS121" s="51"/>
      <c r="FT121" s="51"/>
      <c r="FU121" s="51"/>
      <c r="FV121" s="51"/>
      <c r="FW121" s="51"/>
      <c r="FX121" s="51"/>
      <c r="FY121" s="51"/>
      <c r="FZ121" s="51"/>
      <c r="GA121" s="51"/>
      <c r="GB121" s="51"/>
      <c r="GC121" s="51"/>
      <c r="GD121" s="51"/>
      <c r="GE121" s="51"/>
      <c r="GF121" s="51"/>
      <c r="GG121" s="51"/>
      <c r="GH121" s="51"/>
      <c r="GI121" s="51"/>
      <c r="GJ121" s="51"/>
      <c r="GK121" s="51"/>
      <c r="GL121" s="51"/>
      <c r="GM121" s="51"/>
      <c r="GN121" s="51"/>
      <c r="GO121" s="51"/>
      <c r="GP121" s="51"/>
      <c r="GQ121" s="51"/>
      <c r="GR121" s="51"/>
      <c r="GS121" s="51"/>
      <c r="GT121" s="51"/>
      <c r="GU121" s="51"/>
      <c r="GV121" s="51"/>
      <c r="GW121" s="51"/>
      <c r="GX121" s="51"/>
      <c r="GY121" s="51"/>
      <c r="GZ121" s="51"/>
      <c r="HA121" s="51"/>
      <c r="HB121" s="51"/>
      <c r="HC121" s="51"/>
      <c r="HD121" s="51"/>
      <c r="HE121" s="51"/>
      <c r="HF121" s="51"/>
      <c r="HG121" s="51"/>
      <c r="HH121" s="51"/>
      <c r="HI121" s="51"/>
      <c r="HJ121" s="51"/>
    </row>
    <row r="122" spans="1:218" s="12" customFormat="1" ht="15.5" x14ac:dyDescent="0.35">
      <c r="C122" s="7" t="s">
        <v>57</v>
      </c>
      <c r="D122" s="7"/>
      <c r="E122" s="7"/>
      <c r="F122" s="158" t="s">
        <v>208</v>
      </c>
      <c r="G122" s="7" t="s">
        <v>46</v>
      </c>
      <c r="H122" s="160" t="s">
        <v>407</v>
      </c>
      <c r="I122" s="90"/>
      <c r="J122" s="11"/>
      <c r="K122" s="7">
        <v>16.611000000000001</v>
      </c>
      <c r="L122" s="7">
        <v>16.341999999999999</v>
      </c>
      <c r="M122" s="152">
        <f t="shared" si="9"/>
        <v>32.953000000000003</v>
      </c>
      <c r="N122" s="173">
        <v>7</v>
      </c>
      <c r="O122" s="173">
        <v>8</v>
      </c>
      <c r="P122" s="152">
        <f t="shared" si="10"/>
        <v>15</v>
      </c>
      <c r="Q122" s="274"/>
      <c r="R122" s="139">
        <v>7</v>
      </c>
      <c r="S122" s="139">
        <v>8</v>
      </c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  <c r="CE122" s="51"/>
      <c r="CF122" s="51"/>
      <c r="CG122" s="51"/>
      <c r="CH122" s="51"/>
      <c r="CI122" s="51"/>
      <c r="CJ122" s="51"/>
      <c r="CK122" s="51"/>
      <c r="CL122" s="51"/>
      <c r="CM122" s="51"/>
      <c r="CN122" s="51"/>
      <c r="CO122" s="51"/>
      <c r="CP122" s="51"/>
      <c r="CQ122" s="51"/>
      <c r="CR122" s="51"/>
      <c r="CS122" s="51"/>
      <c r="CT122" s="51"/>
      <c r="CU122" s="51"/>
      <c r="CV122" s="51"/>
      <c r="CW122" s="51"/>
      <c r="CX122" s="51"/>
      <c r="CY122" s="51"/>
      <c r="CZ122" s="51"/>
      <c r="DA122" s="51"/>
      <c r="DB122" s="51"/>
      <c r="DC122" s="51"/>
      <c r="DD122" s="51"/>
      <c r="DE122" s="51"/>
      <c r="DF122" s="51"/>
      <c r="DG122" s="51"/>
      <c r="DH122" s="51"/>
      <c r="DI122" s="51"/>
      <c r="DJ122" s="51"/>
      <c r="DK122" s="51"/>
      <c r="DL122" s="51"/>
      <c r="DM122" s="51"/>
      <c r="DN122" s="51"/>
      <c r="DO122" s="51"/>
      <c r="DP122" s="51"/>
      <c r="DQ122" s="51"/>
      <c r="DR122" s="51"/>
      <c r="DS122" s="51"/>
      <c r="DT122" s="51"/>
      <c r="DU122" s="51"/>
      <c r="DV122" s="51"/>
      <c r="DW122" s="51"/>
      <c r="DX122" s="51"/>
      <c r="DY122" s="51"/>
      <c r="DZ122" s="51"/>
      <c r="EA122" s="51"/>
      <c r="EB122" s="51"/>
      <c r="EC122" s="51"/>
      <c r="ED122" s="51"/>
      <c r="EE122" s="51"/>
      <c r="EF122" s="51"/>
      <c r="EG122" s="51"/>
      <c r="EH122" s="51"/>
      <c r="EI122" s="51"/>
      <c r="EJ122" s="51"/>
      <c r="EK122" s="51"/>
      <c r="EL122" s="51"/>
      <c r="EM122" s="51"/>
      <c r="EN122" s="51"/>
      <c r="EO122" s="51"/>
      <c r="EP122" s="51"/>
      <c r="EQ122" s="51"/>
      <c r="ER122" s="51"/>
      <c r="ES122" s="51"/>
      <c r="ET122" s="51"/>
      <c r="EU122" s="51"/>
      <c r="EV122" s="51"/>
      <c r="EW122" s="51"/>
      <c r="EX122" s="51"/>
      <c r="EY122" s="51"/>
      <c r="EZ122" s="51"/>
      <c r="FA122" s="51"/>
      <c r="FB122" s="51"/>
      <c r="FC122" s="51"/>
      <c r="FD122" s="51"/>
      <c r="FE122" s="51"/>
      <c r="FF122" s="51"/>
      <c r="FG122" s="51"/>
      <c r="FH122" s="51"/>
      <c r="FI122" s="51"/>
      <c r="FJ122" s="51"/>
      <c r="FK122" s="51"/>
      <c r="FL122" s="51"/>
      <c r="FM122" s="51"/>
      <c r="FN122" s="51"/>
      <c r="FO122" s="51"/>
      <c r="FP122" s="51"/>
      <c r="FQ122" s="51"/>
      <c r="FR122" s="51"/>
      <c r="FS122" s="51"/>
      <c r="FT122" s="51"/>
      <c r="FU122" s="51"/>
      <c r="FV122" s="51"/>
      <c r="FW122" s="51"/>
      <c r="FX122" s="51"/>
      <c r="FY122" s="51"/>
      <c r="FZ122" s="51"/>
      <c r="GA122" s="51"/>
      <c r="GB122" s="51"/>
      <c r="GC122" s="51"/>
      <c r="GD122" s="51"/>
      <c r="GE122" s="51"/>
      <c r="GF122" s="51"/>
      <c r="GG122" s="51"/>
      <c r="GH122" s="51"/>
      <c r="GI122" s="51"/>
      <c r="GJ122" s="51"/>
      <c r="GK122" s="51"/>
      <c r="GL122" s="51"/>
      <c r="GM122" s="51"/>
      <c r="GN122" s="51"/>
      <c r="GO122" s="51"/>
      <c r="GP122" s="51"/>
      <c r="GQ122" s="51"/>
      <c r="GR122" s="51"/>
      <c r="GS122" s="51"/>
      <c r="GT122" s="51"/>
      <c r="GU122" s="51"/>
      <c r="GV122" s="51"/>
      <c r="GW122" s="51"/>
      <c r="GX122" s="51"/>
      <c r="GY122" s="51"/>
      <c r="GZ122" s="51"/>
      <c r="HA122" s="51"/>
      <c r="HB122" s="51"/>
      <c r="HC122" s="51"/>
      <c r="HD122" s="51"/>
      <c r="HE122" s="51"/>
      <c r="HF122" s="51"/>
      <c r="HG122" s="51"/>
      <c r="HH122" s="51"/>
      <c r="HI122" s="51"/>
      <c r="HJ122" s="51"/>
    </row>
    <row r="123" spans="1:218" s="12" customFormat="1" ht="15.5" x14ac:dyDescent="0.35">
      <c r="C123" s="7" t="s">
        <v>57</v>
      </c>
      <c r="D123" s="142"/>
      <c r="E123" s="142"/>
      <c r="F123" s="158" t="s">
        <v>208</v>
      </c>
      <c r="G123" s="7" t="s">
        <v>46</v>
      </c>
      <c r="H123" s="160" t="s">
        <v>396</v>
      </c>
      <c r="I123" s="90"/>
      <c r="J123" s="11"/>
      <c r="K123" s="7">
        <v>16.637</v>
      </c>
      <c r="L123" s="7">
        <v>16.62</v>
      </c>
      <c r="M123" s="152">
        <f t="shared" si="9"/>
        <v>33.257000000000005</v>
      </c>
      <c r="N123" s="173">
        <v>6</v>
      </c>
      <c r="O123" s="173">
        <v>7</v>
      </c>
      <c r="P123" s="152">
        <f t="shared" si="10"/>
        <v>13</v>
      </c>
      <c r="Q123" s="274"/>
      <c r="R123" s="139">
        <v>6</v>
      </c>
      <c r="S123" s="139">
        <v>7</v>
      </c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51"/>
      <c r="CG123" s="51"/>
      <c r="CH123" s="51"/>
      <c r="CI123" s="51"/>
      <c r="CJ123" s="51"/>
      <c r="CK123" s="51"/>
      <c r="CL123" s="51"/>
      <c r="CM123" s="51"/>
      <c r="CN123" s="51"/>
      <c r="CO123" s="51"/>
      <c r="CP123" s="51"/>
      <c r="CQ123" s="51"/>
      <c r="CR123" s="51"/>
      <c r="CS123" s="51"/>
      <c r="CT123" s="51"/>
      <c r="CU123" s="51"/>
      <c r="CV123" s="51"/>
      <c r="CW123" s="51"/>
      <c r="CX123" s="51"/>
      <c r="CY123" s="51"/>
      <c r="CZ123" s="51"/>
      <c r="DA123" s="51"/>
      <c r="DB123" s="51"/>
      <c r="DC123" s="51"/>
      <c r="DD123" s="51"/>
      <c r="DE123" s="51"/>
      <c r="DF123" s="51"/>
      <c r="DG123" s="51"/>
      <c r="DH123" s="51"/>
      <c r="DI123" s="51"/>
      <c r="DJ123" s="51"/>
      <c r="DK123" s="51"/>
      <c r="DL123" s="51"/>
      <c r="DM123" s="51"/>
      <c r="DN123" s="51"/>
      <c r="DO123" s="51"/>
      <c r="DP123" s="51"/>
      <c r="DQ123" s="51"/>
      <c r="DR123" s="51"/>
      <c r="DS123" s="51"/>
      <c r="DT123" s="51"/>
      <c r="DU123" s="51"/>
      <c r="DV123" s="51"/>
      <c r="DW123" s="51"/>
      <c r="DX123" s="51"/>
      <c r="DY123" s="51"/>
      <c r="DZ123" s="51"/>
      <c r="EA123" s="51"/>
      <c r="EB123" s="51"/>
      <c r="EC123" s="51"/>
      <c r="ED123" s="51"/>
      <c r="EE123" s="51"/>
      <c r="EF123" s="51"/>
      <c r="EG123" s="51"/>
      <c r="EH123" s="51"/>
      <c r="EI123" s="51"/>
      <c r="EJ123" s="51"/>
      <c r="EK123" s="51"/>
      <c r="EL123" s="51"/>
      <c r="EM123" s="51"/>
      <c r="EN123" s="51"/>
      <c r="EO123" s="51"/>
      <c r="EP123" s="51"/>
      <c r="EQ123" s="51"/>
      <c r="ER123" s="51"/>
      <c r="ES123" s="51"/>
      <c r="ET123" s="51"/>
      <c r="EU123" s="51"/>
      <c r="EV123" s="51"/>
      <c r="EW123" s="51"/>
      <c r="EX123" s="51"/>
      <c r="EY123" s="51"/>
      <c r="EZ123" s="51"/>
      <c r="FA123" s="51"/>
      <c r="FB123" s="51"/>
      <c r="FC123" s="51"/>
      <c r="FD123" s="51"/>
      <c r="FE123" s="51"/>
      <c r="FF123" s="51"/>
      <c r="FG123" s="51"/>
      <c r="FH123" s="51"/>
      <c r="FI123" s="51"/>
      <c r="FJ123" s="51"/>
      <c r="FK123" s="51"/>
      <c r="FL123" s="51"/>
      <c r="FM123" s="51"/>
      <c r="FN123" s="51"/>
      <c r="FO123" s="51"/>
      <c r="FP123" s="51"/>
      <c r="FQ123" s="51"/>
      <c r="FR123" s="51"/>
      <c r="FS123" s="51"/>
      <c r="FT123" s="51"/>
      <c r="FU123" s="51"/>
      <c r="FV123" s="51"/>
      <c r="FW123" s="51"/>
      <c r="FX123" s="51"/>
      <c r="FY123" s="51"/>
      <c r="FZ123" s="51"/>
      <c r="GA123" s="51"/>
      <c r="GB123" s="51"/>
      <c r="GC123" s="51"/>
      <c r="GD123" s="51"/>
      <c r="GE123" s="51"/>
      <c r="GF123" s="51"/>
      <c r="GG123" s="51"/>
      <c r="GH123" s="51"/>
      <c r="GI123" s="51"/>
      <c r="GJ123" s="51"/>
      <c r="GK123" s="51"/>
      <c r="GL123" s="51"/>
      <c r="GM123" s="51"/>
      <c r="GN123" s="51"/>
      <c r="GO123" s="51"/>
      <c r="GP123" s="51"/>
      <c r="GQ123" s="51"/>
      <c r="GR123" s="51"/>
      <c r="GS123" s="51"/>
      <c r="GT123" s="51"/>
      <c r="GU123" s="51"/>
      <c r="GV123" s="51"/>
      <c r="GW123" s="51"/>
      <c r="GX123" s="51"/>
      <c r="GY123" s="51"/>
      <c r="GZ123" s="51"/>
      <c r="HA123" s="51"/>
      <c r="HB123" s="51"/>
      <c r="HC123" s="51"/>
      <c r="HD123" s="51"/>
      <c r="HE123" s="51"/>
      <c r="HF123" s="51"/>
      <c r="HG123" s="51"/>
      <c r="HH123" s="51"/>
      <c r="HI123" s="51"/>
      <c r="HJ123" s="51"/>
    </row>
    <row r="124" spans="1:218" s="12" customFormat="1" ht="15.5" x14ac:dyDescent="0.35">
      <c r="C124" s="7" t="s">
        <v>57</v>
      </c>
      <c r="D124" s="7"/>
      <c r="E124" s="7"/>
      <c r="F124" s="158" t="s">
        <v>208</v>
      </c>
      <c r="G124" s="7" t="s">
        <v>46</v>
      </c>
      <c r="H124" s="160" t="s">
        <v>403</v>
      </c>
      <c r="I124" s="90"/>
      <c r="J124" s="11"/>
      <c r="K124" s="7">
        <v>16.652000000000001</v>
      </c>
      <c r="L124" s="7">
        <v>17.192</v>
      </c>
      <c r="M124" s="152">
        <f t="shared" si="9"/>
        <v>33.844000000000001</v>
      </c>
      <c r="N124" s="173">
        <v>5</v>
      </c>
      <c r="O124" s="11"/>
      <c r="P124" s="152">
        <f t="shared" si="10"/>
        <v>5</v>
      </c>
      <c r="Q124" s="274"/>
      <c r="R124" s="139">
        <v>5</v>
      </c>
      <c r="S124" s="139">
        <v>2</v>
      </c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  <c r="BR124" s="51"/>
      <c r="BS124" s="51"/>
      <c r="BT124" s="51"/>
      <c r="BU124" s="51"/>
      <c r="BV124" s="51"/>
      <c r="BW124" s="51"/>
      <c r="BX124" s="51"/>
      <c r="BY124" s="51"/>
      <c r="BZ124" s="51"/>
      <c r="CA124" s="51"/>
      <c r="CB124" s="51"/>
      <c r="CC124" s="51"/>
      <c r="CD124" s="51"/>
      <c r="CE124" s="51"/>
      <c r="CF124" s="51"/>
      <c r="CG124" s="51"/>
      <c r="CH124" s="51"/>
      <c r="CI124" s="51"/>
      <c r="CJ124" s="51"/>
      <c r="CK124" s="51"/>
      <c r="CL124" s="51"/>
      <c r="CM124" s="51"/>
      <c r="CN124" s="51"/>
      <c r="CO124" s="51"/>
      <c r="CP124" s="51"/>
      <c r="CQ124" s="51"/>
      <c r="CR124" s="51"/>
      <c r="CS124" s="51"/>
      <c r="CT124" s="51"/>
      <c r="CU124" s="51"/>
      <c r="CV124" s="51"/>
      <c r="CW124" s="51"/>
      <c r="CX124" s="51"/>
      <c r="CY124" s="51"/>
      <c r="CZ124" s="51"/>
      <c r="DA124" s="51"/>
      <c r="DB124" s="51"/>
      <c r="DC124" s="51"/>
      <c r="DD124" s="51"/>
      <c r="DE124" s="51"/>
      <c r="DF124" s="51"/>
      <c r="DG124" s="51"/>
      <c r="DH124" s="51"/>
      <c r="DI124" s="51"/>
      <c r="DJ124" s="51"/>
      <c r="DK124" s="51"/>
      <c r="DL124" s="51"/>
      <c r="DM124" s="51"/>
      <c r="DN124" s="51"/>
      <c r="DO124" s="51"/>
      <c r="DP124" s="51"/>
      <c r="DQ124" s="51"/>
      <c r="DR124" s="51"/>
      <c r="DS124" s="51"/>
      <c r="DT124" s="51"/>
      <c r="DU124" s="51"/>
      <c r="DV124" s="51"/>
      <c r="DW124" s="51"/>
      <c r="DX124" s="51"/>
      <c r="DY124" s="51"/>
      <c r="DZ124" s="51"/>
      <c r="EA124" s="51"/>
      <c r="EB124" s="51"/>
      <c r="EC124" s="51"/>
      <c r="ED124" s="51"/>
      <c r="EE124" s="51"/>
      <c r="EF124" s="51"/>
      <c r="EG124" s="51"/>
      <c r="EH124" s="51"/>
      <c r="EI124" s="51"/>
      <c r="EJ124" s="51"/>
      <c r="EK124" s="51"/>
      <c r="EL124" s="51"/>
      <c r="EM124" s="51"/>
      <c r="EN124" s="51"/>
      <c r="EO124" s="51"/>
      <c r="EP124" s="51"/>
      <c r="EQ124" s="51"/>
      <c r="ER124" s="51"/>
      <c r="ES124" s="51"/>
      <c r="ET124" s="51"/>
      <c r="EU124" s="51"/>
      <c r="EV124" s="51"/>
      <c r="EW124" s="51"/>
      <c r="EX124" s="51"/>
      <c r="EY124" s="51"/>
      <c r="EZ124" s="51"/>
      <c r="FA124" s="51"/>
      <c r="FB124" s="51"/>
      <c r="FC124" s="51"/>
      <c r="FD124" s="51"/>
      <c r="FE124" s="51"/>
      <c r="FF124" s="51"/>
      <c r="FG124" s="51"/>
      <c r="FH124" s="51"/>
      <c r="FI124" s="51"/>
      <c r="FJ124" s="51"/>
      <c r="FK124" s="51"/>
      <c r="FL124" s="51"/>
      <c r="FM124" s="51"/>
      <c r="FN124" s="51"/>
      <c r="FO124" s="51"/>
      <c r="FP124" s="51"/>
      <c r="FQ124" s="51"/>
      <c r="FR124" s="51"/>
      <c r="FS124" s="51"/>
      <c r="FT124" s="51"/>
      <c r="FU124" s="51"/>
      <c r="FV124" s="51"/>
      <c r="FW124" s="51"/>
      <c r="FX124" s="51"/>
      <c r="FY124" s="51"/>
      <c r="FZ124" s="51"/>
      <c r="GA124" s="51"/>
      <c r="GB124" s="51"/>
      <c r="GC124" s="51"/>
      <c r="GD124" s="51"/>
      <c r="GE124" s="51"/>
      <c r="GF124" s="51"/>
      <c r="GG124" s="51"/>
      <c r="GH124" s="51"/>
      <c r="GI124" s="51"/>
      <c r="GJ124" s="51"/>
      <c r="GK124" s="51"/>
      <c r="GL124" s="51"/>
      <c r="GM124" s="51"/>
      <c r="GN124" s="51"/>
      <c r="GO124" s="51"/>
      <c r="GP124" s="51"/>
      <c r="GQ124" s="51"/>
      <c r="GR124" s="51"/>
      <c r="GS124" s="51"/>
      <c r="GT124" s="51"/>
      <c r="GU124" s="51"/>
      <c r="GV124" s="51"/>
      <c r="GW124" s="51"/>
      <c r="GX124" s="51"/>
      <c r="GY124" s="51"/>
      <c r="GZ124" s="51"/>
      <c r="HA124" s="51"/>
      <c r="HB124" s="51"/>
      <c r="HC124" s="51"/>
      <c r="HD124" s="51"/>
      <c r="HE124" s="51"/>
      <c r="HF124" s="51"/>
      <c r="HG124" s="51"/>
      <c r="HH124" s="51"/>
      <c r="HI124" s="51"/>
      <c r="HJ124" s="51"/>
    </row>
    <row r="125" spans="1:218" s="12" customFormat="1" ht="15.5" x14ac:dyDescent="0.35">
      <c r="C125" s="7" t="s">
        <v>57</v>
      </c>
      <c r="D125" s="7" t="s">
        <v>439</v>
      </c>
      <c r="E125" s="7"/>
      <c r="F125" s="158" t="s">
        <v>208</v>
      </c>
      <c r="G125" s="7" t="s">
        <v>46</v>
      </c>
      <c r="H125" s="160" t="s">
        <v>364</v>
      </c>
      <c r="I125" s="90"/>
      <c r="J125" s="11"/>
      <c r="K125" s="7">
        <v>16.690000000000001</v>
      </c>
      <c r="L125" s="7">
        <v>17.277999999999999</v>
      </c>
      <c r="M125" s="152">
        <f t="shared" si="9"/>
        <v>33.968000000000004</v>
      </c>
      <c r="N125" s="173">
        <v>4</v>
      </c>
      <c r="O125" s="11"/>
      <c r="P125" s="152">
        <f t="shared" si="10"/>
        <v>4</v>
      </c>
      <c r="Q125" s="274"/>
      <c r="R125" s="139">
        <v>4</v>
      </c>
      <c r="S125" s="139">
        <v>1</v>
      </c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  <c r="BU125" s="51"/>
      <c r="BV125" s="51"/>
      <c r="BW125" s="51"/>
      <c r="BX125" s="51"/>
      <c r="BY125" s="51"/>
      <c r="BZ125" s="51"/>
      <c r="CA125" s="51"/>
      <c r="CB125" s="51"/>
      <c r="CC125" s="51"/>
      <c r="CD125" s="51"/>
      <c r="CE125" s="51"/>
      <c r="CF125" s="51"/>
      <c r="CG125" s="51"/>
      <c r="CH125" s="51"/>
      <c r="CI125" s="51"/>
      <c r="CJ125" s="51"/>
      <c r="CK125" s="51"/>
      <c r="CL125" s="51"/>
      <c r="CM125" s="51"/>
      <c r="CN125" s="51"/>
      <c r="CO125" s="51"/>
      <c r="CP125" s="51"/>
      <c r="CQ125" s="51"/>
      <c r="CR125" s="51"/>
      <c r="CS125" s="51"/>
      <c r="CT125" s="51"/>
      <c r="CU125" s="51"/>
      <c r="CV125" s="51"/>
      <c r="CW125" s="51"/>
      <c r="CX125" s="51"/>
      <c r="CY125" s="51"/>
      <c r="CZ125" s="51"/>
      <c r="DA125" s="51"/>
      <c r="DB125" s="51"/>
      <c r="DC125" s="51"/>
      <c r="DD125" s="51"/>
      <c r="DE125" s="51"/>
      <c r="DF125" s="51"/>
      <c r="DG125" s="51"/>
      <c r="DH125" s="51"/>
      <c r="DI125" s="51"/>
      <c r="DJ125" s="51"/>
      <c r="DK125" s="51"/>
      <c r="DL125" s="51"/>
      <c r="DM125" s="51"/>
      <c r="DN125" s="51"/>
      <c r="DO125" s="51"/>
      <c r="DP125" s="51"/>
      <c r="DQ125" s="51"/>
      <c r="DR125" s="51"/>
      <c r="DS125" s="51"/>
      <c r="DT125" s="51"/>
      <c r="DU125" s="51"/>
      <c r="DV125" s="51"/>
      <c r="DW125" s="51"/>
      <c r="DX125" s="51"/>
      <c r="DY125" s="51"/>
      <c r="DZ125" s="51"/>
      <c r="EA125" s="51"/>
      <c r="EB125" s="51"/>
      <c r="EC125" s="51"/>
      <c r="ED125" s="51"/>
      <c r="EE125" s="51"/>
      <c r="EF125" s="51"/>
      <c r="EG125" s="51"/>
      <c r="EH125" s="51"/>
      <c r="EI125" s="51"/>
      <c r="EJ125" s="51"/>
      <c r="EK125" s="51"/>
      <c r="EL125" s="51"/>
      <c r="EM125" s="51"/>
      <c r="EN125" s="51"/>
      <c r="EO125" s="51"/>
      <c r="EP125" s="51"/>
      <c r="EQ125" s="51"/>
      <c r="ER125" s="51"/>
      <c r="ES125" s="51"/>
      <c r="ET125" s="51"/>
      <c r="EU125" s="51"/>
      <c r="EV125" s="51"/>
      <c r="EW125" s="51"/>
      <c r="EX125" s="51"/>
      <c r="EY125" s="51"/>
      <c r="EZ125" s="51"/>
      <c r="FA125" s="51"/>
      <c r="FB125" s="51"/>
      <c r="FC125" s="51"/>
      <c r="FD125" s="51"/>
      <c r="FE125" s="51"/>
      <c r="FF125" s="51"/>
      <c r="FG125" s="51"/>
      <c r="FH125" s="51"/>
      <c r="FI125" s="51"/>
      <c r="FJ125" s="51"/>
      <c r="FK125" s="51"/>
      <c r="FL125" s="51"/>
      <c r="FM125" s="51"/>
      <c r="FN125" s="51"/>
      <c r="FO125" s="51"/>
      <c r="FP125" s="51"/>
      <c r="FQ125" s="51"/>
      <c r="FR125" s="51"/>
      <c r="FS125" s="51"/>
      <c r="FT125" s="51"/>
      <c r="FU125" s="51"/>
      <c r="FV125" s="51"/>
      <c r="FW125" s="51"/>
      <c r="FX125" s="51"/>
      <c r="FY125" s="51"/>
      <c r="FZ125" s="51"/>
      <c r="GA125" s="51"/>
      <c r="GB125" s="51"/>
      <c r="GC125" s="51"/>
      <c r="GD125" s="51"/>
      <c r="GE125" s="51"/>
      <c r="GF125" s="51"/>
      <c r="GG125" s="51"/>
      <c r="GH125" s="51"/>
      <c r="GI125" s="51"/>
      <c r="GJ125" s="51"/>
      <c r="GK125" s="51"/>
      <c r="GL125" s="51"/>
      <c r="GM125" s="51"/>
      <c r="GN125" s="51"/>
      <c r="GO125" s="51"/>
      <c r="GP125" s="51"/>
      <c r="GQ125" s="51"/>
      <c r="GR125" s="51"/>
      <c r="GS125" s="51"/>
      <c r="GT125" s="51"/>
      <c r="GU125" s="51"/>
      <c r="GV125" s="51"/>
      <c r="GW125" s="51"/>
      <c r="GX125" s="51"/>
      <c r="GY125" s="51"/>
      <c r="GZ125" s="51"/>
      <c r="HA125" s="51"/>
      <c r="HB125" s="51"/>
      <c r="HC125" s="51"/>
      <c r="HD125" s="51"/>
      <c r="HE125" s="51"/>
      <c r="HF125" s="51"/>
      <c r="HG125" s="51"/>
      <c r="HH125" s="51"/>
      <c r="HI125" s="51"/>
      <c r="HJ125" s="51"/>
    </row>
    <row r="126" spans="1:218" s="12" customFormat="1" ht="15.5" x14ac:dyDescent="0.35">
      <c r="C126" s="7" t="s">
        <v>57</v>
      </c>
      <c r="D126" s="7" t="s">
        <v>439</v>
      </c>
      <c r="E126" s="7"/>
      <c r="F126" s="158" t="s">
        <v>211</v>
      </c>
      <c r="G126" s="7" t="s">
        <v>46</v>
      </c>
      <c r="H126" s="160" t="s">
        <v>368</v>
      </c>
      <c r="I126" s="90"/>
      <c r="J126" s="11"/>
      <c r="K126" s="7">
        <v>16.806000000000001</v>
      </c>
      <c r="L126" s="7">
        <v>17.196999999999999</v>
      </c>
      <c r="M126" s="152">
        <f t="shared" si="9"/>
        <v>34.003</v>
      </c>
      <c r="N126" s="173">
        <v>3</v>
      </c>
      <c r="O126" s="11"/>
      <c r="P126" s="152">
        <f t="shared" si="10"/>
        <v>3</v>
      </c>
      <c r="Q126" s="274"/>
      <c r="R126" s="139"/>
      <c r="S126" s="139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1"/>
      <c r="BQ126" s="51"/>
      <c r="BR126" s="51"/>
      <c r="BS126" s="51"/>
      <c r="BT126" s="51"/>
      <c r="BU126" s="51"/>
      <c r="BV126" s="51"/>
      <c r="BW126" s="51"/>
      <c r="BX126" s="51"/>
      <c r="BY126" s="51"/>
      <c r="BZ126" s="51"/>
      <c r="CA126" s="51"/>
      <c r="CB126" s="51"/>
      <c r="CC126" s="51"/>
      <c r="CD126" s="51"/>
      <c r="CE126" s="51"/>
      <c r="CF126" s="51"/>
      <c r="CG126" s="51"/>
      <c r="CH126" s="51"/>
      <c r="CI126" s="51"/>
      <c r="CJ126" s="51"/>
      <c r="CK126" s="51"/>
      <c r="CL126" s="51"/>
      <c r="CM126" s="51"/>
      <c r="CN126" s="51"/>
      <c r="CO126" s="51"/>
      <c r="CP126" s="51"/>
      <c r="CQ126" s="51"/>
      <c r="CR126" s="51"/>
      <c r="CS126" s="51"/>
      <c r="CT126" s="51"/>
      <c r="CU126" s="51"/>
      <c r="CV126" s="51"/>
      <c r="CW126" s="51"/>
      <c r="CX126" s="51"/>
      <c r="CY126" s="51"/>
      <c r="CZ126" s="51"/>
      <c r="DA126" s="51"/>
      <c r="DB126" s="51"/>
      <c r="DC126" s="51"/>
      <c r="DD126" s="51"/>
      <c r="DE126" s="51"/>
      <c r="DF126" s="51"/>
      <c r="DG126" s="51"/>
      <c r="DH126" s="51"/>
      <c r="DI126" s="51"/>
      <c r="DJ126" s="51"/>
      <c r="DK126" s="51"/>
      <c r="DL126" s="51"/>
      <c r="DM126" s="51"/>
      <c r="DN126" s="51"/>
      <c r="DO126" s="51"/>
      <c r="DP126" s="51"/>
      <c r="DQ126" s="51"/>
      <c r="DR126" s="51"/>
      <c r="DS126" s="51"/>
      <c r="DT126" s="51"/>
      <c r="DU126" s="51"/>
      <c r="DV126" s="51"/>
      <c r="DW126" s="51"/>
      <c r="DX126" s="51"/>
      <c r="DY126" s="51"/>
      <c r="DZ126" s="51"/>
      <c r="EA126" s="51"/>
      <c r="EB126" s="51"/>
      <c r="EC126" s="51"/>
      <c r="ED126" s="51"/>
      <c r="EE126" s="51"/>
      <c r="EF126" s="51"/>
      <c r="EG126" s="51"/>
      <c r="EH126" s="51"/>
      <c r="EI126" s="51"/>
      <c r="EJ126" s="51"/>
      <c r="EK126" s="51"/>
      <c r="EL126" s="51"/>
      <c r="EM126" s="51"/>
      <c r="EN126" s="51"/>
      <c r="EO126" s="51"/>
      <c r="EP126" s="51"/>
      <c r="EQ126" s="51"/>
      <c r="ER126" s="51"/>
      <c r="ES126" s="51"/>
      <c r="ET126" s="51"/>
      <c r="EU126" s="51"/>
      <c r="EV126" s="51"/>
      <c r="EW126" s="51"/>
      <c r="EX126" s="51"/>
      <c r="EY126" s="51"/>
      <c r="EZ126" s="51"/>
      <c r="FA126" s="51"/>
      <c r="FB126" s="51"/>
      <c r="FC126" s="51"/>
      <c r="FD126" s="51"/>
      <c r="FE126" s="51"/>
      <c r="FF126" s="51"/>
      <c r="FG126" s="51"/>
      <c r="FH126" s="51"/>
      <c r="FI126" s="51"/>
      <c r="FJ126" s="51"/>
      <c r="FK126" s="51"/>
      <c r="FL126" s="51"/>
      <c r="FM126" s="51"/>
      <c r="FN126" s="51"/>
      <c r="FO126" s="51"/>
      <c r="FP126" s="51"/>
      <c r="FQ126" s="51"/>
      <c r="FR126" s="51"/>
      <c r="FS126" s="51"/>
      <c r="FT126" s="51"/>
      <c r="FU126" s="51"/>
      <c r="FV126" s="51"/>
      <c r="FW126" s="51"/>
      <c r="FX126" s="51"/>
      <c r="FY126" s="51"/>
      <c r="FZ126" s="51"/>
      <c r="GA126" s="51"/>
      <c r="GB126" s="51"/>
      <c r="GC126" s="51"/>
      <c r="GD126" s="51"/>
      <c r="GE126" s="51"/>
      <c r="GF126" s="51"/>
      <c r="GG126" s="51"/>
      <c r="GH126" s="51"/>
      <c r="GI126" s="51"/>
      <c r="GJ126" s="51"/>
      <c r="GK126" s="51"/>
      <c r="GL126" s="51"/>
      <c r="GM126" s="51"/>
      <c r="GN126" s="51"/>
      <c r="GO126" s="51"/>
      <c r="GP126" s="51"/>
      <c r="GQ126" s="51"/>
      <c r="GR126" s="51"/>
      <c r="GS126" s="51"/>
      <c r="GT126" s="51"/>
      <c r="GU126" s="51"/>
      <c r="GV126" s="51"/>
      <c r="GW126" s="51"/>
      <c r="GX126" s="51"/>
      <c r="GY126" s="51"/>
      <c r="GZ126" s="51"/>
      <c r="HA126" s="51"/>
      <c r="HB126" s="51"/>
      <c r="HC126" s="51"/>
      <c r="HD126" s="51"/>
      <c r="HE126" s="51"/>
      <c r="HF126" s="51"/>
      <c r="HG126" s="51"/>
      <c r="HH126" s="51"/>
      <c r="HI126" s="51"/>
      <c r="HJ126" s="51"/>
    </row>
    <row r="127" spans="1:218" s="12" customFormat="1" ht="15.5" x14ac:dyDescent="0.35">
      <c r="C127" s="7" t="s">
        <v>57</v>
      </c>
      <c r="D127" s="7"/>
      <c r="E127" s="7"/>
      <c r="F127" s="158" t="s">
        <v>208</v>
      </c>
      <c r="G127" s="7" t="s">
        <v>46</v>
      </c>
      <c r="H127" s="160" t="s">
        <v>382</v>
      </c>
      <c r="I127" s="90"/>
      <c r="J127" s="11"/>
      <c r="K127" s="7">
        <v>16.814</v>
      </c>
      <c r="L127" s="7">
        <v>16.827999999999999</v>
      </c>
      <c r="M127" s="152">
        <f t="shared" si="9"/>
        <v>33.641999999999996</v>
      </c>
      <c r="N127" s="173">
        <v>2</v>
      </c>
      <c r="O127" s="173">
        <v>2</v>
      </c>
      <c r="P127" s="152">
        <f t="shared" si="10"/>
        <v>4</v>
      </c>
      <c r="Q127" s="274"/>
      <c r="R127" s="139">
        <v>3</v>
      </c>
      <c r="S127" s="139">
        <v>3</v>
      </c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1"/>
      <c r="CC127" s="51"/>
      <c r="CD127" s="51"/>
      <c r="CE127" s="51"/>
      <c r="CF127" s="51"/>
      <c r="CG127" s="51"/>
      <c r="CH127" s="51"/>
      <c r="CI127" s="51"/>
      <c r="CJ127" s="51"/>
      <c r="CK127" s="51"/>
      <c r="CL127" s="51"/>
      <c r="CM127" s="51"/>
      <c r="CN127" s="51"/>
      <c r="CO127" s="51"/>
      <c r="CP127" s="51"/>
      <c r="CQ127" s="51"/>
      <c r="CR127" s="51"/>
      <c r="CS127" s="51"/>
      <c r="CT127" s="51"/>
      <c r="CU127" s="51"/>
      <c r="CV127" s="51"/>
      <c r="CW127" s="51"/>
      <c r="CX127" s="51"/>
      <c r="CY127" s="51"/>
      <c r="CZ127" s="51"/>
      <c r="DA127" s="51"/>
      <c r="DB127" s="51"/>
      <c r="DC127" s="51"/>
      <c r="DD127" s="51"/>
      <c r="DE127" s="51"/>
      <c r="DF127" s="51"/>
      <c r="DG127" s="51"/>
      <c r="DH127" s="51"/>
      <c r="DI127" s="51"/>
      <c r="DJ127" s="51"/>
      <c r="DK127" s="51"/>
      <c r="DL127" s="51"/>
      <c r="DM127" s="51"/>
      <c r="DN127" s="51"/>
      <c r="DO127" s="51"/>
      <c r="DP127" s="51"/>
      <c r="DQ127" s="51"/>
      <c r="DR127" s="51"/>
      <c r="DS127" s="51"/>
      <c r="DT127" s="51"/>
      <c r="DU127" s="51"/>
      <c r="DV127" s="51"/>
      <c r="DW127" s="51"/>
      <c r="DX127" s="51"/>
      <c r="DY127" s="51"/>
      <c r="DZ127" s="51"/>
      <c r="EA127" s="51"/>
      <c r="EB127" s="51"/>
      <c r="EC127" s="51"/>
      <c r="ED127" s="51"/>
      <c r="EE127" s="51"/>
      <c r="EF127" s="51"/>
      <c r="EG127" s="51"/>
      <c r="EH127" s="51"/>
      <c r="EI127" s="51"/>
      <c r="EJ127" s="51"/>
      <c r="EK127" s="51"/>
      <c r="EL127" s="51"/>
      <c r="EM127" s="51"/>
      <c r="EN127" s="51"/>
      <c r="EO127" s="51"/>
      <c r="EP127" s="51"/>
      <c r="EQ127" s="51"/>
      <c r="ER127" s="51"/>
      <c r="ES127" s="51"/>
      <c r="ET127" s="51"/>
      <c r="EU127" s="51"/>
      <c r="EV127" s="51"/>
      <c r="EW127" s="51"/>
      <c r="EX127" s="51"/>
      <c r="EY127" s="51"/>
      <c r="EZ127" s="51"/>
      <c r="FA127" s="51"/>
      <c r="FB127" s="51"/>
      <c r="FC127" s="51"/>
      <c r="FD127" s="51"/>
      <c r="FE127" s="51"/>
      <c r="FF127" s="51"/>
      <c r="FG127" s="51"/>
      <c r="FH127" s="51"/>
      <c r="FI127" s="51"/>
      <c r="FJ127" s="51"/>
      <c r="FK127" s="51"/>
      <c r="FL127" s="51"/>
      <c r="FM127" s="51"/>
      <c r="FN127" s="51"/>
      <c r="FO127" s="51"/>
      <c r="FP127" s="51"/>
      <c r="FQ127" s="51"/>
      <c r="FR127" s="51"/>
      <c r="FS127" s="51"/>
      <c r="FT127" s="51"/>
      <c r="FU127" s="51"/>
      <c r="FV127" s="51"/>
      <c r="FW127" s="51"/>
      <c r="FX127" s="51"/>
      <c r="FY127" s="51"/>
      <c r="FZ127" s="51"/>
      <c r="GA127" s="51"/>
      <c r="GB127" s="51"/>
      <c r="GC127" s="51"/>
      <c r="GD127" s="51"/>
      <c r="GE127" s="51"/>
      <c r="GF127" s="51"/>
      <c r="GG127" s="51"/>
      <c r="GH127" s="51"/>
      <c r="GI127" s="51"/>
      <c r="GJ127" s="51"/>
      <c r="GK127" s="51"/>
      <c r="GL127" s="51"/>
      <c r="GM127" s="51"/>
      <c r="GN127" s="51"/>
      <c r="GO127" s="51"/>
      <c r="GP127" s="51"/>
      <c r="GQ127" s="51"/>
      <c r="GR127" s="51"/>
      <c r="GS127" s="51"/>
      <c r="GT127" s="51"/>
      <c r="GU127" s="51"/>
      <c r="GV127" s="51"/>
      <c r="GW127" s="51"/>
      <c r="GX127" s="51"/>
      <c r="GY127" s="51"/>
      <c r="GZ127" s="51"/>
      <c r="HA127" s="51"/>
      <c r="HB127" s="51"/>
      <c r="HC127" s="51"/>
      <c r="HD127" s="51"/>
      <c r="HE127" s="51"/>
      <c r="HF127" s="51"/>
      <c r="HG127" s="51"/>
      <c r="HH127" s="51"/>
      <c r="HI127" s="51"/>
      <c r="HJ127" s="51"/>
    </row>
    <row r="128" spans="1:218" s="12" customFormat="1" ht="15.5" x14ac:dyDescent="0.35">
      <c r="C128" s="7" t="s">
        <v>57</v>
      </c>
      <c r="D128" s="7" t="s">
        <v>439</v>
      </c>
      <c r="E128" s="7"/>
      <c r="F128" s="158" t="s">
        <v>207</v>
      </c>
      <c r="G128" s="7" t="s">
        <v>46</v>
      </c>
      <c r="H128" s="160" t="s">
        <v>371</v>
      </c>
      <c r="I128" s="90"/>
      <c r="J128" s="11"/>
      <c r="K128" s="7">
        <v>16.856000000000002</v>
      </c>
      <c r="L128" s="7">
        <v>21.221</v>
      </c>
      <c r="M128" s="152">
        <f t="shared" si="9"/>
        <v>38.076999999999998</v>
      </c>
      <c r="N128" s="173">
        <v>1</v>
      </c>
      <c r="O128" s="11"/>
      <c r="P128" s="152">
        <f t="shared" si="10"/>
        <v>1</v>
      </c>
      <c r="Q128" s="274"/>
      <c r="R128" s="139"/>
      <c r="S128" s="139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  <c r="BW128" s="51"/>
      <c r="BX128" s="51"/>
      <c r="BY128" s="51"/>
      <c r="BZ128" s="51"/>
      <c r="CA128" s="51"/>
      <c r="CB128" s="51"/>
      <c r="CC128" s="51"/>
      <c r="CD128" s="51"/>
      <c r="CE128" s="51"/>
      <c r="CF128" s="51"/>
      <c r="CG128" s="51"/>
      <c r="CH128" s="51"/>
      <c r="CI128" s="51"/>
      <c r="CJ128" s="51"/>
      <c r="CK128" s="51"/>
      <c r="CL128" s="51"/>
      <c r="CM128" s="51"/>
      <c r="CN128" s="51"/>
      <c r="CO128" s="51"/>
      <c r="CP128" s="51"/>
      <c r="CQ128" s="51"/>
      <c r="CR128" s="51"/>
      <c r="CS128" s="51"/>
      <c r="CT128" s="51"/>
      <c r="CU128" s="51"/>
      <c r="CV128" s="51"/>
      <c r="CW128" s="51"/>
      <c r="CX128" s="51"/>
      <c r="CY128" s="51"/>
      <c r="CZ128" s="51"/>
      <c r="DA128" s="51"/>
      <c r="DB128" s="51"/>
      <c r="DC128" s="51"/>
      <c r="DD128" s="51"/>
      <c r="DE128" s="51"/>
      <c r="DF128" s="51"/>
      <c r="DG128" s="51"/>
      <c r="DH128" s="51"/>
      <c r="DI128" s="51"/>
      <c r="DJ128" s="51"/>
      <c r="DK128" s="51"/>
      <c r="DL128" s="51"/>
      <c r="DM128" s="51"/>
      <c r="DN128" s="51"/>
      <c r="DO128" s="51"/>
      <c r="DP128" s="51"/>
      <c r="DQ128" s="51"/>
      <c r="DR128" s="51"/>
      <c r="DS128" s="51"/>
      <c r="DT128" s="51"/>
      <c r="DU128" s="51"/>
      <c r="DV128" s="51"/>
      <c r="DW128" s="51"/>
      <c r="DX128" s="51"/>
      <c r="DY128" s="51"/>
      <c r="DZ128" s="51"/>
      <c r="EA128" s="51"/>
      <c r="EB128" s="51"/>
      <c r="EC128" s="51"/>
      <c r="ED128" s="51"/>
      <c r="EE128" s="51"/>
      <c r="EF128" s="51"/>
      <c r="EG128" s="51"/>
      <c r="EH128" s="51"/>
      <c r="EI128" s="51"/>
      <c r="EJ128" s="51"/>
      <c r="EK128" s="51"/>
      <c r="EL128" s="51"/>
      <c r="EM128" s="51"/>
      <c r="EN128" s="51"/>
      <c r="EO128" s="51"/>
      <c r="EP128" s="51"/>
      <c r="EQ128" s="51"/>
      <c r="ER128" s="51"/>
      <c r="ES128" s="51"/>
      <c r="ET128" s="51"/>
      <c r="EU128" s="51"/>
      <c r="EV128" s="51"/>
      <c r="EW128" s="51"/>
      <c r="EX128" s="51"/>
      <c r="EY128" s="51"/>
      <c r="EZ128" s="51"/>
      <c r="FA128" s="51"/>
      <c r="FB128" s="51"/>
      <c r="FC128" s="51"/>
      <c r="FD128" s="51"/>
      <c r="FE128" s="51"/>
      <c r="FF128" s="51"/>
      <c r="FG128" s="51"/>
      <c r="FH128" s="51"/>
      <c r="FI128" s="51"/>
      <c r="FJ128" s="51"/>
      <c r="FK128" s="51"/>
      <c r="FL128" s="51"/>
      <c r="FM128" s="51"/>
      <c r="FN128" s="51"/>
      <c r="FO128" s="51"/>
      <c r="FP128" s="51"/>
      <c r="FQ128" s="51"/>
      <c r="FR128" s="51"/>
      <c r="FS128" s="51"/>
      <c r="FT128" s="51"/>
      <c r="FU128" s="51"/>
      <c r="FV128" s="51"/>
      <c r="FW128" s="51"/>
      <c r="FX128" s="51"/>
      <c r="FY128" s="51"/>
      <c r="FZ128" s="51"/>
      <c r="GA128" s="51"/>
      <c r="GB128" s="51"/>
      <c r="GC128" s="51"/>
      <c r="GD128" s="51"/>
      <c r="GE128" s="51"/>
      <c r="GF128" s="51"/>
      <c r="GG128" s="51"/>
      <c r="GH128" s="51"/>
      <c r="GI128" s="51"/>
      <c r="GJ128" s="51"/>
      <c r="GK128" s="51"/>
      <c r="GL128" s="51"/>
      <c r="GM128" s="51"/>
      <c r="GN128" s="51"/>
      <c r="GO128" s="51"/>
      <c r="GP128" s="51"/>
      <c r="GQ128" s="51"/>
      <c r="GR128" s="51"/>
      <c r="GS128" s="51"/>
      <c r="GT128" s="51"/>
      <c r="GU128" s="51"/>
      <c r="GV128" s="51"/>
      <c r="GW128" s="51"/>
      <c r="GX128" s="51"/>
      <c r="GY128" s="51"/>
      <c r="GZ128" s="51"/>
      <c r="HA128" s="51"/>
      <c r="HB128" s="51"/>
      <c r="HC128" s="51"/>
      <c r="HD128" s="51"/>
      <c r="HE128" s="51"/>
      <c r="HF128" s="51"/>
      <c r="HG128" s="51"/>
      <c r="HH128" s="51"/>
      <c r="HI128" s="51"/>
      <c r="HJ128" s="51"/>
    </row>
    <row r="129" spans="3:218" s="12" customFormat="1" ht="15.5" x14ac:dyDescent="0.35">
      <c r="C129" s="142" t="s">
        <v>57</v>
      </c>
      <c r="D129" s="7" t="s">
        <v>439</v>
      </c>
      <c r="E129" s="7"/>
      <c r="F129" s="158" t="s">
        <v>208</v>
      </c>
      <c r="G129" s="7" t="s">
        <v>46</v>
      </c>
      <c r="H129" s="160" t="s">
        <v>362</v>
      </c>
      <c r="I129" s="90"/>
      <c r="J129" s="11"/>
      <c r="K129" s="7">
        <v>16.87</v>
      </c>
      <c r="L129" s="7">
        <v>16.638999999999999</v>
      </c>
      <c r="M129" s="152">
        <f t="shared" si="9"/>
        <v>33.509</v>
      </c>
      <c r="N129" s="11"/>
      <c r="O129" s="173">
        <v>6</v>
      </c>
      <c r="P129" s="152">
        <f t="shared" si="10"/>
        <v>6</v>
      </c>
      <c r="Q129" s="274"/>
      <c r="R129" s="139">
        <v>2</v>
      </c>
      <c r="S129" s="139">
        <v>6</v>
      </c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1"/>
      <c r="BT129" s="51"/>
      <c r="BU129" s="51"/>
      <c r="BV129" s="51"/>
      <c r="BW129" s="51"/>
      <c r="BX129" s="51"/>
      <c r="BY129" s="51"/>
      <c r="BZ129" s="51"/>
      <c r="CA129" s="51"/>
      <c r="CB129" s="51"/>
      <c r="CC129" s="51"/>
      <c r="CD129" s="51"/>
      <c r="CE129" s="51"/>
      <c r="CF129" s="51"/>
      <c r="CG129" s="51"/>
      <c r="CH129" s="51"/>
      <c r="CI129" s="51"/>
      <c r="CJ129" s="51"/>
      <c r="CK129" s="51"/>
      <c r="CL129" s="51"/>
      <c r="CM129" s="51"/>
      <c r="CN129" s="51"/>
      <c r="CO129" s="51"/>
      <c r="CP129" s="51"/>
      <c r="CQ129" s="51"/>
      <c r="CR129" s="51"/>
      <c r="CS129" s="51"/>
      <c r="CT129" s="51"/>
      <c r="CU129" s="51"/>
      <c r="CV129" s="51"/>
      <c r="CW129" s="51"/>
      <c r="CX129" s="51"/>
      <c r="CY129" s="51"/>
      <c r="CZ129" s="51"/>
      <c r="DA129" s="51"/>
      <c r="DB129" s="51"/>
      <c r="DC129" s="51"/>
      <c r="DD129" s="51"/>
      <c r="DE129" s="51"/>
      <c r="DF129" s="51"/>
      <c r="DG129" s="51"/>
      <c r="DH129" s="51"/>
      <c r="DI129" s="51"/>
      <c r="DJ129" s="51"/>
      <c r="DK129" s="51"/>
      <c r="DL129" s="51"/>
      <c r="DM129" s="51"/>
      <c r="DN129" s="51"/>
      <c r="DO129" s="51"/>
      <c r="DP129" s="51"/>
      <c r="DQ129" s="51"/>
      <c r="DR129" s="51"/>
      <c r="DS129" s="51"/>
      <c r="DT129" s="51"/>
      <c r="DU129" s="51"/>
      <c r="DV129" s="51"/>
      <c r="DW129" s="51"/>
      <c r="DX129" s="51"/>
      <c r="DY129" s="51"/>
      <c r="DZ129" s="51"/>
      <c r="EA129" s="51"/>
      <c r="EB129" s="51"/>
      <c r="EC129" s="51"/>
      <c r="ED129" s="51"/>
      <c r="EE129" s="51"/>
      <c r="EF129" s="51"/>
      <c r="EG129" s="51"/>
      <c r="EH129" s="51"/>
      <c r="EI129" s="51"/>
      <c r="EJ129" s="51"/>
      <c r="EK129" s="51"/>
      <c r="EL129" s="51"/>
      <c r="EM129" s="51"/>
      <c r="EN129" s="51"/>
      <c r="EO129" s="51"/>
      <c r="EP129" s="51"/>
      <c r="EQ129" s="51"/>
      <c r="ER129" s="51"/>
      <c r="ES129" s="51"/>
      <c r="ET129" s="51"/>
      <c r="EU129" s="51"/>
      <c r="EV129" s="51"/>
      <c r="EW129" s="51"/>
      <c r="EX129" s="51"/>
      <c r="EY129" s="51"/>
      <c r="EZ129" s="51"/>
      <c r="FA129" s="51"/>
      <c r="FB129" s="51"/>
      <c r="FC129" s="51"/>
      <c r="FD129" s="51"/>
      <c r="FE129" s="51"/>
      <c r="FF129" s="51"/>
      <c r="FG129" s="51"/>
      <c r="FH129" s="51"/>
      <c r="FI129" s="51"/>
      <c r="FJ129" s="51"/>
      <c r="FK129" s="51"/>
      <c r="FL129" s="51"/>
      <c r="FM129" s="51"/>
      <c r="FN129" s="51"/>
      <c r="FO129" s="51"/>
      <c r="FP129" s="51"/>
      <c r="FQ129" s="51"/>
      <c r="FR129" s="51"/>
      <c r="FS129" s="51"/>
      <c r="FT129" s="51"/>
      <c r="FU129" s="51"/>
      <c r="FV129" s="51"/>
      <c r="FW129" s="51"/>
      <c r="FX129" s="51"/>
      <c r="FY129" s="51"/>
      <c r="FZ129" s="51"/>
      <c r="GA129" s="51"/>
      <c r="GB129" s="51"/>
      <c r="GC129" s="51"/>
      <c r="GD129" s="51"/>
      <c r="GE129" s="51"/>
      <c r="GF129" s="51"/>
      <c r="GG129" s="51"/>
      <c r="GH129" s="51"/>
      <c r="GI129" s="51"/>
      <c r="GJ129" s="51"/>
      <c r="GK129" s="51"/>
      <c r="GL129" s="51"/>
      <c r="GM129" s="51"/>
      <c r="GN129" s="51"/>
      <c r="GO129" s="51"/>
      <c r="GP129" s="51"/>
      <c r="GQ129" s="51"/>
      <c r="GR129" s="51"/>
      <c r="GS129" s="51"/>
      <c r="GT129" s="51"/>
      <c r="GU129" s="51"/>
      <c r="GV129" s="51"/>
      <c r="GW129" s="51"/>
      <c r="GX129" s="51"/>
      <c r="GY129" s="51"/>
      <c r="GZ129" s="51"/>
      <c r="HA129" s="51"/>
      <c r="HB129" s="51"/>
      <c r="HC129" s="51"/>
      <c r="HD129" s="51"/>
      <c r="HE129" s="51"/>
      <c r="HF129" s="51"/>
      <c r="HG129" s="51"/>
      <c r="HH129" s="51"/>
      <c r="HI129" s="51"/>
      <c r="HJ129" s="51"/>
    </row>
    <row r="130" spans="3:218" s="12" customFormat="1" ht="15.5" x14ac:dyDescent="0.35">
      <c r="C130" s="7" t="s">
        <v>57</v>
      </c>
      <c r="D130" s="7" t="s">
        <v>439</v>
      </c>
      <c r="E130" s="7"/>
      <c r="F130" s="158" t="s">
        <v>208</v>
      </c>
      <c r="G130" s="7" t="s">
        <v>46</v>
      </c>
      <c r="H130" s="160" t="s">
        <v>409</v>
      </c>
      <c r="I130" s="90"/>
      <c r="J130" s="11"/>
      <c r="K130" s="7">
        <v>16.983000000000001</v>
      </c>
      <c r="L130" s="7">
        <v>16.998000000000001</v>
      </c>
      <c r="M130" s="152">
        <f t="shared" si="9"/>
        <v>33.981000000000002</v>
      </c>
      <c r="N130" s="11"/>
      <c r="O130" s="173">
        <v>1</v>
      </c>
      <c r="P130" s="152">
        <f t="shared" si="10"/>
        <v>1</v>
      </c>
      <c r="Q130" s="274"/>
      <c r="R130" s="139"/>
      <c r="S130" s="139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1"/>
      <c r="BT130" s="51"/>
      <c r="BU130" s="51"/>
      <c r="BV130" s="51"/>
      <c r="BW130" s="51"/>
      <c r="BX130" s="51"/>
      <c r="BY130" s="51"/>
      <c r="BZ130" s="51"/>
      <c r="CA130" s="51"/>
      <c r="CB130" s="51"/>
      <c r="CC130" s="51"/>
      <c r="CD130" s="51"/>
      <c r="CE130" s="51"/>
      <c r="CF130" s="51"/>
      <c r="CG130" s="51"/>
      <c r="CH130" s="51"/>
      <c r="CI130" s="51"/>
      <c r="CJ130" s="51"/>
      <c r="CK130" s="51"/>
      <c r="CL130" s="51"/>
      <c r="CM130" s="51"/>
      <c r="CN130" s="51"/>
      <c r="CO130" s="51"/>
      <c r="CP130" s="51"/>
      <c r="CQ130" s="51"/>
      <c r="CR130" s="51"/>
      <c r="CS130" s="51"/>
      <c r="CT130" s="51"/>
      <c r="CU130" s="51"/>
      <c r="CV130" s="51"/>
      <c r="CW130" s="51"/>
      <c r="CX130" s="51"/>
      <c r="CY130" s="51"/>
      <c r="CZ130" s="51"/>
      <c r="DA130" s="51"/>
      <c r="DB130" s="51"/>
      <c r="DC130" s="51"/>
      <c r="DD130" s="51"/>
      <c r="DE130" s="51"/>
      <c r="DF130" s="51"/>
      <c r="DG130" s="51"/>
      <c r="DH130" s="51"/>
      <c r="DI130" s="51"/>
      <c r="DJ130" s="51"/>
      <c r="DK130" s="51"/>
      <c r="DL130" s="51"/>
      <c r="DM130" s="51"/>
      <c r="DN130" s="51"/>
      <c r="DO130" s="51"/>
      <c r="DP130" s="51"/>
      <c r="DQ130" s="51"/>
      <c r="DR130" s="51"/>
      <c r="DS130" s="51"/>
      <c r="DT130" s="51"/>
      <c r="DU130" s="51"/>
      <c r="DV130" s="51"/>
      <c r="DW130" s="51"/>
      <c r="DX130" s="51"/>
      <c r="DY130" s="51"/>
      <c r="DZ130" s="51"/>
      <c r="EA130" s="51"/>
      <c r="EB130" s="51"/>
      <c r="EC130" s="51"/>
      <c r="ED130" s="51"/>
      <c r="EE130" s="51"/>
      <c r="EF130" s="51"/>
      <c r="EG130" s="51"/>
      <c r="EH130" s="51"/>
      <c r="EI130" s="51"/>
      <c r="EJ130" s="51"/>
      <c r="EK130" s="51"/>
      <c r="EL130" s="51"/>
      <c r="EM130" s="51"/>
      <c r="EN130" s="51"/>
      <c r="EO130" s="51"/>
      <c r="EP130" s="51"/>
      <c r="EQ130" s="51"/>
      <c r="ER130" s="51"/>
      <c r="ES130" s="51"/>
      <c r="ET130" s="51"/>
      <c r="EU130" s="51"/>
      <c r="EV130" s="51"/>
      <c r="EW130" s="51"/>
      <c r="EX130" s="51"/>
      <c r="EY130" s="51"/>
      <c r="EZ130" s="51"/>
      <c r="FA130" s="51"/>
      <c r="FB130" s="51"/>
      <c r="FC130" s="51"/>
      <c r="FD130" s="51"/>
      <c r="FE130" s="51"/>
      <c r="FF130" s="51"/>
      <c r="FG130" s="51"/>
      <c r="FH130" s="51"/>
      <c r="FI130" s="51"/>
      <c r="FJ130" s="51"/>
      <c r="FK130" s="51"/>
      <c r="FL130" s="51"/>
      <c r="FM130" s="51"/>
      <c r="FN130" s="51"/>
      <c r="FO130" s="51"/>
      <c r="FP130" s="51"/>
      <c r="FQ130" s="51"/>
      <c r="FR130" s="51"/>
      <c r="FS130" s="51"/>
      <c r="FT130" s="51"/>
      <c r="FU130" s="51"/>
      <c r="FV130" s="51"/>
      <c r="FW130" s="51"/>
      <c r="FX130" s="51"/>
      <c r="FY130" s="51"/>
      <c r="FZ130" s="51"/>
      <c r="GA130" s="51"/>
      <c r="GB130" s="51"/>
      <c r="GC130" s="51"/>
      <c r="GD130" s="51"/>
      <c r="GE130" s="51"/>
      <c r="GF130" s="51"/>
      <c r="GG130" s="51"/>
      <c r="GH130" s="51"/>
      <c r="GI130" s="51"/>
      <c r="GJ130" s="51"/>
      <c r="GK130" s="51"/>
      <c r="GL130" s="51"/>
      <c r="GM130" s="51"/>
      <c r="GN130" s="51"/>
      <c r="GO130" s="51"/>
      <c r="GP130" s="51"/>
      <c r="GQ130" s="51"/>
      <c r="GR130" s="51"/>
      <c r="GS130" s="51"/>
      <c r="GT130" s="51"/>
      <c r="GU130" s="51"/>
      <c r="GV130" s="51"/>
      <c r="GW130" s="51"/>
      <c r="GX130" s="51"/>
      <c r="GY130" s="51"/>
      <c r="GZ130" s="51"/>
      <c r="HA130" s="51"/>
      <c r="HB130" s="51"/>
      <c r="HC130" s="51"/>
      <c r="HD130" s="51"/>
      <c r="HE130" s="51"/>
      <c r="HF130" s="51"/>
      <c r="HG130" s="51"/>
      <c r="HH130" s="51"/>
      <c r="HI130" s="51"/>
      <c r="HJ130" s="51"/>
    </row>
    <row r="131" spans="3:218" s="12" customFormat="1" ht="15.5" x14ac:dyDescent="0.35">
      <c r="C131" s="7" t="s">
        <v>57</v>
      </c>
      <c r="D131" s="7" t="s">
        <v>439</v>
      </c>
      <c r="E131" s="7"/>
      <c r="F131" s="158" t="s">
        <v>208</v>
      </c>
      <c r="G131" s="7" t="s">
        <v>46</v>
      </c>
      <c r="H131" s="160" t="s">
        <v>405</v>
      </c>
      <c r="I131" s="90"/>
      <c r="J131" s="11"/>
      <c r="K131" s="7">
        <v>17.227</v>
      </c>
      <c r="L131" s="7">
        <v>16.338999999999999</v>
      </c>
      <c r="M131" s="152">
        <f t="shared" si="9"/>
        <v>33.566000000000003</v>
      </c>
      <c r="N131" s="11"/>
      <c r="O131" s="173">
        <v>9</v>
      </c>
      <c r="P131" s="152">
        <f t="shared" si="10"/>
        <v>9</v>
      </c>
      <c r="Q131" s="274"/>
      <c r="R131" s="139">
        <v>1</v>
      </c>
      <c r="S131" s="139">
        <v>9</v>
      </c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1"/>
      <c r="BV131" s="51"/>
      <c r="BW131" s="51"/>
      <c r="BX131" s="51"/>
      <c r="BY131" s="51"/>
      <c r="BZ131" s="51"/>
      <c r="CA131" s="51"/>
      <c r="CB131" s="51"/>
      <c r="CC131" s="51"/>
      <c r="CD131" s="51"/>
      <c r="CE131" s="51"/>
      <c r="CF131" s="51"/>
      <c r="CG131" s="51"/>
      <c r="CH131" s="51"/>
      <c r="CI131" s="51"/>
      <c r="CJ131" s="51"/>
      <c r="CK131" s="51"/>
      <c r="CL131" s="51"/>
      <c r="CM131" s="51"/>
      <c r="CN131" s="51"/>
      <c r="CO131" s="51"/>
      <c r="CP131" s="51"/>
      <c r="CQ131" s="51"/>
      <c r="CR131" s="51"/>
      <c r="CS131" s="51"/>
      <c r="CT131" s="51"/>
      <c r="CU131" s="51"/>
      <c r="CV131" s="51"/>
      <c r="CW131" s="51"/>
      <c r="CX131" s="51"/>
      <c r="CY131" s="51"/>
      <c r="CZ131" s="51"/>
      <c r="DA131" s="51"/>
      <c r="DB131" s="51"/>
      <c r="DC131" s="51"/>
      <c r="DD131" s="51"/>
      <c r="DE131" s="51"/>
      <c r="DF131" s="51"/>
      <c r="DG131" s="51"/>
      <c r="DH131" s="51"/>
      <c r="DI131" s="51"/>
      <c r="DJ131" s="51"/>
      <c r="DK131" s="51"/>
      <c r="DL131" s="51"/>
      <c r="DM131" s="51"/>
      <c r="DN131" s="51"/>
      <c r="DO131" s="51"/>
      <c r="DP131" s="51"/>
      <c r="DQ131" s="51"/>
      <c r="DR131" s="51"/>
      <c r="DS131" s="51"/>
      <c r="DT131" s="51"/>
      <c r="DU131" s="51"/>
      <c r="DV131" s="51"/>
      <c r="DW131" s="51"/>
      <c r="DX131" s="51"/>
      <c r="DY131" s="51"/>
      <c r="DZ131" s="51"/>
      <c r="EA131" s="51"/>
      <c r="EB131" s="51"/>
      <c r="EC131" s="51"/>
      <c r="ED131" s="51"/>
      <c r="EE131" s="51"/>
      <c r="EF131" s="51"/>
      <c r="EG131" s="51"/>
      <c r="EH131" s="51"/>
      <c r="EI131" s="51"/>
      <c r="EJ131" s="51"/>
      <c r="EK131" s="51"/>
      <c r="EL131" s="51"/>
      <c r="EM131" s="51"/>
      <c r="EN131" s="51"/>
      <c r="EO131" s="51"/>
      <c r="EP131" s="51"/>
      <c r="EQ131" s="51"/>
      <c r="ER131" s="51"/>
      <c r="ES131" s="51"/>
      <c r="ET131" s="51"/>
      <c r="EU131" s="51"/>
      <c r="EV131" s="51"/>
      <c r="EW131" s="51"/>
      <c r="EX131" s="51"/>
      <c r="EY131" s="51"/>
      <c r="EZ131" s="51"/>
      <c r="FA131" s="51"/>
      <c r="FB131" s="51"/>
      <c r="FC131" s="51"/>
      <c r="FD131" s="51"/>
      <c r="FE131" s="51"/>
      <c r="FF131" s="51"/>
      <c r="FG131" s="51"/>
      <c r="FH131" s="51"/>
      <c r="FI131" s="51"/>
      <c r="FJ131" s="51"/>
      <c r="FK131" s="51"/>
      <c r="FL131" s="51"/>
      <c r="FM131" s="51"/>
      <c r="FN131" s="51"/>
      <c r="FO131" s="51"/>
      <c r="FP131" s="51"/>
      <c r="FQ131" s="51"/>
      <c r="FR131" s="51"/>
      <c r="FS131" s="51"/>
      <c r="FT131" s="51"/>
      <c r="FU131" s="51"/>
      <c r="FV131" s="51"/>
      <c r="FW131" s="51"/>
      <c r="FX131" s="51"/>
      <c r="FY131" s="51"/>
      <c r="FZ131" s="51"/>
      <c r="GA131" s="51"/>
      <c r="GB131" s="51"/>
      <c r="GC131" s="51"/>
      <c r="GD131" s="51"/>
      <c r="GE131" s="51"/>
      <c r="GF131" s="51"/>
      <c r="GG131" s="51"/>
      <c r="GH131" s="51"/>
      <c r="GI131" s="51"/>
      <c r="GJ131" s="51"/>
      <c r="GK131" s="51"/>
      <c r="GL131" s="51"/>
      <c r="GM131" s="51"/>
      <c r="GN131" s="51"/>
      <c r="GO131" s="51"/>
      <c r="GP131" s="51"/>
      <c r="GQ131" s="51"/>
      <c r="GR131" s="51"/>
      <c r="GS131" s="51"/>
      <c r="GT131" s="51"/>
      <c r="GU131" s="51"/>
      <c r="GV131" s="51"/>
      <c r="GW131" s="51"/>
      <c r="GX131" s="51"/>
      <c r="GY131" s="51"/>
      <c r="GZ131" s="51"/>
      <c r="HA131" s="51"/>
      <c r="HB131" s="51"/>
      <c r="HC131" s="51"/>
      <c r="HD131" s="51"/>
      <c r="HE131" s="51"/>
      <c r="HF131" s="51"/>
      <c r="HG131" s="51"/>
      <c r="HH131" s="51"/>
      <c r="HI131" s="51"/>
      <c r="HJ131" s="51"/>
    </row>
    <row r="132" spans="3:218" s="12" customFormat="1" ht="15.5" x14ac:dyDescent="0.35">
      <c r="C132" s="7" t="s">
        <v>57</v>
      </c>
      <c r="D132" s="7" t="s">
        <v>439</v>
      </c>
      <c r="E132" s="7"/>
      <c r="F132" s="158" t="s">
        <v>211</v>
      </c>
      <c r="G132" s="7" t="s">
        <v>46</v>
      </c>
      <c r="H132" s="160" t="s">
        <v>369</v>
      </c>
      <c r="I132" s="90"/>
      <c r="J132" s="11"/>
      <c r="K132" s="7">
        <v>17.317</v>
      </c>
      <c r="L132" s="7">
        <v>26.785</v>
      </c>
      <c r="M132" s="152">
        <f t="shared" si="9"/>
        <v>44.102000000000004</v>
      </c>
      <c r="N132" s="11"/>
      <c r="O132" s="11"/>
      <c r="P132" s="152">
        <f t="shared" si="10"/>
        <v>0</v>
      </c>
      <c r="Q132" s="274"/>
      <c r="R132" s="139"/>
      <c r="S132" s="139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1"/>
      <c r="BH132" s="51"/>
      <c r="BI132" s="51"/>
      <c r="BJ132" s="51"/>
      <c r="BK132" s="51"/>
      <c r="BL132" s="51"/>
      <c r="BM132" s="51"/>
      <c r="BN132" s="51"/>
      <c r="BO132" s="51"/>
      <c r="BP132" s="51"/>
      <c r="BQ132" s="51"/>
      <c r="BR132" s="51"/>
      <c r="BS132" s="51"/>
      <c r="BT132" s="51"/>
      <c r="BU132" s="51"/>
      <c r="BV132" s="51"/>
      <c r="BW132" s="51"/>
      <c r="BX132" s="51"/>
      <c r="BY132" s="51"/>
      <c r="BZ132" s="51"/>
      <c r="CA132" s="51"/>
      <c r="CB132" s="51"/>
      <c r="CC132" s="51"/>
      <c r="CD132" s="51"/>
      <c r="CE132" s="51"/>
      <c r="CF132" s="51"/>
      <c r="CG132" s="51"/>
      <c r="CH132" s="51"/>
      <c r="CI132" s="51"/>
      <c r="CJ132" s="51"/>
      <c r="CK132" s="51"/>
      <c r="CL132" s="51"/>
      <c r="CM132" s="51"/>
      <c r="CN132" s="51"/>
      <c r="CO132" s="51"/>
      <c r="CP132" s="51"/>
      <c r="CQ132" s="51"/>
      <c r="CR132" s="51"/>
      <c r="CS132" s="51"/>
      <c r="CT132" s="51"/>
      <c r="CU132" s="51"/>
      <c r="CV132" s="51"/>
      <c r="CW132" s="51"/>
      <c r="CX132" s="51"/>
      <c r="CY132" s="51"/>
      <c r="CZ132" s="51"/>
      <c r="DA132" s="51"/>
      <c r="DB132" s="51"/>
      <c r="DC132" s="51"/>
      <c r="DD132" s="51"/>
      <c r="DE132" s="51"/>
      <c r="DF132" s="51"/>
      <c r="DG132" s="51"/>
      <c r="DH132" s="51"/>
      <c r="DI132" s="51"/>
      <c r="DJ132" s="51"/>
      <c r="DK132" s="51"/>
      <c r="DL132" s="51"/>
      <c r="DM132" s="51"/>
      <c r="DN132" s="51"/>
      <c r="DO132" s="51"/>
      <c r="DP132" s="51"/>
      <c r="DQ132" s="51"/>
      <c r="DR132" s="51"/>
      <c r="DS132" s="51"/>
      <c r="DT132" s="51"/>
      <c r="DU132" s="51"/>
      <c r="DV132" s="51"/>
      <c r="DW132" s="51"/>
      <c r="DX132" s="51"/>
      <c r="DY132" s="51"/>
      <c r="DZ132" s="51"/>
      <c r="EA132" s="51"/>
      <c r="EB132" s="51"/>
      <c r="EC132" s="51"/>
      <c r="ED132" s="51"/>
      <c r="EE132" s="51"/>
      <c r="EF132" s="51"/>
      <c r="EG132" s="51"/>
      <c r="EH132" s="51"/>
      <c r="EI132" s="51"/>
      <c r="EJ132" s="51"/>
      <c r="EK132" s="51"/>
      <c r="EL132" s="51"/>
      <c r="EM132" s="51"/>
      <c r="EN132" s="51"/>
      <c r="EO132" s="51"/>
      <c r="EP132" s="51"/>
      <c r="EQ132" s="51"/>
      <c r="ER132" s="51"/>
      <c r="ES132" s="51"/>
      <c r="ET132" s="51"/>
      <c r="EU132" s="51"/>
      <c r="EV132" s="51"/>
      <c r="EW132" s="51"/>
      <c r="EX132" s="51"/>
      <c r="EY132" s="51"/>
      <c r="EZ132" s="51"/>
      <c r="FA132" s="51"/>
      <c r="FB132" s="51"/>
      <c r="FC132" s="51"/>
      <c r="FD132" s="51"/>
      <c r="FE132" s="51"/>
      <c r="FF132" s="51"/>
      <c r="FG132" s="51"/>
      <c r="FH132" s="51"/>
      <c r="FI132" s="51"/>
      <c r="FJ132" s="51"/>
      <c r="FK132" s="51"/>
      <c r="FL132" s="51"/>
      <c r="FM132" s="51"/>
      <c r="FN132" s="51"/>
      <c r="FO132" s="51"/>
      <c r="FP132" s="51"/>
      <c r="FQ132" s="51"/>
      <c r="FR132" s="51"/>
      <c r="FS132" s="51"/>
      <c r="FT132" s="51"/>
      <c r="FU132" s="51"/>
      <c r="FV132" s="51"/>
      <c r="FW132" s="51"/>
      <c r="FX132" s="51"/>
      <c r="FY132" s="51"/>
      <c r="FZ132" s="51"/>
      <c r="GA132" s="51"/>
      <c r="GB132" s="51"/>
      <c r="GC132" s="51"/>
      <c r="GD132" s="51"/>
      <c r="GE132" s="51"/>
      <c r="GF132" s="51"/>
      <c r="GG132" s="51"/>
      <c r="GH132" s="51"/>
      <c r="GI132" s="51"/>
      <c r="GJ132" s="51"/>
      <c r="GK132" s="51"/>
      <c r="GL132" s="51"/>
      <c r="GM132" s="51"/>
      <c r="GN132" s="51"/>
      <c r="GO132" s="51"/>
      <c r="GP132" s="51"/>
      <c r="GQ132" s="51"/>
      <c r="GR132" s="51"/>
      <c r="GS132" s="51"/>
      <c r="GT132" s="51"/>
      <c r="GU132" s="51"/>
      <c r="GV132" s="51"/>
      <c r="GW132" s="51"/>
      <c r="GX132" s="51"/>
      <c r="GY132" s="51"/>
      <c r="GZ132" s="51"/>
      <c r="HA132" s="51"/>
      <c r="HB132" s="51"/>
      <c r="HC132" s="51"/>
      <c r="HD132" s="51"/>
      <c r="HE132" s="51"/>
      <c r="HF132" s="51"/>
      <c r="HG132" s="51"/>
      <c r="HH132" s="51"/>
      <c r="HI132" s="51"/>
      <c r="HJ132" s="51"/>
    </row>
    <row r="133" spans="3:218" s="12" customFormat="1" ht="15.5" x14ac:dyDescent="0.35">
      <c r="C133" s="7" t="s">
        <v>57</v>
      </c>
      <c r="D133" s="7" t="s">
        <v>439</v>
      </c>
      <c r="E133" s="7"/>
      <c r="F133" s="158" t="s">
        <v>210</v>
      </c>
      <c r="G133" s="7" t="s">
        <v>46</v>
      </c>
      <c r="H133" s="160" t="s">
        <v>416</v>
      </c>
      <c r="I133" s="90"/>
      <c r="J133" s="11"/>
      <c r="K133" s="7">
        <v>17.428000000000001</v>
      </c>
      <c r="L133" s="7">
        <v>17.091999999999999</v>
      </c>
      <c r="M133" s="152">
        <f t="shared" si="9"/>
        <v>34.519999999999996</v>
      </c>
      <c r="N133" s="11"/>
      <c r="O133" s="11"/>
      <c r="P133" s="152">
        <f t="shared" si="10"/>
        <v>0</v>
      </c>
      <c r="Q133" s="274"/>
      <c r="R133" s="139"/>
      <c r="S133" s="139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51"/>
      <c r="BS133" s="51"/>
      <c r="BT133" s="51"/>
      <c r="BU133" s="51"/>
      <c r="BV133" s="51"/>
      <c r="BW133" s="51"/>
      <c r="BX133" s="51"/>
      <c r="BY133" s="51"/>
      <c r="BZ133" s="51"/>
      <c r="CA133" s="51"/>
      <c r="CB133" s="51"/>
      <c r="CC133" s="51"/>
      <c r="CD133" s="51"/>
      <c r="CE133" s="51"/>
      <c r="CF133" s="51"/>
      <c r="CG133" s="51"/>
      <c r="CH133" s="51"/>
      <c r="CI133" s="51"/>
      <c r="CJ133" s="51"/>
      <c r="CK133" s="51"/>
      <c r="CL133" s="51"/>
      <c r="CM133" s="51"/>
      <c r="CN133" s="51"/>
      <c r="CO133" s="51"/>
      <c r="CP133" s="51"/>
      <c r="CQ133" s="51"/>
      <c r="CR133" s="51"/>
      <c r="CS133" s="51"/>
      <c r="CT133" s="51"/>
      <c r="CU133" s="51"/>
      <c r="CV133" s="51"/>
      <c r="CW133" s="51"/>
      <c r="CX133" s="51"/>
      <c r="CY133" s="51"/>
      <c r="CZ133" s="51"/>
      <c r="DA133" s="51"/>
      <c r="DB133" s="51"/>
      <c r="DC133" s="51"/>
      <c r="DD133" s="51"/>
      <c r="DE133" s="51"/>
      <c r="DF133" s="51"/>
      <c r="DG133" s="51"/>
      <c r="DH133" s="51"/>
      <c r="DI133" s="51"/>
      <c r="DJ133" s="51"/>
      <c r="DK133" s="51"/>
      <c r="DL133" s="51"/>
      <c r="DM133" s="51"/>
      <c r="DN133" s="51"/>
      <c r="DO133" s="51"/>
      <c r="DP133" s="51"/>
      <c r="DQ133" s="51"/>
      <c r="DR133" s="51"/>
      <c r="DS133" s="51"/>
      <c r="DT133" s="51"/>
      <c r="DU133" s="51"/>
      <c r="DV133" s="51"/>
      <c r="DW133" s="51"/>
      <c r="DX133" s="51"/>
      <c r="DY133" s="51"/>
      <c r="DZ133" s="51"/>
      <c r="EA133" s="51"/>
      <c r="EB133" s="51"/>
      <c r="EC133" s="51"/>
      <c r="ED133" s="51"/>
      <c r="EE133" s="51"/>
      <c r="EF133" s="51"/>
      <c r="EG133" s="51"/>
      <c r="EH133" s="51"/>
      <c r="EI133" s="51"/>
      <c r="EJ133" s="51"/>
      <c r="EK133" s="51"/>
      <c r="EL133" s="51"/>
      <c r="EM133" s="51"/>
      <c r="EN133" s="51"/>
      <c r="EO133" s="51"/>
      <c r="EP133" s="51"/>
      <c r="EQ133" s="51"/>
      <c r="ER133" s="51"/>
      <c r="ES133" s="51"/>
      <c r="ET133" s="51"/>
      <c r="EU133" s="51"/>
      <c r="EV133" s="51"/>
      <c r="EW133" s="51"/>
      <c r="EX133" s="51"/>
      <c r="EY133" s="51"/>
      <c r="EZ133" s="51"/>
      <c r="FA133" s="51"/>
      <c r="FB133" s="51"/>
      <c r="FC133" s="51"/>
      <c r="FD133" s="51"/>
      <c r="FE133" s="51"/>
      <c r="FF133" s="51"/>
      <c r="FG133" s="51"/>
      <c r="FH133" s="51"/>
      <c r="FI133" s="51"/>
      <c r="FJ133" s="51"/>
      <c r="FK133" s="51"/>
      <c r="FL133" s="51"/>
      <c r="FM133" s="51"/>
      <c r="FN133" s="51"/>
      <c r="FO133" s="51"/>
      <c r="FP133" s="51"/>
      <c r="FQ133" s="51"/>
      <c r="FR133" s="51"/>
      <c r="FS133" s="51"/>
      <c r="FT133" s="51"/>
      <c r="FU133" s="51"/>
      <c r="FV133" s="51"/>
      <c r="FW133" s="51"/>
      <c r="FX133" s="51"/>
      <c r="FY133" s="51"/>
      <c r="FZ133" s="51"/>
      <c r="GA133" s="51"/>
      <c r="GB133" s="51"/>
      <c r="GC133" s="51"/>
      <c r="GD133" s="51"/>
      <c r="GE133" s="51"/>
      <c r="GF133" s="51"/>
      <c r="GG133" s="51"/>
      <c r="GH133" s="51"/>
      <c r="GI133" s="51"/>
      <c r="GJ133" s="51"/>
      <c r="GK133" s="51"/>
      <c r="GL133" s="51"/>
      <c r="GM133" s="51"/>
      <c r="GN133" s="51"/>
      <c r="GO133" s="51"/>
      <c r="GP133" s="51"/>
      <c r="GQ133" s="51"/>
      <c r="GR133" s="51"/>
      <c r="GS133" s="51"/>
      <c r="GT133" s="51"/>
      <c r="GU133" s="51"/>
      <c r="GV133" s="51"/>
      <c r="GW133" s="51"/>
      <c r="GX133" s="51"/>
      <c r="GY133" s="51"/>
      <c r="GZ133" s="51"/>
      <c r="HA133" s="51"/>
      <c r="HB133" s="51"/>
      <c r="HC133" s="51"/>
      <c r="HD133" s="51"/>
      <c r="HE133" s="51"/>
      <c r="HF133" s="51"/>
      <c r="HG133" s="51"/>
      <c r="HH133" s="51"/>
      <c r="HI133" s="51"/>
      <c r="HJ133" s="51"/>
    </row>
    <row r="134" spans="3:218" s="12" customFormat="1" ht="15.5" x14ac:dyDescent="0.35">
      <c r="C134" s="7" t="s">
        <v>57</v>
      </c>
      <c r="D134" s="7"/>
      <c r="E134" s="7"/>
      <c r="F134" s="158" t="s">
        <v>208</v>
      </c>
      <c r="G134" s="7" t="s">
        <v>46</v>
      </c>
      <c r="H134" s="160" t="s">
        <v>360</v>
      </c>
      <c r="I134" s="90"/>
      <c r="J134" s="11"/>
      <c r="K134" s="22">
        <v>17.63</v>
      </c>
      <c r="L134" s="22">
        <v>17.759</v>
      </c>
      <c r="M134" s="139">
        <f t="shared" si="9"/>
        <v>35.388999999999996</v>
      </c>
      <c r="N134" s="11"/>
      <c r="O134" s="11"/>
      <c r="P134" s="139">
        <f t="shared" si="10"/>
        <v>0</v>
      </c>
      <c r="Q134" s="274"/>
      <c r="R134" s="139"/>
      <c r="S134" s="139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1"/>
      <c r="BU134" s="51"/>
      <c r="BV134" s="51"/>
      <c r="BW134" s="51"/>
      <c r="BX134" s="51"/>
      <c r="BY134" s="51"/>
      <c r="BZ134" s="51"/>
      <c r="CA134" s="51"/>
      <c r="CB134" s="51"/>
      <c r="CC134" s="51"/>
      <c r="CD134" s="51"/>
      <c r="CE134" s="51"/>
      <c r="CF134" s="51"/>
      <c r="CG134" s="51"/>
      <c r="CH134" s="51"/>
      <c r="CI134" s="51"/>
      <c r="CJ134" s="51"/>
      <c r="CK134" s="51"/>
      <c r="CL134" s="51"/>
      <c r="CM134" s="51"/>
      <c r="CN134" s="51"/>
      <c r="CO134" s="51"/>
      <c r="CP134" s="51"/>
      <c r="CQ134" s="51"/>
      <c r="CR134" s="51"/>
      <c r="CS134" s="51"/>
      <c r="CT134" s="51"/>
      <c r="CU134" s="51"/>
      <c r="CV134" s="51"/>
      <c r="CW134" s="51"/>
      <c r="CX134" s="51"/>
      <c r="CY134" s="51"/>
      <c r="CZ134" s="51"/>
      <c r="DA134" s="51"/>
      <c r="DB134" s="51"/>
      <c r="DC134" s="51"/>
      <c r="DD134" s="51"/>
      <c r="DE134" s="51"/>
      <c r="DF134" s="51"/>
      <c r="DG134" s="51"/>
      <c r="DH134" s="51"/>
      <c r="DI134" s="51"/>
      <c r="DJ134" s="51"/>
      <c r="DK134" s="51"/>
      <c r="DL134" s="51"/>
      <c r="DM134" s="51"/>
      <c r="DN134" s="51"/>
      <c r="DO134" s="51"/>
      <c r="DP134" s="51"/>
      <c r="DQ134" s="51"/>
      <c r="DR134" s="51"/>
      <c r="DS134" s="51"/>
      <c r="DT134" s="51"/>
      <c r="DU134" s="51"/>
      <c r="DV134" s="51"/>
      <c r="DW134" s="51"/>
      <c r="DX134" s="51"/>
      <c r="DY134" s="51"/>
      <c r="DZ134" s="51"/>
      <c r="EA134" s="51"/>
      <c r="EB134" s="51"/>
      <c r="EC134" s="51"/>
      <c r="ED134" s="51"/>
      <c r="EE134" s="51"/>
      <c r="EF134" s="51"/>
      <c r="EG134" s="51"/>
      <c r="EH134" s="51"/>
      <c r="EI134" s="51"/>
      <c r="EJ134" s="51"/>
      <c r="EK134" s="51"/>
      <c r="EL134" s="51"/>
      <c r="EM134" s="51"/>
      <c r="EN134" s="51"/>
      <c r="EO134" s="51"/>
      <c r="EP134" s="51"/>
      <c r="EQ134" s="51"/>
      <c r="ER134" s="51"/>
      <c r="ES134" s="51"/>
      <c r="ET134" s="51"/>
      <c r="EU134" s="51"/>
      <c r="EV134" s="51"/>
      <c r="EW134" s="51"/>
      <c r="EX134" s="51"/>
      <c r="EY134" s="51"/>
      <c r="EZ134" s="51"/>
      <c r="FA134" s="51"/>
      <c r="FB134" s="51"/>
      <c r="FC134" s="51"/>
      <c r="FD134" s="51"/>
      <c r="FE134" s="51"/>
      <c r="FF134" s="51"/>
      <c r="FG134" s="51"/>
      <c r="FH134" s="51"/>
      <c r="FI134" s="51"/>
      <c r="FJ134" s="51"/>
      <c r="FK134" s="51"/>
      <c r="FL134" s="51"/>
      <c r="FM134" s="51"/>
      <c r="FN134" s="51"/>
      <c r="FO134" s="51"/>
      <c r="FP134" s="51"/>
      <c r="FQ134" s="51"/>
      <c r="FR134" s="51"/>
      <c r="FS134" s="51"/>
      <c r="FT134" s="51"/>
      <c r="FU134" s="51"/>
      <c r="FV134" s="51"/>
      <c r="FW134" s="51"/>
      <c r="FX134" s="51"/>
      <c r="FY134" s="51"/>
      <c r="FZ134" s="51"/>
      <c r="GA134" s="51"/>
      <c r="GB134" s="51"/>
      <c r="GC134" s="51"/>
      <c r="GD134" s="51"/>
      <c r="GE134" s="51"/>
      <c r="GF134" s="51"/>
      <c r="GG134" s="51"/>
      <c r="GH134" s="51"/>
      <c r="GI134" s="51"/>
      <c r="GJ134" s="51"/>
      <c r="GK134" s="51"/>
      <c r="GL134" s="51"/>
      <c r="GM134" s="51"/>
      <c r="GN134" s="51"/>
      <c r="GO134" s="51"/>
      <c r="GP134" s="51"/>
      <c r="GQ134" s="51"/>
      <c r="GR134" s="51"/>
      <c r="GS134" s="51"/>
      <c r="GT134" s="51"/>
      <c r="GU134" s="51"/>
      <c r="GV134" s="51"/>
      <c r="GW134" s="51"/>
      <c r="GX134" s="51"/>
      <c r="GY134" s="51"/>
      <c r="GZ134" s="51"/>
      <c r="HA134" s="51"/>
      <c r="HB134" s="51"/>
      <c r="HC134" s="51"/>
      <c r="HD134" s="51"/>
      <c r="HE134" s="51"/>
      <c r="HF134" s="51"/>
      <c r="HG134" s="51"/>
      <c r="HH134" s="51"/>
      <c r="HI134" s="51"/>
      <c r="HJ134" s="51"/>
    </row>
    <row r="135" spans="3:218" s="12" customFormat="1" ht="15.5" x14ac:dyDescent="0.35">
      <c r="C135" s="7" t="s">
        <v>57</v>
      </c>
      <c r="D135" s="7"/>
      <c r="E135" s="7"/>
      <c r="F135" s="158" t="s">
        <v>208</v>
      </c>
      <c r="G135" s="7" t="s">
        <v>46</v>
      </c>
      <c r="H135" s="160" t="s">
        <v>417</v>
      </c>
      <c r="I135" s="90"/>
      <c r="J135" s="11"/>
      <c r="K135" s="7">
        <v>17.667000000000002</v>
      </c>
      <c r="L135" s="7">
        <v>100</v>
      </c>
      <c r="M135" s="152">
        <f t="shared" si="9"/>
        <v>117.667</v>
      </c>
      <c r="N135" s="11"/>
      <c r="O135" s="11"/>
      <c r="P135" s="152">
        <f t="shared" si="10"/>
        <v>0</v>
      </c>
      <c r="Q135" s="274"/>
      <c r="R135" s="139"/>
      <c r="S135" s="22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  <c r="CE135" s="51"/>
      <c r="CF135" s="51"/>
      <c r="CG135" s="51"/>
      <c r="CH135" s="51"/>
      <c r="CI135" s="51"/>
      <c r="CJ135" s="51"/>
      <c r="CK135" s="51"/>
      <c r="CL135" s="51"/>
      <c r="CM135" s="51"/>
      <c r="CN135" s="51"/>
      <c r="CO135" s="51"/>
      <c r="CP135" s="51"/>
      <c r="CQ135" s="51"/>
      <c r="CR135" s="51"/>
      <c r="CS135" s="51"/>
      <c r="CT135" s="51"/>
      <c r="CU135" s="51"/>
      <c r="CV135" s="51"/>
      <c r="CW135" s="51"/>
      <c r="CX135" s="51"/>
      <c r="CY135" s="51"/>
      <c r="CZ135" s="51"/>
      <c r="DA135" s="51"/>
      <c r="DB135" s="51"/>
      <c r="DC135" s="51"/>
      <c r="DD135" s="51"/>
      <c r="DE135" s="51"/>
      <c r="DF135" s="51"/>
      <c r="DG135" s="51"/>
      <c r="DH135" s="51"/>
      <c r="DI135" s="51"/>
      <c r="DJ135" s="51"/>
      <c r="DK135" s="51"/>
      <c r="DL135" s="51"/>
      <c r="DM135" s="51"/>
      <c r="DN135" s="51"/>
      <c r="DO135" s="51"/>
      <c r="DP135" s="51"/>
      <c r="DQ135" s="51"/>
      <c r="DR135" s="51"/>
      <c r="DS135" s="51"/>
      <c r="DT135" s="51"/>
      <c r="DU135" s="51"/>
      <c r="DV135" s="51"/>
      <c r="DW135" s="51"/>
      <c r="DX135" s="51"/>
      <c r="DY135" s="51"/>
      <c r="DZ135" s="51"/>
      <c r="EA135" s="51"/>
      <c r="EB135" s="51"/>
      <c r="EC135" s="51"/>
      <c r="ED135" s="51"/>
      <c r="EE135" s="51"/>
      <c r="EF135" s="51"/>
      <c r="EG135" s="51"/>
      <c r="EH135" s="51"/>
      <c r="EI135" s="51"/>
      <c r="EJ135" s="51"/>
      <c r="EK135" s="51"/>
      <c r="EL135" s="51"/>
      <c r="EM135" s="51"/>
      <c r="EN135" s="51"/>
      <c r="EO135" s="51"/>
      <c r="EP135" s="51"/>
      <c r="EQ135" s="51"/>
      <c r="ER135" s="51"/>
      <c r="ES135" s="51"/>
      <c r="ET135" s="51"/>
      <c r="EU135" s="51"/>
      <c r="EV135" s="51"/>
      <c r="EW135" s="51"/>
      <c r="EX135" s="51"/>
      <c r="EY135" s="51"/>
      <c r="EZ135" s="51"/>
      <c r="FA135" s="51"/>
      <c r="FB135" s="51"/>
      <c r="FC135" s="51"/>
      <c r="FD135" s="51"/>
      <c r="FE135" s="51"/>
      <c r="FF135" s="51"/>
      <c r="FG135" s="51"/>
      <c r="FH135" s="51"/>
      <c r="FI135" s="51"/>
      <c r="FJ135" s="51"/>
      <c r="FK135" s="51"/>
      <c r="FL135" s="51"/>
      <c r="FM135" s="51"/>
      <c r="FN135" s="51"/>
      <c r="FO135" s="51"/>
      <c r="FP135" s="51"/>
      <c r="FQ135" s="51"/>
      <c r="FR135" s="51"/>
      <c r="FS135" s="51"/>
      <c r="FT135" s="51"/>
      <c r="FU135" s="51"/>
      <c r="FV135" s="51"/>
      <c r="FW135" s="51"/>
      <c r="FX135" s="51"/>
      <c r="FY135" s="51"/>
      <c r="FZ135" s="51"/>
      <c r="GA135" s="51"/>
      <c r="GB135" s="51"/>
      <c r="GC135" s="51"/>
      <c r="GD135" s="51"/>
      <c r="GE135" s="51"/>
      <c r="GF135" s="51"/>
      <c r="GG135" s="51"/>
      <c r="GH135" s="51"/>
      <c r="GI135" s="51"/>
      <c r="GJ135" s="51"/>
      <c r="GK135" s="51"/>
      <c r="GL135" s="51"/>
      <c r="GM135" s="51"/>
      <c r="GN135" s="51"/>
      <c r="GO135" s="51"/>
      <c r="GP135" s="51"/>
      <c r="GQ135" s="51"/>
      <c r="GR135" s="51"/>
      <c r="GS135" s="51"/>
      <c r="GT135" s="51"/>
      <c r="GU135" s="51"/>
      <c r="GV135" s="51"/>
      <c r="GW135" s="51"/>
      <c r="GX135" s="51"/>
      <c r="GY135" s="51"/>
      <c r="GZ135" s="51"/>
      <c r="HA135" s="51"/>
      <c r="HB135" s="51"/>
      <c r="HC135" s="51"/>
      <c r="HD135" s="51"/>
      <c r="HE135" s="51"/>
      <c r="HF135" s="51"/>
      <c r="HG135" s="51"/>
      <c r="HH135" s="51"/>
      <c r="HI135" s="51"/>
      <c r="HJ135" s="51"/>
    </row>
    <row r="136" spans="3:218" s="12" customFormat="1" ht="15.5" x14ac:dyDescent="0.35">
      <c r="C136" s="7" t="s">
        <v>57</v>
      </c>
      <c r="D136" s="7" t="s">
        <v>439</v>
      </c>
      <c r="E136" s="7"/>
      <c r="F136" s="158" t="s">
        <v>211</v>
      </c>
      <c r="G136" s="7" t="s">
        <v>46</v>
      </c>
      <c r="H136" s="160" t="s">
        <v>415</v>
      </c>
      <c r="I136" s="90"/>
      <c r="J136" s="11"/>
      <c r="K136" s="7">
        <v>17.681999999999999</v>
      </c>
      <c r="L136" s="7">
        <v>17.463000000000001</v>
      </c>
      <c r="M136" s="152">
        <f t="shared" si="9"/>
        <v>35.144999999999996</v>
      </c>
      <c r="N136" s="11"/>
      <c r="O136" s="11"/>
      <c r="P136" s="152">
        <f t="shared" si="10"/>
        <v>0</v>
      </c>
      <c r="Q136" s="274"/>
      <c r="R136" s="136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1"/>
      <c r="BT136" s="51"/>
      <c r="BU136" s="51"/>
      <c r="BV136" s="51"/>
      <c r="BW136" s="51"/>
      <c r="BX136" s="51"/>
      <c r="BY136" s="51"/>
      <c r="BZ136" s="51"/>
      <c r="CA136" s="51"/>
      <c r="CB136" s="51"/>
      <c r="CC136" s="51"/>
      <c r="CD136" s="51"/>
      <c r="CE136" s="51"/>
      <c r="CF136" s="51"/>
      <c r="CG136" s="51"/>
      <c r="CH136" s="51"/>
      <c r="CI136" s="51"/>
      <c r="CJ136" s="51"/>
      <c r="CK136" s="51"/>
      <c r="CL136" s="51"/>
      <c r="CM136" s="51"/>
      <c r="CN136" s="51"/>
      <c r="CO136" s="51"/>
      <c r="CP136" s="51"/>
      <c r="CQ136" s="51"/>
      <c r="CR136" s="51"/>
      <c r="CS136" s="51"/>
      <c r="CT136" s="51"/>
      <c r="CU136" s="51"/>
      <c r="CV136" s="51"/>
      <c r="CW136" s="51"/>
      <c r="CX136" s="51"/>
      <c r="CY136" s="51"/>
      <c r="CZ136" s="51"/>
      <c r="DA136" s="51"/>
      <c r="DB136" s="51"/>
      <c r="DC136" s="51"/>
      <c r="DD136" s="51"/>
      <c r="DE136" s="51"/>
      <c r="DF136" s="51"/>
      <c r="DG136" s="51"/>
      <c r="DH136" s="51"/>
      <c r="DI136" s="51"/>
      <c r="DJ136" s="51"/>
      <c r="DK136" s="51"/>
      <c r="DL136" s="51"/>
      <c r="DM136" s="51"/>
      <c r="DN136" s="51"/>
      <c r="DO136" s="51"/>
      <c r="DP136" s="51"/>
      <c r="DQ136" s="51"/>
      <c r="DR136" s="51"/>
      <c r="DS136" s="51"/>
      <c r="DT136" s="51"/>
      <c r="DU136" s="51"/>
      <c r="DV136" s="51"/>
      <c r="DW136" s="51"/>
      <c r="DX136" s="51"/>
      <c r="DY136" s="51"/>
      <c r="DZ136" s="51"/>
      <c r="EA136" s="51"/>
      <c r="EB136" s="51"/>
      <c r="EC136" s="51"/>
      <c r="ED136" s="51"/>
      <c r="EE136" s="51"/>
      <c r="EF136" s="51"/>
      <c r="EG136" s="51"/>
      <c r="EH136" s="51"/>
      <c r="EI136" s="51"/>
      <c r="EJ136" s="51"/>
      <c r="EK136" s="51"/>
      <c r="EL136" s="51"/>
      <c r="EM136" s="51"/>
      <c r="EN136" s="51"/>
      <c r="EO136" s="51"/>
      <c r="EP136" s="51"/>
      <c r="EQ136" s="51"/>
      <c r="ER136" s="51"/>
      <c r="ES136" s="51"/>
      <c r="ET136" s="51"/>
      <c r="EU136" s="51"/>
      <c r="EV136" s="51"/>
      <c r="EW136" s="51"/>
      <c r="EX136" s="51"/>
      <c r="EY136" s="51"/>
      <c r="EZ136" s="51"/>
      <c r="FA136" s="51"/>
      <c r="FB136" s="51"/>
      <c r="FC136" s="51"/>
      <c r="FD136" s="51"/>
      <c r="FE136" s="51"/>
      <c r="FF136" s="51"/>
      <c r="FG136" s="51"/>
      <c r="FH136" s="51"/>
      <c r="FI136" s="51"/>
      <c r="FJ136" s="51"/>
      <c r="FK136" s="51"/>
      <c r="FL136" s="51"/>
      <c r="FM136" s="51"/>
      <c r="FN136" s="51"/>
      <c r="FO136" s="51"/>
      <c r="FP136" s="51"/>
      <c r="FQ136" s="51"/>
      <c r="FR136" s="51"/>
      <c r="FS136" s="51"/>
      <c r="FT136" s="51"/>
      <c r="FU136" s="51"/>
      <c r="FV136" s="51"/>
      <c r="FW136" s="51"/>
      <c r="FX136" s="51"/>
      <c r="FY136" s="51"/>
      <c r="FZ136" s="51"/>
      <c r="GA136" s="51"/>
      <c r="GB136" s="51"/>
      <c r="GC136" s="51"/>
      <c r="GD136" s="51"/>
      <c r="GE136" s="51"/>
      <c r="GF136" s="51"/>
      <c r="GG136" s="51"/>
      <c r="GH136" s="51"/>
      <c r="GI136" s="51"/>
      <c r="GJ136" s="51"/>
      <c r="GK136" s="51"/>
      <c r="GL136" s="51"/>
      <c r="GM136" s="51"/>
      <c r="GN136" s="51"/>
      <c r="GO136" s="51"/>
      <c r="GP136" s="51"/>
      <c r="GQ136" s="51"/>
      <c r="GR136" s="51"/>
      <c r="GS136" s="51"/>
      <c r="GT136" s="51"/>
      <c r="GU136" s="51"/>
      <c r="GV136" s="51"/>
      <c r="GW136" s="51"/>
      <c r="GX136" s="51"/>
      <c r="GY136" s="51"/>
      <c r="GZ136" s="51"/>
      <c r="HA136" s="51"/>
      <c r="HB136" s="51"/>
      <c r="HC136" s="51"/>
      <c r="HD136" s="51"/>
      <c r="HE136" s="51"/>
      <c r="HF136" s="51"/>
      <c r="HG136" s="51"/>
      <c r="HH136" s="51"/>
      <c r="HI136" s="51"/>
      <c r="HJ136" s="51"/>
    </row>
    <row r="137" spans="3:218" s="12" customFormat="1" ht="15.5" x14ac:dyDescent="0.35">
      <c r="C137" s="7" t="s">
        <v>57</v>
      </c>
      <c r="D137" s="7"/>
      <c r="E137" s="7"/>
      <c r="F137" s="158" t="s">
        <v>207</v>
      </c>
      <c r="G137" s="7" t="s">
        <v>46</v>
      </c>
      <c r="H137" s="160" t="s">
        <v>385</v>
      </c>
      <c r="I137" s="90"/>
      <c r="J137" s="11"/>
      <c r="K137" s="7">
        <v>17.896999999999998</v>
      </c>
      <c r="L137" s="7">
        <v>18.254999999999999</v>
      </c>
      <c r="M137" s="152">
        <f t="shared" si="9"/>
        <v>36.152000000000001</v>
      </c>
      <c r="N137" s="11"/>
      <c r="O137" s="11"/>
      <c r="P137" s="152">
        <f t="shared" si="10"/>
        <v>0</v>
      </c>
      <c r="Q137" s="274"/>
      <c r="R137" s="136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51"/>
      <c r="BW137" s="51"/>
      <c r="BX137" s="51"/>
      <c r="BY137" s="51"/>
      <c r="BZ137" s="51"/>
      <c r="CA137" s="51"/>
      <c r="CB137" s="51"/>
      <c r="CC137" s="51"/>
      <c r="CD137" s="51"/>
      <c r="CE137" s="51"/>
      <c r="CF137" s="51"/>
      <c r="CG137" s="51"/>
      <c r="CH137" s="51"/>
      <c r="CI137" s="51"/>
      <c r="CJ137" s="51"/>
      <c r="CK137" s="51"/>
      <c r="CL137" s="51"/>
      <c r="CM137" s="51"/>
      <c r="CN137" s="51"/>
      <c r="CO137" s="51"/>
      <c r="CP137" s="51"/>
      <c r="CQ137" s="51"/>
      <c r="CR137" s="51"/>
      <c r="CS137" s="51"/>
      <c r="CT137" s="51"/>
      <c r="CU137" s="51"/>
      <c r="CV137" s="51"/>
      <c r="CW137" s="51"/>
      <c r="CX137" s="51"/>
      <c r="CY137" s="51"/>
      <c r="CZ137" s="51"/>
      <c r="DA137" s="51"/>
      <c r="DB137" s="51"/>
      <c r="DC137" s="51"/>
      <c r="DD137" s="51"/>
      <c r="DE137" s="51"/>
      <c r="DF137" s="51"/>
      <c r="DG137" s="51"/>
      <c r="DH137" s="51"/>
      <c r="DI137" s="51"/>
      <c r="DJ137" s="51"/>
      <c r="DK137" s="51"/>
      <c r="DL137" s="51"/>
      <c r="DM137" s="51"/>
      <c r="DN137" s="51"/>
      <c r="DO137" s="51"/>
      <c r="DP137" s="51"/>
      <c r="DQ137" s="51"/>
      <c r="DR137" s="51"/>
      <c r="DS137" s="51"/>
      <c r="DT137" s="51"/>
      <c r="DU137" s="51"/>
      <c r="DV137" s="51"/>
      <c r="DW137" s="51"/>
      <c r="DX137" s="51"/>
      <c r="DY137" s="51"/>
      <c r="DZ137" s="51"/>
      <c r="EA137" s="51"/>
      <c r="EB137" s="51"/>
      <c r="EC137" s="51"/>
      <c r="ED137" s="51"/>
      <c r="EE137" s="51"/>
      <c r="EF137" s="51"/>
      <c r="EG137" s="51"/>
      <c r="EH137" s="51"/>
      <c r="EI137" s="51"/>
      <c r="EJ137" s="51"/>
      <c r="EK137" s="51"/>
      <c r="EL137" s="51"/>
      <c r="EM137" s="51"/>
      <c r="EN137" s="51"/>
      <c r="EO137" s="51"/>
      <c r="EP137" s="51"/>
      <c r="EQ137" s="51"/>
      <c r="ER137" s="51"/>
      <c r="ES137" s="51"/>
      <c r="ET137" s="51"/>
      <c r="EU137" s="51"/>
      <c r="EV137" s="51"/>
      <c r="EW137" s="51"/>
      <c r="EX137" s="51"/>
      <c r="EY137" s="51"/>
      <c r="EZ137" s="51"/>
      <c r="FA137" s="51"/>
      <c r="FB137" s="51"/>
      <c r="FC137" s="51"/>
      <c r="FD137" s="51"/>
      <c r="FE137" s="51"/>
      <c r="FF137" s="51"/>
      <c r="FG137" s="51"/>
      <c r="FH137" s="51"/>
      <c r="FI137" s="51"/>
      <c r="FJ137" s="51"/>
      <c r="FK137" s="51"/>
      <c r="FL137" s="51"/>
      <c r="FM137" s="51"/>
      <c r="FN137" s="51"/>
      <c r="FO137" s="51"/>
      <c r="FP137" s="51"/>
      <c r="FQ137" s="51"/>
      <c r="FR137" s="51"/>
      <c r="FS137" s="51"/>
      <c r="FT137" s="51"/>
      <c r="FU137" s="51"/>
      <c r="FV137" s="51"/>
      <c r="FW137" s="51"/>
      <c r="FX137" s="51"/>
      <c r="FY137" s="51"/>
      <c r="FZ137" s="51"/>
      <c r="GA137" s="51"/>
      <c r="GB137" s="51"/>
      <c r="GC137" s="51"/>
      <c r="GD137" s="51"/>
      <c r="GE137" s="51"/>
      <c r="GF137" s="51"/>
      <c r="GG137" s="51"/>
      <c r="GH137" s="51"/>
      <c r="GI137" s="51"/>
      <c r="GJ137" s="51"/>
      <c r="GK137" s="51"/>
      <c r="GL137" s="51"/>
      <c r="GM137" s="51"/>
      <c r="GN137" s="51"/>
      <c r="GO137" s="51"/>
      <c r="GP137" s="51"/>
      <c r="GQ137" s="51"/>
      <c r="GR137" s="51"/>
      <c r="GS137" s="51"/>
      <c r="GT137" s="51"/>
      <c r="GU137" s="51"/>
      <c r="GV137" s="51"/>
      <c r="GW137" s="51"/>
      <c r="GX137" s="51"/>
      <c r="GY137" s="51"/>
      <c r="GZ137" s="51"/>
      <c r="HA137" s="51"/>
      <c r="HB137" s="51"/>
      <c r="HC137" s="51"/>
      <c r="HD137" s="51"/>
      <c r="HE137" s="51"/>
      <c r="HF137" s="51"/>
      <c r="HG137" s="51"/>
      <c r="HH137" s="51"/>
      <c r="HI137" s="51"/>
      <c r="HJ137" s="51"/>
    </row>
    <row r="138" spans="3:218" s="12" customFormat="1" ht="15.5" x14ac:dyDescent="0.35">
      <c r="C138" s="7" t="s">
        <v>57</v>
      </c>
      <c r="D138" s="7"/>
      <c r="E138" s="7"/>
      <c r="F138" s="158" t="s">
        <v>210</v>
      </c>
      <c r="G138" s="7" t="s">
        <v>46</v>
      </c>
      <c r="H138" s="160" t="s">
        <v>413</v>
      </c>
      <c r="I138" s="90"/>
      <c r="J138" s="11"/>
      <c r="K138" s="7">
        <v>18.021000000000001</v>
      </c>
      <c r="L138" s="7">
        <v>17.719000000000001</v>
      </c>
      <c r="M138" s="152">
        <f t="shared" si="9"/>
        <v>35.74</v>
      </c>
      <c r="N138" s="11"/>
      <c r="O138" s="11"/>
      <c r="P138" s="152">
        <f t="shared" si="10"/>
        <v>0</v>
      </c>
      <c r="Q138" s="274"/>
      <c r="R138" s="136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1"/>
      <c r="BY138" s="51"/>
      <c r="BZ138" s="51"/>
      <c r="CA138" s="51"/>
      <c r="CB138" s="51"/>
      <c r="CC138" s="51"/>
      <c r="CD138" s="51"/>
      <c r="CE138" s="51"/>
      <c r="CF138" s="51"/>
      <c r="CG138" s="51"/>
      <c r="CH138" s="51"/>
      <c r="CI138" s="51"/>
      <c r="CJ138" s="51"/>
      <c r="CK138" s="51"/>
      <c r="CL138" s="51"/>
      <c r="CM138" s="51"/>
      <c r="CN138" s="51"/>
      <c r="CO138" s="51"/>
      <c r="CP138" s="51"/>
      <c r="CQ138" s="51"/>
      <c r="CR138" s="51"/>
      <c r="CS138" s="51"/>
      <c r="CT138" s="51"/>
      <c r="CU138" s="51"/>
      <c r="CV138" s="51"/>
      <c r="CW138" s="51"/>
      <c r="CX138" s="51"/>
      <c r="CY138" s="51"/>
      <c r="CZ138" s="51"/>
      <c r="DA138" s="51"/>
      <c r="DB138" s="51"/>
      <c r="DC138" s="51"/>
      <c r="DD138" s="51"/>
      <c r="DE138" s="51"/>
      <c r="DF138" s="51"/>
      <c r="DG138" s="51"/>
      <c r="DH138" s="51"/>
      <c r="DI138" s="51"/>
      <c r="DJ138" s="51"/>
      <c r="DK138" s="51"/>
      <c r="DL138" s="51"/>
      <c r="DM138" s="51"/>
      <c r="DN138" s="51"/>
      <c r="DO138" s="51"/>
      <c r="DP138" s="51"/>
      <c r="DQ138" s="51"/>
      <c r="DR138" s="51"/>
      <c r="DS138" s="51"/>
      <c r="DT138" s="51"/>
      <c r="DU138" s="51"/>
      <c r="DV138" s="51"/>
      <c r="DW138" s="51"/>
      <c r="DX138" s="51"/>
      <c r="DY138" s="51"/>
      <c r="DZ138" s="51"/>
      <c r="EA138" s="51"/>
      <c r="EB138" s="51"/>
      <c r="EC138" s="51"/>
      <c r="ED138" s="51"/>
      <c r="EE138" s="51"/>
      <c r="EF138" s="51"/>
      <c r="EG138" s="51"/>
      <c r="EH138" s="51"/>
      <c r="EI138" s="51"/>
      <c r="EJ138" s="51"/>
      <c r="EK138" s="51"/>
      <c r="EL138" s="51"/>
      <c r="EM138" s="51"/>
      <c r="EN138" s="51"/>
      <c r="EO138" s="51"/>
      <c r="EP138" s="51"/>
      <c r="EQ138" s="51"/>
      <c r="ER138" s="51"/>
      <c r="ES138" s="51"/>
      <c r="ET138" s="51"/>
      <c r="EU138" s="51"/>
      <c r="EV138" s="51"/>
      <c r="EW138" s="51"/>
      <c r="EX138" s="51"/>
      <c r="EY138" s="51"/>
      <c r="EZ138" s="51"/>
      <c r="FA138" s="51"/>
      <c r="FB138" s="51"/>
      <c r="FC138" s="51"/>
      <c r="FD138" s="51"/>
      <c r="FE138" s="51"/>
      <c r="FF138" s="51"/>
      <c r="FG138" s="51"/>
      <c r="FH138" s="51"/>
      <c r="FI138" s="51"/>
      <c r="FJ138" s="51"/>
      <c r="FK138" s="51"/>
      <c r="FL138" s="51"/>
      <c r="FM138" s="51"/>
      <c r="FN138" s="51"/>
      <c r="FO138" s="51"/>
      <c r="FP138" s="51"/>
      <c r="FQ138" s="51"/>
      <c r="FR138" s="51"/>
      <c r="FS138" s="51"/>
      <c r="FT138" s="51"/>
      <c r="FU138" s="51"/>
      <c r="FV138" s="51"/>
      <c r="FW138" s="51"/>
      <c r="FX138" s="51"/>
      <c r="FY138" s="51"/>
      <c r="FZ138" s="51"/>
      <c r="GA138" s="51"/>
      <c r="GB138" s="51"/>
      <c r="GC138" s="51"/>
      <c r="GD138" s="51"/>
      <c r="GE138" s="51"/>
      <c r="GF138" s="51"/>
      <c r="GG138" s="51"/>
      <c r="GH138" s="51"/>
      <c r="GI138" s="51"/>
      <c r="GJ138" s="51"/>
      <c r="GK138" s="51"/>
      <c r="GL138" s="51"/>
      <c r="GM138" s="51"/>
      <c r="GN138" s="51"/>
      <c r="GO138" s="51"/>
      <c r="GP138" s="51"/>
      <c r="GQ138" s="51"/>
      <c r="GR138" s="51"/>
      <c r="GS138" s="51"/>
      <c r="GT138" s="51"/>
      <c r="GU138" s="51"/>
      <c r="GV138" s="51"/>
      <c r="GW138" s="51"/>
      <c r="GX138" s="51"/>
      <c r="GY138" s="51"/>
      <c r="GZ138" s="51"/>
      <c r="HA138" s="51"/>
      <c r="HB138" s="51"/>
      <c r="HC138" s="51"/>
      <c r="HD138" s="51"/>
      <c r="HE138" s="51"/>
      <c r="HF138" s="51"/>
      <c r="HG138" s="51"/>
      <c r="HH138" s="51"/>
      <c r="HI138" s="51"/>
      <c r="HJ138" s="51"/>
    </row>
    <row r="139" spans="3:218" s="12" customFormat="1" ht="15.5" x14ac:dyDescent="0.35">
      <c r="C139" s="7" t="s">
        <v>57</v>
      </c>
      <c r="D139" s="7" t="s">
        <v>439</v>
      </c>
      <c r="E139" s="7"/>
      <c r="F139" s="158" t="s">
        <v>208</v>
      </c>
      <c r="G139" s="7" t="s">
        <v>46</v>
      </c>
      <c r="H139" s="160" t="s">
        <v>380</v>
      </c>
      <c r="I139" s="90"/>
      <c r="J139" s="11"/>
      <c r="K139" s="7">
        <v>18.053000000000001</v>
      </c>
      <c r="L139" s="7">
        <v>17.742999999999999</v>
      </c>
      <c r="M139" s="152">
        <f t="shared" si="9"/>
        <v>35.795999999999999</v>
      </c>
      <c r="N139" s="11"/>
      <c r="O139" s="11"/>
      <c r="P139" s="152">
        <f t="shared" si="10"/>
        <v>0</v>
      </c>
      <c r="Q139" s="274"/>
      <c r="R139" s="136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  <c r="CD139" s="51"/>
      <c r="CE139" s="51"/>
      <c r="CF139" s="51"/>
      <c r="CG139" s="51"/>
      <c r="CH139" s="51"/>
      <c r="CI139" s="51"/>
      <c r="CJ139" s="51"/>
      <c r="CK139" s="51"/>
      <c r="CL139" s="51"/>
      <c r="CM139" s="51"/>
      <c r="CN139" s="51"/>
      <c r="CO139" s="51"/>
      <c r="CP139" s="51"/>
      <c r="CQ139" s="51"/>
      <c r="CR139" s="51"/>
      <c r="CS139" s="51"/>
      <c r="CT139" s="51"/>
      <c r="CU139" s="51"/>
      <c r="CV139" s="51"/>
      <c r="CW139" s="51"/>
      <c r="CX139" s="51"/>
      <c r="CY139" s="51"/>
      <c r="CZ139" s="51"/>
      <c r="DA139" s="51"/>
      <c r="DB139" s="51"/>
      <c r="DC139" s="51"/>
      <c r="DD139" s="51"/>
      <c r="DE139" s="51"/>
      <c r="DF139" s="51"/>
      <c r="DG139" s="51"/>
      <c r="DH139" s="51"/>
      <c r="DI139" s="51"/>
      <c r="DJ139" s="51"/>
      <c r="DK139" s="51"/>
      <c r="DL139" s="51"/>
      <c r="DM139" s="51"/>
      <c r="DN139" s="51"/>
      <c r="DO139" s="51"/>
      <c r="DP139" s="51"/>
      <c r="DQ139" s="51"/>
      <c r="DR139" s="51"/>
      <c r="DS139" s="51"/>
      <c r="DT139" s="51"/>
      <c r="DU139" s="51"/>
      <c r="DV139" s="51"/>
      <c r="DW139" s="51"/>
      <c r="DX139" s="51"/>
      <c r="DY139" s="51"/>
      <c r="DZ139" s="51"/>
      <c r="EA139" s="51"/>
      <c r="EB139" s="51"/>
      <c r="EC139" s="51"/>
      <c r="ED139" s="51"/>
      <c r="EE139" s="51"/>
      <c r="EF139" s="51"/>
      <c r="EG139" s="51"/>
      <c r="EH139" s="51"/>
      <c r="EI139" s="51"/>
      <c r="EJ139" s="51"/>
      <c r="EK139" s="51"/>
      <c r="EL139" s="51"/>
      <c r="EM139" s="51"/>
      <c r="EN139" s="51"/>
      <c r="EO139" s="51"/>
      <c r="EP139" s="51"/>
      <c r="EQ139" s="51"/>
      <c r="ER139" s="51"/>
      <c r="ES139" s="51"/>
      <c r="ET139" s="51"/>
      <c r="EU139" s="51"/>
      <c r="EV139" s="51"/>
      <c r="EW139" s="51"/>
      <c r="EX139" s="51"/>
      <c r="EY139" s="51"/>
      <c r="EZ139" s="51"/>
      <c r="FA139" s="51"/>
      <c r="FB139" s="51"/>
      <c r="FC139" s="51"/>
      <c r="FD139" s="51"/>
      <c r="FE139" s="51"/>
      <c r="FF139" s="51"/>
      <c r="FG139" s="51"/>
      <c r="FH139" s="51"/>
      <c r="FI139" s="51"/>
      <c r="FJ139" s="51"/>
      <c r="FK139" s="51"/>
      <c r="FL139" s="51"/>
      <c r="FM139" s="51"/>
      <c r="FN139" s="51"/>
      <c r="FO139" s="51"/>
      <c r="FP139" s="51"/>
      <c r="FQ139" s="51"/>
      <c r="FR139" s="51"/>
      <c r="FS139" s="51"/>
      <c r="FT139" s="51"/>
      <c r="FU139" s="51"/>
      <c r="FV139" s="51"/>
      <c r="FW139" s="51"/>
      <c r="FX139" s="51"/>
      <c r="FY139" s="51"/>
      <c r="FZ139" s="51"/>
      <c r="GA139" s="51"/>
      <c r="GB139" s="51"/>
      <c r="GC139" s="51"/>
      <c r="GD139" s="51"/>
      <c r="GE139" s="51"/>
      <c r="GF139" s="51"/>
      <c r="GG139" s="51"/>
      <c r="GH139" s="51"/>
      <c r="GI139" s="51"/>
      <c r="GJ139" s="51"/>
      <c r="GK139" s="51"/>
      <c r="GL139" s="51"/>
      <c r="GM139" s="51"/>
      <c r="GN139" s="51"/>
      <c r="GO139" s="51"/>
      <c r="GP139" s="51"/>
      <c r="GQ139" s="51"/>
      <c r="GR139" s="51"/>
      <c r="GS139" s="51"/>
      <c r="GT139" s="51"/>
      <c r="GU139" s="51"/>
      <c r="GV139" s="51"/>
      <c r="GW139" s="51"/>
      <c r="GX139" s="51"/>
      <c r="GY139" s="51"/>
      <c r="GZ139" s="51"/>
      <c r="HA139" s="51"/>
      <c r="HB139" s="51"/>
      <c r="HC139" s="51"/>
      <c r="HD139" s="51"/>
      <c r="HE139" s="51"/>
      <c r="HF139" s="51"/>
      <c r="HG139" s="51"/>
      <c r="HH139" s="51"/>
      <c r="HI139" s="51"/>
      <c r="HJ139" s="51"/>
    </row>
    <row r="140" spans="3:218" s="12" customFormat="1" ht="15.5" x14ac:dyDescent="0.35">
      <c r="C140" s="7" t="s">
        <v>57</v>
      </c>
      <c r="D140" s="7" t="s">
        <v>439</v>
      </c>
      <c r="E140" s="7"/>
      <c r="F140" s="158" t="s">
        <v>210</v>
      </c>
      <c r="G140" s="7" t="s">
        <v>46</v>
      </c>
      <c r="H140" s="160" t="s">
        <v>361</v>
      </c>
      <c r="I140" s="90"/>
      <c r="J140" s="11"/>
      <c r="K140" s="22">
        <v>18.079000000000001</v>
      </c>
      <c r="L140" s="22">
        <v>21.805</v>
      </c>
      <c r="M140" s="139">
        <f t="shared" si="9"/>
        <v>39.884</v>
      </c>
      <c r="N140" s="11"/>
      <c r="O140" s="11"/>
      <c r="P140" s="139">
        <f t="shared" si="10"/>
        <v>0</v>
      </c>
      <c r="Q140" s="274"/>
      <c r="R140" s="136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  <c r="BV140" s="51"/>
      <c r="BW140" s="51"/>
      <c r="BX140" s="51"/>
      <c r="BY140" s="51"/>
      <c r="BZ140" s="51"/>
      <c r="CA140" s="51"/>
      <c r="CB140" s="51"/>
      <c r="CC140" s="51"/>
      <c r="CD140" s="51"/>
      <c r="CE140" s="51"/>
      <c r="CF140" s="51"/>
      <c r="CG140" s="51"/>
      <c r="CH140" s="51"/>
      <c r="CI140" s="51"/>
      <c r="CJ140" s="51"/>
      <c r="CK140" s="51"/>
      <c r="CL140" s="51"/>
      <c r="CM140" s="51"/>
      <c r="CN140" s="51"/>
      <c r="CO140" s="51"/>
      <c r="CP140" s="51"/>
      <c r="CQ140" s="51"/>
      <c r="CR140" s="51"/>
      <c r="CS140" s="51"/>
      <c r="CT140" s="51"/>
      <c r="CU140" s="51"/>
      <c r="CV140" s="51"/>
      <c r="CW140" s="51"/>
      <c r="CX140" s="51"/>
      <c r="CY140" s="51"/>
      <c r="CZ140" s="51"/>
      <c r="DA140" s="51"/>
      <c r="DB140" s="51"/>
      <c r="DC140" s="51"/>
      <c r="DD140" s="51"/>
      <c r="DE140" s="51"/>
      <c r="DF140" s="51"/>
      <c r="DG140" s="51"/>
      <c r="DH140" s="51"/>
      <c r="DI140" s="51"/>
      <c r="DJ140" s="51"/>
      <c r="DK140" s="51"/>
      <c r="DL140" s="51"/>
      <c r="DM140" s="51"/>
      <c r="DN140" s="51"/>
      <c r="DO140" s="51"/>
      <c r="DP140" s="51"/>
      <c r="DQ140" s="51"/>
      <c r="DR140" s="51"/>
      <c r="DS140" s="51"/>
      <c r="DT140" s="51"/>
      <c r="DU140" s="51"/>
      <c r="DV140" s="51"/>
      <c r="DW140" s="51"/>
      <c r="DX140" s="51"/>
      <c r="DY140" s="51"/>
      <c r="DZ140" s="51"/>
      <c r="EA140" s="51"/>
      <c r="EB140" s="51"/>
      <c r="EC140" s="51"/>
      <c r="ED140" s="51"/>
      <c r="EE140" s="51"/>
      <c r="EF140" s="51"/>
      <c r="EG140" s="51"/>
      <c r="EH140" s="51"/>
      <c r="EI140" s="51"/>
      <c r="EJ140" s="51"/>
      <c r="EK140" s="51"/>
      <c r="EL140" s="51"/>
      <c r="EM140" s="51"/>
      <c r="EN140" s="51"/>
      <c r="EO140" s="51"/>
      <c r="EP140" s="51"/>
      <c r="EQ140" s="51"/>
      <c r="ER140" s="51"/>
      <c r="ES140" s="51"/>
      <c r="ET140" s="51"/>
      <c r="EU140" s="51"/>
      <c r="EV140" s="51"/>
      <c r="EW140" s="51"/>
      <c r="EX140" s="51"/>
      <c r="EY140" s="51"/>
      <c r="EZ140" s="51"/>
      <c r="FA140" s="51"/>
      <c r="FB140" s="51"/>
      <c r="FC140" s="51"/>
      <c r="FD140" s="51"/>
      <c r="FE140" s="51"/>
      <c r="FF140" s="51"/>
      <c r="FG140" s="51"/>
      <c r="FH140" s="51"/>
      <c r="FI140" s="51"/>
      <c r="FJ140" s="51"/>
      <c r="FK140" s="51"/>
      <c r="FL140" s="51"/>
      <c r="FM140" s="51"/>
      <c r="FN140" s="51"/>
      <c r="FO140" s="51"/>
      <c r="FP140" s="51"/>
      <c r="FQ140" s="51"/>
      <c r="FR140" s="51"/>
      <c r="FS140" s="51"/>
      <c r="FT140" s="51"/>
      <c r="FU140" s="51"/>
      <c r="FV140" s="51"/>
      <c r="FW140" s="51"/>
      <c r="FX140" s="51"/>
      <c r="FY140" s="51"/>
      <c r="FZ140" s="51"/>
      <c r="GA140" s="51"/>
      <c r="GB140" s="51"/>
      <c r="GC140" s="51"/>
      <c r="GD140" s="51"/>
      <c r="GE140" s="51"/>
      <c r="GF140" s="51"/>
      <c r="GG140" s="51"/>
      <c r="GH140" s="51"/>
      <c r="GI140" s="51"/>
      <c r="GJ140" s="51"/>
      <c r="GK140" s="51"/>
      <c r="GL140" s="51"/>
      <c r="GM140" s="51"/>
      <c r="GN140" s="51"/>
      <c r="GO140" s="51"/>
      <c r="GP140" s="51"/>
      <c r="GQ140" s="51"/>
      <c r="GR140" s="51"/>
      <c r="GS140" s="51"/>
      <c r="GT140" s="51"/>
      <c r="GU140" s="51"/>
      <c r="GV140" s="51"/>
      <c r="GW140" s="51"/>
      <c r="GX140" s="51"/>
      <c r="GY140" s="51"/>
      <c r="GZ140" s="51"/>
      <c r="HA140" s="51"/>
      <c r="HB140" s="51"/>
      <c r="HC140" s="51"/>
      <c r="HD140" s="51"/>
      <c r="HE140" s="51"/>
      <c r="HF140" s="51"/>
      <c r="HG140" s="51"/>
      <c r="HH140" s="51"/>
      <c r="HI140" s="51"/>
      <c r="HJ140" s="51"/>
    </row>
    <row r="141" spans="3:218" s="12" customFormat="1" ht="15.5" x14ac:dyDescent="0.35">
      <c r="C141" s="7" t="s">
        <v>57</v>
      </c>
      <c r="D141" s="7" t="s">
        <v>439</v>
      </c>
      <c r="E141" s="7"/>
      <c r="F141" s="158" t="s">
        <v>208</v>
      </c>
      <c r="G141" s="7" t="s">
        <v>46</v>
      </c>
      <c r="H141" s="160" t="s">
        <v>400</v>
      </c>
      <c r="I141" s="90"/>
      <c r="J141" s="11"/>
      <c r="K141" s="7">
        <v>18.108000000000001</v>
      </c>
      <c r="L141" s="7">
        <v>22.893000000000001</v>
      </c>
      <c r="M141" s="152">
        <f t="shared" si="9"/>
        <v>41.001000000000005</v>
      </c>
      <c r="N141" s="11"/>
      <c r="O141" s="11"/>
      <c r="P141" s="152">
        <f t="shared" si="10"/>
        <v>0</v>
      </c>
      <c r="Q141" s="274"/>
      <c r="R141" s="136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  <c r="CO141" s="51"/>
      <c r="CP141" s="51"/>
      <c r="CQ141" s="51"/>
      <c r="CR141" s="51"/>
      <c r="CS141" s="51"/>
      <c r="CT141" s="51"/>
      <c r="CU141" s="51"/>
      <c r="CV141" s="51"/>
      <c r="CW141" s="51"/>
      <c r="CX141" s="51"/>
      <c r="CY141" s="51"/>
      <c r="CZ141" s="51"/>
      <c r="DA141" s="51"/>
      <c r="DB141" s="51"/>
      <c r="DC141" s="51"/>
      <c r="DD141" s="51"/>
      <c r="DE141" s="51"/>
      <c r="DF141" s="51"/>
      <c r="DG141" s="51"/>
      <c r="DH141" s="51"/>
      <c r="DI141" s="51"/>
      <c r="DJ141" s="51"/>
      <c r="DK141" s="51"/>
      <c r="DL141" s="51"/>
      <c r="DM141" s="51"/>
      <c r="DN141" s="51"/>
      <c r="DO141" s="51"/>
      <c r="DP141" s="51"/>
      <c r="DQ141" s="51"/>
      <c r="DR141" s="51"/>
      <c r="DS141" s="51"/>
      <c r="DT141" s="51"/>
      <c r="DU141" s="51"/>
      <c r="DV141" s="51"/>
      <c r="DW141" s="51"/>
      <c r="DX141" s="51"/>
      <c r="DY141" s="51"/>
      <c r="DZ141" s="51"/>
      <c r="EA141" s="51"/>
      <c r="EB141" s="51"/>
      <c r="EC141" s="51"/>
      <c r="ED141" s="51"/>
      <c r="EE141" s="51"/>
      <c r="EF141" s="51"/>
      <c r="EG141" s="51"/>
      <c r="EH141" s="51"/>
      <c r="EI141" s="51"/>
      <c r="EJ141" s="51"/>
      <c r="EK141" s="51"/>
      <c r="EL141" s="51"/>
      <c r="EM141" s="51"/>
      <c r="EN141" s="51"/>
      <c r="EO141" s="51"/>
      <c r="EP141" s="51"/>
      <c r="EQ141" s="51"/>
      <c r="ER141" s="51"/>
      <c r="ES141" s="51"/>
      <c r="ET141" s="51"/>
      <c r="EU141" s="51"/>
      <c r="EV141" s="51"/>
      <c r="EW141" s="51"/>
      <c r="EX141" s="51"/>
      <c r="EY141" s="51"/>
      <c r="EZ141" s="51"/>
      <c r="FA141" s="51"/>
      <c r="FB141" s="51"/>
      <c r="FC141" s="51"/>
      <c r="FD141" s="51"/>
      <c r="FE141" s="51"/>
      <c r="FF141" s="51"/>
      <c r="FG141" s="51"/>
      <c r="FH141" s="51"/>
      <c r="FI141" s="51"/>
      <c r="FJ141" s="51"/>
      <c r="FK141" s="51"/>
      <c r="FL141" s="51"/>
      <c r="FM141" s="51"/>
      <c r="FN141" s="51"/>
      <c r="FO141" s="51"/>
      <c r="FP141" s="51"/>
      <c r="FQ141" s="51"/>
      <c r="FR141" s="51"/>
      <c r="FS141" s="51"/>
      <c r="FT141" s="51"/>
      <c r="FU141" s="51"/>
      <c r="FV141" s="51"/>
      <c r="FW141" s="51"/>
      <c r="FX141" s="51"/>
      <c r="FY141" s="51"/>
      <c r="FZ141" s="51"/>
      <c r="GA141" s="51"/>
      <c r="GB141" s="51"/>
      <c r="GC141" s="51"/>
      <c r="GD141" s="51"/>
      <c r="GE141" s="51"/>
      <c r="GF141" s="51"/>
      <c r="GG141" s="51"/>
      <c r="GH141" s="51"/>
      <c r="GI141" s="51"/>
      <c r="GJ141" s="51"/>
      <c r="GK141" s="51"/>
      <c r="GL141" s="51"/>
      <c r="GM141" s="51"/>
      <c r="GN141" s="51"/>
      <c r="GO141" s="51"/>
      <c r="GP141" s="51"/>
      <c r="GQ141" s="51"/>
      <c r="GR141" s="51"/>
      <c r="GS141" s="51"/>
      <c r="GT141" s="51"/>
      <c r="GU141" s="51"/>
      <c r="GV141" s="51"/>
      <c r="GW141" s="51"/>
      <c r="GX141" s="51"/>
      <c r="GY141" s="51"/>
      <c r="GZ141" s="51"/>
      <c r="HA141" s="51"/>
      <c r="HB141" s="51"/>
      <c r="HC141" s="51"/>
      <c r="HD141" s="51"/>
      <c r="HE141" s="51"/>
      <c r="HF141" s="51"/>
      <c r="HG141" s="51"/>
      <c r="HH141" s="51"/>
      <c r="HI141" s="51"/>
      <c r="HJ141" s="51"/>
    </row>
    <row r="142" spans="3:218" s="12" customFormat="1" ht="15.5" x14ac:dyDescent="0.35">
      <c r="C142" s="7" t="s">
        <v>57</v>
      </c>
      <c r="D142" s="7" t="s">
        <v>439</v>
      </c>
      <c r="E142" s="7"/>
      <c r="F142" s="158" t="s">
        <v>208</v>
      </c>
      <c r="G142" s="7" t="s">
        <v>46</v>
      </c>
      <c r="H142" s="160" t="s">
        <v>408</v>
      </c>
      <c r="I142" s="90"/>
      <c r="J142" s="11"/>
      <c r="K142" s="7">
        <v>18.152000000000001</v>
      </c>
      <c r="L142" s="7">
        <v>17.427</v>
      </c>
      <c r="M142" s="152">
        <f t="shared" si="9"/>
        <v>35.579000000000001</v>
      </c>
      <c r="N142" s="11"/>
      <c r="O142" s="11"/>
      <c r="P142" s="152">
        <f t="shared" si="10"/>
        <v>0</v>
      </c>
      <c r="Q142" s="274"/>
      <c r="R142" s="136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  <c r="CK142" s="51"/>
      <c r="CL142" s="51"/>
      <c r="CM142" s="51"/>
      <c r="CN142" s="51"/>
      <c r="CO142" s="51"/>
      <c r="CP142" s="51"/>
      <c r="CQ142" s="51"/>
      <c r="CR142" s="51"/>
      <c r="CS142" s="51"/>
      <c r="CT142" s="51"/>
      <c r="CU142" s="51"/>
      <c r="CV142" s="51"/>
      <c r="CW142" s="51"/>
      <c r="CX142" s="51"/>
      <c r="CY142" s="51"/>
      <c r="CZ142" s="51"/>
      <c r="DA142" s="51"/>
      <c r="DB142" s="51"/>
      <c r="DC142" s="51"/>
      <c r="DD142" s="51"/>
      <c r="DE142" s="51"/>
      <c r="DF142" s="51"/>
      <c r="DG142" s="51"/>
      <c r="DH142" s="51"/>
      <c r="DI142" s="51"/>
      <c r="DJ142" s="51"/>
      <c r="DK142" s="51"/>
      <c r="DL142" s="51"/>
      <c r="DM142" s="51"/>
      <c r="DN142" s="51"/>
      <c r="DO142" s="51"/>
      <c r="DP142" s="51"/>
      <c r="DQ142" s="51"/>
      <c r="DR142" s="51"/>
      <c r="DS142" s="51"/>
      <c r="DT142" s="51"/>
      <c r="DU142" s="51"/>
      <c r="DV142" s="51"/>
      <c r="DW142" s="51"/>
      <c r="DX142" s="51"/>
      <c r="DY142" s="51"/>
      <c r="DZ142" s="51"/>
      <c r="EA142" s="51"/>
      <c r="EB142" s="51"/>
      <c r="EC142" s="51"/>
      <c r="ED142" s="51"/>
      <c r="EE142" s="51"/>
      <c r="EF142" s="51"/>
      <c r="EG142" s="51"/>
      <c r="EH142" s="51"/>
      <c r="EI142" s="51"/>
      <c r="EJ142" s="51"/>
      <c r="EK142" s="51"/>
      <c r="EL142" s="51"/>
      <c r="EM142" s="51"/>
      <c r="EN142" s="51"/>
      <c r="EO142" s="51"/>
      <c r="EP142" s="51"/>
      <c r="EQ142" s="51"/>
      <c r="ER142" s="51"/>
      <c r="ES142" s="51"/>
      <c r="ET142" s="51"/>
      <c r="EU142" s="51"/>
      <c r="EV142" s="51"/>
      <c r="EW142" s="51"/>
      <c r="EX142" s="51"/>
      <c r="EY142" s="51"/>
      <c r="EZ142" s="51"/>
      <c r="FA142" s="51"/>
      <c r="FB142" s="51"/>
      <c r="FC142" s="51"/>
      <c r="FD142" s="51"/>
      <c r="FE142" s="51"/>
      <c r="FF142" s="51"/>
      <c r="FG142" s="51"/>
      <c r="FH142" s="51"/>
      <c r="FI142" s="51"/>
      <c r="FJ142" s="51"/>
      <c r="FK142" s="51"/>
      <c r="FL142" s="51"/>
      <c r="FM142" s="51"/>
      <c r="FN142" s="51"/>
      <c r="FO142" s="51"/>
      <c r="FP142" s="51"/>
      <c r="FQ142" s="51"/>
      <c r="FR142" s="51"/>
      <c r="FS142" s="51"/>
      <c r="FT142" s="51"/>
      <c r="FU142" s="51"/>
      <c r="FV142" s="51"/>
      <c r="FW142" s="51"/>
      <c r="FX142" s="51"/>
      <c r="FY142" s="51"/>
      <c r="FZ142" s="51"/>
      <c r="GA142" s="51"/>
      <c r="GB142" s="51"/>
      <c r="GC142" s="51"/>
      <c r="GD142" s="51"/>
      <c r="GE142" s="51"/>
      <c r="GF142" s="51"/>
      <c r="GG142" s="51"/>
      <c r="GH142" s="51"/>
      <c r="GI142" s="51"/>
      <c r="GJ142" s="51"/>
      <c r="GK142" s="51"/>
      <c r="GL142" s="51"/>
      <c r="GM142" s="51"/>
      <c r="GN142" s="51"/>
      <c r="GO142" s="51"/>
      <c r="GP142" s="51"/>
      <c r="GQ142" s="51"/>
      <c r="GR142" s="51"/>
      <c r="GS142" s="51"/>
      <c r="GT142" s="51"/>
      <c r="GU142" s="51"/>
      <c r="GV142" s="51"/>
      <c r="GW142" s="51"/>
      <c r="GX142" s="51"/>
      <c r="GY142" s="51"/>
      <c r="GZ142" s="51"/>
      <c r="HA142" s="51"/>
      <c r="HB142" s="51"/>
      <c r="HC142" s="51"/>
      <c r="HD142" s="51"/>
      <c r="HE142" s="51"/>
      <c r="HF142" s="51"/>
      <c r="HG142" s="51"/>
      <c r="HH142" s="51"/>
      <c r="HI142" s="51"/>
      <c r="HJ142" s="51"/>
    </row>
    <row r="143" spans="3:218" s="12" customFormat="1" ht="15.5" x14ac:dyDescent="0.35">
      <c r="C143" s="7" t="s">
        <v>57</v>
      </c>
      <c r="D143" s="7" t="s">
        <v>439</v>
      </c>
      <c r="E143" s="7"/>
      <c r="F143" s="158" t="s">
        <v>208</v>
      </c>
      <c r="G143" s="7" t="s">
        <v>46</v>
      </c>
      <c r="H143" s="160" t="s">
        <v>374</v>
      </c>
      <c r="I143" s="90"/>
      <c r="J143" s="11"/>
      <c r="K143" s="7">
        <v>18.308</v>
      </c>
      <c r="L143" s="7">
        <v>26.635000000000002</v>
      </c>
      <c r="M143" s="152">
        <f t="shared" si="9"/>
        <v>44.942999999999998</v>
      </c>
      <c r="N143" s="11"/>
      <c r="O143" s="11"/>
      <c r="P143" s="152">
        <f t="shared" si="10"/>
        <v>0</v>
      </c>
      <c r="Q143" s="274"/>
      <c r="R143" s="136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1"/>
      <c r="CS143" s="51"/>
      <c r="CT143" s="51"/>
      <c r="CU143" s="51"/>
      <c r="CV143" s="51"/>
      <c r="CW143" s="51"/>
      <c r="CX143" s="51"/>
      <c r="CY143" s="51"/>
      <c r="CZ143" s="51"/>
      <c r="DA143" s="51"/>
      <c r="DB143" s="51"/>
      <c r="DC143" s="51"/>
      <c r="DD143" s="51"/>
      <c r="DE143" s="51"/>
      <c r="DF143" s="51"/>
      <c r="DG143" s="51"/>
      <c r="DH143" s="51"/>
      <c r="DI143" s="51"/>
      <c r="DJ143" s="51"/>
      <c r="DK143" s="51"/>
      <c r="DL143" s="51"/>
      <c r="DM143" s="51"/>
      <c r="DN143" s="51"/>
      <c r="DO143" s="51"/>
      <c r="DP143" s="51"/>
      <c r="DQ143" s="51"/>
      <c r="DR143" s="51"/>
      <c r="DS143" s="51"/>
      <c r="DT143" s="51"/>
      <c r="DU143" s="51"/>
      <c r="DV143" s="51"/>
      <c r="DW143" s="51"/>
      <c r="DX143" s="51"/>
      <c r="DY143" s="51"/>
      <c r="DZ143" s="51"/>
      <c r="EA143" s="51"/>
      <c r="EB143" s="51"/>
      <c r="EC143" s="51"/>
      <c r="ED143" s="51"/>
      <c r="EE143" s="51"/>
      <c r="EF143" s="51"/>
      <c r="EG143" s="51"/>
      <c r="EH143" s="51"/>
      <c r="EI143" s="51"/>
      <c r="EJ143" s="51"/>
      <c r="EK143" s="51"/>
      <c r="EL143" s="51"/>
      <c r="EM143" s="51"/>
      <c r="EN143" s="51"/>
      <c r="EO143" s="51"/>
      <c r="EP143" s="51"/>
      <c r="EQ143" s="51"/>
      <c r="ER143" s="51"/>
      <c r="ES143" s="51"/>
      <c r="ET143" s="51"/>
      <c r="EU143" s="51"/>
      <c r="EV143" s="51"/>
      <c r="EW143" s="51"/>
      <c r="EX143" s="51"/>
      <c r="EY143" s="51"/>
      <c r="EZ143" s="51"/>
      <c r="FA143" s="51"/>
      <c r="FB143" s="51"/>
      <c r="FC143" s="51"/>
      <c r="FD143" s="51"/>
      <c r="FE143" s="51"/>
      <c r="FF143" s="51"/>
      <c r="FG143" s="51"/>
      <c r="FH143" s="51"/>
      <c r="FI143" s="51"/>
      <c r="FJ143" s="51"/>
      <c r="FK143" s="51"/>
      <c r="FL143" s="51"/>
      <c r="FM143" s="51"/>
      <c r="FN143" s="51"/>
      <c r="FO143" s="51"/>
      <c r="FP143" s="51"/>
      <c r="FQ143" s="51"/>
      <c r="FR143" s="51"/>
      <c r="FS143" s="51"/>
      <c r="FT143" s="51"/>
      <c r="FU143" s="51"/>
      <c r="FV143" s="51"/>
      <c r="FW143" s="51"/>
      <c r="FX143" s="51"/>
      <c r="FY143" s="51"/>
      <c r="FZ143" s="51"/>
      <c r="GA143" s="51"/>
      <c r="GB143" s="51"/>
      <c r="GC143" s="51"/>
      <c r="GD143" s="51"/>
      <c r="GE143" s="51"/>
      <c r="GF143" s="51"/>
      <c r="GG143" s="51"/>
      <c r="GH143" s="51"/>
      <c r="GI143" s="51"/>
      <c r="GJ143" s="51"/>
      <c r="GK143" s="51"/>
      <c r="GL143" s="51"/>
      <c r="GM143" s="51"/>
      <c r="GN143" s="51"/>
      <c r="GO143" s="51"/>
      <c r="GP143" s="51"/>
      <c r="GQ143" s="51"/>
      <c r="GR143" s="51"/>
      <c r="GS143" s="51"/>
      <c r="GT143" s="51"/>
      <c r="GU143" s="51"/>
      <c r="GV143" s="51"/>
      <c r="GW143" s="51"/>
      <c r="GX143" s="51"/>
      <c r="GY143" s="51"/>
      <c r="GZ143" s="51"/>
      <c r="HA143" s="51"/>
      <c r="HB143" s="51"/>
      <c r="HC143" s="51"/>
      <c r="HD143" s="51"/>
      <c r="HE143" s="51"/>
      <c r="HF143" s="51"/>
      <c r="HG143" s="51"/>
      <c r="HH143" s="51"/>
      <c r="HI143" s="51"/>
      <c r="HJ143" s="51"/>
    </row>
    <row r="144" spans="3:218" s="12" customFormat="1" ht="15.5" x14ac:dyDescent="0.35">
      <c r="C144" s="7" t="s">
        <v>57</v>
      </c>
      <c r="D144" s="7"/>
      <c r="E144" s="7"/>
      <c r="F144" s="158" t="s">
        <v>207</v>
      </c>
      <c r="G144" s="7" t="s">
        <v>46</v>
      </c>
      <c r="H144" s="160" t="s">
        <v>381</v>
      </c>
      <c r="I144" s="90"/>
      <c r="J144" s="11"/>
      <c r="K144" s="7">
        <v>18.753</v>
      </c>
      <c r="L144" s="7">
        <v>18.471</v>
      </c>
      <c r="M144" s="152">
        <f t="shared" si="9"/>
        <v>37.224000000000004</v>
      </c>
      <c r="N144" s="11"/>
      <c r="O144" s="11"/>
      <c r="P144" s="152">
        <f t="shared" si="10"/>
        <v>0</v>
      </c>
      <c r="Q144" s="274"/>
      <c r="R144" s="136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1"/>
      <c r="BR144" s="51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/>
      <c r="CR144" s="51"/>
      <c r="CS144" s="51"/>
      <c r="CT144" s="51"/>
      <c r="CU144" s="51"/>
      <c r="CV144" s="51"/>
      <c r="CW144" s="51"/>
      <c r="CX144" s="51"/>
      <c r="CY144" s="51"/>
      <c r="CZ144" s="51"/>
      <c r="DA144" s="51"/>
      <c r="DB144" s="51"/>
      <c r="DC144" s="51"/>
      <c r="DD144" s="51"/>
      <c r="DE144" s="51"/>
      <c r="DF144" s="51"/>
      <c r="DG144" s="51"/>
      <c r="DH144" s="51"/>
      <c r="DI144" s="51"/>
      <c r="DJ144" s="51"/>
      <c r="DK144" s="51"/>
      <c r="DL144" s="51"/>
      <c r="DM144" s="51"/>
      <c r="DN144" s="51"/>
      <c r="DO144" s="51"/>
      <c r="DP144" s="51"/>
      <c r="DQ144" s="51"/>
      <c r="DR144" s="51"/>
      <c r="DS144" s="51"/>
      <c r="DT144" s="51"/>
      <c r="DU144" s="51"/>
      <c r="DV144" s="51"/>
      <c r="DW144" s="51"/>
      <c r="DX144" s="51"/>
      <c r="DY144" s="51"/>
      <c r="DZ144" s="51"/>
      <c r="EA144" s="51"/>
      <c r="EB144" s="51"/>
      <c r="EC144" s="51"/>
      <c r="ED144" s="51"/>
      <c r="EE144" s="51"/>
      <c r="EF144" s="51"/>
      <c r="EG144" s="51"/>
      <c r="EH144" s="51"/>
      <c r="EI144" s="51"/>
      <c r="EJ144" s="51"/>
      <c r="EK144" s="51"/>
      <c r="EL144" s="51"/>
      <c r="EM144" s="51"/>
      <c r="EN144" s="51"/>
      <c r="EO144" s="51"/>
      <c r="EP144" s="51"/>
      <c r="EQ144" s="51"/>
      <c r="ER144" s="51"/>
      <c r="ES144" s="51"/>
      <c r="ET144" s="51"/>
      <c r="EU144" s="51"/>
      <c r="EV144" s="51"/>
      <c r="EW144" s="51"/>
      <c r="EX144" s="51"/>
      <c r="EY144" s="51"/>
      <c r="EZ144" s="51"/>
      <c r="FA144" s="51"/>
      <c r="FB144" s="51"/>
      <c r="FC144" s="51"/>
      <c r="FD144" s="51"/>
      <c r="FE144" s="51"/>
      <c r="FF144" s="51"/>
      <c r="FG144" s="51"/>
      <c r="FH144" s="51"/>
      <c r="FI144" s="51"/>
      <c r="FJ144" s="51"/>
      <c r="FK144" s="51"/>
      <c r="FL144" s="51"/>
      <c r="FM144" s="51"/>
      <c r="FN144" s="51"/>
      <c r="FO144" s="51"/>
      <c r="FP144" s="51"/>
      <c r="FQ144" s="51"/>
      <c r="FR144" s="51"/>
      <c r="FS144" s="51"/>
      <c r="FT144" s="51"/>
      <c r="FU144" s="51"/>
      <c r="FV144" s="51"/>
      <c r="FW144" s="51"/>
      <c r="FX144" s="51"/>
      <c r="FY144" s="51"/>
      <c r="FZ144" s="51"/>
      <c r="GA144" s="51"/>
      <c r="GB144" s="51"/>
      <c r="GC144" s="51"/>
      <c r="GD144" s="51"/>
      <c r="GE144" s="51"/>
      <c r="GF144" s="51"/>
      <c r="GG144" s="51"/>
      <c r="GH144" s="51"/>
      <c r="GI144" s="51"/>
      <c r="GJ144" s="51"/>
      <c r="GK144" s="51"/>
      <c r="GL144" s="51"/>
      <c r="GM144" s="51"/>
      <c r="GN144" s="51"/>
      <c r="GO144" s="51"/>
      <c r="GP144" s="51"/>
      <c r="GQ144" s="51"/>
      <c r="GR144" s="51"/>
      <c r="GS144" s="51"/>
      <c r="GT144" s="51"/>
      <c r="GU144" s="51"/>
      <c r="GV144" s="51"/>
      <c r="GW144" s="51"/>
      <c r="GX144" s="51"/>
      <c r="GY144" s="51"/>
      <c r="GZ144" s="51"/>
      <c r="HA144" s="51"/>
      <c r="HB144" s="51"/>
      <c r="HC144" s="51"/>
      <c r="HD144" s="51"/>
      <c r="HE144" s="51"/>
      <c r="HF144" s="51"/>
      <c r="HG144" s="51"/>
      <c r="HH144" s="51"/>
      <c r="HI144" s="51"/>
      <c r="HJ144" s="51"/>
    </row>
    <row r="145" spans="1:218" s="12" customFormat="1" ht="15.5" x14ac:dyDescent="0.35">
      <c r="C145" s="7" t="s">
        <v>57</v>
      </c>
      <c r="D145" s="7"/>
      <c r="E145" s="7"/>
      <c r="F145" s="158" t="s">
        <v>211</v>
      </c>
      <c r="G145" s="7" t="s">
        <v>46</v>
      </c>
      <c r="H145" s="160" t="s">
        <v>401</v>
      </c>
      <c r="I145" s="90"/>
      <c r="J145" s="11"/>
      <c r="K145" s="7">
        <v>19.338000000000001</v>
      </c>
      <c r="L145" s="7">
        <v>19.779</v>
      </c>
      <c r="M145" s="152">
        <f t="shared" si="9"/>
        <v>39.117000000000004</v>
      </c>
      <c r="N145" s="11"/>
      <c r="O145" s="11"/>
      <c r="P145" s="152">
        <f t="shared" si="10"/>
        <v>0</v>
      </c>
      <c r="Q145" s="274"/>
      <c r="R145" s="136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1"/>
      <c r="CI145" s="51"/>
      <c r="CJ145" s="51"/>
      <c r="CK145" s="51"/>
      <c r="CL145" s="51"/>
      <c r="CM145" s="51"/>
      <c r="CN145" s="51"/>
      <c r="CO145" s="51"/>
      <c r="CP145" s="51"/>
      <c r="CQ145" s="51"/>
      <c r="CR145" s="51"/>
      <c r="CS145" s="51"/>
      <c r="CT145" s="51"/>
      <c r="CU145" s="51"/>
      <c r="CV145" s="51"/>
      <c r="CW145" s="51"/>
      <c r="CX145" s="51"/>
      <c r="CY145" s="51"/>
      <c r="CZ145" s="51"/>
      <c r="DA145" s="51"/>
      <c r="DB145" s="51"/>
      <c r="DC145" s="51"/>
      <c r="DD145" s="51"/>
      <c r="DE145" s="51"/>
      <c r="DF145" s="51"/>
      <c r="DG145" s="51"/>
      <c r="DH145" s="51"/>
      <c r="DI145" s="51"/>
      <c r="DJ145" s="51"/>
      <c r="DK145" s="51"/>
      <c r="DL145" s="51"/>
      <c r="DM145" s="51"/>
      <c r="DN145" s="51"/>
      <c r="DO145" s="51"/>
      <c r="DP145" s="51"/>
      <c r="DQ145" s="51"/>
      <c r="DR145" s="51"/>
      <c r="DS145" s="51"/>
      <c r="DT145" s="51"/>
      <c r="DU145" s="51"/>
      <c r="DV145" s="51"/>
      <c r="DW145" s="51"/>
      <c r="DX145" s="51"/>
      <c r="DY145" s="51"/>
      <c r="DZ145" s="51"/>
      <c r="EA145" s="51"/>
      <c r="EB145" s="51"/>
      <c r="EC145" s="51"/>
      <c r="ED145" s="51"/>
      <c r="EE145" s="51"/>
      <c r="EF145" s="51"/>
      <c r="EG145" s="51"/>
      <c r="EH145" s="51"/>
      <c r="EI145" s="51"/>
      <c r="EJ145" s="51"/>
      <c r="EK145" s="51"/>
      <c r="EL145" s="51"/>
      <c r="EM145" s="51"/>
      <c r="EN145" s="51"/>
      <c r="EO145" s="51"/>
      <c r="EP145" s="51"/>
      <c r="EQ145" s="51"/>
      <c r="ER145" s="51"/>
      <c r="ES145" s="51"/>
      <c r="ET145" s="51"/>
      <c r="EU145" s="51"/>
      <c r="EV145" s="51"/>
      <c r="EW145" s="51"/>
      <c r="EX145" s="51"/>
      <c r="EY145" s="51"/>
      <c r="EZ145" s="51"/>
      <c r="FA145" s="51"/>
      <c r="FB145" s="51"/>
      <c r="FC145" s="51"/>
      <c r="FD145" s="51"/>
      <c r="FE145" s="51"/>
      <c r="FF145" s="51"/>
      <c r="FG145" s="51"/>
      <c r="FH145" s="51"/>
      <c r="FI145" s="51"/>
      <c r="FJ145" s="51"/>
      <c r="FK145" s="51"/>
      <c r="FL145" s="51"/>
      <c r="FM145" s="51"/>
      <c r="FN145" s="51"/>
      <c r="FO145" s="51"/>
      <c r="FP145" s="51"/>
      <c r="FQ145" s="51"/>
      <c r="FR145" s="51"/>
      <c r="FS145" s="51"/>
      <c r="FT145" s="51"/>
      <c r="FU145" s="51"/>
      <c r="FV145" s="51"/>
      <c r="FW145" s="51"/>
      <c r="FX145" s="51"/>
      <c r="FY145" s="51"/>
      <c r="FZ145" s="51"/>
      <c r="GA145" s="51"/>
      <c r="GB145" s="51"/>
      <c r="GC145" s="51"/>
      <c r="GD145" s="51"/>
      <c r="GE145" s="51"/>
      <c r="GF145" s="51"/>
      <c r="GG145" s="51"/>
      <c r="GH145" s="51"/>
      <c r="GI145" s="51"/>
      <c r="GJ145" s="51"/>
      <c r="GK145" s="51"/>
      <c r="GL145" s="51"/>
      <c r="GM145" s="51"/>
      <c r="GN145" s="51"/>
      <c r="GO145" s="51"/>
      <c r="GP145" s="51"/>
      <c r="GQ145" s="51"/>
      <c r="GR145" s="51"/>
      <c r="GS145" s="51"/>
      <c r="GT145" s="51"/>
      <c r="GU145" s="51"/>
      <c r="GV145" s="51"/>
      <c r="GW145" s="51"/>
      <c r="GX145" s="51"/>
      <c r="GY145" s="51"/>
      <c r="GZ145" s="51"/>
      <c r="HA145" s="51"/>
      <c r="HB145" s="51"/>
      <c r="HC145" s="51"/>
      <c r="HD145" s="51"/>
      <c r="HE145" s="51"/>
      <c r="HF145" s="51"/>
      <c r="HG145" s="51"/>
      <c r="HH145" s="51"/>
      <c r="HI145" s="51"/>
      <c r="HJ145" s="51"/>
    </row>
    <row r="146" spans="1:218" s="12" customFormat="1" ht="15.5" x14ac:dyDescent="0.35">
      <c r="C146" s="7" t="s">
        <v>57</v>
      </c>
      <c r="D146" s="7"/>
      <c r="E146" s="7"/>
      <c r="F146" s="158" t="s">
        <v>210</v>
      </c>
      <c r="G146" s="7" t="s">
        <v>46</v>
      </c>
      <c r="H146" s="160" t="s">
        <v>375</v>
      </c>
      <c r="I146" s="90"/>
      <c r="J146" s="11"/>
      <c r="K146" s="7">
        <v>19.702999999999999</v>
      </c>
      <c r="L146" s="7">
        <v>19.318000000000001</v>
      </c>
      <c r="M146" s="152">
        <f t="shared" si="9"/>
        <v>39.021000000000001</v>
      </c>
      <c r="N146" s="11"/>
      <c r="O146" s="11"/>
      <c r="P146" s="152">
        <f t="shared" si="10"/>
        <v>0</v>
      </c>
      <c r="Q146" s="274"/>
      <c r="R146" s="136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1"/>
      <c r="BR146" s="51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1"/>
      <c r="CP146" s="51"/>
      <c r="CQ146" s="51"/>
      <c r="CR146" s="51"/>
      <c r="CS146" s="51"/>
      <c r="CT146" s="51"/>
      <c r="CU146" s="51"/>
      <c r="CV146" s="51"/>
      <c r="CW146" s="51"/>
      <c r="CX146" s="51"/>
      <c r="CY146" s="51"/>
      <c r="CZ146" s="51"/>
      <c r="DA146" s="51"/>
      <c r="DB146" s="51"/>
      <c r="DC146" s="51"/>
      <c r="DD146" s="51"/>
      <c r="DE146" s="51"/>
      <c r="DF146" s="51"/>
      <c r="DG146" s="51"/>
      <c r="DH146" s="51"/>
      <c r="DI146" s="51"/>
      <c r="DJ146" s="51"/>
      <c r="DK146" s="51"/>
      <c r="DL146" s="51"/>
      <c r="DM146" s="51"/>
      <c r="DN146" s="51"/>
      <c r="DO146" s="51"/>
      <c r="DP146" s="51"/>
      <c r="DQ146" s="51"/>
      <c r="DR146" s="51"/>
      <c r="DS146" s="51"/>
      <c r="DT146" s="51"/>
      <c r="DU146" s="51"/>
      <c r="DV146" s="51"/>
      <c r="DW146" s="51"/>
      <c r="DX146" s="51"/>
      <c r="DY146" s="51"/>
      <c r="DZ146" s="51"/>
      <c r="EA146" s="51"/>
      <c r="EB146" s="51"/>
      <c r="EC146" s="51"/>
      <c r="ED146" s="51"/>
      <c r="EE146" s="51"/>
      <c r="EF146" s="51"/>
      <c r="EG146" s="51"/>
      <c r="EH146" s="51"/>
      <c r="EI146" s="51"/>
      <c r="EJ146" s="51"/>
      <c r="EK146" s="51"/>
      <c r="EL146" s="51"/>
      <c r="EM146" s="51"/>
      <c r="EN146" s="51"/>
      <c r="EO146" s="51"/>
      <c r="EP146" s="51"/>
      <c r="EQ146" s="51"/>
      <c r="ER146" s="51"/>
      <c r="ES146" s="51"/>
      <c r="ET146" s="51"/>
      <c r="EU146" s="51"/>
      <c r="EV146" s="51"/>
      <c r="EW146" s="51"/>
      <c r="EX146" s="51"/>
      <c r="EY146" s="51"/>
      <c r="EZ146" s="51"/>
      <c r="FA146" s="51"/>
      <c r="FB146" s="51"/>
      <c r="FC146" s="51"/>
      <c r="FD146" s="51"/>
      <c r="FE146" s="51"/>
      <c r="FF146" s="51"/>
      <c r="FG146" s="51"/>
      <c r="FH146" s="51"/>
      <c r="FI146" s="51"/>
      <c r="FJ146" s="51"/>
      <c r="FK146" s="51"/>
      <c r="FL146" s="51"/>
      <c r="FM146" s="51"/>
      <c r="FN146" s="51"/>
      <c r="FO146" s="51"/>
      <c r="FP146" s="51"/>
      <c r="FQ146" s="51"/>
      <c r="FR146" s="51"/>
      <c r="FS146" s="51"/>
      <c r="FT146" s="51"/>
      <c r="FU146" s="51"/>
      <c r="FV146" s="51"/>
      <c r="FW146" s="51"/>
      <c r="FX146" s="51"/>
      <c r="FY146" s="51"/>
      <c r="FZ146" s="51"/>
      <c r="GA146" s="51"/>
      <c r="GB146" s="51"/>
      <c r="GC146" s="51"/>
      <c r="GD146" s="51"/>
      <c r="GE146" s="51"/>
      <c r="GF146" s="51"/>
      <c r="GG146" s="51"/>
      <c r="GH146" s="51"/>
      <c r="GI146" s="51"/>
      <c r="GJ146" s="51"/>
      <c r="GK146" s="51"/>
      <c r="GL146" s="51"/>
      <c r="GM146" s="51"/>
      <c r="GN146" s="51"/>
      <c r="GO146" s="51"/>
      <c r="GP146" s="51"/>
      <c r="GQ146" s="51"/>
      <c r="GR146" s="51"/>
      <c r="GS146" s="51"/>
      <c r="GT146" s="51"/>
      <c r="GU146" s="51"/>
      <c r="GV146" s="51"/>
      <c r="GW146" s="51"/>
      <c r="GX146" s="51"/>
      <c r="GY146" s="51"/>
      <c r="GZ146" s="51"/>
      <c r="HA146" s="51"/>
      <c r="HB146" s="51"/>
      <c r="HC146" s="51"/>
      <c r="HD146" s="51"/>
      <c r="HE146" s="51"/>
      <c r="HF146" s="51"/>
      <c r="HG146" s="51"/>
      <c r="HH146" s="51"/>
      <c r="HI146" s="51"/>
      <c r="HJ146" s="51"/>
    </row>
    <row r="147" spans="1:218" s="12" customFormat="1" ht="15.5" x14ac:dyDescent="0.35">
      <c r="C147" s="7" t="s">
        <v>57</v>
      </c>
      <c r="D147" s="7" t="s">
        <v>439</v>
      </c>
      <c r="E147" s="7"/>
      <c r="F147" s="158" t="s">
        <v>207</v>
      </c>
      <c r="G147" s="7" t="s">
        <v>46</v>
      </c>
      <c r="H147" s="160" t="s">
        <v>418</v>
      </c>
      <c r="I147" s="90"/>
      <c r="J147" s="11"/>
      <c r="K147" s="7">
        <v>21.401</v>
      </c>
      <c r="L147" s="7">
        <v>26.768999999999998</v>
      </c>
      <c r="M147" s="152">
        <f t="shared" si="9"/>
        <v>48.17</v>
      </c>
      <c r="N147" s="11"/>
      <c r="O147" s="11"/>
      <c r="P147" s="152">
        <f t="shared" si="10"/>
        <v>0</v>
      </c>
      <c r="Q147" s="274"/>
      <c r="R147" s="136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1"/>
      <c r="BR147" s="51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  <c r="CI147" s="51"/>
      <c r="CJ147" s="51"/>
      <c r="CK147" s="51"/>
      <c r="CL147" s="51"/>
      <c r="CM147" s="51"/>
      <c r="CN147" s="51"/>
      <c r="CO147" s="51"/>
      <c r="CP147" s="51"/>
      <c r="CQ147" s="51"/>
      <c r="CR147" s="51"/>
      <c r="CS147" s="51"/>
      <c r="CT147" s="51"/>
      <c r="CU147" s="51"/>
      <c r="CV147" s="51"/>
      <c r="CW147" s="51"/>
      <c r="CX147" s="51"/>
      <c r="CY147" s="51"/>
      <c r="CZ147" s="51"/>
      <c r="DA147" s="51"/>
      <c r="DB147" s="51"/>
      <c r="DC147" s="51"/>
      <c r="DD147" s="51"/>
      <c r="DE147" s="51"/>
      <c r="DF147" s="51"/>
      <c r="DG147" s="51"/>
      <c r="DH147" s="51"/>
      <c r="DI147" s="51"/>
      <c r="DJ147" s="51"/>
      <c r="DK147" s="51"/>
      <c r="DL147" s="51"/>
      <c r="DM147" s="51"/>
      <c r="DN147" s="51"/>
      <c r="DO147" s="51"/>
      <c r="DP147" s="51"/>
      <c r="DQ147" s="51"/>
      <c r="DR147" s="51"/>
      <c r="DS147" s="51"/>
      <c r="DT147" s="51"/>
      <c r="DU147" s="51"/>
      <c r="DV147" s="51"/>
      <c r="DW147" s="51"/>
      <c r="DX147" s="51"/>
      <c r="DY147" s="51"/>
      <c r="DZ147" s="51"/>
      <c r="EA147" s="51"/>
      <c r="EB147" s="51"/>
      <c r="EC147" s="51"/>
      <c r="ED147" s="51"/>
      <c r="EE147" s="51"/>
      <c r="EF147" s="51"/>
      <c r="EG147" s="51"/>
      <c r="EH147" s="51"/>
      <c r="EI147" s="51"/>
      <c r="EJ147" s="51"/>
      <c r="EK147" s="51"/>
      <c r="EL147" s="51"/>
      <c r="EM147" s="51"/>
      <c r="EN147" s="51"/>
      <c r="EO147" s="51"/>
      <c r="EP147" s="51"/>
      <c r="EQ147" s="51"/>
      <c r="ER147" s="51"/>
      <c r="ES147" s="51"/>
      <c r="ET147" s="51"/>
      <c r="EU147" s="51"/>
      <c r="EV147" s="51"/>
      <c r="EW147" s="51"/>
      <c r="EX147" s="51"/>
      <c r="EY147" s="51"/>
      <c r="EZ147" s="51"/>
      <c r="FA147" s="51"/>
      <c r="FB147" s="51"/>
      <c r="FC147" s="51"/>
      <c r="FD147" s="51"/>
      <c r="FE147" s="51"/>
      <c r="FF147" s="51"/>
      <c r="FG147" s="51"/>
      <c r="FH147" s="51"/>
      <c r="FI147" s="51"/>
      <c r="FJ147" s="51"/>
      <c r="FK147" s="51"/>
      <c r="FL147" s="51"/>
      <c r="FM147" s="51"/>
      <c r="FN147" s="51"/>
      <c r="FO147" s="51"/>
      <c r="FP147" s="51"/>
      <c r="FQ147" s="51"/>
      <c r="FR147" s="51"/>
      <c r="FS147" s="51"/>
      <c r="FT147" s="51"/>
      <c r="FU147" s="51"/>
      <c r="FV147" s="51"/>
      <c r="FW147" s="51"/>
      <c r="FX147" s="51"/>
      <c r="FY147" s="51"/>
      <c r="FZ147" s="51"/>
      <c r="GA147" s="51"/>
      <c r="GB147" s="51"/>
      <c r="GC147" s="51"/>
      <c r="GD147" s="51"/>
      <c r="GE147" s="51"/>
      <c r="GF147" s="51"/>
      <c r="GG147" s="51"/>
      <c r="GH147" s="51"/>
      <c r="GI147" s="51"/>
      <c r="GJ147" s="51"/>
      <c r="GK147" s="51"/>
      <c r="GL147" s="51"/>
      <c r="GM147" s="51"/>
      <c r="GN147" s="51"/>
      <c r="GO147" s="51"/>
      <c r="GP147" s="51"/>
      <c r="GQ147" s="51"/>
      <c r="GR147" s="51"/>
      <c r="GS147" s="51"/>
      <c r="GT147" s="51"/>
      <c r="GU147" s="51"/>
      <c r="GV147" s="51"/>
      <c r="GW147" s="51"/>
      <c r="GX147" s="51"/>
      <c r="GY147" s="51"/>
      <c r="GZ147" s="51"/>
      <c r="HA147" s="51"/>
      <c r="HB147" s="51"/>
      <c r="HC147" s="51"/>
      <c r="HD147" s="51"/>
      <c r="HE147" s="51"/>
      <c r="HF147" s="51"/>
      <c r="HG147" s="51"/>
      <c r="HH147" s="51"/>
      <c r="HI147" s="51"/>
      <c r="HJ147" s="51"/>
    </row>
    <row r="148" spans="1:218" s="12" customFormat="1" ht="15.5" x14ac:dyDescent="0.35">
      <c r="C148" s="7" t="s">
        <v>57</v>
      </c>
      <c r="D148" s="7" t="s">
        <v>439</v>
      </c>
      <c r="E148" s="7"/>
      <c r="F148" s="158" t="s">
        <v>207</v>
      </c>
      <c r="G148" s="7" t="s">
        <v>46</v>
      </c>
      <c r="H148" s="160" t="s">
        <v>421</v>
      </c>
      <c r="I148" s="90"/>
      <c r="J148" s="11"/>
      <c r="K148" s="7">
        <v>21.472999999999999</v>
      </c>
      <c r="L148" s="7">
        <v>21.010999999999999</v>
      </c>
      <c r="M148" s="152">
        <f t="shared" si="9"/>
        <v>42.483999999999995</v>
      </c>
      <c r="N148" s="11"/>
      <c r="O148" s="11"/>
      <c r="P148" s="139">
        <f t="shared" si="10"/>
        <v>0</v>
      </c>
      <c r="Q148" s="274"/>
      <c r="R148" s="136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1"/>
      <c r="BT148" s="51"/>
      <c r="BU148" s="51"/>
      <c r="BV148" s="51"/>
      <c r="BW148" s="51"/>
      <c r="BX148" s="51"/>
      <c r="BY148" s="51"/>
      <c r="BZ148" s="51"/>
      <c r="CA148" s="51"/>
      <c r="CB148" s="51"/>
      <c r="CC148" s="51"/>
      <c r="CD148" s="51"/>
      <c r="CE148" s="51"/>
      <c r="CF148" s="51"/>
      <c r="CG148" s="51"/>
      <c r="CH148" s="51"/>
      <c r="CI148" s="51"/>
      <c r="CJ148" s="51"/>
      <c r="CK148" s="51"/>
      <c r="CL148" s="51"/>
      <c r="CM148" s="51"/>
      <c r="CN148" s="51"/>
      <c r="CO148" s="51"/>
      <c r="CP148" s="51"/>
      <c r="CQ148" s="51"/>
      <c r="CR148" s="51"/>
      <c r="CS148" s="51"/>
      <c r="CT148" s="51"/>
      <c r="CU148" s="51"/>
      <c r="CV148" s="51"/>
      <c r="CW148" s="51"/>
      <c r="CX148" s="51"/>
      <c r="CY148" s="51"/>
      <c r="CZ148" s="51"/>
      <c r="DA148" s="51"/>
      <c r="DB148" s="51"/>
      <c r="DC148" s="51"/>
      <c r="DD148" s="51"/>
      <c r="DE148" s="51"/>
      <c r="DF148" s="51"/>
      <c r="DG148" s="51"/>
      <c r="DH148" s="51"/>
      <c r="DI148" s="51"/>
      <c r="DJ148" s="51"/>
      <c r="DK148" s="51"/>
      <c r="DL148" s="51"/>
      <c r="DM148" s="51"/>
      <c r="DN148" s="51"/>
      <c r="DO148" s="51"/>
      <c r="DP148" s="51"/>
      <c r="DQ148" s="51"/>
      <c r="DR148" s="51"/>
      <c r="DS148" s="51"/>
      <c r="DT148" s="51"/>
      <c r="DU148" s="51"/>
      <c r="DV148" s="51"/>
      <c r="DW148" s="51"/>
      <c r="DX148" s="51"/>
      <c r="DY148" s="51"/>
      <c r="DZ148" s="51"/>
      <c r="EA148" s="51"/>
      <c r="EB148" s="51"/>
      <c r="EC148" s="51"/>
      <c r="ED148" s="51"/>
      <c r="EE148" s="51"/>
      <c r="EF148" s="51"/>
      <c r="EG148" s="51"/>
      <c r="EH148" s="51"/>
      <c r="EI148" s="51"/>
      <c r="EJ148" s="51"/>
      <c r="EK148" s="51"/>
      <c r="EL148" s="51"/>
      <c r="EM148" s="51"/>
      <c r="EN148" s="51"/>
      <c r="EO148" s="51"/>
      <c r="EP148" s="51"/>
      <c r="EQ148" s="51"/>
      <c r="ER148" s="51"/>
      <c r="ES148" s="51"/>
      <c r="ET148" s="51"/>
      <c r="EU148" s="51"/>
      <c r="EV148" s="51"/>
      <c r="EW148" s="51"/>
      <c r="EX148" s="51"/>
      <c r="EY148" s="51"/>
      <c r="EZ148" s="51"/>
      <c r="FA148" s="51"/>
      <c r="FB148" s="51"/>
      <c r="FC148" s="51"/>
      <c r="FD148" s="51"/>
      <c r="FE148" s="51"/>
      <c r="FF148" s="51"/>
      <c r="FG148" s="51"/>
      <c r="FH148" s="51"/>
      <c r="FI148" s="51"/>
      <c r="FJ148" s="51"/>
      <c r="FK148" s="51"/>
      <c r="FL148" s="51"/>
      <c r="FM148" s="51"/>
      <c r="FN148" s="51"/>
      <c r="FO148" s="51"/>
      <c r="FP148" s="51"/>
      <c r="FQ148" s="51"/>
      <c r="FR148" s="51"/>
      <c r="FS148" s="51"/>
      <c r="FT148" s="51"/>
      <c r="FU148" s="51"/>
      <c r="FV148" s="51"/>
      <c r="FW148" s="51"/>
      <c r="FX148" s="51"/>
      <c r="FY148" s="51"/>
      <c r="FZ148" s="51"/>
      <c r="GA148" s="51"/>
      <c r="GB148" s="51"/>
      <c r="GC148" s="51"/>
      <c r="GD148" s="51"/>
      <c r="GE148" s="51"/>
      <c r="GF148" s="51"/>
      <c r="GG148" s="51"/>
      <c r="GH148" s="51"/>
      <c r="GI148" s="51"/>
      <c r="GJ148" s="51"/>
      <c r="GK148" s="51"/>
      <c r="GL148" s="51"/>
      <c r="GM148" s="51"/>
      <c r="GN148" s="51"/>
      <c r="GO148" s="51"/>
      <c r="GP148" s="51"/>
      <c r="GQ148" s="51"/>
      <c r="GR148" s="51"/>
      <c r="GS148" s="51"/>
      <c r="GT148" s="51"/>
      <c r="GU148" s="51"/>
      <c r="GV148" s="51"/>
      <c r="GW148" s="51"/>
      <c r="GX148" s="51"/>
      <c r="GY148" s="51"/>
      <c r="GZ148" s="51"/>
      <c r="HA148" s="51"/>
      <c r="HB148" s="51"/>
      <c r="HC148" s="51"/>
      <c r="HD148" s="51"/>
      <c r="HE148" s="51"/>
      <c r="HF148" s="51"/>
      <c r="HG148" s="51"/>
      <c r="HH148" s="51"/>
      <c r="HI148" s="51"/>
      <c r="HJ148" s="51"/>
    </row>
    <row r="149" spans="1:218" s="12" customFormat="1" ht="15.5" x14ac:dyDescent="0.35">
      <c r="C149" s="7" t="s">
        <v>57</v>
      </c>
      <c r="D149" s="7" t="s">
        <v>439</v>
      </c>
      <c r="E149" s="7"/>
      <c r="F149" s="158" t="s">
        <v>208</v>
      </c>
      <c r="G149" s="7" t="s">
        <v>46</v>
      </c>
      <c r="H149" s="160" t="s">
        <v>411</v>
      </c>
      <c r="I149" s="90"/>
      <c r="J149" s="11"/>
      <c r="K149" s="7">
        <v>22.491</v>
      </c>
      <c r="L149" s="7">
        <v>17.943999999999999</v>
      </c>
      <c r="M149" s="152">
        <f t="shared" si="9"/>
        <v>40.435000000000002</v>
      </c>
      <c r="N149" s="11"/>
      <c r="O149" s="11"/>
      <c r="P149" s="152">
        <f t="shared" si="10"/>
        <v>0</v>
      </c>
      <c r="Q149" s="274"/>
      <c r="R149" s="136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  <c r="BO149" s="51"/>
      <c r="BP149" s="51"/>
      <c r="BQ149" s="51"/>
      <c r="BR149" s="51"/>
      <c r="BS149" s="51"/>
      <c r="BT149" s="51"/>
      <c r="BU149" s="51"/>
      <c r="BV149" s="51"/>
      <c r="BW149" s="51"/>
      <c r="BX149" s="51"/>
      <c r="BY149" s="51"/>
      <c r="BZ149" s="51"/>
      <c r="CA149" s="51"/>
      <c r="CB149" s="51"/>
      <c r="CC149" s="51"/>
      <c r="CD149" s="51"/>
      <c r="CE149" s="51"/>
      <c r="CF149" s="51"/>
      <c r="CG149" s="51"/>
      <c r="CH149" s="51"/>
      <c r="CI149" s="51"/>
      <c r="CJ149" s="51"/>
      <c r="CK149" s="51"/>
      <c r="CL149" s="51"/>
      <c r="CM149" s="51"/>
      <c r="CN149" s="51"/>
      <c r="CO149" s="51"/>
      <c r="CP149" s="51"/>
      <c r="CQ149" s="51"/>
      <c r="CR149" s="51"/>
      <c r="CS149" s="51"/>
      <c r="CT149" s="51"/>
      <c r="CU149" s="51"/>
      <c r="CV149" s="51"/>
      <c r="CW149" s="51"/>
      <c r="CX149" s="51"/>
      <c r="CY149" s="51"/>
      <c r="CZ149" s="51"/>
      <c r="DA149" s="51"/>
      <c r="DB149" s="51"/>
      <c r="DC149" s="51"/>
      <c r="DD149" s="51"/>
      <c r="DE149" s="51"/>
      <c r="DF149" s="51"/>
      <c r="DG149" s="51"/>
      <c r="DH149" s="51"/>
      <c r="DI149" s="51"/>
      <c r="DJ149" s="51"/>
      <c r="DK149" s="51"/>
      <c r="DL149" s="51"/>
      <c r="DM149" s="51"/>
      <c r="DN149" s="51"/>
      <c r="DO149" s="51"/>
      <c r="DP149" s="51"/>
      <c r="DQ149" s="51"/>
      <c r="DR149" s="51"/>
      <c r="DS149" s="51"/>
      <c r="DT149" s="51"/>
      <c r="DU149" s="51"/>
      <c r="DV149" s="51"/>
      <c r="DW149" s="51"/>
      <c r="DX149" s="51"/>
      <c r="DY149" s="51"/>
      <c r="DZ149" s="51"/>
      <c r="EA149" s="51"/>
      <c r="EB149" s="51"/>
      <c r="EC149" s="51"/>
      <c r="ED149" s="51"/>
      <c r="EE149" s="51"/>
      <c r="EF149" s="51"/>
      <c r="EG149" s="51"/>
      <c r="EH149" s="51"/>
      <c r="EI149" s="51"/>
      <c r="EJ149" s="51"/>
      <c r="EK149" s="51"/>
      <c r="EL149" s="51"/>
      <c r="EM149" s="51"/>
      <c r="EN149" s="51"/>
      <c r="EO149" s="51"/>
      <c r="EP149" s="51"/>
      <c r="EQ149" s="51"/>
      <c r="ER149" s="51"/>
      <c r="ES149" s="51"/>
      <c r="ET149" s="51"/>
      <c r="EU149" s="51"/>
      <c r="EV149" s="51"/>
      <c r="EW149" s="51"/>
      <c r="EX149" s="51"/>
      <c r="EY149" s="51"/>
      <c r="EZ149" s="51"/>
      <c r="FA149" s="51"/>
      <c r="FB149" s="51"/>
      <c r="FC149" s="51"/>
      <c r="FD149" s="51"/>
      <c r="FE149" s="51"/>
      <c r="FF149" s="51"/>
      <c r="FG149" s="51"/>
      <c r="FH149" s="51"/>
      <c r="FI149" s="51"/>
      <c r="FJ149" s="51"/>
      <c r="FK149" s="51"/>
      <c r="FL149" s="51"/>
      <c r="FM149" s="51"/>
      <c r="FN149" s="51"/>
      <c r="FO149" s="51"/>
      <c r="FP149" s="51"/>
      <c r="FQ149" s="51"/>
      <c r="FR149" s="51"/>
      <c r="FS149" s="51"/>
      <c r="FT149" s="51"/>
      <c r="FU149" s="51"/>
      <c r="FV149" s="51"/>
      <c r="FW149" s="51"/>
      <c r="FX149" s="51"/>
      <c r="FY149" s="51"/>
      <c r="FZ149" s="51"/>
      <c r="GA149" s="51"/>
      <c r="GB149" s="51"/>
      <c r="GC149" s="51"/>
      <c r="GD149" s="51"/>
      <c r="GE149" s="51"/>
      <c r="GF149" s="51"/>
      <c r="GG149" s="51"/>
      <c r="GH149" s="51"/>
      <c r="GI149" s="51"/>
      <c r="GJ149" s="51"/>
      <c r="GK149" s="51"/>
      <c r="GL149" s="51"/>
      <c r="GM149" s="51"/>
      <c r="GN149" s="51"/>
      <c r="GO149" s="51"/>
      <c r="GP149" s="51"/>
      <c r="GQ149" s="51"/>
      <c r="GR149" s="51"/>
      <c r="GS149" s="51"/>
      <c r="GT149" s="51"/>
      <c r="GU149" s="51"/>
      <c r="GV149" s="51"/>
      <c r="GW149" s="51"/>
      <c r="GX149" s="51"/>
      <c r="GY149" s="51"/>
      <c r="GZ149" s="51"/>
      <c r="HA149" s="51"/>
      <c r="HB149" s="51"/>
      <c r="HC149" s="51"/>
      <c r="HD149" s="51"/>
      <c r="HE149" s="51"/>
      <c r="HF149" s="51"/>
      <c r="HG149" s="51"/>
      <c r="HH149" s="51"/>
      <c r="HI149" s="51"/>
      <c r="HJ149" s="51"/>
    </row>
    <row r="150" spans="1:218" s="12" customFormat="1" ht="15.5" x14ac:dyDescent="0.35">
      <c r="C150" s="7" t="s">
        <v>57</v>
      </c>
      <c r="D150" s="7"/>
      <c r="E150" s="7"/>
      <c r="F150" s="158" t="s">
        <v>208</v>
      </c>
      <c r="G150" s="7" t="s">
        <v>46</v>
      </c>
      <c r="H150" s="160" t="s">
        <v>378</v>
      </c>
      <c r="I150" s="90"/>
      <c r="J150" s="11"/>
      <c r="K150" s="7">
        <v>22.518000000000001</v>
      </c>
      <c r="L150" s="7">
        <v>16.651</v>
      </c>
      <c r="M150" s="152">
        <f t="shared" si="9"/>
        <v>39.168999999999997</v>
      </c>
      <c r="N150" s="11"/>
      <c r="O150" s="173">
        <v>5</v>
      </c>
      <c r="P150" s="152">
        <f t="shared" si="10"/>
        <v>5</v>
      </c>
      <c r="Q150" s="274"/>
      <c r="R150" s="136"/>
      <c r="S150" s="51">
        <v>5</v>
      </c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1"/>
      <c r="BT150" s="51"/>
      <c r="BU150" s="51"/>
      <c r="BV150" s="51"/>
      <c r="BW150" s="51"/>
      <c r="BX150" s="51"/>
      <c r="BY150" s="51"/>
      <c r="BZ150" s="51"/>
      <c r="CA150" s="51"/>
      <c r="CB150" s="51"/>
      <c r="CC150" s="51"/>
      <c r="CD150" s="51"/>
      <c r="CE150" s="51"/>
      <c r="CF150" s="51"/>
      <c r="CG150" s="51"/>
      <c r="CH150" s="51"/>
      <c r="CI150" s="51"/>
      <c r="CJ150" s="51"/>
      <c r="CK150" s="51"/>
      <c r="CL150" s="51"/>
      <c r="CM150" s="51"/>
      <c r="CN150" s="51"/>
      <c r="CO150" s="51"/>
      <c r="CP150" s="51"/>
      <c r="CQ150" s="51"/>
      <c r="CR150" s="51"/>
      <c r="CS150" s="51"/>
      <c r="CT150" s="51"/>
      <c r="CU150" s="51"/>
      <c r="CV150" s="51"/>
      <c r="CW150" s="51"/>
      <c r="CX150" s="51"/>
      <c r="CY150" s="51"/>
      <c r="CZ150" s="51"/>
      <c r="DA150" s="51"/>
      <c r="DB150" s="51"/>
      <c r="DC150" s="51"/>
      <c r="DD150" s="51"/>
      <c r="DE150" s="51"/>
      <c r="DF150" s="51"/>
      <c r="DG150" s="51"/>
      <c r="DH150" s="51"/>
      <c r="DI150" s="51"/>
      <c r="DJ150" s="51"/>
      <c r="DK150" s="51"/>
      <c r="DL150" s="51"/>
      <c r="DM150" s="51"/>
      <c r="DN150" s="51"/>
      <c r="DO150" s="51"/>
      <c r="DP150" s="51"/>
      <c r="DQ150" s="51"/>
      <c r="DR150" s="51"/>
      <c r="DS150" s="51"/>
      <c r="DT150" s="51"/>
      <c r="DU150" s="51"/>
      <c r="DV150" s="51"/>
      <c r="DW150" s="51"/>
      <c r="DX150" s="51"/>
      <c r="DY150" s="51"/>
      <c r="DZ150" s="51"/>
      <c r="EA150" s="51"/>
      <c r="EB150" s="51"/>
      <c r="EC150" s="51"/>
      <c r="ED150" s="51"/>
      <c r="EE150" s="51"/>
      <c r="EF150" s="51"/>
      <c r="EG150" s="51"/>
      <c r="EH150" s="51"/>
      <c r="EI150" s="51"/>
      <c r="EJ150" s="51"/>
      <c r="EK150" s="51"/>
      <c r="EL150" s="51"/>
      <c r="EM150" s="51"/>
      <c r="EN150" s="51"/>
      <c r="EO150" s="51"/>
      <c r="EP150" s="51"/>
      <c r="EQ150" s="51"/>
      <c r="ER150" s="51"/>
      <c r="ES150" s="51"/>
      <c r="ET150" s="51"/>
      <c r="EU150" s="51"/>
      <c r="EV150" s="51"/>
      <c r="EW150" s="51"/>
      <c r="EX150" s="51"/>
      <c r="EY150" s="51"/>
      <c r="EZ150" s="51"/>
      <c r="FA150" s="51"/>
      <c r="FB150" s="51"/>
      <c r="FC150" s="51"/>
      <c r="FD150" s="51"/>
      <c r="FE150" s="51"/>
      <c r="FF150" s="51"/>
      <c r="FG150" s="51"/>
      <c r="FH150" s="51"/>
      <c r="FI150" s="51"/>
      <c r="FJ150" s="51"/>
      <c r="FK150" s="51"/>
      <c r="FL150" s="51"/>
      <c r="FM150" s="51"/>
      <c r="FN150" s="51"/>
      <c r="FO150" s="51"/>
      <c r="FP150" s="51"/>
      <c r="FQ150" s="51"/>
      <c r="FR150" s="51"/>
      <c r="FS150" s="51"/>
      <c r="FT150" s="51"/>
      <c r="FU150" s="51"/>
      <c r="FV150" s="51"/>
      <c r="FW150" s="51"/>
      <c r="FX150" s="51"/>
      <c r="FY150" s="51"/>
      <c r="FZ150" s="51"/>
      <c r="GA150" s="51"/>
      <c r="GB150" s="51"/>
      <c r="GC150" s="51"/>
      <c r="GD150" s="51"/>
      <c r="GE150" s="51"/>
      <c r="GF150" s="51"/>
      <c r="GG150" s="51"/>
      <c r="GH150" s="51"/>
      <c r="GI150" s="51"/>
      <c r="GJ150" s="51"/>
      <c r="GK150" s="51"/>
      <c r="GL150" s="51"/>
      <c r="GM150" s="51"/>
      <c r="GN150" s="51"/>
      <c r="GO150" s="51"/>
      <c r="GP150" s="51"/>
      <c r="GQ150" s="51"/>
      <c r="GR150" s="51"/>
      <c r="GS150" s="51"/>
      <c r="GT150" s="51"/>
      <c r="GU150" s="51"/>
      <c r="GV150" s="51"/>
      <c r="GW150" s="51"/>
      <c r="GX150" s="51"/>
      <c r="GY150" s="51"/>
      <c r="GZ150" s="51"/>
      <c r="HA150" s="51"/>
      <c r="HB150" s="51"/>
      <c r="HC150" s="51"/>
      <c r="HD150" s="51"/>
      <c r="HE150" s="51"/>
      <c r="HF150" s="51"/>
      <c r="HG150" s="51"/>
      <c r="HH150" s="51"/>
      <c r="HI150" s="51"/>
      <c r="HJ150" s="51"/>
    </row>
    <row r="151" spans="1:218" s="12" customFormat="1" ht="15.5" x14ac:dyDescent="0.35">
      <c r="C151" s="7" t="s">
        <v>57</v>
      </c>
      <c r="D151" s="7" t="s">
        <v>439</v>
      </c>
      <c r="E151" s="7"/>
      <c r="F151" s="158" t="s">
        <v>208</v>
      </c>
      <c r="G151" s="7" t="s">
        <v>46</v>
      </c>
      <c r="H151" s="160" t="s">
        <v>419</v>
      </c>
      <c r="I151" s="90"/>
      <c r="J151" s="11"/>
      <c r="K151" s="7">
        <v>22.707000000000001</v>
      </c>
      <c r="L151" s="7">
        <v>28.402999999999999</v>
      </c>
      <c r="M151" s="152">
        <f t="shared" si="9"/>
        <v>51.11</v>
      </c>
      <c r="N151" s="11"/>
      <c r="O151" s="11"/>
      <c r="P151" s="152">
        <f t="shared" si="10"/>
        <v>0</v>
      </c>
      <c r="Q151" s="274"/>
      <c r="R151" s="136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/>
      <c r="BO151" s="51"/>
      <c r="BP151" s="51"/>
      <c r="BQ151" s="51"/>
      <c r="BR151" s="51"/>
      <c r="BS151" s="51"/>
      <c r="BT151" s="51"/>
      <c r="BU151" s="51"/>
      <c r="BV151" s="51"/>
      <c r="BW151" s="51"/>
      <c r="BX151" s="51"/>
      <c r="BY151" s="51"/>
      <c r="BZ151" s="51"/>
      <c r="CA151" s="51"/>
      <c r="CB151" s="51"/>
      <c r="CC151" s="51"/>
      <c r="CD151" s="51"/>
      <c r="CE151" s="51"/>
      <c r="CF151" s="51"/>
      <c r="CG151" s="51"/>
      <c r="CH151" s="51"/>
      <c r="CI151" s="51"/>
      <c r="CJ151" s="51"/>
      <c r="CK151" s="51"/>
      <c r="CL151" s="51"/>
      <c r="CM151" s="51"/>
      <c r="CN151" s="51"/>
      <c r="CO151" s="51"/>
      <c r="CP151" s="51"/>
      <c r="CQ151" s="51"/>
      <c r="CR151" s="51"/>
      <c r="CS151" s="51"/>
      <c r="CT151" s="51"/>
      <c r="CU151" s="51"/>
      <c r="CV151" s="51"/>
      <c r="CW151" s="51"/>
      <c r="CX151" s="51"/>
      <c r="CY151" s="51"/>
      <c r="CZ151" s="51"/>
      <c r="DA151" s="51"/>
      <c r="DB151" s="51"/>
      <c r="DC151" s="51"/>
      <c r="DD151" s="51"/>
      <c r="DE151" s="51"/>
      <c r="DF151" s="51"/>
      <c r="DG151" s="51"/>
      <c r="DH151" s="51"/>
      <c r="DI151" s="51"/>
      <c r="DJ151" s="51"/>
      <c r="DK151" s="51"/>
      <c r="DL151" s="51"/>
      <c r="DM151" s="51"/>
      <c r="DN151" s="51"/>
      <c r="DO151" s="51"/>
      <c r="DP151" s="51"/>
      <c r="DQ151" s="51"/>
      <c r="DR151" s="51"/>
      <c r="DS151" s="51"/>
      <c r="DT151" s="51"/>
      <c r="DU151" s="51"/>
      <c r="DV151" s="51"/>
      <c r="DW151" s="51"/>
      <c r="DX151" s="51"/>
      <c r="DY151" s="51"/>
      <c r="DZ151" s="51"/>
      <c r="EA151" s="51"/>
      <c r="EB151" s="51"/>
      <c r="EC151" s="51"/>
      <c r="ED151" s="51"/>
      <c r="EE151" s="51"/>
      <c r="EF151" s="51"/>
      <c r="EG151" s="51"/>
      <c r="EH151" s="51"/>
      <c r="EI151" s="51"/>
      <c r="EJ151" s="51"/>
      <c r="EK151" s="51"/>
      <c r="EL151" s="51"/>
      <c r="EM151" s="51"/>
      <c r="EN151" s="51"/>
      <c r="EO151" s="51"/>
      <c r="EP151" s="51"/>
      <c r="EQ151" s="51"/>
      <c r="ER151" s="51"/>
      <c r="ES151" s="51"/>
      <c r="ET151" s="51"/>
      <c r="EU151" s="51"/>
      <c r="EV151" s="51"/>
      <c r="EW151" s="51"/>
      <c r="EX151" s="51"/>
      <c r="EY151" s="51"/>
      <c r="EZ151" s="51"/>
      <c r="FA151" s="51"/>
      <c r="FB151" s="51"/>
      <c r="FC151" s="51"/>
      <c r="FD151" s="51"/>
      <c r="FE151" s="51"/>
      <c r="FF151" s="51"/>
      <c r="FG151" s="51"/>
      <c r="FH151" s="51"/>
      <c r="FI151" s="51"/>
      <c r="FJ151" s="51"/>
      <c r="FK151" s="51"/>
      <c r="FL151" s="51"/>
      <c r="FM151" s="51"/>
      <c r="FN151" s="51"/>
      <c r="FO151" s="51"/>
      <c r="FP151" s="51"/>
      <c r="FQ151" s="51"/>
      <c r="FR151" s="51"/>
      <c r="FS151" s="51"/>
      <c r="FT151" s="51"/>
      <c r="FU151" s="51"/>
      <c r="FV151" s="51"/>
      <c r="FW151" s="51"/>
      <c r="FX151" s="51"/>
      <c r="FY151" s="51"/>
      <c r="FZ151" s="51"/>
      <c r="GA151" s="51"/>
      <c r="GB151" s="51"/>
      <c r="GC151" s="51"/>
      <c r="GD151" s="51"/>
      <c r="GE151" s="51"/>
      <c r="GF151" s="51"/>
      <c r="GG151" s="51"/>
      <c r="GH151" s="51"/>
      <c r="GI151" s="51"/>
      <c r="GJ151" s="51"/>
      <c r="GK151" s="51"/>
      <c r="GL151" s="51"/>
      <c r="GM151" s="51"/>
      <c r="GN151" s="51"/>
      <c r="GO151" s="51"/>
      <c r="GP151" s="51"/>
      <c r="GQ151" s="51"/>
      <c r="GR151" s="51"/>
      <c r="GS151" s="51"/>
      <c r="GT151" s="51"/>
      <c r="GU151" s="51"/>
      <c r="GV151" s="51"/>
      <c r="GW151" s="51"/>
      <c r="GX151" s="51"/>
      <c r="GY151" s="51"/>
      <c r="GZ151" s="51"/>
      <c r="HA151" s="51"/>
      <c r="HB151" s="51"/>
      <c r="HC151" s="51"/>
      <c r="HD151" s="51"/>
      <c r="HE151" s="51"/>
      <c r="HF151" s="51"/>
      <c r="HG151" s="51"/>
      <c r="HH151" s="51"/>
      <c r="HI151" s="51"/>
      <c r="HJ151" s="51"/>
    </row>
    <row r="152" spans="1:218" s="12" customFormat="1" ht="15.5" x14ac:dyDescent="0.35">
      <c r="C152" s="7" t="s">
        <v>57</v>
      </c>
      <c r="D152" s="7"/>
      <c r="E152" s="7"/>
      <c r="F152" s="158" t="s">
        <v>207</v>
      </c>
      <c r="G152" s="7" t="s">
        <v>46</v>
      </c>
      <c r="H152" s="160" t="s">
        <v>387</v>
      </c>
      <c r="I152" s="90"/>
      <c r="J152" s="11"/>
      <c r="K152" s="7">
        <v>22.725000000000001</v>
      </c>
      <c r="L152" s="7">
        <v>19.082999999999998</v>
      </c>
      <c r="M152" s="152">
        <f t="shared" si="9"/>
        <v>41.808</v>
      </c>
      <c r="N152" s="11"/>
      <c r="O152" s="11"/>
      <c r="P152" s="152">
        <f t="shared" si="10"/>
        <v>0</v>
      </c>
      <c r="Q152" s="274"/>
      <c r="R152" s="136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  <c r="DE152" s="51"/>
      <c r="DF152" s="51"/>
      <c r="DG152" s="51"/>
      <c r="DH152" s="51"/>
      <c r="DI152" s="51"/>
      <c r="DJ152" s="51"/>
      <c r="DK152" s="51"/>
      <c r="DL152" s="51"/>
      <c r="DM152" s="51"/>
      <c r="DN152" s="51"/>
      <c r="DO152" s="51"/>
      <c r="DP152" s="51"/>
      <c r="DQ152" s="51"/>
      <c r="DR152" s="51"/>
      <c r="DS152" s="51"/>
      <c r="DT152" s="51"/>
      <c r="DU152" s="51"/>
      <c r="DV152" s="51"/>
      <c r="DW152" s="51"/>
      <c r="DX152" s="51"/>
      <c r="DY152" s="51"/>
      <c r="DZ152" s="51"/>
      <c r="EA152" s="51"/>
      <c r="EB152" s="51"/>
      <c r="EC152" s="51"/>
      <c r="ED152" s="51"/>
      <c r="EE152" s="51"/>
      <c r="EF152" s="51"/>
      <c r="EG152" s="51"/>
      <c r="EH152" s="51"/>
      <c r="EI152" s="51"/>
      <c r="EJ152" s="51"/>
      <c r="EK152" s="51"/>
      <c r="EL152" s="51"/>
      <c r="EM152" s="51"/>
      <c r="EN152" s="51"/>
      <c r="EO152" s="51"/>
      <c r="EP152" s="51"/>
      <c r="EQ152" s="51"/>
      <c r="ER152" s="51"/>
      <c r="ES152" s="51"/>
      <c r="ET152" s="51"/>
      <c r="EU152" s="51"/>
      <c r="EV152" s="51"/>
      <c r="EW152" s="51"/>
      <c r="EX152" s="51"/>
      <c r="EY152" s="51"/>
      <c r="EZ152" s="51"/>
      <c r="FA152" s="51"/>
      <c r="FB152" s="51"/>
      <c r="FC152" s="51"/>
      <c r="FD152" s="51"/>
      <c r="FE152" s="51"/>
      <c r="FF152" s="51"/>
      <c r="FG152" s="51"/>
      <c r="FH152" s="51"/>
      <c r="FI152" s="51"/>
      <c r="FJ152" s="51"/>
      <c r="FK152" s="51"/>
      <c r="FL152" s="51"/>
      <c r="FM152" s="51"/>
      <c r="FN152" s="51"/>
      <c r="FO152" s="51"/>
      <c r="FP152" s="51"/>
      <c r="FQ152" s="51"/>
      <c r="FR152" s="51"/>
      <c r="FS152" s="51"/>
      <c r="FT152" s="51"/>
      <c r="FU152" s="51"/>
      <c r="FV152" s="51"/>
      <c r="FW152" s="51"/>
      <c r="FX152" s="51"/>
      <c r="FY152" s="51"/>
      <c r="FZ152" s="51"/>
      <c r="GA152" s="51"/>
      <c r="GB152" s="51"/>
      <c r="GC152" s="51"/>
      <c r="GD152" s="51"/>
      <c r="GE152" s="51"/>
      <c r="GF152" s="51"/>
      <c r="GG152" s="51"/>
      <c r="GH152" s="51"/>
      <c r="GI152" s="51"/>
      <c r="GJ152" s="51"/>
      <c r="GK152" s="51"/>
      <c r="GL152" s="51"/>
      <c r="GM152" s="51"/>
      <c r="GN152" s="51"/>
      <c r="GO152" s="51"/>
      <c r="GP152" s="51"/>
      <c r="GQ152" s="51"/>
      <c r="GR152" s="51"/>
      <c r="GS152" s="51"/>
      <c r="GT152" s="51"/>
      <c r="GU152" s="51"/>
      <c r="GV152" s="51"/>
      <c r="GW152" s="51"/>
      <c r="GX152" s="51"/>
      <c r="GY152" s="51"/>
      <c r="GZ152" s="51"/>
      <c r="HA152" s="51"/>
      <c r="HB152" s="51"/>
      <c r="HC152" s="51"/>
      <c r="HD152" s="51"/>
      <c r="HE152" s="51"/>
      <c r="HF152" s="51"/>
      <c r="HG152" s="51"/>
      <c r="HH152" s="51"/>
      <c r="HI152" s="51"/>
      <c r="HJ152" s="51"/>
    </row>
    <row r="153" spans="1:218" s="12" customFormat="1" ht="15.5" x14ac:dyDescent="0.35">
      <c r="C153" s="7" t="s">
        <v>57</v>
      </c>
      <c r="D153" s="7"/>
      <c r="E153" s="7"/>
      <c r="F153" s="158" t="s">
        <v>207</v>
      </c>
      <c r="G153" s="7" t="s">
        <v>46</v>
      </c>
      <c r="H153" s="160" t="s">
        <v>384</v>
      </c>
      <c r="I153" s="90"/>
      <c r="J153" s="11"/>
      <c r="K153" s="7">
        <v>22.8</v>
      </c>
      <c r="L153" s="7">
        <v>16.766999999999999</v>
      </c>
      <c r="M153" s="152">
        <f t="shared" si="9"/>
        <v>39.567</v>
      </c>
      <c r="N153" s="11"/>
      <c r="O153" s="173">
        <v>3</v>
      </c>
      <c r="P153" s="152">
        <f t="shared" si="10"/>
        <v>3</v>
      </c>
      <c r="Q153" s="274"/>
      <c r="R153" s="136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51"/>
      <c r="BJ153" s="51"/>
      <c r="BK153" s="51"/>
      <c r="BL153" s="51"/>
      <c r="BM153" s="51"/>
      <c r="BN153" s="51"/>
      <c r="BO153" s="51"/>
      <c r="BP153" s="51"/>
      <c r="BQ153" s="51"/>
      <c r="BR153" s="51"/>
      <c r="BS153" s="51"/>
      <c r="BT153" s="51"/>
      <c r="BU153" s="51"/>
      <c r="BV153" s="51"/>
      <c r="BW153" s="51"/>
      <c r="BX153" s="51"/>
      <c r="BY153" s="51"/>
      <c r="BZ153" s="51"/>
      <c r="CA153" s="51"/>
      <c r="CB153" s="51"/>
      <c r="CC153" s="51"/>
      <c r="CD153" s="51"/>
      <c r="CE153" s="51"/>
      <c r="CF153" s="51"/>
      <c r="CG153" s="51"/>
      <c r="CH153" s="51"/>
      <c r="CI153" s="51"/>
      <c r="CJ153" s="51"/>
      <c r="CK153" s="51"/>
      <c r="CL153" s="51"/>
      <c r="CM153" s="51"/>
      <c r="CN153" s="51"/>
      <c r="CO153" s="51"/>
      <c r="CP153" s="51"/>
      <c r="CQ153" s="51"/>
      <c r="CR153" s="51"/>
      <c r="CS153" s="51"/>
      <c r="CT153" s="51"/>
      <c r="CU153" s="51"/>
      <c r="CV153" s="51"/>
      <c r="CW153" s="51"/>
      <c r="CX153" s="51"/>
      <c r="CY153" s="51"/>
      <c r="CZ153" s="51"/>
      <c r="DA153" s="51"/>
      <c r="DB153" s="51"/>
      <c r="DC153" s="51"/>
      <c r="DD153" s="51"/>
      <c r="DE153" s="51"/>
      <c r="DF153" s="51"/>
      <c r="DG153" s="51"/>
      <c r="DH153" s="51"/>
      <c r="DI153" s="51"/>
      <c r="DJ153" s="51"/>
      <c r="DK153" s="51"/>
      <c r="DL153" s="51"/>
      <c r="DM153" s="51"/>
      <c r="DN153" s="51"/>
      <c r="DO153" s="51"/>
      <c r="DP153" s="51"/>
      <c r="DQ153" s="51"/>
      <c r="DR153" s="51"/>
      <c r="DS153" s="51"/>
      <c r="DT153" s="51"/>
      <c r="DU153" s="51"/>
      <c r="DV153" s="51"/>
      <c r="DW153" s="51"/>
      <c r="DX153" s="51"/>
      <c r="DY153" s="51"/>
      <c r="DZ153" s="51"/>
      <c r="EA153" s="51"/>
      <c r="EB153" s="51"/>
      <c r="EC153" s="51"/>
      <c r="ED153" s="51"/>
      <c r="EE153" s="51"/>
      <c r="EF153" s="51"/>
      <c r="EG153" s="51"/>
      <c r="EH153" s="51"/>
      <c r="EI153" s="51"/>
      <c r="EJ153" s="51"/>
      <c r="EK153" s="51"/>
      <c r="EL153" s="51"/>
      <c r="EM153" s="51"/>
      <c r="EN153" s="51"/>
      <c r="EO153" s="51"/>
      <c r="EP153" s="51"/>
      <c r="EQ153" s="51"/>
      <c r="ER153" s="51"/>
      <c r="ES153" s="51"/>
      <c r="ET153" s="51"/>
      <c r="EU153" s="51"/>
      <c r="EV153" s="51"/>
      <c r="EW153" s="51"/>
      <c r="EX153" s="51"/>
      <c r="EY153" s="51"/>
      <c r="EZ153" s="51"/>
      <c r="FA153" s="51"/>
      <c r="FB153" s="51"/>
      <c r="FC153" s="51"/>
      <c r="FD153" s="51"/>
      <c r="FE153" s="51"/>
      <c r="FF153" s="51"/>
      <c r="FG153" s="51"/>
      <c r="FH153" s="51"/>
      <c r="FI153" s="51"/>
      <c r="FJ153" s="51"/>
      <c r="FK153" s="51"/>
      <c r="FL153" s="51"/>
      <c r="FM153" s="51"/>
      <c r="FN153" s="51"/>
      <c r="FO153" s="51"/>
      <c r="FP153" s="51"/>
      <c r="FQ153" s="51"/>
      <c r="FR153" s="51"/>
      <c r="FS153" s="51"/>
      <c r="FT153" s="51"/>
      <c r="FU153" s="51"/>
      <c r="FV153" s="51"/>
      <c r="FW153" s="51"/>
      <c r="FX153" s="51"/>
      <c r="FY153" s="51"/>
      <c r="FZ153" s="51"/>
      <c r="GA153" s="51"/>
      <c r="GB153" s="51"/>
      <c r="GC153" s="51"/>
      <c r="GD153" s="51"/>
      <c r="GE153" s="51"/>
      <c r="GF153" s="51"/>
      <c r="GG153" s="51"/>
      <c r="GH153" s="51"/>
      <c r="GI153" s="51"/>
      <c r="GJ153" s="51"/>
      <c r="GK153" s="51"/>
      <c r="GL153" s="51"/>
      <c r="GM153" s="51"/>
      <c r="GN153" s="51"/>
      <c r="GO153" s="51"/>
      <c r="GP153" s="51"/>
      <c r="GQ153" s="51"/>
      <c r="GR153" s="51"/>
      <c r="GS153" s="51"/>
      <c r="GT153" s="51"/>
      <c r="GU153" s="51"/>
      <c r="GV153" s="51"/>
      <c r="GW153" s="51"/>
      <c r="GX153" s="51"/>
      <c r="GY153" s="51"/>
      <c r="GZ153" s="51"/>
      <c r="HA153" s="51"/>
      <c r="HB153" s="51"/>
      <c r="HC153" s="51"/>
      <c r="HD153" s="51"/>
      <c r="HE153" s="51"/>
      <c r="HF153" s="51"/>
      <c r="HG153" s="51"/>
      <c r="HH153" s="51"/>
      <c r="HI153" s="51"/>
      <c r="HJ153" s="51"/>
    </row>
    <row r="154" spans="1:218" s="12" customFormat="1" ht="15.5" x14ac:dyDescent="0.35">
      <c r="C154" s="7" t="s">
        <v>57</v>
      </c>
      <c r="D154" s="7"/>
      <c r="E154" s="7"/>
      <c r="F154" s="158" t="s">
        <v>210</v>
      </c>
      <c r="G154" s="7" t="s">
        <v>46</v>
      </c>
      <c r="H154" s="160" t="s">
        <v>420</v>
      </c>
      <c r="I154" s="90"/>
      <c r="J154" s="11"/>
      <c r="K154" s="7">
        <v>23.018000000000001</v>
      </c>
      <c r="L154" s="7">
        <v>19.390999999999998</v>
      </c>
      <c r="M154" s="152">
        <f t="shared" si="9"/>
        <v>42.408999999999999</v>
      </c>
      <c r="N154" s="11"/>
      <c r="O154" s="11"/>
      <c r="P154" s="152">
        <f t="shared" si="10"/>
        <v>0</v>
      </c>
      <c r="Q154" s="274"/>
      <c r="R154" s="136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/>
      <c r="CB154" s="51"/>
      <c r="CC154" s="51"/>
      <c r="CD154" s="51"/>
      <c r="CE154" s="51"/>
      <c r="CF154" s="51"/>
      <c r="CG154" s="51"/>
      <c r="CH154" s="51"/>
      <c r="CI154" s="51"/>
      <c r="CJ154" s="51"/>
      <c r="CK154" s="51"/>
      <c r="CL154" s="51"/>
      <c r="CM154" s="51"/>
      <c r="CN154" s="51"/>
      <c r="CO154" s="51"/>
      <c r="CP154" s="51"/>
      <c r="CQ154" s="51"/>
      <c r="CR154" s="51"/>
      <c r="CS154" s="51"/>
      <c r="CT154" s="51"/>
      <c r="CU154" s="51"/>
      <c r="CV154" s="51"/>
      <c r="CW154" s="51"/>
      <c r="CX154" s="51"/>
      <c r="CY154" s="51"/>
      <c r="CZ154" s="51"/>
      <c r="DA154" s="51"/>
      <c r="DB154" s="51"/>
      <c r="DC154" s="51"/>
      <c r="DD154" s="51"/>
      <c r="DE154" s="51"/>
      <c r="DF154" s="51"/>
      <c r="DG154" s="51"/>
      <c r="DH154" s="51"/>
      <c r="DI154" s="51"/>
      <c r="DJ154" s="51"/>
      <c r="DK154" s="51"/>
      <c r="DL154" s="51"/>
      <c r="DM154" s="51"/>
      <c r="DN154" s="51"/>
      <c r="DO154" s="51"/>
      <c r="DP154" s="51"/>
      <c r="DQ154" s="51"/>
      <c r="DR154" s="51"/>
      <c r="DS154" s="51"/>
      <c r="DT154" s="51"/>
      <c r="DU154" s="51"/>
      <c r="DV154" s="51"/>
      <c r="DW154" s="51"/>
      <c r="DX154" s="51"/>
      <c r="DY154" s="51"/>
      <c r="DZ154" s="51"/>
      <c r="EA154" s="51"/>
      <c r="EB154" s="51"/>
      <c r="EC154" s="51"/>
      <c r="ED154" s="51"/>
      <c r="EE154" s="51"/>
      <c r="EF154" s="51"/>
      <c r="EG154" s="51"/>
      <c r="EH154" s="51"/>
      <c r="EI154" s="51"/>
      <c r="EJ154" s="51"/>
      <c r="EK154" s="51"/>
      <c r="EL154" s="51"/>
      <c r="EM154" s="51"/>
      <c r="EN154" s="51"/>
      <c r="EO154" s="51"/>
      <c r="EP154" s="51"/>
      <c r="EQ154" s="51"/>
      <c r="ER154" s="51"/>
      <c r="ES154" s="51"/>
      <c r="ET154" s="51"/>
      <c r="EU154" s="51"/>
      <c r="EV154" s="51"/>
      <c r="EW154" s="51"/>
      <c r="EX154" s="51"/>
      <c r="EY154" s="51"/>
      <c r="EZ154" s="51"/>
      <c r="FA154" s="51"/>
      <c r="FB154" s="51"/>
      <c r="FC154" s="51"/>
      <c r="FD154" s="51"/>
      <c r="FE154" s="51"/>
      <c r="FF154" s="51"/>
      <c r="FG154" s="51"/>
      <c r="FH154" s="51"/>
      <c r="FI154" s="51"/>
      <c r="FJ154" s="51"/>
      <c r="FK154" s="51"/>
      <c r="FL154" s="51"/>
      <c r="FM154" s="51"/>
      <c r="FN154" s="51"/>
      <c r="FO154" s="51"/>
      <c r="FP154" s="51"/>
      <c r="FQ154" s="51"/>
      <c r="FR154" s="51"/>
      <c r="FS154" s="51"/>
      <c r="FT154" s="51"/>
      <c r="FU154" s="51"/>
      <c r="FV154" s="51"/>
      <c r="FW154" s="51"/>
      <c r="FX154" s="51"/>
      <c r="FY154" s="51"/>
      <c r="FZ154" s="51"/>
      <c r="GA154" s="51"/>
      <c r="GB154" s="51"/>
      <c r="GC154" s="51"/>
      <c r="GD154" s="51"/>
      <c r="GE154" s="51"/>
      <c r="GF154" s="51"/>
      <c r="GG154" s="51"/>
      <c r="GH154" s="51"/>
      <c r="GI154" s="51"/>
      <c r="GJ154" s="51"/>
      <c r="GK154" s="51"/>
      <c r="GL154" s="51"/>
      <c r="GM154" s="51"/>
      <c r="GN154" s="51"/>
      <c r="GO154" s="51"/>
      <c r="GP154" s="51"/>
      <c r="GQ154" s="51"/>
      <c r="GR154" s="51"/>
      <c r="GS154" s="51"/>
      <c r="GT154" s="51"/>
      <c r="GU154" s="51"/>
      <c r="GV154" s="51"/>
      <c r="GW154" s="51"/>
      <c r="GX154" s="51"/>
      <c r="GY154" s="51"/>
      <c r="GZ154" s="51"/>
      <c r="HA154" s="51"/>
      <c r="HB154" s="51"/>
      <c r="HC154" s="51"/>
      <c r="HD154" s="51"/>
      <c r="HE154" s="51"/>
      <c r="HF154" s="51"/>
      <c r="HG154" s="51"/>
      <c r="HH154" s="51"/>
      <c r="HI154" s="51"/>
      <c r="HJ154" s="51"/>
    </row>
    <row r="155" spans="1:218" s="12" customFormat="1" ht="15.5" x14ac:dyDescent="0.35">
      <c r="C155" s="7" t="s">
        <v>57</v>
      </c>
      <c r="D155" s="7"/>
      <c r="E155" s="7"/>
      <c r="F155" s="158" t="s">
        <v>208</v>
      </c>
      <c r="G155" s="7" t="s">
        <v>46</v>
      </c>
      <c r="H155" s="160" t="s">
        <v>414</v>
      </c>
      <c r="I155" s="90"/>
      <c r="J155" s="11"/>
      <c r="K155" s="7">
        <v>23.585999999999999</v>
      </c>
      <c r="L155" s="7">
        <v>37.337000000000003</v>
      </c>
      <c r="M155" s="152">
        <f t="shared" si="9"/>
        <v>60.923000000000002</v>
      </c>
      <c r="N155" s="11"/>
      <c r="O155" s="11"/>
      <c r="P155" s="152">
        <f t="shared" si="10"/>
        <v>0</v>
      </c>
      <c r="Q155" s="274"/>
      <c r="R155" s="139"/>
      <c r="S155" s="22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1"/>
      <c r="BT155" s="51"/>
      <c r="BU155" s="51"/>
      <c r="BV155" s="51"/>
      <c r="BW155" s="51"/>
      <c r="BX155" s="51"/>
      <c r="BY155" s="51"/>
      <c r="BZ155" s="51"/>
      <c r="CA155" s="51"/>
      <c r="CB155" s="51"/>
      <c r="CC155" s="51"/>
      <c r="CD155" s="51"/>
      <c r="CE155" s="51"/>
      <c r="CF155" s="51"/>
      <c r="CG155" s="51"/>
      <c r="CH155" s="51"/>
      <c r="CI155" s="51"/>
      <c r="CJ155" s="51"/>
      <c r="CK155" s="51"/>
      <c r="CL155" s="51"/>
      <c r="CM155" s="51"/>
      <c r="CN155" s="51"/>
      <c r="CO155" s="51"/>
      <c r="CP155" s="51"/>
      <c r="CQ155" s="51"/>
      <c r="CR155" s="51"/>
      <c r="CS155" s="51"/>
      <c r="CT155" s="51"/>
      <c r="CU155" s="51"/>
      <c r="CV155" s="51"/>
      <c r="CW155" s="51"/>
      <c r="CX155" s="51"/>
      <c r="CY155" s="51"/>
      <c r="CZ155" s="51"/>
      <c r="DA155" s="51"/>
      <c r="DB155" s="51"/>
      <c r="DC155" s="51"/>
      <c r="DD155" s="51"/>
      <c r="DE155" s="51"/>
      <c r="DF155" s="51"/>
      <c r="DG155" s="51"/>
      <c r="DH155" s="51"/>
      <c r="DI155" s="51"/>
      <c r="DJ155" s="51"/>
      <c r="DK155" s="51"/>
      <c r="DL155" s="51"/>
      <c r="DM155" s="51"/>
      <c r="DN155" s="51"/>
      <c r="DO155" s="51"/>
      <c r="DP155" s="51"/>
      <c r="DQ155" s="51"/>
      <c r="DR155" s="51"/>
      <c r="DS155" s="51"/>
      <c r="DT155" s="51"/>
      <c r="DU155" s="51"/>
      <c r="DV155" s="51"/>
      <c r="DW155" s="51"/>
      <c r="DX155" s="51"/>
      <c r="DY155" s="51"/>
      <c r="DZ155" s="51"/>
      <c r="EA155" s="51"/>
      <c r="EB155" s="51"/>
      <c r="EC155" s="51"/>
      <c r="ED155" s="51"/>
      <c r="EE155" s="51"/>
      <c r="EF155" s="51"/>
      <c r="EG155" s="51"/>
      <c r="EH155" s="51"/>
      <c r="EI155" s="51"/>
      <c r="EJ155" s="51"/>
      <c r="EK155" s="51"/>
      <c r="EL155" s="51"/>
      <c r="EM155" s="51"/>
      <c r="EN155" s="51"/>
      <c r="EO155" s="51"/>
      <c r="EP155" s="51"/>
      <c r="EQ155" s="51"/>
      <c r="ER155" s="51"/>
      <c r="ES155" s="51"/>
      <c r="ET155" s="51"/>
      <c r="EU155" s="51"/>
      <c r="EV155" s="51"/>
      <c r="EW155" s="51"/>
      <c r="EX155" s="51"/>
      <c r="EY155" s="51"/>
      <c r="EZ155" s="51"/>
      <c r="FA155" s="51"/>
      <c r="FB155" s="51"/>
      <c r="FC155" s="51"/>
      <c r="FD155" s="51"/>
      <c r="FE155" s="51"/>
      <c r="FF155" s="51"/>
      <c r="FG155" s="51"/>
      <c r="FH155" s="51"/>
      <c r="FI155" s="51"/>
      <c r="FJ155" s="51"/>
      <c r="FK155" s="51"/>
      <c r="FL155" s="51"/>
      <c r="FM155" s="51"/>
      <c r="FN155" s="51"/>
      <c r="FO155" s="51"/>
      <c r="FP155" s="51"/>
      <c r="FQ155" s="51"/>
      <c r="FR155" s="51"/>
      <c r="FS155" s="51"/>
      <c r="FT155" s="51"/>
      <c r="FU155" s="51"/>
      <c r="FV155" s="51"/>
      <c r="FW155" s="51"/>
      <c r="FX155" s="51"/>
      <c r="FY155" s="51"/>
      <c r="FZ155" s="51"/>
      <c r="GA155" s="51"/>
      <c r="GB155" s="51"/>
      <c r="GC155" s="51"/>
      <c r="GD155" s="51"/>
      <c r="GE155" s="51"/>
      <c r="GF155" s="51"/>
      <c r="GG155" s="51"/>
      <c r="GH155" s="51"/>
      <c r="GI155" s="51"/>
      <c r="GJ155" s="51"/>
      <c r="GK155" s="51"/>
      <c r="GL155" s="51"/>
      <c r="GM155" s="51"/>
      <c r="GN155" s="51"/>
      <c r="GO155" s="51"/>
      <c r="GP155" s="51"/>
      <c r="GQ155" s="51"/>
      <c r="GR155" s="51"/>
      <c r="GS155" s="51"/>
      <c r="GT155" s="51"/>
      <c r="GU155" s="51"/>
      <c r="GV155" s="51"/>
      <c r="GW155" s="51"/>
      <c r="GX155" s="51"/>
      <c r="GY155" s="51"/>
      <c r="GZ155" s="51"/>
      <c r="HA155" s="51"/>
      <c r="HB155" s="51"/>
      <c r="HC155" s="51"/>
      <c r="HD155" s="51"/>
      <c r="HE155" s="51"/>
      <c r="HF155" s="51"/>
      <c r="HG155" s="51"/>
      <c r="HH155" s="51"/>
      <c r="HI155" s="51"/>
      <c r="HJ155" s="51"/>
    </row>
    <row r="156" spans="1:218" s="12" customFormat="1" ht="15.5" x14ac:dyDescent="0.35">
      <c r="C156" s="7" t="s">
        <v>57</v>
      </c>
      <c r="D156" s="7"/>
      <c r="E156" s="7"/>
      <c r="F156" s="158" t="s">
        <v>207</v>
      </c>
      <c r="G156" s="7" t="s">
        <v>46</v>
      </c>
      <c r="H156" s="160" t="s">
        <v>412</v>
      </c>
      <c r="I156" s="90"/>
      <c r="J156" s="11"/>
      <c r="K156" s="7">
        <v>24.007000000000001</v>
      </c>
      <c r="L156" s="7">
        <v>18.216999999999999</v>
      </c>
      <c r="M156" s="152">
        <f t="shared" si="9"/>
        <v>42.224000000000004</v>
      </c>
      <c r="N156" s="11"/>
      <c r="O156" s="11"/>
      <c r="P156" s="152">
        <f t="shared" si="10"/>
        <v>0</v>
      </c>
      <c r="Q156" s="274"/>
      <c r="R156" s="136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  <c r="BF156" s="51"/>
      <c r="BG156" s="51"/>
      <c r="BH156" s="51"/>
      <c r="BI156" s="51"/>
      <c r="BJ156" s="51"/>
      <c r="BK156" s="51"/>
      <c r="BL156" s="51"/>
      <c r="BM156" s="51"/>
      <c r="BN156" s="51"/>
      <c r="BO156" s="51"/>
      <c r="BP156" s="51"/>
      <c r="BQ156" s="51"/>
      <c r="BR156" s="51"/>
      <c r="BS156" s="51"/>
      <c r="BT156" s="51"/>
      <c r="BU156" s="51"/>
      <c r="BV156" s="51"/>
      <c r="BW156" s="51"/>
      <c r="BX156" s="51"/>
      <c r="BY156" s="51"/>
      <c r="BZ156" s="51"/>
      <c r="CA156" s="51"/>
      <c r="CB156" s="51"/>
      <c r="CC156" s="51"/>
      <c r="CD156" s="51"/>
      <c r="CE156" s="51"/>
      <c r="CF156" s="51"/>
      <c r="CG156" s="51"/>
      <c r="CH156" s="51"/>
      <c r="CI156" s="51"/>
      <c r="CJ156" s="51"/>
      <c r="CK156" s="51"/>
      <c r="CL156" s="51"/>
      <c r="CM156" s="51"/>
      <c r="CN156" s="51"/>
      <c r="CO156" s="51"/>
      <c r="CP156" s="51"/>
      <c r="CQ156" s="51"/>
      <c r="CR156" s="51"/>
      <c r="CS156" s="51"/>
      <c r="CT156" s="51"/>
      <c r="CU156" s="51"/>
      <c r="CV156" s="51"/>
      <c r="CW156" s="51"/>
      <c r="CX156" s="51"/>
      <c r="CY156" s="51"/>
      <c r="CZ156" s="51"/>
      <c r="DA156" s="51"/>
      <c r="DB156" s="51"/>
      <c r="DC156" s="51"/>
      <c r="DD156" s="51"/>
      <c r="DE156" s="51"/>
      <c r="DF156" s="51"/>
      <c r="DG156" s="51"/>
      <c r="DH156" s="51"/>
      <c r="DI156" s="51"/>
      <c r="DJ156" s="51"/>
      <c r="DK156" s="51"/>
      <c r="DL156" s="51"/>
      <c r="DM156" s="51"/>
      <c r="DN156" s="51"/>
      <c r="DO156" s="51"/>
      <c r="DP156" s="51"/>
      <c r="DQ156" s="51"/>
      <c r="DR156" s="51"/>
      <c r="DS156" s="51"/>
      <c r="DT156" s="51"/>
      <c r="DU156" s="51"/>
      <c r="DV156" s="51"/>
      <c r="DW156" s="51"/>
      <c r="DX156" s="51"/>
      <c r="DY156" s="51"/>
      <c r="DZ156" s="51"/>
      <c r="EA156" s="51"/>
      <c r="EB156" s="51"/>
      <c r="EC156" s="51"/>
      <c r="ED156" s="51"/>
      <c r="EE156" s="51"/>
      <c r="EF156" s="51"/>
      <c r="EG156" s="51"/>
      <c r="EH156" s="51"/>
      <c r="EI156" s="51"/>
      <c r="EJ156" s="51"/>
      <c r="EK156" s="51"/>
      <c r="EL156" s="51"/>
      <c r="EM156" s="51"/>
      <c r="EN156" s="51"/>
      <c r="EO156" s="51"/>
      <c r="EP156" s="51"/>
      <c r="EQ156" s="51"/>
      <c r="ER156" s="51"/>
      <c r="ES156" s="51"/>
      <c r="ET156" s="51"/>
      <c r="EU156" s="51"/>
      <c r="EV156" s="51"/>
      <c r="EW156" s="51"/>
      <c r="EX156" s="51"/>
      <c r="EY156" s="51"/>
      <c r="EZ156" s="51"/>
      <c r="FA156" s="51"/>
      <c r="FB156" s="51"/>
      <c r="FC156" s="51"/>
      <c r="FD156" s="51"/>
      <c r="FE156" s="51"/>
      <c r="FF156" s="51"/>
      <c r="FG156" s="51"/>
      <c r="FH156" s="51"/>
      <c r="FI156" s="51"/>
      <c r="FJ156" s="51"/>
      <c r="FK156" s="51"/>
      <c r="FL156" s="51"/>
      <c r="FM156" s="51"/>
      <c r="FN156" s="51"/>
      <c r="FO156" s="51"/>
      <c r="FP156" s="51"/>
      <c r="FQ156" s="51"/>
      <c r="FR156" s="51"/>
      <c r="FS156" s="51"/>
      <c r="FT156" s="51"/>
      <c r="FU156" s="51"/>
      <c r="FV156" s="51"/>
      <c r="FW156" s="51"/>
      <c r="FX156" s="51"/>
      <c r="FY156" s="51"/>
      <c r="FZ156" s="51"/>
      <c r="GA156" s="51"/>
      <c r="GB156" s="51"/>
      <c r="GC156" s="51"/>
      <c r="GD156" s="51"/>
      <c r="GE156" s="51"/>
      <c r="GF156" s="51"/>
      <c r="GG156" s="51"/>
      <c r="GH156" s="51"/>
      <c r="GI156" s="51"/>
      <c r="GJ156" s="51"/>
      <c r="GK156" s="51"/>
      <c r="GL156" s="51"/>
      <c r="GM156" s="51"/>
      <c r="GN156" s="51"/>
      <c r="GO156" s="51"/>
      <c r="GP156" s="51"/>
      <c r="GQ156" s="51"/>
      <c r="GR156" s="51"/>
      <c r="GS156" s="51"/>
      <c r="GT156" s="51"/>
      <c r="GU156" s="51"/>
      <c r="GV156" s="51"/>
      <c r="GW156" s="51"/>
      <c r="GX156" s="51"/>
      <c r="GY156" s="51"/>
      <c r="GZ156" s="51"/>
      <c r="HA156" s="51"/>
      <c r="HB156" s="51"/>
      <c r="HC156" s="51"/>
      <c r="HD156" s="51"/>
      <c r="HE156" s="51"/>
      <c r="HF156" s="51"/>
      <c r="HG156" s="51"/>
      <c r="HH156" s="51"/>
      <c r="HI156" s="51"/>
      <c r="HJ156" s="51"/>
    </row>
    <row r="157" spans="1:218" s="12" customFormat="1" ht="15.5" x14ac:dyDescent="0.35">
      <c r="C157" s="7" t="s">
        <v>57</v>
      </c>
      <c r="D157" s="7"/>
      <c r="E157" s="7"/>
      <c r="F157" s="158" t="s">
        <v>211</v>
      </c>
      <c r="G157" s="7" t="s">
        <v>46</v>
      </c>
      <c r="H157" s="160" t="s">
        <v>402</v>
      </c>
      <c r="I157" s="90"/>
      <c r="J157" s="11"/>
      <c r="K157" s="7">
        <v>24.558</v>
      </c>
      <c r="L157" s="7">
        <v>22.273</v>
      </c>
      <c r="M157" s="152">
        <f t="shared" si="9"/>
        <v>46.831000000000003</v>
      </c>
      <c r="N157" s="11"/>
      <c r="O157" s="11"/>
      <c r="P157" s="152">
        <f t="shared" si="10"/>
        <v>0</v>
      </c>
      <c r="Q157" s="274"/>
      <c r="R157" s="136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  <c r="BS157" s="51"/>
      <c r="BT157" s="51"/>
      <c r="BU157" s="51"/>
      <c r="BV157" s="51"/>
      <c r="BW157" s="51"/>
      <c r="BX157" s="51"/>
      <c r="BY157" s="51"/>
      <c r="BZ157" s="51"/>
      <c r="CA157" s="51"/>
      <c r="CB157" s="51"/>
      <c r="CC157" s="51"/>
      <c r="CD157" s="51"/>
      <c r="CE157" s="51"/>
      <c r="CF157" s="51"/>
      <c r="CG157" s="51"/>
      <c r="CH157" s="51"/>
      <c r="CI157" s="51"/>
      <c r="CJ157" s="51"/>
      <c r="CK157" s="51"/>
      <c r="CL157" s="51"/>
      <c r="CM157" s="51"/>
      <c r="CN157" s="51"/>
      <c r="CO157" s="51"/>
      <c r="CP157" s="51"/>
      <c r="CQ157" s="51"/>
      <c r="CR157" s="51"/>
      <c r="CS157" s="51"/>
      <c r="CT157" s="51"/>
      <c r="CU157" s="51"/>
      <c r="CV157" s="51"/>
      <c r="CW157" s="51"/>
      <c r="CX157" s="51"/>
      <c r="CY157" s="51"/>
      <c r="CZ157" s="51"/>
      <c r="DA157" s="51"/>
      <c r="DB157" s="51"/>
      <c r="DC157" s="51"/>
      <c r="DD157" s="51"/>
      <c r="DE157" s="51"/>
      <c r="DF157" s="51"/>
      <c r="DG157" s="51"/>
      <c r="DH157" s="51"/>
      <c r="DI157" s="51"/>
      <c r="DJ157" s="51"/>
      <c r="DK157" s="51"/>
      <c r="DL157" s="51"/>
      <c r="DM157" s="51"/>
      <c r="DN157" s="51"/>
      <c r="DO157" s="51"/>
      <c r="DP157" s="51"/>
      <c r="DQ157" s="51"/>
      <c r="DR157" s="51"/>
      <c r="DS157" s="51"/>
      <c r="DT157" s="51"/>
      <c r="DU157" s="51"/>
      <c r="DV157" s="51"/>
      <c r="DW157" s="51"/>
      <c r="DX157" s="51"/>
      <c r="DY157" s="51"/>
      <c r="DZ157" s="51"/>
      <c r="EA157" s="51"/>
      <c r="EB157" s="51"/>
      <c r="EC157" s="51"/>
      <c r="ED157" s="51"/>
      <c r="EE157" s="51"/>
      <c r="EF157" s="51"/>
      <c r="EG157" s="51"/>
      <c r="EH157" s="51"/>
      <c r="EI157" s="51"/>
      <c r="EJ157" s="51"/>
      <c r="EK157" s="51"/>
      <c r="EL157" s="51"/>
      <c r="EM157" s="51"/>
      <c r="EN157" s="51"/>
      <c r="EO157" s="51"/>
      <c r="EP157" s="51"/>
      <c r="EQ157" s="51"/>
      <c r="ER157" s="51"/>
      <c r="ES157" s="51"/>
      <c r="ET157" s="51"/>
      <c r="EU157" s="51"/>
      <c r="EV157" s="51"/>
      <c r="EW157" s="51"/>
      <c r="EX157" s="51"/>
      <c r="EY157" s="51"/>
      <c r="EZ157" s="51"/>
      <c r="FA157" s="51"/>
      <c r="FB157" s="51"/>
      <c r="FC157" s="51"/>
      <c r="FD157" s="51"/>
      <c r="FE157" s="51"/>
      <c r="FF157" s="51"/>
      <c r="FG157" s="51"/>
      <c r="FH157" s="51"/>
      <c r="FI157" s="51"/>
      <c r="FJ157" s="51"/>
      <c r="FK157" s="51"/>
      <c r="FL157" s="51"/>
      <c r="FM157" s="51"/>
      <c r="FN157" s="51"/>
      <c r="FO157" s="51"/>
      <c r="FP157" s="51"/>
      <c r="FQ157" s="51"/>
      <c r="FR157" s="51"/>
      <c r="FS157" s="51"/>
      <c r="FT157" s="51"/>
      <c r="FU157" s="51"/>
      <c r="FV157" s="51"/>
      <c r="FW157" s="51"/>
      <c r="FX157" s="51"/>
      <c r="FY157" s="51"/>
      <c r="FZ157" s="51"/>
      <c r="GA157" s="51"/>
      <c r="GB157" s="51"/>
      <c r="GC157" s="51"/>
      <c r="GD157" s="51"/>
      <c r="GE157" s="51"/>
      <c r="GF157" s="51"/>
      <c r="GG157" s="51"/>
      <c r="GH157" s="51"/>
      <c r="GI157" s="51"/>
      <c r="GJ157" s="51"/>
      <c r="GK157" s="51"/>
      <c r="GL157" s="51"/>
      <c r="GM157" s="51"/>
      <c r="GN157" s="51"/>
      <c r="GO157" s="51"/>
      <c r="GP157" s="51"/>
      <c r="GQ157" s="51"/>
      <c r="GR157" s="51"/>
      <c r="GS157" s="51"/>
      <c r="GT157" s="51"/>
      <c r="GU157" s="51"/>
      <c r="GV157" s="51"/>
      <c r="GW157" s="51"/>
      <c r="GX157" s="51"/>
      <c r="GY157" s="51"/>
      <c r="GZ157" s="51"/>
      <c r="HA157" s="51"/>
      <c r="HB157" s="51"/>
      <c r="HC157" s="51"/>
      <c r="HD157" s="51"/>
      <c r="HE157" s="51"/>
      <c r="HF157" s="51"/>
      <c r="HG157" s="51"/>
      <c r="HH157" s="51"/>
      <c r="HI157" s="51"/>
      <c r="HJ157" s="51"/>
    </row>
    <row r="158" spans="1:218" s="12" customFormat="1" ht="15.5" x14ac:dyDescent="0.35">
      <c r="C158" s="7" t="s">
        <v>57</v>
      </c>
      <c r="D158" s="7" t="s">
        <v>439</v>
      </c>
      <c r="E158" s="7"/>
      <c r="F158" s="158" t="s">
        <v>211</v>
      </c>
      <c r="G158" s="7" t="s">
        <v>46</v>
      </c>
      <c r="H158" s="160" t="s">
        <v>376</v>
      </c>
      <c r="I158" s="90"/>
      <c r="J158" s="11"/>
      <c r="K158" s="7">
        <v>26.876000000000001</v>
      </c>
      <c r="L158" s="7">
        <v>26.757999999999999</v>
      </c>
      <c r="M158" s="152">
        <f t="shared" si="9"/>
        <v>53.634</v>
      </c>
      <c r="N158" s="11"/>
      <c r="O158" s="11"/>
      <c r="P158" s="152">
        <f t="shared" si="10"/>
        <v>0</v>
      </c>
      <c r="Q158" s="274"/>
      <c r="R158" s="136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/>
      <c r="BO158" s="51"/>
      <c r="BP158" s="51"/>
      <c r="BQ158" s="51"/>
      <c r="BR158" s="51"/>
      <c r="BS158" s="51"/>
      <c r="BT158" s="51"/>
      <c r="BU158" s="51"/>
      <c r="BV158" s="51"/>
      <c r="BW158" s="51"/>
      <c r="BX158" s="51"/>
      <c r="BY158" s="51"/>
      <c r="BZ158" s="51"/>
      <c r="CA158" s="51"/>
      <c r="CB158" s="51"/>
      <c r="CC158" s="51"/>
      <c r="CD158" s="51"/>
      <c r="CE158" s="51"/>
      <c r="CF158" s="51"/>
      <c r="CG158" s="51"/>
      <c r="CH158" s="51"/>
      <c r="CI158" s="51"/>
      <c r="CJ158" s="51"/>
      <c r="CK158" s="51"/>
      <c r="CL158" s="51"/>
      <c r="CM158" s="51"/>
      <c r="CN158" s="51"/>
      <c r="CO158" s="51"/>
      <c r="CP158" s="51"/>
      <c r="CQ158" s="51"/>
      <c r="CR158" s="51"/>
      <c r="CS158" s="51"/>
      <c r="CT158" s="51"/>
      <c r="CU158" s="51"/>
      <c r="CV158" s="51"/>
      <c r="CW158" s="51"/>
      <c r="CX158" s="51"/>
      <c r="CY158" s="51"/>
      <c r="CZ158" s="51"/>
      <c r="DA158" s="51"/>
      <c r="DB158" s="51"/>
      <c r="DC158" s="51"/>
      <c r="DD158" s="51"/>
      <c r="DE158" s="51"/>
      <c r="DF158" s="51"/>
      <c r="DG158" s="51"/>
      <c r="DH158" s="51"/>
      <c r="DI158" s="51"/>
      <c r="DJ158" s="51"/>
      <c r="DK158" s="51"/>
      <c r="DL158" s="51"/>
      <c r="DM158" s="51"/>
      <c r="DN158" s="51"/>
      <c r="DO158" s="51"/>
      <c r="DP158" s="51"/>
      <c r="DQ158" s="51"/>
      <c r="DR158" s="51"/>
      <c r="DS158" s="51"/>
      <c r="DT158" s="51"/>
      <c r="DU158" s="51"/>
      <c r="DV158" s="51"/>
      <c r="DW158" s="51"/>
      <c r="DX158" s="51"/>
      <c r="DY158" s="51"/>
      <c r="DZ158" s="51"/>
      <c r="EA158" s="51"/>
      <c r="EB158" s="51"/>
      <c r="EC158" s="51"/>
      <c r="ED158" s="51"/>
      <c r="EE158" s="51"/>
      <c r="EF158" s="51"/>
      <c r="EG158" s="51"/>
      <c r="EH158" s="51"/>
      <c r="EI158" s="51"/>
      <c r="EJ158" s="51"/>
      <c r="EK158" s="51"/>
      <c r="EL158" s="51"/>
      <c r="EM158" s="51"/>
      <c r="EN158" s="51"/>
      <c r="EO158" s="51"/>
      <c r="EP158" s="51"/>
      <c r="EQ158" s="51"/>
      <c r="ER158" s="51"/>
      <c r="ES158" s="51"/>
      <c r="ET158" s="51"/>
      <c r="EU158" s="51"/>
      <c r="EV158" s="51"/>
      <c r="EW158" s="51"/>
      <c r="EX158" s="51"/>
      <c r="EY158" s="51"/>
      <c r="EZ158" s="51"/>
      <c r="FA158" s="51"/>
      <c r="FB158" s="51"/>
      <c r="FC158" s="51"/>
      <c r="FD158" s="51"/>
      <c r="FE158" s="51"/>
      <c r="FF158" s="51"/>
      <c r="FG158" s="51"/>
      <c r="FH158" s="51"/>
      <c r="FI158" s="51"/>
      <c r="FJ158" s="51"/>
      <c r="FK158" s="51"/>
      <c r="FL158" s="51"/>
      <c r="FM158" s="51"/>
      <c r="FN158" s="51"/>
      <c r="FO158" s="51"/>
      <c r="FP158" s="51"/>
      <c r="FQ158" s="51"/>
      <c r="FR158" s="51"/>
      <c r="FS158" s="51"/>
      <c r="FT158" s="51"/>
      <c r="FU158" s="51"/>
      <c r="FV158" s="51"/>
      <c r="FW158" s="51"/>
      <c r="FX158" s="51"/>
      <c r="FY158" s="51"/>
      <c r="FZ158" s="51"/>
      <c r="GA158" s="51"/>
      <c r="GB158" s="51"/>
      <c r="GC158" s="51"/>
      <c r="GD158" s="51"/>
      <c r="GE158" s="51"/>
      <c r="GF158" s="51"/>
      <c r="GG158" s="51"/>
      <c r="GH158" s="51"/>
      <c r="GI158" s="51"/>
      <c r="GJ158" s="51"/>
      <c r="GK158" s="51"/>
      <c r="GL158" s="51"/>
      <c r="GM158" s="51"/>
      <c r="GN158" s="51"/>
      <c r="GO158" s="51"/>
      <c r="GP158" s="51"/>
      <c r="GQ158" s="51"/>
      <c r="GR158" s="51"/>
      <c r="GS158" s="51"/>
      <c r="GT158" s="51"/>
      <c r="GU158" s="51"/>
      <c r="GV158" s="51"/>
      <c r="GW158" s="51"/>
      <c r="GX158" s="51"/>
      <c r="GY158" s="51"/>
      <c r="GZ158" s="51"/>
      <c r="HA158" s="51"/>
      <c r="HB158" s="51"/>
      <c r="HC158" s="51"/>
      <c r="HD158" s="51"/>
      <c r="HE158" s="51"/>
      <c r="HF158" s="51"/>
      <c r="HG158" s="51"/>
      <c r="HH158" s="51"/>
      <c r="HI158" s="51"/>
      <c r="HJ158" s="51"/>
    </row>
    <row r="159" spans="1:218" s="12" customFormat="1" ht="15.5" x14ac:dyDescent="0.35">
      <c r="C159" s="7" t="s">
        <v>57</v>
      </c>
      <c r="D159" s="7"/>
      <c r="E159" s="7"/>
      <c r="F159" s="158" t="s">
        <v>207</v>
      </c>
      <c r="G159" s="7" t="s">
        <v>46</v>
      </c>
      <c r="H159" s="160" t="s">
        <v>404</v>
      </c>
      <c r="I159" s="90"/>
      <c r="J159" s="11"/>
      <c r="K159" s="7">
        <v>26.923999999999999</v>
      </c>
      <c r="L159" s="7">
        <v>19.593</v>
      </c>
      <c r="M159" s="152">
        <f t="shared" si="9"/>
        <v>46.516999999999996</v>
      </c>
      <c r="N159" s="11"/>
      <c r="O159" s="11"/>
      <c r="P159" s="152">
        <f t="shared" si="10"/>
        <v>0</v>
      </c>
      <c r="Q159" s="274"/>
      <c r="R159" s="136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  <c r="BJ159" s="51"/>
      <c r="BK159" s="51"/>
      <c r="BL159" s="51"/>
      <c r="BM159" s="51"/>
      <c r="BN159" s="51"/>
      <c r="BO159" s="51"/>
      <c r="BP159" s="51"/>
      <c r="BQ159" s="51"/>
      <c r="BR159" s="51"/>
      <c r="BS159" s="51"/>
      <c r="BT159" s="51"/>
      <c r="BU159" s="51"/>
      <c r="BV159" s="51"/>
      <c r="BW159" s="51"/>
      <c r="BX159" s="51"/>
      <c r="BY159" s="51"/>
      <c r="BZ159" s="51"/>
      <c r="CA159" s="51"/>
      <c r="CB159" s="51"/>
      <c r="CC159" s="51"/>
      <c r="CD159" s="51"/>
      <c r="CE159" s="51"/>
      <c r="CF159" s="51"/>
      <c r="CG159" s="51"/>
      <c r="CH159" s="51"/>
      <c r="CI159" s="51"/>
      <c r="CJ159" s="51"/>
      <c r="CK159" s="51"/>
      <c r="CL159" s="51"/>
      <c r="CM159" s="51"/>
      <c r="CN159" s="51"/>
      <c r="CO159" s="51"/>
      <c r="CP159" s="51"/>
      <c r="CQ159" s="51"/>
      <c r="CR159" s="51"/>
      <c r="CS159" s="51"/>
      <c r="CT159" s="51"/>
      <c r="CU159" s="51"/>
      <c r="CV159" s="51"/>
      <c r="CW159" s="51"/>
      <c r="CX159" s="51"/>
      <c r="CY159" s="51"/>
      <c r="CZ159" s="51"/>
      <c r="DA159" s="51"/>
      <c r="DB159" s="51"/>
      <c r="DC159" s="51"/>
      <c r="DD159" s="51"/>
      <c r="DE159" s="51"/>
      <c r="DF159" s="51"/>
      <c r="DG159" s="51"/>
      <c r="DH159" s="51"/>
      <c r="DI159" s="51"/>
      <c r="DJ159" s="51"/>
      <c r="DK159" s="51"/>
      <c r="DL159" s="51"/>
      <c r="DM159" s="51"/>
      <c r="DN159" s="51"/>
      <c r="DO159" s="51"/>
      <c r="DP159" s="51"/>
      <c r="DQ159" s="51"/>
      <c r="DR159" s="51"/>
      <c r="DS159" s="51"/>
      <c r="DT159" s="51"/>
      <c r="DU159" s="51"/>
      <c r="DV159" s="51"/>
      <c r="DW159" s="51"/>
      <c r="DX159" s="51"/>
      <c r="DY159" s="51"/>
      <c r="DZ159" s="51"/>
      <c r="EA159" s="51"/>
      <c r="EB159" s="51"/>
      <c r="EC159" s="51"/>
      <c r="ED159" s="51"/>
      <c r="EE159" s="51"/>
      <c r="EF159" s="51"/>
      <c r="EG159" s="51"/>
      <c r="EH159" s="51"/>
      <c r="EI159" s="51"/>
      <c r="EJ159" s="51"/>
      <c r="EK159" s="51"/>
      <c r="EL159" s="51"/>
      <c r="EM159" s="51"/>
      <c r="EN159" s="51"/>
      <c r="EO159" s="51"/>
      <c r="EP159" s="51"/>
      <c r="EQ159" s="51"/>
      <c r="ER159" s="51"/>
      <c r="ES159" s="51"/>
      <c r="ET159" s="51"/>
      <c r="EU159" s="51"/>
      <c r="EV159" s="51"/>
      <c r="EW159" s="51"/>
      <c r="EX159" s="51"/>
      <c r="EY159" s="51"/>
      <c r="EZ159" s="51"/>
      <c r="FA159" s="51"/>
      <c r="FB159" s="51"/>
      <c r="FC159" s="51"/>
      <c r="FD159" s="51"/>
      <c r="FE159" s="51"/>
      <c r="FF159" s="51"/>
      <c r="FG159" s="51"/>
      <c r="FH159" s="51"/>
      <c r="FI159" s="51"/>
      <c r="FJ159" s="51"/>
      <c r="FK159" s="51"/>
      <c r="FL159" s="51"/>
      <c r="FM159" s="51"/>
      <c r="FN159" s="51"/>
      <c r="FO159" s="51"/>
      <c r="FP159" s="51"/>
      <c r="FQ159" s="51"/>
      <c r="FR159" s="51"/>
      <c r="FS159" s="51"/>
      <c r="FT159" s="51"/>
      <c r="FU159" s="51"/>
      <c r="FV159" s="51"/>
      <c r="FW159" s="51"/>
      <c r="FX159" s="51"/>
      <c r="FY159" s="51"/>
      <c r="FZ159" s="51"/>
      <c r="GA159" s="51"/>
      <c r="GB159" s="51"/>
      <c r="GC159" s="51"/>
      <c r="GD159" s="51"/>
      <c r="GE159" s="51"/>
      <c r="GF159" s="51"/>
      <c r="GG159" s="51"/>
      <c r="GH159" s="51"/>
      <c r="GI159" s="51"/>
      <c r="GJ159" s="51"/>
      <c r="GK159" s="51"/>
      <c r="GL159" s="51"/>
      <c r="GM159" s="51"/>
      <c r="GN159" s="51"/>
      <c r="GO159" s="51"/>
      <c r="GP159" s="51"/>
      <c r="GQ159" s="51"/>
      <c r="GR159" s="51"/>
      <c r="GS159" s="51"/>
      <c r="GT159" s="51"/>
      <c r="GU159" s="51"/>
      <c r="GV159" s="51"/>
      <c r="GW159" s="51"/>
      <c r="GX159" s="51"/>
      <c r="GY159" s="51"/>
      <c r="GZ159" s="51"/>
      <c r="HA159" s="51"/>
      <c r="HB159" s="51"/>
      <c r="HC159" s="51"/>
      <c r="HD159" s="51"/>
      <c r="HE159" s="51"/>
      <c r="HF159" s="51"/>
      <c r="HG159" s="51"/>
      <c r="HH159" s="51"/>
      <c r="HI159" s="51"/>
      <c r="HJ159" s="51"/>
    </row>
    <row r="160" spans="1:218" s="12" customFormat="1" ht="15.5" x14ac:dyDescent="0.35">
      <c r="A160" s="15" t="s">
        <v>60</v>
      </c>
      <c r="B160" s="11" t="s">
        <v>46</v>
      </c>
      <c r="C160" s="7" t="s">
        <v>57</v>
      </c>
      <c r="D160" s="7"/>
      <c r="E160" s="7"/>
      <c r="F160" s="158" t="s">
        <v>208</v>
      </c>
      <c r="G160" s="7" t="s">
        <v>46</v>
      </c>
      <c r="H160" s="160" t="s">
        <v>372</v>
      </c>
      <c r="I160" s="90"/>
      <c r="J160" s="11"/>
      <c r="K160" s="7">
        <v>27.32</v>
      </c>
      <c r="L160" s="7">
        <v>100</v>
      </c>
      <c r="M160" s="152">
        <f t="shared" si="9"/>
        <v>127.32</v>
      </c>
      <c r="N160" s="11"/>
      <c r="O160" s="11"/>
      <c r="P160" s="152">
        <f t="shared" si="10"/>
        <v>0</v>
      </c>
      <c r="Q160" s="274"/>
      <c r="R160" s="139"/>
      <c r="S160" s="22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1"/>
      <c r="CW160" s="51"/>
      <c r="CX160" s="51"/>
      <c r="CY160" s="51"/>
      <c r="CZ160" s="51"/>
      <c r="DA160" s="51"/>
      <c r="DB160" s="51"/>
      <c r="DC160" s="51"/>
      <c r="DD160" s="51"/>
      <c r="DE160" s="51"/>
      <c r="DF160" s="51"/>
      <c r="DG160" s="51"/>
      <c r="DH160" s="51"/>
      <c r="DI160" s="51"/>
      <c r="DJ160" s="51"/>
      <c r="DK160" s="51"/>
      <c r="DL160" s="51"/>
      <c r="DM160" s="51"/>
      <c r="DN160" s="51"/>
      <c r="DO160" s="51"/>
      <c r="DP160" s="51"/>
      <c r="DQ160" s="51"/>
      <c r="DR160" s="51"/>
      <c r="DS160" s="51"/>
      <c r="DT160" s="51"/>
      <c r="DU160" s="51"/>
      <c r="DV160" s="51"/>
      <c r="DW160" s="51"/>
      <c r="DX160" s="51"/>
      <c r="DY160" s="51"/>
      <c r="DZ160" s="51"/>
      <c r="EA160" s="51"/>
      <c r="EB160" s="51"/>
      <c r="EC160" s="51"/>
      <c r="ED160" s="51"/>
      <c r="EE160" s="51"/>
      <c r="EF160" s="51"/>
      <c r="EG160" s="51"/>
      <c r="EH160" s="51"/>
      <c r="EI160" s="51"/>
      <c r="EJ160" s="51"/>
      <c r="EK160" s="51"/>
      <c r="EL160" s="51"/>
      <c r="EM160" s="51"/>
      <c r="EN160" s="51"/>
      <c r="EO160" s="51"/>
      <c r="EP160" s="51"/>
      <c r="EQ160" s="51"/>
      <c r="ER160" s="51"/>
      <c r="ES160" s="51"/>
      <c r="ET160" s="51"/>
      <c r="EU160" s="51"/>
      <c r="EV160" s="51"/>
      <c r="EW160" s="51"/>
      <c r="EX160" s="51"/>
      <c r="EY160" s="51"/>
      <c r="EZ160" s="51"/>
      <c r="FA160" s="51"/>
      <c r="FB160" s="51"/>
      <c r="FC160" s="51"/>
      <c r="FD160" s="51"/>
      <c r="FE160" s="51"/>
      <c r="FF160" s="51"/>
      <c r="FG160" s="51"/>
      <c r="FH160" s="51"/>
      <c r="FI160" s="51"/>
      <c r="FJ160" s="51"/>
      <c r="FK160" s="51"/>
      <c r="FL160" s="51"/>
      <c r="FM160" s="51"/>
      <c r="FN160" s="51"/>
      <c r="FO160" s="51"/>
      <c r="FP160" s="51"/>
      <c r="FQ160" s="51"/>
      <c r="FR160" s="51"/>
      <c r="FS160" s="51"/>
      <c r="FT160" s="51"/>
      <c r="FU160" s="51"/>
      <c r="FV160" s="51"/>
      <c r="FW160" s="51"/>
      <c r="FX160" s="51"/>
      <c r="FY160" s="51"/>
      <c r="FZ160" s="51"/>
      <c r="GA160" s="51"/>
      <c r="GB160" s="51"/>
      <c r="GC160" s="51"/>
      <c r="GD160" s="51"/>
      <c r="GE160" s="51"/>
      <c r="GF160" s="51"/>
      <c r="GG160" s="51"/>
      <c r="GH160" s="51"/>
      <c r="GI160" s="51"/>
      <c r="GJ160" s="51"/>
      <c r="GK160" s="51"/>
      <c r="GL160" s="51"/>
      <c r="GM160" s="51"/>
      <c r="GN160" s="51"/>
      <c r="GO160" s="51"/>
      <c r="GP160" s="51"/>
      <c r="GQ160" s="51"/>
      <c r="GR160" s="51"/>
      <c r="GS160" s="51"/>
      <c r="GT160" s="51"/>
      <c r="GU160" s="51"/>
      <c r="GV160" s="51"/>
      <c r="GW160" s="51"/>
      <c r="GX160" s="51"/>
      <c r="GY160" s="51"/>
      <c r="GZ160" s="51"/>
      <c r="HA160" s="51"/>
      <c r="HB160" s="51"/>
      <c r="HC160" s="51"/>
      <c r="HD160" s="51"/>
      <c r="HE160" s="51"/>
      <c r="HF160" s="51"/>
      <c r="HG160" s="51"/>
      <c r="HH160" s="51"/>
      <c r="HI160" s="51"/>
      <c r="HJ160" s="51"/>
    </row>
    <row r="161" spans="1:218" s="11" customFormat="1" ht="15.5" x14ac:dyDescent="0.35">
      <c r="A161" s="12"/>
      <c r="B161" s="12"/>
      <c r="C161" s="7" t="s">
        <v>57</v>
      </c>
      <c r="D161" s="7" t="s">
        <v>439</v>
      </c>
      <c r="E161" s="7"/>
      <c r="F161" s="158" t="s">
        <v>210</v>
      </c>
      <c r="G161" s="7" t="s">
        <v>46</v>
      </c>
      <c r="H161" s="160" t="s">
        <v>379</v>
      </c>
      <c r="I161" s="90"/>
      <c r="K161" s="7">
        <v>27.736999999999998</v>
      </c>
      <c r="L161" s="7">
        <v>100</v>
      </c>
      <c r="M161" s="152">
        <f t="shared" si="9"/>
        <v>127.73699999999999</v>
      </c>
      <c r="P161" s="152">
        <f t="shared" si="10"/>
        <v>0</v>
      </c>
      <c r="Q161" s="274"/>
      <c r="R161" s="139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  <c r="DR161" s="22"/>
      <c r="DS161" s="22"/>
      <c r="DT161" s="22"/>
      <c r="DU161" s="22"/>
      <c r="DV161" s="22"/>
      <c r="DW161" s="22"/>
      <c r="DX161" s="22"/>
      <c r="DY161" s="22"/>
      <c r="DZ161" s="22"/>
      <c r="EA161" s="22"/>
      <c r="EB161" s="22"/>
      <c r="EC161" s="22"/>
      <c r="ED161" s="22"/>
      <c r="EE161" s="22"/>
      <c r="EF161" s="22"/>
      <c r="EG161" s="22"/>
      <c r="EH161" s="22"/>
      <c r="EI161" s="22"/>
      <c r="EJ161" s="22"/>
      <c r="EK161" s="22"/>
      <c r="EL161" s="22"/>
      <c r="EM161" s="22"/>
      <c r="EN161" s="22"/>
      <c r="EO161" s="22"/>
      <c r="EP161" s="22"/>
      <c r="EQ161" s="22"/>
      <c r="ER161" s="22"/>
      <c r="ES161" s="22"/>
      <c r="ET161" s="22"/>
      <c r="EU161" s="22"/>
      <c r="EV161" s="22"/>
      <c r="EW161" s="22"/>
      <c r="EX161" s="22"/>
      <c r="EY161" s="22"/>
      <c r="EZ161" s="22"/>
      <c r="FA161" s="22"/>
      <c r="FB161" s="22"/>
      <c r="FC161" s="22"/>
      <c r="FD161" s="22"/>
      <c r="FE161" s="22"/>
      <c r="FF161" s="22"/>
      <c r="FG161" s="22"/>
      <c r="FH161" s="22"/>
      <c r="FI161" s="22"/>
      <c r="FJ161" s="22"/>
      <c r="FK161" s="22"/>
      <c r="FL161" s="22"/>
      <c r="FM161" s="22"/>
      <c r="FN161" s="22"/>
      <c r="FO161" s="22"/>
      <c r="FP161" s="22"/>
      <c r="FQ161" s="22"/>
      <c r="FR161" s="22"/>
      <c r="FS161" s="22"/>
      <c r="FT161" s="22"/>
      <c r="FU161" s="22"/>
      <c r="FV161" s="22"/>
      <c r="FW161" s="22"/>
      <c r="FX161" s="22"/>
      <c r="FY161" s="22"/>
      <c r="FZ161" s="22"/>
      <c r="GA161" s="22"/>
      <c r="GB161" s="22"/>
      <c r="GC161" s="22"/>
      <c r="GD161" s="22"/>
      <c r="GE161" s="22"/>
      <c r="GF161" s="22"/>
      <c r="GG161" s="22"/>
      <c r="GH161" s="22"/>
      <c r="GI161" s="22"/>
      <c r="GJ161" s="22"/>
      <c r="GK161" s="22"/>
      <c r="GL161" s="22"/>
      <c r="GM161" s="22"/>
      <c r="GN161" s="22"/>
      <c r="GO161" s="22"/>
      <c r="GP161" s="22"/>
      <c r="GQ161" s="22"/>
      <c r="GR161" s="22"/>
      <c r="GS161" s="22"/>
      <c r="GT161" s="22"/>
      <c r="GU161" s="22"/>
      <c r="GV161" s="22"/>
      <c r="GW161" s="22"/>
      <c r="GX161" s="22"/>
      <c r="GY161" s="22"/>
      <c r="GZ161" s="22"/>
      <c r="HA161" s="22"/>
      <c r="HB161" s="22"/>
      <c r="HC161" s="22"/>
      <c r="HD161" s="22"/>
      <c r="HE161" s="22"/>
      <c r="HF161" s="22"/>
      <c r="HG161" s="22"/>
      <c r="HH161" s="22"/>
      <c r="HI161" s="22"/>
      <c r="HJ161" s="22"/>
    </row>
    <row r="162" spans="1:218" s="11" customFormat="1" ht="15.5" x14ac:dyDescent="0.35">
      <c r="A162" s="15" t="s">
        <v>60</v>
      </c>
      <c r="B162" s="11" t="s">
        <v>46</v>
      </c>
      <c r="C162" s="7" t="s">
        <v>57</v>
      </c>
      <c r="D162" s="7"/>
      <c r="E162" s="7"/>
      <c r="F162" s="158" t="s">
        <v>211</v>
      </c>
      <c r="G162" s="7" t="s">
        <v>46</v>
      </c>
      <c r="H162" s="160" t="s">
        <v>373</v>
      </c>
      <c r="I162" s="90" t="s">
        <v>477</v>
      </c>
      <c r="K162" s="7">
        <v>100</v>
      </c>
      <c r="L162" s="7">
        <v>21.042999999999999</v>
      </c>
      <c r="M162" s="152">
        <f t="shared" si="9"/>
        <v>121.04300000000001</v>
      </c>
      <c r="P162" s="152">
        <f t="shared" si="10"/>
        <v>0</v>
      </c>
      <c r="Q162" s="274"/>
      <c r="R162" s="136"/>
      <c r="S162" s="51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  <c r="DR162" s="22"/>
      <c r="DS162" s="22"/>
      <c r="DT162" s="22"/>
      <c r="DU162" s="22"/>
      <c r="DV162" s="22"/>
      <c r="DW162" s="22"/>
      <c r="DX162" s="22"/>
      <c r="DY162" s="22"/>
      <c r="DZ162" s="22"/>
      <c r="EA162" s="22"/>
      <c r="EB162" s="22"/>
      <c r="EC162" s="22"/>
      <c r="ED162" s="22"/>
      <c r="EE162" s="22"/>
      <c r="EF162" s="22"/>
      <c r="EG162" s="22"/>
      <c r="EH162" s="22"/>
      <c r="EI162" s="22"/>
      <c r="EJ162" s="22"/>
      <c r="EK162" s="22"/>
      <c r="EL162" s="22"/>
      <c r="EM162" s="22"/>
      <c r="EN162" s="22"/>
      <c r="EO162" s="22"/>
      <c r="EP162" s="22"/>
      <c r="EQ162" s="22"/>
      <c r="ER162" s="22"/>
      <c r="ES162" s="22"/>
      <c r="ET162" s="22"/>
      <c r="EU162" s="22"/>
      <c r="EV162" s="22"/>
      <c r="EW162" s="22"/>
      <c r="EX162" s="22"/>
      <c r="EY162" s="22"/>
      <c r="EZ162" s="22"/>
      <c r="FA162" s="22"/>
      <c r="FB162" s="22"/>
      <c r="FC162" s="22"/>
      <c r="FD162" s="22"/>
      <c r="FE162" s="22"/>
      <c r="FF162" s="22"/>
      <c r="FG162" s="22"/>
      <c r="FH162" s="22"/>
      <c r="FI162" s="22"/>
      <c r="FJ162" s="22"/>
      <c r="FK162" s="22"/>
      <c r="FL162" s="22"/>
      <c r="FM162" s="22"/>
      <c r="FN162" s="22"/>
      <c r="FO162" s="22"/>
      <c r="FP162" s="22"/>
      <c r="FQ162" s="22"/>
      <c r="FR162" s="22"/>
      <c r="FS162" s="22"/>
      <c r="FT162" s="22"/>
      <c r="FU162" s="22"/>
      <c r="FV162" s="22"/>
      <c r="FW162" s="22"/>
      <c r="FX162" s="22"/>
      <c r="FY162" s="22"/>
      <c r="FZ162" s="22"/>
      <c r="GA162" s="22"/>
      <c r="GB162" s="22"/>
      <c r="GC162" s="22"/>
      <c r="GD162" s="22"/>
      <c r="GE162" s="22"/>
      <c r="GF162" s="22"/>
      <c r="GG162" s="22"/>
      <c r="GH162" s="22"/>
      <c r="GI162" s="22"/>
      <c r="GJ162" s="22"/>
      <c r="GK162" s="22"/>
      <c r="GL162" s="22"/>
      <c r="GM162" s="22"/>
      <c r="GN162" s="22"/>
      <c r="GO162" s="22"/>
      <c r="GP162" s="22"/>
      <c r="GQ162" s="22"/>
      <c r="GR162" s="22"/>
      <c r="GS162" s="22"/>
      <c r="GT162" s="22"/>
      <c r="GU162" s="22"/>
      <c r="GV162" s="22"/>
      <c r="GW162" s="22"/>
      <c r="GX162" s="22"/>
      <c r="GY162" s="22"/>
      <c r="GZ162" s="22"/>
      <c r="HA162" s="22"/>
      <c r="HB162" s="22"/>
      <c r="HC162" s="22"/>
      <c r="HD162" s="22"/>
      <c r="HE162" s="22"/>
      <c r="HF162" s="22"/>
      <c r="HG162" s="22"/>
      <c r="HH162" s="22"/>
      <c r="HI162" s="22"/>
      <c r="HJ162" s="22"/>
    </row>
    <row r="163" spans="1:218" s="11" customFormat="1" ht="15.5" x14ac:dyDescent="0.35">
      <c r="A163" s="15" t="s">
        <v>60</v>
      </c>
      <c r="B163" s="11" t="s">
        <v>46</v>
      </c>
      <c r="C163" s="7" t="s">
        <v>57</v>
      </c>
      <c r="D163" s="7" t="s">
        <v>439</v>
      </c>
      <c r="E163" s="7"/>
      <c r="F163" s="158" t="s">
        <v>210</v>
      </c>
      <c r="G163" s="7" t="s">
        <v>46</v>
      </c>
      <c r="H163" s="160" t="s">
        <v>399</v>
      </c>
      <c r="I163" s="90"/>
      <c r="K163" s="7">
        <v>100</v>
      </c>
      <c r="L163" s="7">
        <v>23.135000000000002</v>
      </c>
      <c r="M163" s="152">
        <f t="shared" si="9"/>
        <v>123.13500000000001</v>
      </c>
      <c r="P163" s="152">
        <f t="shared" si="10"/>
        <v>0</v>
      </c>
      <c r="Q163" s="274"/>
      <c r="R163" s="136"/>
      <c r="S163" s="51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2"/>
      <c r="DJ163" s="22"/>
      <c r="DK163" s="22"/>
      <c r="DL163" s="22"/>
      <c r="DM163" s="22"/>
      <c r="DN163" s="22"/>
      <c r="DO163" s="22"/>
      <c r="DP163" s="22"/>
      <c r="DQ163" s="22"/>
      <c r="DR163" s="22"/>
      <c r="DS163" s="22"/>
      <c r="DT163" s="22"/>
      <c r="DU163" s="22"/>
      <c r="DV163" s="22"/>
      <c r="DW163" s="22"/>
      <c r="DX163" s="22"/>
      <c r="DY163" s="22"/>
      <c r="DZ163" s="22"/>
      <c r="EA163" s="22"/>
      <c r="EB163" s="22"/>
      <c r="EC163" s="22"/>
      <c r="ED163" s="22"/>
      <c r="EE163" s="22"/>
      <c r="EF163" s="22"/>
      <c r="EG163" s="22"/>
      <c r="EH163" s="22"/>
      <c r="EI163" s="22"/>
      <c r="EJ163" s="22"/>
      <c r="EK163" s="22"/>
      <c r="EL163" s="22"/>
      <c r="EM163" s="22"/>
      <c r="EN163" s="22"/>
      <c r="EO163" s="22"/>
      <c r="EP163" s="22"/>
      <c r="EQ163" s="22"/>
      <c r="ER163" s="22"/>
      <c r="ES163" s="22"/>
      <c r="ET163" s="22"/>
      <c r="EU163" s="22"/>
      <c r="EV163" s="22"/>
      <c r="EW163" s="22"/>
      <c r="EX163" s="22"/>
      <c r="EY163" s="22"/>
      <c r="EZ163" s="22"/>
      <c r="FA163" s="22"/>
      <c r="FB163" s="22"/>
      <c r="FC163" s="22"/>
      <c r="FD163" s="22"/>
      <c r="FE163" s="22"/>
      <c r="FF163" s="22"/>
      <c r="FG163" s="22"/>
      <c r="FH163" s="22"/>
      <c r="FI163" s="22"/>
      <c r="FJ163" s="22"/>
      <c r="FK163" s="22"/>
      <c r="FL163" s="22"/>
      <c r="FM163" s="22"/>
      <c r="FN163" s="22"/>
      <c r="FO163" s="22"/>
      <c r="FP163" s="22"/>
      <c r="FQ163" s="22"/>
      <c r="FR163" s="22"/>
      <c r="FS163" s="22"/>
      <c r="FT163" s="22"/>
      <c r="FU163" s="22"/>
      <c r="FV163" s="22"/>
      <c r="FW163" s="22"/>
      <c r="FX163" s="22"/>
      <c r="FY163" s="22"/>
      <c r="FZ163" s="22"/>
      <c r="GA163" s="22"/>
      <c r="GB163" s="22"/>
      <c r="GC163" s="22"/>
      <c r="GD163" s="22"/>
      <c r="GE163" s="22"/>
      <c r="GF163" s="22"/>
      <c r="GG163" s="22"/>
      <c r="GH163" s="22"/>
      <c r="GI163" s="22"/>
      <c r="GJ163" s="22"/>
      <c r="GK163" s="22"/>
      <c r="GL163" s="22"/>
      <c r="GM163" s="22"/>
      <c r="GN163" s="22"/>
      <c r="GO163" s="22"/>
      <c r="GP163" s="22"/>
      <c r="GQ163" s="22"/>
      <c r="GR163" s="22"/>
      <c r="GS163" s="22"/>
      <c r="GT163" s="22"/>
      <c r="GU163" s="22"/>
      <c r="GV163" s="22"/>
      <c r="GW163" s="22"/>
      <c r="GX163" s="22"/>
      <c r="GY163" s="22"/>
      <c r="GZ163" s="22"/>
      <c r="HA163" s="22"/>
      <c r="HB163" s="22"/>
      <c r="HC163" s="22"/>
      <c r="HD163" s="22"/>
      <c r="HE163" s="22"/>
      <c r="HF163" s="22"/>
      <c r="HG163" s="22"/>
      <c r="HH163" s="22"/>
      <c r="HI163" s="22"/>
      <c r="HJ163" s="22"/>
    </row>
    <row r="164" spans="1:218" s="11" customFormat="1" ht="15.5" x14ac:dyDescent="0.35">
      <c r="A164" s="15" t="s">
        <v>60</v>
      </c>
      <c r="B164" s="11" t="s">
        <v>46</v>
      </c>
      <c r="C164" s="7" t="s">
        <v>57</v>
      </c>
      <c r="D164" s="7" t="s">
        <v>439</v>
      </c>
      <c r="E164" s="7"/>
      <c r="F164" s="158" t="s">
        <v>208</v>
      </c>
      <c r="G164" s="7" t="s">
        <v>46</v>
      </c>
      <c r="H164" s="160" t="s">
        <v>410</v>
      </c>
      <c r="I164" s="90"/>
      <c r="K164" s="7">
        <v>100</v>
      </c>
      <c r="L164" s="7">
        <v>23.742000000000001</v>
      </c>
      <c r="M164" s="152">
        <f t="shared" si="9"/>
        <v>123.742</v>
      </c>
      <c r="P164" s="152">
        <f t="shared" si="10"/>
        <v>0</v>
      </c>
      <c r="Q164" s="274"/>
      <c r="R164" s="136"/>
      <c r="S164" s="51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2"/>
      <c r="DJ164" s="22"/>
      <c r="DK164" s="22"/>
      <c r="DL164" s="22"/>
      <c r="DM164" s="22"/>
      <c r="DN164" s="22"/>
      <c r="DO164" s="22"/>
      <c r="DP164" s="22"/>
      <c r="DQ164" s="22"/>
      <c r="DR164" s="22"/>
      <c r="DS164" s="22"/>
      <c r="DT164" s="22"/>
      <c r="DU164" s="22"/>
      <c r="DV164" s="22"/>
      <c r="DW164" s="22"/>
      <c r="DX164" s="22"/>
      <c r="DY164" s="22"/>
      <c r="DZ164" s="22"/>
      <c r="EA164" s="22"/>
      <c r="EB164" s="22"/>
      <c r="EC164" s="22"/>
      <c r="ED164" s="22"/>
      <c r="EE164" s="22"/>
      <c r="EF164" s="22"/>
      <c r="EG164" s="22"/>
      <c r="EH164" s="22"/>
      <c r="EI164" s="22"/>
      <c r="EJ164" s="22"/>
      <c r="EK164" s="22"/>
      <c r="EL164" s="22"/>
      <c r="EM164" s="22"/>
      <c r="EN164" s="22"/>
      <c r="EO164" s="22"/>
      <c r="EP164" s="22"/>
      <c r="EQ164" s="22"/>
      <c r="ER164" s="22"/>
      <c r="ES164" s="22"/>
      <c r="ET164" s="22"/>
      <c r="EU164" s="22"/>
      <c r="EV164" s="22"/>
      <c r="EW164" s="22"/>
      <c r="EX164" s="22"/>
      <c r="EY164" s="22"/>
      <c r="EZ164" s="22"/>
      <c r="FA164" s="22"/>
      <c r="FB164" s="22"/>
      <c r="FC164" s="22"/>
      <c r="FD164" s="22"/>
      <c r="FE164" s="22"/>
      <c r="FF164" s="22"/>
      <c r="FG164" s="22"/>
      <c r="FH164" s="22"/>
      <c r="FI164" s="22"/>
      <c r="FJ164" s="22"/>
      <c r="FK164" s="22"/>
      <c r="FL164" s="22"/>
      <c r="FM164" s="22"/>
      <c r="FN164" s="22"/>
      <c r="FO164" s="22"/>
      <c r="FP164" s="22"/>
      <c r="FQ164" s="22"/>
      <c r="FR164" s="22"/>
      <c r="FS164" s="22"/>
      <c r="FT164" s="22"/>
      <c r="FU164" s="22"/>
      <c r="FV164" s="22"/>
      <c r="FW164" s="22"/>
      <c r="FX164" s="22"/>
      <c r="FY164" s="22"/>
      <c r="FZ164" s="22"/>
      <c r="GA164" s="22"/>
      <c r="GB164" s="22"/>
      <c r="GC164" s="22"/>
      <c r="GD164" s="22"/>
      <c r="GE164" s="22"/>
      <c r="GF164" s="22"/>
      <c r="GG164" s="22"/>
      <c r="GH164" s="22"/>
      <c r="GI164" s="22"/>
      <c r="GJ164" s="22"/>
      <c r="GK164" s="22"/>
      <c r="GL164" s="22"/>
      <c r="GM164" s="22"/>
      <c r="GN164" s="22"/>
      <c r="GO164" s="22"/>
      <c r="GP164" s="22"/>
      <c r="GQ164" s="22"/>
      <c r="GR164" s="22"/>
      <c r="GS164" s="22"/>
      <c r="GT164" s="22"/>
      <c r="GU164" s="22"/>
      <c r="GV164" s="22"/>
      <c r="GW164" s="22"/>
      <c r="GX164" s="22"/>
      <c r="GY164" s="22"/>
      <c r="GZ164" s="22"/>
      <c r="HA164" s="22"/>
      <c r="HB164" s="22"/>
      <c r="HC164" s="22"/>
      <c r="HD164" s="22"/>
      <c r="HE164" s="22"/>
      <c r="HF164" s="22"/>
      <c r="HG164" s="22"/>
      <c r="HH164" s="22"/>
      <c r="HI164" s="22"/>
      <c r="HJ164" s="22"/>
    </row>
    <row r="165" spans="1:218" s="11" customFormat="1" ht="15.5" x14ac:dyDescent="0.35">
      <c r="A165" s="15" t="s">
        <v>60</v>
      </c>
      <c r="B165" s="11" t="s">
        <v>46</v>
      </c>
      <c r="C165" s="7" t="s">
        <v>57</v>
      </c>
      <c r="D165" s="7" t="s">
        <v>40</v>
      </c>
      <c r="E165" s="7"/>
      <c r="F165" s="158" t="s">
        <v>211</v>
      </c>
      <c r="G165" s="7" t="s">
        <v>46</v>
      </c>
      <c r="H165" s="160" t="s">
        <v>377</v>
      </c>
      <c r="I165" s="90" t="s">
        <v>478</v>
      </c>
      <c r="K165" s="7">
        <v>100</v>
      </c>
      <c r="L165" s="7">
        <v>23.870999999999999</v>
      </c>
      <c r="M165" s="152">
        <f t="shared" si="9"/>
        <v>123.871</v>
      </c>
      <c r="P165" s="152">
        <f t="shared" si="10"/>
        <v>0</v>
      </c>
      <c r="Q165" s="274"/>
      <c r="R165" s="136"/>
      <c r="S165" s="51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2"/>
      <c r="DP165" s="22"/>
      <c r="DQ165" s="22"/>
      <c r="DR165" s="22"/>
      <c r="DS165" s="22"/>
      <c r="DT165" s="22"/>
      <c r="DU165" s="22"/>
      <c r="DV165" s="22"/>
      <c r="DW165" s="22"/>
      <c r="DX165" s="22"/>
      <c r="DY165" s="22"/>
      <c r="DZ165" s="22"/>
      <c r="EA165" s="22"/>
      <c r="EB165" s="22"/>
      <c r="EC165" s="22"/>
      <c r="ED165" s="22"/>
      <c r="EE165" s="22"/>
      <c r="EF165" s="22"/>
      <c r="EG165" s="22"/>
      <c r="EH165" s="22"/>
      <c r="EI165" s="22"/>
      <c r="EJ165" s="22"/>
      <c r="EK165" s="22"/>
      <c r="EL165" s="22"/>
      <c r="EM165" s="22"/>
      <c r="EN165" s="22"/>
      <c r="EO165" s="22"/>
      <c r="EP165" s="22"/>
      <c r="EQ165" s="22"/>
      <c r="ER165" s="22"/>
      <c r="ES165" s="22"/>
      <c r="ET165" s="22"/>
      <c r="EU165" s="22"/>
      <c r="EV165" s="22"/>
      <c r="EW165" s="22"/>
      <c r="EX165" s="22"/>
      <c r="EY165" s="22"/>
      <c r="EZ165" s="22"/>
      <c r="FA165" s="22"/>
      <c r="FB165" s="22"/>
      <c r="FC165" s="22"/>
      <c r="FD165" s="22"/>
      <c r="FE165" s="22"/>
      <c r="FF165" s="22"/>
      <c r="FG165" s="22"/>
      <c r="FH165" s="22"/>
      <c r="FI165" s="22"/>
      <c r="FJ165" s="22"/>
      <c r="FK165" s="22"/>
      <c r="FL165" s="22"/>
      <c r="FM165" s="22"/>
      <c r="FN165" s="22"/>
      <c r="FO165" s="22"/>
      <c r="FP165" s="22"/>
      <c r="FQ165" s="22"/>
      <c r="FR165" s="22"/>
      <c r="FS165" s="22"/>
      <c r="FT165" s="22"/>
      <c r="FU165" s="22"/>
      <c r="FV165" s="22"/>
      <c r="FW165" s="22"/>
      <c r="FX165" s="22"/>
      <c r="FY165" s="22"/>
      <c r="FZ165" s="22"/>
      <c r="GA165" s="22"/>
      <c r="GB165" s="22"/>
      <c r="GC165" s="22"/>
      <c r="GD165" s="22"/>
      <c r="GE165" s="22"/>
      <c r="GF165" s="22"/>
      <c r="GG165" s="22"/>
      <c r="GH165" s="22"/>
      <c r="GI165" s="22"/>
      <c r="GJ165" s="22"/>
      <c r="GK165" s="22"/>
      <c r="GL165" s="22"/>
      <c r="GM165" s="22"/>
      <c r="GN165" s="22"/>
      <c r="GO165" s="22"/>
      <c r="GP165" s="22"/>
      <c r="GQ165" s="22"/>
      <c r="GR165" s="22"/>
      <c r="GS165" s="22"/>
      <c r="GT165" s="22"/>
      <c r="GU165" s="22"/>
      <c r="GV165" s="22"/>
      <c r="GW165" s="22"/>
      <c r="GX165" s="22"/>
      <c r="GY165" s="22"/>
      <c r="GZ165" s="22"/>
      <c r="HA165" s="22"/>
      <c r="HB165" s="22"/>
      <c r="HC165" s="22"/>
      <c r="HD165" s="22"/>
      <c r="HE165" s="22"/>
      <c r="HF165" s="22"/>
      <c r="HG165" s="22"/>
      <c r="HH165" s="22"/>
      <c r="HI165" s="22"/>
      <c r="HJ165" s="22"/>
    </row>
    <row r="166" spans="1:218" s="11" customFormat="1" ht="15.5" x14ac:dyDescent="0.35">
      <c r="A166" s="15"/>
      <c r="C166" s="7" t="s">
        <v>57</v>
      </c>
      <c r="D166" s="7" t="s">
        <v>439</v>
      </c>
      <c r="E166" s="7"/>
      <c r="F166" s="158" t="s">
        <v>208</v>
      </c>
      <c r="G166" s="7" t="s">
        <v>46</v>
      </c>
      <c r="H166" s="160" t="s">
        <v>406</v>
      </c>
      <c r="I166" s="90" t="s">
        <v>478</v>
      </c>
      <c r="K166" s="7">
        <v>100</v>
      </c>
      <c r="L166" s="7">
        <v>36.478000000000002</v>
      </c>
      <c r="M166" s="152">
        <f t="shared" si="9"/>
        <v>136.47800000000001</v>
      </c>
      <c r="P166" s="152">
        <f t="shared" si="10"/>
        <v>0</v>
      </c>
      <c r="Q166" s="274"/>
      <c r="R166" s="139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2"/>
      <c r="DJ166" s="22"/>
      <c r="DK166" s="22"/>
      <c r="DL166" s="22"/>
      <c r="DM166" s="22"/>
      <c r="DN166" s="22"/>
      <c r="DO166" s="22"/>
      <c r="DP166" s="22"/>
      <c r="DQ166" s="22"/>
      <c r="DR166" s="22"/>
      <c r="DS166" s="22"/>
      <c r="DT166" s="22"/>
      <c r="DU166" s="22"/>
      <c r="DV166" s="22"/>
      <c r="DW166" s="22"/>
      <c r="DX166" s="22"/>
      <c r="DY166" s="22"/>
      <c r="DZ166" s="22"/>
      <c r="EA166" s="22"/>
      <c r="EB166" s="22"/>
      <c r="EC166" s="22"/>
      <c r="ED166" s="22"/>
      <c r="EE166" s="22"/>
      <c r="EF166" s="22"/>
      <c r="EG166" s="22"/>
      <c r="EH166" s="22"/>
      <c r="EI166" s="22"/>
      <c r="EJ166" s="22"/>
      <c r="EK166" s="22"/>
      <c r="EL166" s="22"/>
      <c r="EM166" s="22"/>
      <c r="EN166" s="22"/>
      <c r="EO166" s="22"/>
      <c r="EP166" s="22"/>
      <c r="EQ166" s="22"/>
      <c r="ER166" s="22"/>
      <c r="ES166" s="22"/>
      <c r="ET166" s="22"/>
      <c r="EU166" s="22"/>
      <c r="EV166" s="22"/>
      <c r="EW166" s="22"/>
      <c r="EX166" s="22"/>
      <c r="EY166" s="22"/>
      <c r="EZ166" s="22"/>
      <c r="FA166" s="22"/>
      <c r="FB166" s="22"/>
      <c r="FC166" s="22"/>
      <c r="FD166" s="22"/>
      <c r="FE166" s="22"/>
      <c r="FF166" s="22"/>
      <c r="FG166" s="22"/>
      <c r="FH166" s="22"/>
      <c r="FI166" s="22"/>
      <c r="FJ166" s="22"/>
      <c r="FK166" s="22"/>
      <c r="FL166" s="22"/>
      <c r="FM166" s="22"/>
      <c r="FN166" s="22"/>
      <c r="FO166" s="22"/>
      <c r="FP166" s="22"/>
      <c r="FQ166" s="22"/>
      <c r="FR166" s="22"/>
      <c r="FS166" s="22"/>
      <c r="FT166" s="22"/>
      <c r="FU166" s="22"/>
      <c r="FV166" s="22"/>
      <c r="FW166" s="22"/>
      <c r="FX166" s="22"/>
      <c r="FY166" s="22"/>
      <c r="FZ166" s="22"/>
      <c r="GA166" s="22"/>
      <c r="GB166" s="22"/>
      <c r="GC166" s="22"/>
      <c r="GD166" s="22"/>
      <c r="GE166" s="22"/>
      <c r="GF166" s="22"/>
      <c r="GG166" s="22"/>
      <c r="GH166" s="22"/>
      <c r="GI166" s="22"/>
      <c r="GJ166" s="22"/>
      <c r="GK166" s="22"/>
      <c r="GL166" s="22"/>
      <c r="GM166" s="22"/>
      <c r="GN166" s="22"/>
      <c r="GO166" s="22"/>
      <c r="GP166" s="22"/>
      <c r="GQ166" s="22"/>
      <c r="GR166" s="22"/>
      <c r="GS166" s="22"/>
      <c r="GT166" s="22"/>
      <c r="GU166" s="22"/>
      <c r="GV166" s="22"/>
      <c r="GW166" s="22"/>
      <c r="GX166" s="22"/>
      <c r="GY166" s="22"/>
      <c r="GZ166" s="22"/>
      <c r="HA166" s="22"/>
      <c r="HB166" s="22"/>
      <c r="HC166" s="22"/>
      <c r="HD166" s="22"/>
      <c r="HE166" s="22"/>
      <c r="HF166" s="22"/>
      <c r="HG166" s="22"/>
      <c r="HH166" s="22"/>
      <c r="HI166" s="22"/>
      <c r="HJ166" s="22"/>
    </row>
    <row r="167" spans="1:218" s="10" customFormat="1" x14ac:dyDescent="0.35">
      <c r="A167" s="10" t="s">
        <v>60</v>
      </c>
      <c r="H167" s="17" t="s">
        <v>85</v>
      </c>
      <c r="I167" s="87"/>
      <c r="L167" s="10" t="s">
        <v>40</v>
      </c>
      <c r="M167" s="172"/>
      <c r="P167" s="172"/>
      <c r="Q167" s="274"/>
      <c r="R167" s="139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  <c r="DI167" s="22"/>
      <c r="DJ167" s="22"/>
      <c r="DK167" s="22"/>
      <c r="DL167" s="22"/>
      <c r="DM167" s="22"/>
      <c r="DN167" s="22"/>
      <c r="DO167" s="22"/>
      <c r="DP167" s="22"/>
      <c r="DQ167" s="22"/>
      <c r="DR167" s="22"/>
      <c r="DS167" s="22"/>
      <c r="DT167" s="22"/>
      <c r="DU167" s="22"/>
      <c r="DV167" s="22"/>
      <c r="DW167" s="22"/>
      <c r="DX167" s="22"/>
      <c r="DY167" s="22"/>
      <c r="DZ167" s="22"/>
      <c r="EA167" s="22"/>
      <c r="EB167" s="22"/>
      <c r="EC167" s="22"/>
      <c r="ED167" s="22"/>
      <c r="EE167" s="22"/>
      <c r="EF167" s="22"/>
      <c r="EG167" s="22"/>
      <c r="EH167" s="22"/>
      <c r="EI167" s="22"/>
      <c r="EJ167" s="22"/>
      <c r="EK167" s="22"/>
      <c r="EL167" s="22"/>
      <c r="EM167" s="22"/>
      <c r="EN167" s="22"/>
      <c r="EO167" s="22"/>
      <c r="EP167" s="22"/>
      <c r="EQ167" s="22"/>
      <c r="ER167" s="22"/>
      <c r="ES167" s="22"/>
      <c r="ET167" s="22"/>
      <c r="EU167" s="22"/>
      <c r="EV167" s="22"/>
      <c r="EW167" s="22"/>
      <c r="EX167" s="22"/>
      <c r="EY167" s="22"/>
      <c r="EZ167" s="22"/>
      <c r="FA167" s="22"/>
      <c r="FB167" s="22"/>
      <c r="FC167" s="22"/>
      <c r="FD167" s="22"/>
      <c r="FE167" s="22"/>
      <c r="FF167" s="22"/>
      <c r="FG167" s="22"/>
      <c r="FH167" s="22"/>
      <c r="FI167" s="22"/>
      <c r="FJ167" s="22"/>
      <c r="FK167" s="22"/>
      <c r="FL167" s="22"/>
      <c r="FM167" s="22"/>
      <c r="FN167" s="22"/>
      <c r="FO167" s="22"/>
      <c r="FP167" s="22"/>
      <c r="FQ167" s="22"/>
      <c r="FR167" s="22"/>
      <c r="FS167" s="22"/>
      <c r="FT167" s="22"/>
      <c r="FU167" s="22"/>
      <c r="FV167" s="22"/>
      <c r="FW167" s="22"/>
      <c r="FX167" s="22"/>
      <c r="FY167" s="22"/>
      <c r="FZ167" s="22"/>
      <c r="GA167" s="22"/>
      <c r="GB167" s="22"/>
      <c r="GC167" s="22"/>
      <c r="GD167" s="22"/>
      <c r="GE167" s="22"/>
      <c r="GF167" s="22"/>
      <c r="GG167" s="22"/>
      <c r="GH167" s="22"/>
      <c r="GI167" s="22"/>
      <c r="GJ167" s="22"/>
      <c r="GK167" s="22"/>
      <c r="GL167" s="22"/>
      <c r="GM167" s="22"/>
      <c r="GN167" s="22"/>
      <c r="GO167" s="22"/>
      <c r="GP167" s="22"/>
      <c r="GQ167" s="22"/>
      <c r="GR167" s="22"/>
      <c r="GS167" s="22"/>
      <c r="GT167" s="22"/>
      <c r="GU167" s="22"/>
      <c r="GV167" s="22"/>
      <c r="GW167" s="22"/>
      <c r="GX167" s="22"/>
      <c r="GY167" s="22"/>
      <c r="GZ167" s="22"/>
      <c r="HA167" s="22"/>
      <c r="HB167" s="22"/>
      <c r="HC167" s="22"/>
      <c r="HD167" s="22"/>
      <c r="HE167" s="22"/>
      <c r="HF167" s="22"/>
      <c r="HG167" s="22"/>
      <c r="HH167" s="22"/>
      <c r="HI167" s="22"/>
      <c r="HJ167" s="22"/>
    </row>
    <row r="168" spans="1:218" s="24" customFormat="1" ht="14.4" customHeight="1" x14ac:dyDescent="0.35">
      <c r="A168" s="24" t="s">
        <v>60</v>
      </c>
      <c r="F168" s="24">
        <v>43</v>
      </c>
      <c r="I168" s="88"/>
      <c r="K168" s="24" t="s">
        <v>2</v>
      </c>
      <c r="M168" s="103"/>
      <c r="N168" s="24" t="s">
        <v>3</v>
      </c>
      <c r="P168" s="103"/>
      <c r="Q168" s="274"/>
      <c r="R168" s="311" t="s">
        <v>515</v>
      </c>
      <c r="S168" s="311" t="s">
        <v>516</v>
      </c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  <c r="BF168" s="51"/>
      <c r="BG168" s="51"/>
      <c r="BH168" s="51"/>
      <c r="BI168" s="51"/>
      <c r="BJ168" s="51"/>
      <c r="BK168" s="51"/>
      <c r="BL168" s="51"/>
      <c r="BM168" s="51"/>
      <c r="BN168" s="51"/>
      <c r="BO168" s="51"/>
      <c r="BP168" s="51"/>
      <c r="BQ168" s="51"/>
      <c r="BR168" s="51"/>
      <c r="BS168" s="51"/>
      <c r="BT168" s="51"/>
      <c r="BU168" s="51"/>
      <c r="BV168" s="51"/>
      <c r="BW168" s="51"/>
      <c r="BX168" s="51"/>
      <c r="BY168" s="51"/>
      <c r="BZ168" s="51"/>
      <c r="CA168" s="51"/>
      <c r="CB168" s="51"/>
      <c r="CC168" s="51"/>
      <c r="CD168" s="51"/>
      <c r="CE168" s="51"/>
      <c r="CF168" s="51"/>
      <c r="CG168" s="51"/>
      <c r="CH168" s="51"/>
      <c r="CI168" s="51"/>
      <c r="CJ168" s="51"/>
      <c r="CK168" s="51"/>
      <c r="CL168" s="51"/>
      <c r="CM168" s="51"/>
      <c r="CN168" s="51"/>
      <c r="CO168" s="51"/>
      <c r="CP168" s="51"/>
      <c r="CQ168" s="51"/>
      <c r="CR168" s="51"/>
      <c r="CS168" s="51"/>
      <c r="CT168" s="51"/>
      <c r="CU168" s="51"/>
      <c r="CV168" s="51"/>
      <c r="CW168" s="51"/>
      <c r="CX168" s="51"/>
      <c r="CY168" s="51"/>
      <c r="CZ168" s="51"/>
      <c r="DA168" s="51"/>
      <c r="DB168" s="51"/>
      <c r="DC168" s="51"/>
      <c r="DD168" s="51"/>
      <c r="DE168" s="51"/>
      <c r="DF168" s="51"/>
      <c r="DG168" s="51"/>
      <c r="DH168" s="51"/>
      <c r="DI168" s="51"/>
      <c r="DJ168" s="51"/>
      <c r="DK168" s="51"/>
      <c r="DL168" s="51"/>
      <c r="DM168" s="51"/>
      <c r="DN168" s="51"/>
      <c r="DO168" s="51"/>
      <c r="DP168" s="51"/>
      <c r="DQ168" s="51"/>
      <c r="DR168" s="51"/>
      <c r="DS168" s="51"/>
      <c r="DT168" s="51"/>
      <c r="DU168" s="51"/>
      <c r="DV168" s="51"/>
      <c r="DW168" s="51"/>
      <c r="DX168" s="51"/>
      <c r="DY168" s="51"/>
      <c r="DZ168" s="51"/>
      <c r="EA168" s="51"/>
      <c r="EB168" s="51"/>
      <c r="EC168" s="51"/>
      <c r="ED168" s="51"/>
      <c r="EE168" s="51"/>
      <c r="EF168" s="51"/>
      <c r="EG168" s="51"/>
      <c r="EH168" s="51"/>
      <c r="EI168" s="51"/>
      <c r="EJ168" s="51"/>
      <c r="EK168" s="51"/>
      <c r="EL168" s="51"/>
      <c r="EM168" s="51"/>
      <c r="EN168" s="51"/>
      <c r="EO168" s="51"/>
      <c r="EP168" s="51"/>
      <c r="EQ168" s="51"/>
      <c r="ER168" s="51"/>
      <c r="ES168" s="51"/>
      <c r="ET168" s="51"/>
      <c r="EU168" s="51"/>
      <c r="EV168" s="51"/>
      <c r="EW168" s="51"/>
      <c r="EX168" s="51"/>
      <c r="EY168" s="51"/>
      <c r="EZ168" s="51"/>
      <c r="FA168" s="51"/>
      <c r="FB168" s="51"/>
      <c r="FC168" s="51"/>
      <c r="FD168" s="51"/>
      <c r="FE168" s="51"/>
      <c r="FF168" s="51"/>
      <c r="FG168" s="51"/>
      <c r="FH168" s="51"/>
      <c r="FI168" s="51"/>
      <c r="FJ168" s="51"/>
      <c r="FK168" s="51"/>
      <c r="FL168" s="51"/>
      <c r="FM168" s="51"/>
      <c r="FN168" s="51"/>
      <c r="FO168" s="51"/>
      <c r="FP168" s="51"/>
      <c r="FQ168" s="51"/>
      <c r="FR168" s="51"/>
      <c r="FS168" s="51"/>
      <c r="FT168" s="51"/>
      <c r="FU168" s="51"/>
      <c r="FV168" s="51"/>
      <c r="FW168" s="51"/>
      <c r="FX168" s="51"/>
      <c r="FY168" s="51"/>
      <c r="FZ168" s="51"/>
      <c r="GA168" s="51"/>
      <c r="GB168" s="51"/>
      <c r="GC168" s="51"/>
      <c r="GD168" s="51"/>
      <c r="GE168" s="51"/>
      <c r="GF168" s="51"/>
      <c r="GG168" s="51"/>
      <c r="GH168" s="51"/>
      <c r="GI168" s="51"/>
      <c r="GJ168" s="51"/>
      <c r="GK168" s="51"/>
      <c r="GL168" s="51"/>
      <c r="GM168" s="51"/>
      <c r="GN168" s="51"/>
      <c r="GO168" s="51"/>
      <c r="GP168" s="51"/>
      <c r="GQ168" s="51"/>
      <c r="GR168" s="51"/>
      <c r="GS168" s="51"/>
      <c r="GT168" s="51"/>
      <c r="GU168" s="51"/>
      <c r="GV168" s="51"/>
      <c r="GW168" s="51"/>
      <c r="GX168" s="51"/>
      <c r="GY168" s="51"/>
      <c r="GZ168" s="51"/>
      <c r="HA168" s="51"/>
      <c r="HB168" s="51"/>
      <c r="HC168" s="51"/>
      <c r="HD168" s="51"/>
      <c r="HE168" s="51"/>
      <c r="HF168" s="51"/>
      <c r="HG168" s="51"/>
      <c r="HH168" s="51"/>
      <c r="HI168" s="51"/>
      <c r="HJ168" s="51"/>
    </row>
    <row r="169" spans="1:218" s="12" customFormat="1" ht="14.4" customHeight="1" x14ac:dyDescent="0.35">
      <c r="A169" s="12" t="s">
        <v>60</v>
      </c>
      <c r="C169" s="157" t="s">
        <v>431</v>
      </c>
      <c r="D169" s="157" t="s">
        <v>40</v>
      </c>
      <c r="E169" s="157" t="s">
        <v>434</v>
      </c>
      <c r="H169" s="12" t="s">
        <v>4</v>
      </c>
      <c r="I169" s="89"/>
      <c r="K169" s="12" t="s">
        <v>5</v>
      </c>
      <c r="L169" s="12" t="s">
        <v>6</v>
      </c>
      <c r="M169" s="173" t="s">
        <v>61</v>
      </c>
      <c r="N169" s="12" t="s">
        <v>5</v>
      </c>
      <c r="O169" s="12" t="s">
        <v>6</v>
      </c>
      <c r="P169" s="173" t="s">
        <v>169</v>
      </c>
      <c r="Q169" s="274"/>
      <c r="R169" s="138" t="s">
        <v>514</v>
      </c>
      <c r="S169" s="138" t="s">
        <v>514</v>
      </c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  <c r="BF169" s="51"/>
      <c r="BG169" s="51"/>
      <c r="BH169" s="51"/>
      <c r="BI169" s="51"/>
      <c r="BJ169" s="51"/>
      <c r="BK169" s="51"/>
      <c r="BL169" s="51"/>
      <c r="BM169" s="51"/>
      <c r="BN169" s="51"/>
      <c r="BO169" s="51"/>
      <c r="BP169" s="51"/>
      <c r="BQ169" s="51"/>
      <c r="BR169" s="51"/>
      <c r="BS169" s="51"/>
      <c r="BT169" s="51"/>
      <c r="BU169" s="51"/>
      <c r="BV169" s="51"/>
      <c r="BW169" s="51"/>
      <c r="BX169" s="51"/>
      <c r="BY169" s="51"/>
      <c r="BZ169" s="51"/>
      <c r="CA169" s="51"/>
      <c r="CB169" s="51"/>
      <c r="CC169" s="51"/>
      <c r="CD169" s="51"/>
      <c r="CE169" s="51"/>
      <c r="CF169" s="51"/>
      <c r="CG169" s="51"/>
      <c r="CH169" s="51"/>
      <c r="CI169" s="51"/>
      <c r="CJ169" s="51"/>
      <c r="CK169" s="51"/>
      <c r="CL169" s="51"/>
      <c r="CM169" s="51"/>
      <c r="CN169" s="51"/>
      <c r="CO169" s="51"/>
      <c r="CP169" s="51"/>
      <c r="CQ169" s="51"/>
      <c r="CR169" s="51"/>
      <c r="CS169" s="51"/>
      <c r="CT169" s="51"/>
      <c r="CU169" s="51"/>
      <c r="CV169" s="51"/>
      <c r="CW169" s="51"/>
      <c r="CX169" s="51"/>
      <c r="CY169" s="51"/>
      <c r="CZ169" s="51"/>
      <c r="DA169" s="51"/>
      <c r="DB169" s="51"/>
      <c r="DC169" s="51"/>
      <c r="DD169" s="51"/>
      <c r="DE169" s="51"/>
      <c r="DF169" s="51"/>
      <c r="DG169" s="51"/>
      <c r="DH169" s="51"/>
      <c r="DI169" s="51"/>
      <c r="DJ169" s="51"/>
      <c r="DK169" s="51"/>
      <c r="DL169" s="51"/>
      <c r="DM169" s="51"/>
      <c r="DN169" s="51"/>
      <c r="DO169" s="51"/>
      <c r="DP169" s="51"/>
      <c r="DQ169" s="51"/>
      <c r="DR169" s="51"/>
      <c r="DS169" s="51"/>
      <c r="DT169" s="51"/>
      <c r="DU169" s="51"/>
      <c r="DV169" s="51"/>
      <c r="DW169" s="51"/>
      <c r="DX169" s="51"/>
      <c r="DY169" s="51"/>
      <c r="DZ169" s="51"/>
      <c r="EA169" s="51"/>
      <c r="EB169" s="51"/>
      <c r="EC169" s="51"/>
      <c r="ED169" s="51"/>
      <c r="EE169" s="51"/>
      <c r="EF169" s="51"/>
      <c r="EG169" s="51"/>
      <c r="EH169" s="51"/>
      <c r="EI169" s="51"/>
      <c r="EJ169" s="51"/>
      <c r="EK169" s="51"/>
      <c r="EL169" s="51"/>
      <c r="EM169" s="51"/>
      <c r="EN169" s="51"/>
      <c r="EO169" s="51"/>
      <c r="EP169" s="51"/>
      <c r="EQ169" s="51"/>
      <c r="ER169" s="51"/>
      <c r="ES169" s="51"/>
      <c r="ET169" s="51"/>
      <c r="EU169" s="51"/>
      <c r="EV169" s="51"/>
      <c r="EW169" s="51"/>
      <c r="EX169" s="51"/>
      <c r="EY169" s="51"/>
      <c r="EZ169" s="51"/>
      <c r="FA169" s="51"/>
      <c r="FB169" s="51"/>
      <c r="FC169" s="51"/>
      <c r="FD169" s="51"/>
      <c r="FE169" s="51"/>
      <c r="FF169" s="51"/>
      <c r="FG169" s="51"/>
      <c r="FH169" s="51"/>
      <c r="FI169" s="51"/>
      <c r="FJ169" s="51"/>
      <c r="FK169" s="51"/>
      <c r="FL169" s="51"/>
      <c r="FM169" s="51"/>
      <c r="FN169" s="51"/>
      <c r="FO169" s="51"/>
      <c r="FP169" s="51"/>
      <c r="FQ169" s="51"/>
      <c r="FR169" s="51"/>
      <c r="FS169" s="51"/>
      <c r="FT169" s="51"/>
      <c r="FU169" s="51"/>
      <c r="FV169" s="51"/>
      <c r="FW169" s="51"/>
      <c r="FX169" s="51"/>
      <c r="FY169" s="51"/>
      <c r="FZ169" s="51"/>
      <c r="GA169" s="51"/>
      <c r="GB169" s="51"/>
      <c r="GC169" s="51"/>
      <c r="GD169" s="51"/>
      <c r="GE169" s="51"/>
      <c r="GF169" s="51"/>
      <c r="GG169" s="51"/>
      <c r="GH169" s="51"/>
      <c r="GI169" s="51"/>
      <c r="GJ169" s="51"/>
      <c r="GK169" s="51"/>
      <c r="GL169" s="51"/>
      <c r="GM169" s="51"/>
      <c r="GN169" s="51"/>
      <c r="GO169" s="51"/>
      <c r="GP169" s="51"/>
      <c r="GQ169" s="51"/>
      <c r="GR169" s="51"/>
      <c r="GS169" s="51"/>
      <c r="GT169" s="51"/>
      <c r="GU169" s="51"/>
      <c r="GV169" s="51"/>
      <c r="GW169" s="51"/>
      <c r="GX169" s="51"/>
      <c r="GY169" s="51"/>
      <c r="GZ169" s="51"/>
      <c r="HA169" s="51"/>
      <c r="HB169" s="51"/>
      <c r="HC169" s="51"/>
      <c r="HD169" s="51"/>
      <c r="HE169" s="51"/>
      <c r="HF169" s="51"/>
      <c r="HG169" s="51"/>
      <c r="HH169" s="51"/>
      <c r="HI169" s="51"/>
      <c r="HJ169" s="51"/>
    </row>
    <row r="170" spans="1:218" s="12" customFormat="1" ht="15.5" x14ac:dyDescent="0.35">
      <c r="C170" s="7" t="s">
        <v>49</v>
      </c>
      <c r="D170" s="7"/>
      <c r="E170" s="7"/>
      <c r="F170" s="159" t="s">
        <v>208</v>
      </c>
      <c r="G170" s="7" t="s">
        <v>46</v>
      </c>
      <c r="H170" s="160" t="s">
        <v>370</v>
      </c>
      <c r="I170" s="90"/>
      <c r="J170" s="11"/>
      <c r="K170" s="7">
        <v>21.542999999999999</v>
      </c>
      <c r="L170" s="7">
        <v>22.216000000000001</v>
      </c>
      <c r="M170" s="152">
        <f t="shared" ref="M170:M213" si="11">SUM(K170:L170)</f>
        <v>43.759</v>
      </c>
      <c r="N170" s="173">
        <v>10</v>
      </c>
      <c r="O170" s="173">
        <v>9</v>
      </c>
      <c r="P170" s="152">
        <f t="shared" ref="P170:P213" si="12">SUM(N170:O170)</f>
        <v>19</v>
      </c>
      <c r="Q170" s="274" t="s">
        <v>498</v>
      </c>
      <c r="R170" s="139">
        <v>10</v>
      </c>
      <c r="S170" s="139">
        <v>9</v>
      </c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  <c r="BF170" s="51"/>
      <c r="BG170" s="51"/>
      <c r="BH170" s="51"/>
      <c r="BI170" s="51"/>
      <c r="BJ170" s="51"/>
      <c r="BK170" s="51"/>
      <c r="BL170" s="51"/>
      <c r="BM170" s="51"/>
      <c r="BN170" s="51"/>
      <c r="BO170" s="51"/>
      <c r="BP170" s="51"/>
      <c r="BQ170" s="51"/>
      <c r="BR170" s="51"/>
      <c r="BS170" s="51"/>
      <c r="BT170" s="51"/>
      <c r="BU170" s="51"/>
      <c r="BV170" s="51"/>
      <c r="BW170" s="51"/>
      <c r="BX170" s="51"/>
      <c r="BY170" s="51"/>
      <c r="BZ170" s="51"/>
      <c r="CA170" s="51"/>
      <c r="CB170" s="51"/>
      <c r="CC170" s="51"/>
      <c r="CD170" s="51"/>
      <c r="CE170" s="51"/>
      <c r="CF170" s="51"/>
      <c r="CG170" s="51"/>
      <c r="CH170" s="51"/>
      <c r="CI170" s="51"/>
      <c r="CJ170" s="51"/>
      <c r="CK170" s="51"/>
      <c r="CL170" s="51"/>
      <c r="CM170" s="51"/>
      <c r="CN170" s="51"/>
      <c r="CO170" s="51"/>
      <c r="CP170" s="51"/>
      <c r="CQ170" s="51"/>
      <c r="CR170" s="51"/>
      <c r="CS170" s="51"/>
      <c r="CT170" s="51"/>
      <c r="CU170" s="51"/>
      <c r="CV170" s="51"/>
      <c r="CW170" s="51"/>
      <c r="CX170" s="51"/>
      <c r="CY170" s="51"/>
      <c r="CZ170" s="51"/>
      <c r="DA170" s="51"/>
      <c r="DB170" s="51"/>
      <c r="DC170" s="51"/>
      <c r="DD170" s="51"/>
      <c r="DE170" s="51"/>
      <c r="DF170" s="51"/>
      <c r="DG170" s="51"/>
      <c r="DH170" s="51"/>
      <c r="DI170" s="51"/>
      <c r="DJ170" s="51"/>
      <c r="DK170" s="51"/>
      <c r="DL170" s="51"/>
      <c r="DM170" s="51"/>
      <c r="DN170" s="51"/>
      <c r="DO170" s="51"/>
      <c r="DP170" s="51"/>
      <c r="DQ170" s="51"/>
      <c r="DR170" s="51"/>
      <c r="DS170" s="51"/>
      <c r="DT170" s="51"/>
      <c r="DU170" s="51"/>
      <c r="DV170" s="51"/>
      <c r="DW170" s="51"/>
      <c r="DX170" s="51"/>
      <c r="DY170" s="51"/>
      <c r="DZ170" s="51"/>
      <c r="EA170" s="51"/>
      <c r="EB170" s="51"/>
      <c r="EC170" s="51"/>
      <c r="ED170" s="51"/>
      <c r="EE170" s="51"/>
      <c r="EF170" s="51"/>
      <c r="EG170" s="51"/>
      <c r="EH170" s="51"/>
      <c r="EI170" s="51"/>
      <c r="EJ170" s="51"/>
      <c r="EK170" s="51"/>
      <c r="EL170" s="51"/>
      <c r="EM170" s="51"/>
      <c r="EN170" s="51"/>
      <c r="EO170" s="51"/>
      <c r="EP170" s="51"/>
      <c r="EQ170" s="51"/>
      <c r="ER170" s="51"/>
      <c r="ES170" s="51"/>
      <c r="ET170" s="51"/>
      <c r="EU170" s="51"/>
      <c r="EV170" s="51"/>
      <c r="EW170" s="51"/>
      <c r="EX170" s="51"/>
      <c r="EY170" s="51"/>
      <c r="EZ170" s="51"/>
      <c r="FA170" s="51"/>
      <c r="FB170" s="51"/>
      <c r="FC170" s="51"/>
      <c r="FD170" s="51"/>
      <c r="FE170" s="51"/>
      <c r="FF170" s="51"/>
      <c r="FG170" s="51"/>
      <c r="FH170" s="51"/>
      <c r="FI170" s="51"/>
      <c r="FJ170" s="51"/>
      <c r="FK170" s="51"/>
      <c r="FL170" s="51"/>
      <c r="FM170" s="51"/>
      <c r="FN170" s="51"/>
      <c r="FO170" s="51"/>
      <c r="FP170" s="51"/>
      <c r="FQ170" s="51"/>
      <c r="FR170" s="51"/>
      <c r="FS170" s="51"/>
      <c r="FT170" s="51"/>
      <c r="FU170" s="51"/>
      <c r="FV170" s="51"/>
      <c r="FW170" s="51"/>
      <c r="FX170" s="51"/>
      <c r="FY170" s="51"/>
      <c r="FZ170" s="51"/>
      <c r="GA170" s="51"/>
      <c r="GB170" s="51"/>
      <c r="GC170" s="51"/>
      <c r="GD170" s="51"/>
      <c r="GE170" s="51"/>
      <c r="GF170" s="51"/>
      <c r="GG170" s="51"/>
      <c r="GH170" s="51"/>
      <c r="GI170" s="51"/>
      <c r="GJ170" s="51"/>
      <c r="GK170" s="51"/>
      <c r="GL170" s="51"/>
      <c r="GM170" s="51"/>
      <c r="GN170" s="51"/>
      <c r="GO170" s="51"/>
      <c r="GP170" s="51"/>
      <c r="GQ170" s="51"/>
      <c r="GR170" s="51"/>
      <c r="GS170" s="51"/>
      <c r="GT170" s="51"/>
      <c r="GU170" s="51"/>
      <c r="GV170" s="51"/>
      <c r="GW170" s="51"/>
      <c r="GX170" s="51"/>
      <c r="GY170" s="51"/>
      <c r="GZ170" s="51"/>
      <c r="HA170" s="51"/>
      <c r="HB170" s="51"/>
      <c r="HC170" s="51"/>
      <c r="HD170" s="51"/>
      <c r="HE170" s="51"/>
      <c r="HF170" s="51"/>
      <c r="HG170" s="51"/>
      <c r="HH170" s="51"/>
      <c r="HI170" s="51"/>
      <c r="HJ170" s="51"/>
    </row>
    <row r="171" spans="1:218" s="12" customFormat="1" ht="15.5" x14ac:dyDescent="0.35">
      <c r="C171" s="7" t="s">
        <v>49</v>
      </c>
      <c r="D171" s="7"/>
      <c r="E171" s="7" t="s">
        <v>493</v>
      </c>
      <c r="F171" s="159" t="s">
        <v>208</v>
      </c>
      <c r="G171" s="7" t="s">
        <v>46</v>
      </c>
      <c r="H171" s="160" t="s">
        <v>364</v>
      </c>
      <c r="I171" s="89"/>
      <c r="K171" s="142">
        <v>21.806999999999999</v>
      </c>
      <c r="L171" s="142">
        <v>26.768000000000001</v>
      </c>
      <c r="M171" s="152">
        <f t="shared" si="11"/>
        <v>48.575000000000003</v>
      </c>
      <c r="N171" s="173">
        <v>9</v>
      </c>
      <c r="O171" s="63"/>
      <c r="P171" s="152">
        <f t="shared" si="12"/>
        <v>9</v>
      </c>
      <c r="Q171" s="274"/>
      <c r="R171" s="139">
        <v>9</v>
      </c>
      <c r="S171" s="139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  <c r="BF171" s="51"/>
      <c r="BG171" s="51"/>
      <c r="BH171" s="51"/>
      <c r="BI171" s="51"/>
      <c r="BJ171" s="51"/>
      <c r="BK171" s="51"/>
      <c r="BL171" s="51"/>
      <c r="BM171" s="51"/>
      <c r="BN171" s="51"/>
      <c r="BO171" s="51"/>
      <c r="BP171" s="51"/>
      <c r="BQ171" s="51"/>
      <c r="BR171" s="51"/>
      <c r="BS171" s="51"/>
      <c r="BT171" s="51"/>
      <c r="BU171" s="51"/>
      <c r="BV171" s="51"/>
      <c r="BW171" s="51"/>
      <c r="BX171" s="51"/>
      <c r="BY171" s="51"/>
      <c r="BZ171" s="51"/>
      <c r="CA171" s="51"/>
      <c r="CB171" s="51"/>
      <c r="CC171" s="51"/>
      <c r="CD171" s="51"/>
      <c r="CE171" s="51"/>
      <c r="CF171" s="51"/>
      <c r="CG171" s="51"/>
      <c r="CH171" s="51"/>
      <c r="CI171" s="51"/>
      <c r="CJ171" s="51"/>
      <c r="CK171" s="51"/>
      <c r="CL171" s="51"/>
      <c r="CM171" s="51"/>
      <c r="CN171" s="51"/>
      <c r="CO171" s="51"/>
      <c r="CP171" s="51"/>
      <c r="CQ171" s="51"/>
      <c r="CR171" s="51"/>
      <c r="CS171" s="51"/>
      <c r="CT171" s="51"/>
      <c r="CU171" s="51"/>
      <c r="CV171" s="51"/>
      <c r="CW171" s="51"/>
      <c r="CX171" s="51"/>
      <c r="CY171" s="51"/>
      <c r="CZ171" s="51"/>
      <c r="DA171" s="51"/>
      <c r="DB171" s="51"/>
      <c r="DC171" s="51"/>
      <c r="DD171" s="51"/>
      <c r="DE171" s="51"/>
      <c r="DF171" s="51"/>
      <c r="DG171" s="51"/>
      <c r="DH171" s="51"/>
      <c r="DI171" s="51"/>
      <c r="DJ171" s="51"/>
      <c r="DK171" s="51"/>
      <c r="DL171" s="51"/>
      <c r="DM171" s="51"/>
      <c r="DN171" s="51"/>
      <c r="DO171" s="51"/>
      <c r="DP171" s="51"/>
      <c r="DQ171" s="51"/>
      <c r="DR171" s="51"/>
      <c r="DS171" s="51"/>
      <c r="DT171" s="51"/>
      <c r="DU171" s="51"/>
      <c r="DV171" s="51"/>
      <c r="DW171" s="51"/>
      <c r="DX171" s="51"/>
      <c r="DY171" s="51"/>
      <c r="DZ171" s="51"/>
      <c r="EA171" s="51"/>
      <c r="EB171" s="51"/>
      <c r="EC171" s="51"/>
      <c r="ED171" s="51"/>
      <c r="EE171" s="51"/>
      <c r="EF171" s="51"/>
      <c r="EG171" s="51"/>
      <c r="EH171" s="51"/>
      <c r="EI171" s="51"/>
      <c r="EJ171" s="51"/>
      <c r="EK171" s="51"/>
      <c r="EL171" s="51"/>
      <c r="EM171" s="51"/>
      <c r="EN171" s="51"/>
      <c r="EO171" s="51"/>
      <c r="EP171" s="51"/>
      <c r="EQ171" s="51"/>
      <c r="ER171" s="51"/>
      <c r="ES171" s="51"/>
      <c r="ET171" s="51"/>
      <c r="EU171" s="51"/>
      <c r="EV171" s="51"/>
      <c r="EW171" s="51"/>
      <c r="EX171" s="51"/>
      <c r="EY171" s="51"/>
      <c r="EZ171" s="51"/>
      <c r="FA171" s="51"/>
      <c r="FB171" s="51"/>
      <c r="FC171" s="51"/>
      <c r="FD171" s="51"/>
      <c r="FE171" s="51"/>
      <c r="FF171" s="51"/>
      <c r="FG171" s="51"/>
      <c r="FH171" s="51"/>
      <c r="FI171" s="51"/>
      <c r="FJ171" s="51"/>
      <c r="FK171" s="51"/>
      <c r="FL171" s="51"/>
      <c r="FM171" s="51"/>
      <c r="FN171" s="51"/>
      <c r="FO171" s="51"/>
      <c r="FP171" s="51"/>
      <c r="FQ171" s="51"/>
      <c r="FR171" s="51"/>
      <c r="FS171" s="51"/>
      <c r="FT171" s="51"/>
      <c r="FU171" s="51"/>
      <c r="FV171" s="51"/>
      <c r="FW171" s="51"/>
      <c r="FX171" s="51"/>
      <c r="FY171" s="51"/>
      <c r="FZ171" s="51"/>
      <c r="GA171" s="51"/>
      <c r="GB171" s="51"/>
      <c r="GC171" s="51"/>
      <c r="GD171" s="51"/>
      <c r="GE171" s="51"/>
      <c r="GF171" s="51"/>
      <c r="GG171" s="51"/>
      <c r="GH171" s="51"/>
      <c r="GI171" s="51"/>
      <c r="GJ171" s="51"/>
      <c r="GK171" s="51"/>
      <c r="GL171" s="51"/>
      <c r="GM171" s="51"/>
      <c r="GN171" s="51"/>
      <c r="GO171" s="51"/>
      <c r="GP171" s="51"/>
      <c r="GQ171" s="51"/>
      <c r="GR171" s="51"/>
      <c r="GS171" s="51"/>
      <c r="GT171" s="51"/>
      <c r="GU171" s="51"/>
      <c r="GV171" s="51"/>
      <c r="GW171" s="51"/>
      <c r="GX171" s="51"/>
      <c r="GY171" s="51"/>
      <c r="GZ171" s="51"/>
      <c r="HA171" s="51"/>
      <c r="HB171" s="51"/>
      <c r="HC171" s="51"/>
      <c r="HD171" s="51"/>
      <c r="HE171" s="51"/>
      <c r="HF171" s="51"/>
      <c r="HG171" s="51"/>
      <c r="HH171" s="51"/>
      <c r="HI171" s="51"/>
      <c r="HJ171" s="51"/>
    </row>
    <row r="172" spans="1:218" s="12" customFormat="1" ht="15.5" x14ac:dyDescent="0.35">
      <c r="C172" s="7" t="s">
        <v>49</v>
      </c>
      <c r="D172" s="7"/>
      <c r="E172" s="7"/>
      <c r="F172" s="159" t="s">
        <v>208</v>
      </c>
      <c r="G172" s="7" t="s">
        <v>46</v>
      </c>
      <c r="H172" s="160" t="s">
        <v>374</v>
      </c>
      <c r="I172" s="90"/>
      <c r="J172" s="11"/>
      <c r="K172" s="7">
        <v>22.56</v>
      </c>
      <c r="L172" s="7">
        <v>22.637</v>
      </c>
      <c r="M172" s="152">
        <f t="shared" si="11"/>
        <v>45.197000000000003</v>
      </c>
      <c r="N172" s="173">
        <v>8</v>
      </c>
      <c r="O172" s="173">
        <v>7</v>
      </c>
      <c r="P172" s="152">
        <f t="shared" si="12"/>
        <v>15</v>
      </c>
      <c r="Q172" s="274"/>
      <c r="R172" s="139">
        <v>8</v>
      </c>
      <c r="S172" s="139">
        <v>7</v>
      </c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  <c r="BF172" s="51"/>
      <c r="BG172" s="51"/>
      <c r="BH172" s="51"/>
      <c r="BI172" s="51"/>
      <c r="BJ172" s="51"/>
      <c r="BK172" s="51"/>
      <c r="BL172" s="51"/>
      <c r="BM172" s="51"/>
      <c r="BN172" s="51"/>
      <c r="BO172" s="51"/>
      <c r="BP172" s="51"/>
      <c r="BQ172" s="51"/>
      <c r="BR172" s="51"/>
      <c r="BS172" s="51"/>
      <c r="BT172" s="51"/>
      <c r="BU172" s="51"/>
      <c r="BV172" s="51"/>
      <c r="BW172" s="51"/>
      <c r="BX172" s="51"/>
      <c r="BY172" s="51"/>
      <c r="BZ172" s="51"/>
      <c r="CA172" s="51"/>
      <c r="CB172" s="51"/>
      <c r="CC172" s="51"/>
      <c r="CD172" s="51"/>
      <c r="CE172" s="51"/>
      <c r="CF172" s="51"/>
      <c r="CG172" s="51"/>
      <c r="CH172" s="51"/>
      <c r="CI172" s="51"/>
      <c r="CJ172" s="51"/>
      <c r="CK172" s="51"/>
      <c r="CL172" s="51"/>
      <c r="CM172" s="51"/>
      <c r="CN172" s="51"/>
      <c r="CO172" s="51"/>
      <c r="CP172" s="51"/>
      <c r="CQ172" s="51"/>
      <c r="CR172" s="51"/>
      <c r="CS172" s="51"/>
      <c r="CT172" s="51"/>
      <c r="CU172" s="51"/>
      <c r="CV172" s="51"/>
      <c r="CW172" s="51"/>
      <c r="CX172" s="51"/>
      <c r="CY172" s="51"/>
      <c r="CZ172" s="51"/>
      <c r="DA172" s="51"/>
      <c r="DB172" s="51"/>
      <c r="DC172" s="51"/>
      <c r="DD172" s="51"/>
      <c r="DE172" s="51"/>
      <c r="DF172" s="51"/>
      <c r="DG172" s="51"/>
      <c r="DH172" s="51"/>
      <c r="DI172" s="51"/>
      <c r="DJ172" s="51"/>
      <c r="DK172" s="51"/>
      <c r="DL172" s="51"/>
      <c r="DM172" s="51"/>
      <c r="DN172" s="51"/>
      <c r="DO172" s="51"/>
      <c r="DP172" s="51"/>
      <c r="DQ172" s="51"/>
      <c r="DR172" s="51"/>
      <c r="DS172" s="51"/>
      <c r="DT172" s="51"/>
      <c r="DU172" s="51"/>
      <c r="DV172" s="51"/>
      <c r="DW172" s="51"/>
      <c r="DX172" s="51"/>
      <c r="DY172" s="51"/>
      <c r="DZ172" s="51"/>
      <c r="EA172" s="51"/>
      <c r="EB172" s="51"/>
      <c r="EC172" s="51"/>
      <c r="ED172" s="51"/>
      <c r="EE172" s="51"/>
      <c r="EF172" s="51"/>
      <c r="EG172" s="51"/>
      <c r="EH172" s="51"/>
      <c r="EI172" s="51"/>
      <c r="EJ172" s="51"/>
      <c r="EK172" s="51"/>
      <c r="EL172" s="51"/>
      <c r="EM172" s="51"/>
      <c r="EN172" s="51"/>
      <c r="EO172" s="51"/>
      <c r="EP172" s="51"/>
      <c r="EQ172" s="51"/>
      <c r="ER172" s="51"/>
      <c r="ES172" s="51"/>
      <c r="ET172" s="51"/>
      <c r="EU172" s="51"/>
      <c r="EV172" s="51"/>
      <c r="EW172" s="51"/>
      <c r="EX172" s="51"/>
      <c r="EY172" s="51"/>
      <c r="EZ172" s="51"/>
      <c r="FA172" s="51"/>
      <c r="FB172" s="51"/>
      <c r="FC172" s="51"/>
      <c r="FD172" s="51"/>
      <c r="FE172" s="51"/>
      <c r="FF172" s="51"/>
      <c r="FG172" s="51"/>
      <c r="FH172" s="51"/>
      <c r="FI172" s="51"/>
      <c r="FJ172" s="51"/>
      <c r="FK172" s="51"/>
      <c r="FL172" s="51"/>
      <c r="FM172" s="51"/>
      <c r="FN172" s="51"/>
      <c r="FO172" s="51"/>
      <c r="FP172" s="51"/>
      <c r="FQ172" s="51"/>
      <c r="FR172" s="51"/>
      <c r="FS172" s="51"/>
      <c r="FT172" s="51"/>
      <c r="FU172" s="51"/>
      <c r="FV172" s="51"/>
      <c r="FW172" s="51"/>
      <c r="FX172" s="51"/>
      <c r="FY172" s="51"/>
      <c r="FZ172" s="51"/>
      <c r="GA172" s="51"/>
      <c r="GB172" s="51"/>
      <c r="GC172" s="51"/>
      <c r="GD172" s="51"/>
      <c r="GE172" s="51"/>
      <c r="GF172" s="51"/>
      <c r="GG172" s="51"/>
      <c r="GH172" s="51"/>
      <c r="GI172" s="51"/>
      <c r="GJ172" s="51"/>
      <c r="GK172" s="51"/>
      <c r="GL172" s="51"/>
      <c r="GM172" s="51"/>
      <c r="GN172" s="51"/>
      <c r="GO172" s="51"/>
      <c r="GP172" s="51"/>
      <c r="GQ172" s="51"/>
      <c r="GR172" s="51"/>
      <c r="GS172" s="51"/>
      <c r="GT172" s="51"/>
      <c r="GU172" s="51"/>
      <c r="GV172" s="51"/>
      <c r="GW172" s="51"/>
      <c r="GX172" s="51"/>
      <c r="GY172" s="51"/>
      <c r="GZ172" s="51"/>
      <c r="HA172" s="51"/>
      <c r="HB172" s="51"/>
      <c r="HC172" s="51"/>
      <c r="HD172" s="51"/>
      <c r="HE172" s="51"/>
      <c r="HF172" s="51"/>
      <c r="HG172" s="51"/>
      <c r="HH172" s="51"/>
      <c r="HI172" s="51"/>
      <c r="HJ172" s="51"/>
    </row>
    <row r="173" spans="1:218" s="12" customFormat="1" ht="15.5" x14ac:dyDescent="0.35">
      <c r="C173" s="7" t="s">
        <v>49</v>
      </c>
      <c r="D173" s="7"/>
      <c r="E173" s="7"/>
      <c r="F173" s="159" t="s">
        <v>208</v>
      </c>
      <c r="G173" s="7" t="s">
        <v>46</v>
      </c>
      <c r="H173" s="160" t="s">
        <v>405</v>
      </c>
      <c r="I173" s="90"/>
      <c r="J173" s="11"/>
      <c r="K173" s="7">
        <v>23.196999999999999</v>
      </c>
      <c r="L173" s="7">
        <v>21.97</v>
      </c>
      <c r="M173" s="152">
        <f t="shared" si="11"/>
        <v>45.167000000000002</v>
      </c>
      <c r="N173" s="173">
        <v>7</v>
      </c>
      <c r="O173" s="173">
        <v>10</v>
      </c>
      <c r="P173" s="152">
        <f t="shared" si="12"/>
        <v>17</v>
      </c>
      <c r="Q173" s="274"/>
      <c r="R173" s="139">
        <v>7</v>
      </c>
      <c r="S173" s="139">
        <v>10</v>
      </c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  <c r="BF173" s="51"/>
      <c r="BG173" s="51"/>
      <c r="BH173" s="51"/>
      <c r="BI173" s="51"/>
      <c r="BJ173" s="51"/>
      <c r="BK173" s="51"/>
      <c r="BL173" s="51"/>
      <c r="BM173" s="51"/>
      <c r="BN173" s="51"/>
      <c r="BO173" s="51"/>
      <c r="BP173" s="51"/>
      <c r="BQ173" s="51"/>
      <c r="BR173" s="51"/>
      <c r="BS173" s="51"/>
      <c r="BT173" s="51"/>
      <c r="BU173" s="51"/>
      <c r="BV173" s="51"/>
      <c r="BW173" s="51"/>
      <c r="BX173" s="51"/>
      <c r="BY173" s="51"/>
      <c r="BZ173" s="51"/>
      <c r="CA173" s="51"/>
      <c r="CB173" s="51"/>
      <c r="CC173" s="51"/>
      <c r="CD173" s="51"/>
      <c r="CE173" s="51"/>
      <c r="CF173" s="51"/>
      <c r="CG173" s="51"/>
      <c r="CH173" s="51"/>
      <c r="CI173" s="51"/>
      <c r="CJ173" s="51"/>
      <c r="CK173" s="51"/>
      <c r="CL173" s="51"/>
      <c r="CM173" s="51"/>
      <c r="CN173" s="51"/>
      <c r="CO173" s="51"/>
      <c r="CP173" s="51"/>
      <c r="CQ173" s="51"/>
      <c r="CR173" s="51"/>
      <c r="CS173" s="51"/>
      <c r="CT173" s="51"/>
      <c r="CU173" s="51"/>
      <c r="CV173" s="51"/>
      <c r="CW173" s="51"/>
      <c r="CX173" s="51"/>
      <c r="CY173" s="51"/>
      <c r="CZ173" s="51"/>
      <c r="DA173" s="51"/>
      <c r="DB173" s="51"/>
      <c r="DC173" s="51"/>
      <c r="DD173" s="51"/>
      <c r="DE173" s="51"/>
      <c r="DF173" s="51"/>
      <c r="DG173" s="51"/>
      <c r="DH173" s="51"/>
      <c r="DI173" s="51"/>
      <c r="DJ173" s="51"/>
      <c r="DK173" s="51"/>
      <c r="DL173" s="51"/>
      <c r="DM173" s="51"/>
      <c r="DN173" s="51"/>
      <c r="DO173" s="51"/>
      <c r="DP173" s="51"/>
      <c r="DQ173" s="51"/>
      <c r="DR173" s="51"/>
      <c r="DS173" s="51"/>
      <c r="DT173" s="51"/>
      <c r="DU173" s="51"/>
      <c r="DV173" s="51"/>
      <c r="DW173" s="51"/>
      <c r="DX173" s="51"/>
      <c r="DY173" s="51"/>
      <c r="DZ173" s="51"/>
      <c r="EA173" s="51"/>
      <c r="EB173" s="51"/>
      <c r="EC173" s="51"/>
      <c r="ED173" s="51"/>
      <c r="EE173" s="51"/>
      <c r="EF173" s="51"/>
      <c r="EG173" s="51"/>
      <c r="EH173" s="51"/>
      <c r="EI173" s="51"/>
      <c r="EJ173" s="51"/>
      <c r="EK173" s="51"/>
      <c r="EL173" s="51"/>
      <c r="EM173" s="51"/>
      <c r="EN173" s="51"/>
      <c r="EO173" s="51"/>
      <c r="EP173" s="51"/>
      <c r="EQ173" s="51"/>
      <c r="ER173" s="51"/>
      <c r="ES173" s="51"/>
      <c r="ET173" s="51"/>
      <c r="EU173" s="51"/>
      <c r="EV173" s="51"/>
      <c r="EW173" s="51"/>
      <c r="EX173" s="51"/>
      <c r="EY173" s="51"/>
      <c r="EZ173" s="51"/>
      <c r="FA173" s="51"/>
      <c r="FB173" s="51"/>
      <c r="FC173" s="51"/>
      <c r="FD173" s="51"/>
      <c r="FE173" s="51"/>
      <c r="FF173" s="51"/>
      <c r="FG173" s="51"/>
      <c r="FH173" s="51"/>
      <c r="FI173" s="51"/>
      <c r="FJ173" s="51"/>
      <c r="FK173" s="51"/>
      <c r="FL173" s="51"/>
      <c r="FM173" s="51"/>
      <c r="FN173" s="51"/>
      <c r="FO173" s="51"/>
      <c r="FP173" s="51"/>
      <c r="FQ173" s="51"/>
      <c r="FR173" s="51"/>
      <c r="FS173" s="51"/>
      <c r="FT173" s="51"/>
      <c r="FU173" s="51"/>
      <c r="FV173" s="51"/>
      <c r="FW173" s="51"/>
      <c r="FX173" s="51"/>
      <c r="FY173" s="51"/>
      <c r="FZ173" s="51"/>
      <c r="GA173" s="51"/>
      <c r="GB173" s="51"/>
      <c r="GC173" s="51"/>
      <c r="GD173" s="51"/>
      <c r="GE173" s="51"/>
      <c r="GF173" s="51"/>
      <c r="GG173" s="51"/>
      <c r="GH173" s="51"/>
      <c r="GI173" s="51"/>
      <c r="GJ173" s="51"/>
      <c r="GK173" s="51"/>
      <c r="GL173" s="51"/>
      <c r="GM173" s="51"/>
      <c r="GN173" s="51"/>
      <c r="GO173" s="51"/>
      <c r="GP173" s="51"/>
      <c r="GQ173" s="51"/>
      <c r="GR173" s="51"/>
      <c r="GS173" s="51"/>
      <c r="GT173" s="51"/>
      <c r="GU173" s="51"/>
      <c r="GV173" s="51"/>
      <c r="GW173" s="51"/>
      <c r="GX173" s="51"/>
      <c r="GY173" s="51"/>
      <c r="GZ173" s="51"/>
      <c r="HA173" s="51"/>
      <c r="HB173" s="51"/>
      <c r="HC173" s="51"/>
      <c r="HD173" s="51"/>
      <c r="HE173" s="51"/>
      <c r="HF173" s="51"/>
      <c r="HG173" s="51"/>
      <c r="HH173" s="51"/>
      <c r="HI173" s="51"/>
      <c r="HJ173" s="51"/>
    </row>
    <row r="174" spans="1:218" s="12" customFormat="1" ht="15.5" x14ac:dyDescent="0.35">
      <c r="C174" s="7" t="s">
        <v>49</v>
      </c>
      <c r="D174" s="7"/>
      <c r="E174" s="7"/>
      <c r="F174" s="159" t="s">
        <v>211</v>
      </c>
      <c r="G174" s="7" t="s">
        <v>46</v>
      </c>
      <c r="H174" s="161" t="s">
        <v>369</v>
      </c>
      <c r="I174" s="90"/>
      <c r="J174" s="11"/>
      <c r="K174" s="7">
        <v>23.532</v>
      </c>
      <c r="L174" s="7">
        <v>28.248000000000001</v>
      </c>
      <c r="M174" s="152">
        <f t="shared" si="11"/>
        <v>51.78</v>
      </c>
      <c r="N174" s="173">
        <v>6</v>
      </c>
      <c r="O174" s="11"/>
      <c r="P174" s="152">
        <f t="shared" si="12"/>
        <v>6</v>
      </c>
      <c r="Q174" s="274"/>
      <c r="R174" s="139"/>
      <c r="S174" s="139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  <c r="BC174" s="51"/>
      <c r="BD174" s="51"/>
      <c r="BE174" s="51"/>
      <c r="BF174" s="51"/>
      <c r="BG174" s="51"/>
      <c r="BH174" s="51"/>
      <c r="BI174" s="51"/>
      <c r="BJ174" s="51"/>
      <c r="BK174" s="51"/>
      <c r="BL174" s="51"/>
      <c r="BM174" s="51"/>
      <c r="BN174" s="51"/>
      <c r="BO174" s="51"/>
      <c r="BP174" s="51"/>
      <c r="BQ174" s="51"/>
      <c r="BR174" s="51"/>
      <c r="BS174" s="51"/>
      <c r="BT174" s="51"/>
      <c r="BU174" s="51"/>
      <c r="BV174" s="51"/>
      <c r="BW174" s="51"/>
      <c r="BX174" s="51"/>
      <c r="BY174" s="51"/>
      <c r="BZ174" s="51"/>
      <c r="CA174" s="51"/>
      <c r="CB174" s="51"/>
      <c r="CC174" s="51"/>
      <c r="CD174" s="51"/>
      <c r="CE174" s="51"/>
      <c r="CF174" s="51"/>
      <c r="CG174" s="51"/>
      <c r="CH174" s="51"/>
      <c r="CI174" s="51"/>
      <c r="CJ174" s="51"/>
      <c r="CK174" s="51"/>
      <c r="CL174" s="51"/>
      <c r="CM174" s="51"/>
      <c r="CN174" s="51"/>
      <c r="CO174" s="51"/>
      <c r="CP174" s="51"/>
      <c r="CQ174" s="51"/>
      <c r="CR174" s="51"/>
      <c r="CS174" s="51"/>
      <c r="CT174" s="51"/>
      <c r="CU174" s="51"/>
      <c r="CV174" s="51"/>
      <c r="CW174" s="51"/>
      <c r="CX174" s="51"/>
      <c r="CY174" s="51"/>
      <c r="CZ174" s="51"/>
      <c r="DA174" s="51"/>
      <c r="DB174" s="51"/>
      <c r="DC174" s="51"/>
      <c r="DD174" s="51"/>
      <c r="DE174" s="51"/>
      <c r="DF174" s="51"/>
      <c r="DG174" s="51"/>
      <c r="DH174" s="51"/>
      <c r="DI174" s="51"/>
      <c r="DJ174" s="51"/>
      <c r="DK174" s="51"/>
      <c r="DL174" s="51"/>
      <c r="DM174" s="51"/>
      <c r="DN174" s="51"/>
      <c r="DO174" s="51"/>
      <c r="DP174" s="51"/>
      <c r="DQ174" s="51"/>
      <c r="DR174" s="51"/>
      <c r="DS174" s="51"/>
      <c r="DT174" s="51"/>
      <c r="DU174" s="51"/>
      <c r="DV174" s="51"/>
      <c r="DW174" s="51"/>
      <c r="DX174" s="51"/>
      <c r="DY174" s="51"/>
      <c r="DZ174" s="51"/>
      <c r="EA174" s="51"/>
      <c r="EB174" s="51"/>
      <c r="EC174" s="51"/>
      <c r="ED174" s="51"/>
      <c r="EE174" s="51"/>
      <c r="EF174" s="51"/>
      <c r="EG174" s="51"/>
      <c r="EH174" s="51"/>
      <c r="EI174" s="51"/>
      <c r="EJ174" s="51"/>
      <c r="EK174" s="51"/>
      <c r="EL174" s="51"/>
      <c r="EM174" s="51"/>
      <c r="EN174" s="51"/>
      <c r="EO174" s="51"/>
      <c r="EP174" s="51"/>
      <c r="EQ174" s="51"/>
      <c r="ER174" s="51"/>
      <c r="ES174" s="51"/>
      <c r="ET174" s="51"/>
      <c r="EU174" s="51"/>
      <c r="EV174" s="51"/>
      <c r="EW174" s="51"/>
      <c r="EX174" s="51"/>
      <c r="EY174" s="51"/>
      <c r="EZ174" s="51"/>
      <c r="FA174" s="51"/>
      <c r="FB174" s="51"/>
      <c r="FC174" s="51"/>
      <c r="FD174" s="51"/>
      <c r="FE174" s="51"/>
      <c r="FF174" s="51"/>
      <c r="FG174" s="51"/>
      <c r="FH174" s="51"/>
      <c r="FI174" s="51"/>
      <c r="FJ174" s="51"/>
      <c r="FK174" s="51"/>
      <c r="FL174" s="51"/>
      <c r="FM174" s="51"/>
      <c r="FN174" s="51"/>
      <c r="FO174" s="51"/>
      <c r="FP174" s="51"/>
      <c r="FQ174" s="51"/>
      <c r="FR174" s="51"/>
      <c r="FS174" s="51"/>
      <c r="FT174" s="51"/>
      <c r="FU174" s="51"/>
      <c r="FV174" s="51"/>
      <c r="FW174" s="51"/>
      <c r="FX174" s="51"/>
      <c r="FY174" s="51"/>
      <c r="FZ174" s="51"/>
      <c r="GA174" s="51"/>
      <c r="GB174" s="51"/>
      <c r="GC174" s="51"/>
      <c r="GD174" s="51"/>
      <c r="GE174" s="51"/>
      <c r="GF174" s="51"/>
      <c r="GG174" s="51"/>
      <c r="GH174" s="51"/>
      <c r="GI174" s="51"/>
      <c r="GJ174" s="51"/>
      <c r="GK174" s="51"/>
      <c r="GL174" s="51"/>
      <c r="GM174" s="51"/>
      <c r="GN174" s="51"/>
      <c r="GO174" s="51"/>
      <c r="GP174" s="51"/>
      <c r="GQ174" s="51"/>
      <c r="GR174" s="51"/>
      <c r="GS174" s="51"/>
      <c r="GT174" s="51"/>
      <c r="GU174" s="51"/>
      <c r="GV174" s="51"/>
      <c r="GW174" s="51"/>
      <c r="GX174" s="51"/>
      <c r="GY174" s="51"/>
      <c r="GZ174" s="51"/>
      <c r="HA174" s="51"/>
      <c r="HB174" s="51"/>
      <c r="HC174" s="51"/>
      <c r="HD174" s="51"/>
      <c r="HE174" s="51"/>
      <c r="HF174" s="51"/>
      <c r="HG174" s="51"/>
      <c r="HH174" s="51"/>
      <c r="HI174" s="51"/>
      <c r="HJ174" s="51"/>
    </row>
    <row r="175" spans="1:218" s="12" customFormat="1" ht="15.5" x14ac:dyDescent="0.35">
      <c r="C175" s="7" t="s">
        <v>49</v>
      </c>
      <c r="D175" s="7"/>
      <c r="E175" s="7"/>
      <c r="F175" s="159" t="s">
        <v>208</v>
      </c>
      <c r="G175" s="7" t="s">
        <v>46</v>
      </c>
      <c r="H175" s="160" t="s">
        <v>382</v>
      </c>
      <c r="I175" s="90"/>
      <c r="J175" s="11"/>
      <c r="K175" s="7">
        <v>23.576000000000001</v>
      </c>
      <c r="L175" s="7">
        <v>22.538</v>
      </c>
      <c r="M175" s="152">
        <f t="shared" si="11"/>
        <v>46.114000000000004</v>
      </c>
      <c r="N175" s="173">
        <v>5</v>
      </c>
      <c r="O175" s="173">
        <v>8</v>
      </c>
      <c r="P175" s="152">
        <f t="shared" si="12"/>
        <v>13</v>
      </c>
      <c r="Q175" s="274"/>
      <c r="R175" s="139">
        <v>6</v>
      </c>
      <c r="S175" s="139">
        <v>8</v>
      </c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51"/>
      <c r="BD175" s="51"/>
      <c r="BE175" s="51"/>
      <c r="BF175" s="51"/>
      <c r="BG175" s="51"/>
      <c r="BH175" s="51"/>
      <c r="BI175" s="51"/>
      <c r="BJ175" s="51"/>
      <c r="BK175" s="51"/>
      <c r="BL175" s="51"/>
      <c r="BM175" s="51"/>
      <c r="BN175" s="51"/>
      <c r="BO175" s="51"/>
      <c r="BP175" s="51"/>
      <c r="BQ175" s="51"/>
      <c r="BR175" s="51"/>
      <c r="BS175" s="51"/>
      <c r="BT175" s="51"/>
      <c r="BU175" s="51"/>
      <c r="BV175" s="51"/>
      <c r="BW175" s="51"/>
      <c r="BX175" s="51"/>
      <c r="BY175" s="51"/>
      <c r="BZ175" s="51"/>
      <c r="CA175" s="51"/>
      <c r="CB175" s="51"/>
      <c r="CC175" s="51"/>
      <c r="CD175" s="51"/>
      <c r="CE175" s="51"/>
      <c r="CF175" s="51"/>
      <c r="CG175" s="51"/>
      <c r="CH175" s="51"/>
      <c r="CI175" s="51"/>
      <c r="CJ175" s="51"/>
      <c r="CK175" s="51"/>
      <c r="CL175" s="51"/>
      <c r="CM175" s="51"/>
      <c r="CN175" s="51"/>
      <c r="CO175" s="51"/>
      <c r="CP175" s="51"/>
      <c r="CQ175" s="51"/>
      <c r="CR175" s="51"/>
      <c r="CS175" s="51"/>
      <c r="CT175" s="51"/>
      <c r="CU175" s="51"/>
      <c r="CV175" s="51"/>
      <c r="CW175" s="51"/>
      <c r="CX175" s="51"/>
      <c r="CY175" s="51"/>
      <c r="CZ175" s="51"/>
      <c r="DA175" s="51"/>
      <c r="DB175" s="51"/>
      <c r="DC175" s="51"/>
      <c r="DD175" s="51"/>
      <c r="DE175" s="51"/>
      <c r="DF175" s="51"/>
      <c r="DG175" s="51"/>
      <c r="DH175" s="51"/>
      <c r="DI175" s="51"/>
      <c r="DJ175" s="51"/>
      <c r="DK175" s="51"/>
      <c r="DL175" s="51"/>
      <c r="DM175" s="51"/>
      <c r="DN175" s="51"/>
      <c r="DO175" s="51"/>
      <c r="DP175" s="51"/>
      <c r="DQ175" s="51"/>
      <c r="DR175" s="51"/>
      <c r="DS175" s="51"/>
      <c r="DT175" s="51"/>
      <c r="DU175" s="51"/>
      <c r="DV175" s="51"/>
      <c r="DW175" s="51"/>
      <c r="DX175" s="51"/>
      <c r="DY175" s="51"/>
      <c r="DZ175" s="51"/>
      <c r="EA175" s="51"/>
      <c r="EB175" s="51"/>
      <c r="EC175" s="51"/>
      <c r="ED175" s="51"/>
      <c r="EE175" s="51"/>
      <c r="EF175" s="51"/>
      <c r="EG175" s="51"/>
      <c r="EH175" s="51"/>
      <c r="EI175" s="51"/>
      <c r="EJ175" s="51"/>
      <c r="EK175" s="51"/>
      <c r="EL175" s="51"/>
      <c r="EM175" s="51"/>
      <c r="EN175" s="51"/>
      <c r="EO175" s="51"/>
      <c r="EP175" s="51"/>
      <c r="EQ175" s="51"/>
      <c r="ER175" s="51"/>
      <c r="ES175" s="51"/>
      <c r="ET175" s="51"/>
      <c r="EU175" s="51"/>
      <c r="EV175" s="51"/>
      <c r="EW175" s="51"/>
      <c r="EX175" s="51"/>
      <c r="EY175" s="51"/>
      <c r="EZ175" s="51"/>
      <c r="FA175" s="51"/>
      <c r="FB175" s="51"/>
      <c r="FC175" s="51"/>
      <c r="FD175" s="51"/>
      <c r="FE175" s="51"/>
      <c r="FF175" s="51"/>
      <c r="FG175" s="51"/>
      <c r="FH175" s="51"/>
      <c r="FI175" s="51"/>
      <c r="FJ175" s="51"/>
      <c r="FK175" s="51"/>
      <c r="FL175" s="51"/>
      <c r="FM175" s="51"/>
      <c r="FN175" s="51"/>
      <c r="FO175" s="51"/>
      <c r="FP175" s="51"/>
      <c r="FQ175" s="51"/>
      <c r="FR175" s="51"/>
      <c r="FS175" s="51"/>
      <c r="FT175" s="51"/>
      <c r="FU175" s="51"/>
      <c r="FV175" s="51"/>
      <c r="FW175" s="51"/>
      <c r="FX175" s="51"/>
      <c r="FY175" s="51"/>
      <c r="FZ175" s="51"/>
      <c r="GA175" s="51"/>
      <c r="GB175" s="51"/>
      <c r="GC175" s="51"/>
      <c r="GD175" s="51"/>
      <c r="GE175" s="51"/>
      <c r="GF175" s="51"/>
      <c r="GG175" s="51"/>
      <c r="GH175" s="51"/>
      <c r="GI175" s="51"/>
      <c r="GJ175" s="51"/>
      <c r="GK175" s="51"/>
      <c r="GL175" s="51"/>
      <c r="GM175" s="51"/>
      <c r="GN175" s="51"/>
      <c r="GO175" s="51"/>
      <c r="GP175" s="51"/>
      <c r="GQ175" s="51"/>
      <c r="GR175" s="51"/>
      <c r="GS175" s="51"/>
      <c r="GT175" s="51"/>
      <c r="GU175" s="51"/>
      <c r="GV175" s="51"/>
      <c r="GW175" s="51"/>
      <c r="GX175" s="51"/>
      <c r="GY175" s="51"/>
      <c r="GZ175" s="51"/>
      <c r="HA175" s="51"/>
      <c r="HB175" s="51"/>
      <c r="HC175" s="51"/>
      <c r="HD175" s="51"/>
      <c r="HE175" s="51"/>
      <c r="HF175" s="51"/>
      <c r="HG175" s="51"/>
      <c r="HH175" s="51"/>
      <c r="HI175" s="51"/>
      <c r="HJ175" s="51"/>
    </row>
    <row r="176" spans="1:218" s="12" customFormat="1" ht="15.5" x14ac:dyDescent="0.35">
      <c r="C176" s="7" t="s">
        <v>49</v>
      </c>
      <c r="D176" s="7"/>
      <c r="E176" s="7"/>
      <c r="F176" s="159" t="s">
        <v>210</v>
      </c>
      <c r="G176" s="7" t="s">
        <v>46</v>
      </c>
      <c r="H176" s="161" t="s">
        <v>416</v>
      </c>
      <c r="I176" s="90"/>
      <c r="J176" s="11"/>
      <c r="K176" s="7">
        <v>24.106999999999999</v>
      </c>
      <c r="L176" s="7">
        <v>24.76</v>
      </c>
      <c r="M176" s="152">
        <f t="shared" si="11"/>
        <v>48.867000000000004</v>
      </c>
      <c r="N176" s="173">
        <v>4</v>
      </c>
      <c r="O176" s="173">
        <v>1</v>
      </c>
      <c r="P176" s="152">
        <f t="shared" si="12"/>
        <v>5</v>
      </c>
      <c r="Q176" s="274"/>
      <c r="R176" s="139"/>
      <c r="S176" s="139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  <c r="AZ176" s="51"/>
      <c r="BA176" s="51"/>
      <c r="BB176" s="51"/>
      <c r="BC176" s="51"/>
      <c r="BD176" s="51"/>
      <c r="BE176" s="51"/>
      <c r="BF176" s="51"/>
      <c r="BG176" s="51"/>
      <c r="BH176" s="51"/>
      <c r="BI176" s="51"/>
      <c r="BJ176" s="51"/>
      <c r="BK176" s="51"/>
      <c r="BL176" s="51"/>
      <c r="BM176" s="51"/>
      <c r="BN176" s="51"/>
      <c r="BO176" s="51"/>
      <c r="BP176" s="51"/>
      <c r="BQ176" s="51"/>
      <c r="BR176" s="51"/>
      <c r="BS176" s="51"/>
      <c r="BT176" s="51"/>
      <c r="BU176" s="51"/>
      <c r="BV176" s="51"/>
      <c r="BW176" s="51"/>
      <c r="BX176" s="51"/>
      <c r="BY176" s="51"/>
      <c r="BZ176" s="51"/>
      <c r="CA176" s="51"/>
      <c r="CB176" s="51"/>
      <c r="CC176" s="51"/>
      <c r="CD176" s="51"/>
      <c r="CE176" s="51"/>
      <c r="CF176" s="51"/>
      <c r="CG176" s="51"/>
      <c r="CH176" s="51"/>
      <c r="CI176" s="51"/>
      <c r="CJ176" s="51"/>
      <c r="CK176" s="51"/>
      <c r="CL176" s="51"/>
      <c r="CM176" s="51"/>
      <c r="CN176" s="51"/>
      <c r="CO176" s="51"/>
      <c r="CP176" s="51"/>
      <c r="CQ176" s="51"/>
      <c r="CR176" s="51"/>
      <c r="CS176" s="51"/>
      <c r="CT176" s="51"/>
      <c r="CU176" s="51"/>
      <c r="CV176" s="51"/>
      <c r="CW176" s="51"/>
      <c r="CX176" s="51"/>
      <c r="CY176" s="51"/>
      <c r="CZ176" s="51"/>
      <c r="DA176" s="51"/>
      <c r="DB176" s="51"/>
      <c r="DC176" s="51"/>
      <c r="DD176" s="51"/>
      <c r="DE176" s="51"/>
      <c r="DF176" s="51"/>
      <c r="DG176" s="51"/>
      <c r="DH176" s="51"/>
      <c r="DI176" s="51"/>
      <c r="DJ176" s="51"/>
      <c r="DK176" s="51"/>
      <c r="DL176" s="51"/>
      <c r="DM176" s="51"/>
      <c r="DN176" s="51"/>
      <c r="DO176" s="51"/>
      <c r="DP176" s="51"/>
      <c r="DQ176" s="51"/>
      <c r="DR176" s="51"/>
      <c r="DS176" s="51"/>
      <c r="DT176" s="51"/>
      <c r="DU176" s="51"/>
      <c r="DV176" s="51"/>
      <c r="DW176" s="51"/>
      <c r="DX176" s="51"/>
      <c r="DY176" s="51"/>
      <c r="DZ176" s="51"/>
      <c r="EA176" s="51"/>
      <c r="EB176" s="51"/>
      <c r="EC176" s="51"/>
      <c r="ED176" s="51"/>
      <c r="EE176" s="51"/>
      <c r="EF176" s="51"/>
      <c r="EG176" s="51"/>
      <c r="EH176" s="51"/>
      <c r="EI176" s="51"/>
      <c r="EJ176" s="51"/>
      <c r="EK176" s="51"/>
      <c r="EL176" s="51"/>
      <c r="EM176" s="51"/>
      <c r="EN176" s="51"/>
      <c r="EO176" s="51"/>
      <c r="EP176" s="51"/>
      <c r="EQ176" s="51"/>
      <c r="ER176" s="51"/>
      <c r="ES176" s="51"/>
      <c r="ET176" s="51"/>
      <c r="EU176" s="51"/>
      <c r="EV176" s="51"/>
      <c r="EW176" s="51"/>
      <c r="EX176" s="51"/>
      <c r="EY176" s="51"/>
      <c r="EZ176" s="51"/>
      <c r="FA176" s="51"/>
      <c r="FB176" s="51"/>
      <c r="FC176" s="51"/>
      <c r="FD176" s="51"/>
      <c r="FE176" s="51"/>
      <c r="FF176" s="51"/>
      <c r="FG176" s="51"/>
      <c r="FH176" s="51"/>
      <c r="FI176" s="51"/>
      <c r="FJ176" s="51"/>
      <c r="FK176" s="51"/>
      <c r="FL176" s="51"/>
      <c r="FM176" s="51"/>
      <c r="FN176" s="51"/>
      <c r="FO176" s="51"/>
      <c r="FP176" s="51"/>
      <c r="FQ176" s="51"/>
      <c r="FR176" s="51"/>
      <c r="FS176" s="51"/>
      <c r="FT176" s="51"/>
      <c r="FU176" s="51"/>
      <c r="FV176" s="51"/>
      <c r="FW176" s="51"/>
      <c r="FX176" s="51"/>
      <c r="FY176" s="51"/>
      <c r="FZ176" s="51"/>
      <c r="GA176" s="51"/>
      <c r="GB176" s="51"/>
      <c r="GC176" s="51"/>
      <c r="GD176" s="51"/>
      <c r="GE176" s="51"/>
      <c r="GF176" s="51"/>
      <c r="GG176" s="51"/>
      <c r="GH176" s="51"/>
      <c r="GI176" s="51"/>
      <c r="GJ176" s="51"/>
      <c r="GK176" s="51"/>
      <c r="GL176" s="51"/>
      <c r="GM176" s="51"/>
      <c r="GN176" s="51"/>
      <c r="GO176" s="51"/>
      <c r="GP176" s="51"/>
      <c r="GQ176" s="51"/>
      <c r="GR176" s="51"/>
      <c r="GS176" s="51"/>
      <c r="GT176" s="51"/>
      <c r="GU176" s="51"/>
      <c r="GV176" s="51"/>
      <c r="GW176" s="51"/>
      <c r="GX176" s="51"/>
      <c r="GY176" s="51"/>
      <c r="GZ176" s="51"/>
      <c r="HA176" s="51"/>
      <c r="HB176" s="51"/>
      <c r="HC176" s="51"/>
      <c r="HD176" s="51"/>
      <c r="HE176" s="51"/>
      <c r="HF176" s="51"/>
      <c r="HG176" s="51"/>
      <c r="HH176" s="51"/>
      <c r="HI176" s="51"/>
      <c r="HJ176" s="51"/>
    </row>
    <row r="177" spans="3:218" s="12" customFormat="1" ht="15.5" x14ac:dyDescent="0.35">
      <c r="C177" s="7" t="s">
        <v>49</v>
      </c>
      <c r="D177" s="7"/>
      <c r="E177" s="7"/>
      <c r="F177" s="159" t="s">
        <v>210</v>
      </c>
      <c r="G177" s="7" t="s">
        <v>46</v>
      </c>
      <c r="H177" s="161" t="s">
        <v>363</v>
      </c>
      <c r="I177" s="90"/>
      <c r="J177" s="11"/>
      <c r="K177" s="7">
        <v>24.216000000000001</v>
      </c>
      <c r="L177" s="7">
        <v>33.371000000000002</v>
      </c>
      <c r="M177" s="152">
        <f t="shared" si="11"/>
        <v>57.587000000000003</v>
      </c>
      <c r="N177" s="173">
        <v>3</v>
      </c>
      <c r="O177" s="11"/>
      <c r="P177" s="152">
        <f t="shared" si="12"/>
        <v>3</v>
      </c>
      <c r="Q177" s="274"/>
      <c r="R177" s="139"/>
      <c r="S177" s="139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  <c r="BF177" s="51"/>
      <c r="BG177" s="51"/>
      <c r="BH177" s="51"/>
      <c r="BI177" s="51"/>
      <c r="BJ177" s="51"/>
      <c r="BK177" s="51"/>
      <c r="BL177" s="51"/>
      <c r="BM177" s="51"/>
      <c r="BN177" s="51"/>
      <c r="BO177" s="51"/>
      <c r="BP177" s="51"/>
      <c r="BQ177" s="51"/>
      <c r="BR177" s="51"/>
      <c r="BS177" s="51"/>
      <c r="BT177" s="51"/>
      <c r="BU177" s="51"/>
      <c r="BV177" s="51"/>
      <c r="BW177" s="51"/>
      <c r="BX177" s="51"/>
      <c r="BY177" s="51"/>
      <c r="BZ177" s="51"/>
      <c r="CA177" s="51"/>
      <c r="CB177" s="51"/>
      <c r="CC177" s="51"/>
      <c r="CD177" s="51"/>
      <c r="CE177" s="51"/>
      <c r="CF177" s="51"/>
      <c r="CG177" s="51"/>
      <c r="CH177" s="51"/>
      <c r="CI177" s="51"/>
      <c r="CJ177" s="51"/>
      <c r="CK177" s="51"/>
      <c r="CL177" s="51"/>
      <c r="CM177" s="51"/>
      <c r="CN177" s="51"/>
      <c r="CO177" s="51"/>
      <c r="CP177" s="51"/>
      <c r="CQ177" s="51"/>
      <c r="CR177" s="51"/>
      <c r="CS177" s="51"/>
      <c r="CT177" s="51"/>
      <c r="CU177" s="51"/>
      <c r="CV177" s="51"/>
      <c r="CW177" s="51"/>
      <c r="CX177" s="51"/>
      <c r="CY177" s="51"/>
      <c r="CZ177" s="51"/>
      <c r="DA177" s="51"/>
      <c r="DB177" s="51"/>
      <c r="DC177" s="51"/>
      <c r="DD177" s="51"/>
      <c r="DE177" s="51"/>
      <c r="DF177" s="51"/>
      <c r="DG177" s="51"/>
      <c r="DH177" s="51"/>
      <c r="DI177" s="51"/>
      <c r="DJ177" s="51"/>
      <c r="DK177" s="51"/>
      <c r="DL177" s="51"/>
      <c r="DM177" s="51"/>
      <c r="DN177" s="51"/>
      <c r="DO177" s="51"/>
      <c r="DP177" s="51"/>
      <c r="DQ177" s="51"/>
      <c r="DR177" s="51"/>
      <c r="DS177" s="51"/>
      <c r="DT177" s="51"/>
      <c r="DU177" s="51"/>
      <c r="DV177" s="51"/>
      <c r="DW177" s="51"/>
      <c r="DX177" s="51"/>
      <c r="DY177" s="51"/>
      <c r="DZ177" s="51"/>
      <c r="EA177" s="51"/>
      <c r="EB177" s="51"/>
      <c r="EC177" s="51"/>
      <c r="ED177" s="51"/>
      <c r="EE177" s="51"/>
      <c r="EF177" s="51"/>
      <c r="EG177" s="51"/>
      <c r="EH177" s="51"/>
      <c r="EI177" s="51"/>
      <c r="EJ177" s="51"/>
      <c r="EK177" s="51"/>
      <c r="EL177" s="51"/>
      <c r="EM177" s="51"/>
      <c r="EN177" s="51"/>
      <c r="EO177" s="51"/>
      <c r="EP177" s="51"/>
      <c r="EQ177" s="51"/>
      <c r="ER177" s="51"/>
      <c r="ES177" s="51"/>
      <c r="ET177" s="51"/>
      <c r="EU177" s="51"/>
      <c r="EV177" s="51"/>
      <c r="EW177" s="51"/>
      <c r="EX177" s="51"/>
      <c r="EY177" s="51"/>
      <c r="EZ177" s="51"/>
      <c r="FA177" s="51"/>
      <c r="FB177" s="51"/>
      <c r="FC177" s="51"/>
      <c r="FD177" s="51"/>
      <c r="FE177" s="51"/>
      <c r="FF177" s="51"/>
      <c r="FG177" s="51"/>
      <c r="FH177" s="51"/>
      <c r="FI177" s="51"/>
      <c r="FJ177" s="51"/>
      <c r="FK177" s="51"/>
      <c r="FL177" s="51"/>
      <c r="FM177" s="51"/>
      <c r="FN177" s="51"/>
      <c r="FO177" s="51"/>
      <c r="FP177" s="51"/>
      <c r="FQ177" s="51"/>
      <c r="FR177" s="51"/>
      <c r="FS177" s="51"/>
      <c r="FT177" s="51"/>
      <c r="FU177" s="51"/>
      <c r="FV177" s="51"/>
      <c r="FW177" s="51"/>
      <c r="FX177" s="51"/>
      <c r="FY177" s="51"/>
      <c r="FZ177" s="51"/>
      <c r="GA177" s="51"/>
      <c r="GB177" s="51"/>
      <c r="GC177" s="51"/>
      <c r="GD177" s="51"/>
      <c r="GE177" s="51"/>
      <c r="GF177" s="51"/>
      <c r="GG177" s="51"/>
      <c r="GH177" s="51"/>
      <c r="GI177" s="51"/>
      <c r="GJ177" s="51"/>
      <c r="GK177" s="51"/>
      <c r="GL177" s="51"/>
      <c r="GM177" s="51"/>
      <c r="GN177" s="51"/>
      <c r="GO177" s="51"/>
      <c r="GP177" s="51"/>
      <c r="GQ177" s="51"/>
      <c r="GR177" s="51"/>
      <c r="GS177" s="51"/>
      <c r="GT177" s="51"/>
      <c r="GU177" s="51"/>
      <c r="GV177" s="51"/>
      <c r="GW177" s="51"/>
      <c r="GX177" s="51"/>
      <c r="GY177" s="51"/>
      <c r="GZ177" s="51"/>
      <c r="HA177" s="51"/>
      <c r="HB177" s="51"/>
      <c r="HC177" s="51"/>
      <c r="HD177" s="51"/>
      <c r="HE177" s="51"/>
      <c r="HF177" s="51"/>
      <c r="HG177" s="51"/>
      <c r="HH177" s="51"/>
      <c r="HI177" s="51"/>
      <c r="HJ177" s="51"/>
    </row>
    <row r="178" spans="3:218" s="12" customFormat="1" ht="15.5" x14ac:dyDescent="0.35">
      <c r="C178" s="7" t="s">
        <v>49</v>
      </c>
      <c r="D178" s="7"/>
      <c r="E178" s="7"/>
      <c r="F178" s="159" t="s">
        <v>208</v>
      </c>
      <c r="G178" s="7" t="s">
        <v>46</v>
      </c>
      <c r="H178" s="160" t="s">
        <v>400</v>
      </c>
      <c r="I178" s="90"/>
      <c r="J178" s="11"/>
      <c r="K178" s="7">
        <v>24.82</v>
      </c>
      <c r="L178" s="7">
        <v>25.289000000000001</v>
      </c>
      <c r="M178" s="152">
        <f t="shared" si="11"/>
        <v>50.109000000000002</v>
      </c>
      <c r="N178" s="173">
        <v>2</v>
      </c>
      <c r="O178" s="11"/>
      <c r="P178" s="152">
        <f t="shared" si="12"/>
        <v>2</v>
      </c>
      <c r="Q178" s="274"/>
      <c r="R178" s="139">
        <v>5</v>
      </c>
      <c r="S178" s="139">
        <v>2</v>
      </c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  <c r="BS178" s="51"/>
      <c r="BT178" s="51"/>
      <c r="BU178" s="51"/>
      <c r="BV178" s="51"/>
      <c r="BW178" s="51"/>
      <c r="BX178" s="51"/>
      <c r="BY178" s="51"/>
      <c r="BZ178" s="51"/>
      <c r="CA178" s="51"/>
      <c r="CB178" s="51"/>
      <c r="CC178" s="51"/>
      <c r="CD178" s="51"/>
      <c r="CE178" s="51"/>
      <c r="CF178" s="51"/>
      <c r="CG178" s="51"/>
      <c r="CH178" s="51"/>
      <c r="CI178" s="51"/>
      <c r="CJ178" s="51"/>
      <c r="CK178" s="51"/>
      <c r="CL178" s="51"/>
      <c r="CM178" s="51"/>
      <c r="CN178" s="51"/>
      <c r="CO178" s="51"/>
      <c r="CP178" s="51"/>
      <c r="CQ178" s="51"/>
      <c r="CR178" s="51"/>
      <c r="CS178" s="51"/>
      <c r="CT178" s="51"/>
      <c r="CU178" s="51"/>
      <c r="CV178" s="51"/>
      <c r="CW178" s="51"/>
      <c r="CX178" s="51"/>
      <c r="CY178" s="51"/>
      <c r="CZ178" s="51"/>
      <c r="DA178" s="51"/>
      <c r="DB178" s="51"/>
      <c r="DC178" s="51"/>
      <c r="DD178" s="51"/>
      <c r="DE178" s="51"/>
      <c r="DF178" s="51"/>
      <c r="DG178" s="51"/>
      <c r="DH178" s="51"/>
      <c r="DI178" s="51"/>
      <c r="DJ178" s="51"/>
      <c r="DK178" s="51"/>
      <c r="DL178" s="51"/>
      <c r="DM178" s="51"/>
      <c r="DN178" s="51"/>
      <c r="DO178" s="51"/>
      <c r="DP178" s="51"/>
      <c r="DQ178" s="51"/>
      <c r="DR178" s="51"/>
      <c r="DS178" s="51"/>
      <c r="DT178" s="51"/>
      <c r="DU178" s="51"/>
      <c r="DV178" s="51"/>
      <c r="DW178" s="51"/>
      <c r="DX178" s="51"/>
      <c r="DY178" s="51"/>
      <c r="DZ178" s="51"/>
      <c r="EA178" s="51"/>
      <c r="EB178" s="51"/>
      <c r="EC178" s="51"/>
      <c r="ED178" s="51"/>
      <c r="EE178" s="51"/>
      <c r="EF178" s="51"/>
      <c r="EG178" s="51"/>
      <c r="EH178" s="51"/>
      <c r="EI178" s="51"/>
      <c r="EJ178" s="51"/>
      <c r="EK178" s="51"/>
      <c r="EL178" s="51"/>
      <c r="EM178" s="51"/>
      <c r="EN178" s="51"/>
      <c r="EO178" s="51"/>
      <c r="EP178" s="51"/>
      <c r="EQ178" s="51"/>
      <c r="ER178" s="51"/>
      <c r="ES178" s="51"/>
      <c r="ET178" s="51"/>
      <c r="EU178" s="51"/>
      <c r="EV178" s="51"/>
      <c r="EW178" s="51"/>
      <c r="EX178" s="51"/>
      <c r="EY178" s="51"/>
      <c r="EZ178" s="51"/>
      <c r="FA178" s="51"/>
      <c r="FB178" s="51"/>
      <c r="FC178" s="51"/>
      <c r="FD178" s="51"/>
      <c r="FE178" s="51"/>
      <c r="FF178" s="51"/>
      <c r="FG178" s="51"/>
      <c r="FH178" s="51"/>
      <c r="FI178" s="51"/>
      <c r="FJ178" s="51"/>
      <c r="FK178" s="51"/>
      <c r="FL178" s="51"/>
      <c r="FM178" s="51"/>
      <c r="FN178" s="51"/>
      <c r="FO178" s="51"/>
      <c r="FP178" s="51"/>
      <c r="FQ178" s="51"/>
      <c r="FR178" s="51"/>
      <c r="FS178" s="51"/>
      <c r="FT178" s="51"/>
      <c r="FU178" s="51"/>
      <c r="FV178" s="51"/>
      <c r="FW178" s="51"/>
      <c r="FX178" s="51"/>
      <c r="FY178" s="51"/>
      <c r="FZ178" s="51"/>
      <c r="GA178" s="51"/>
      <c r="GB178" s="51"/>
      <c r="GC178" s="51"/>
      <c r="GD178" s="51"/>
      <c r="GE178" s="51"/>
      <c r="GF178" s="51"/>
      <c r="GG178" s="51"/>
      <c r="GH178" s="51"/>
      <c r="GI178" s="51"/>
      <c r="GJ178" s="51"/>
      <c r="GK178" s="51"/>
      <c r="GL178" s="51"/>
      <c r="GM178" s="51"/>
      <c r="GN178" s="51"/>
      <c r="GO178" s="51"/>
      <c r="GP178" s="51"/>
      <c r="GQ178" s="51"/>
      <c r="GR178" s="51"/>
      <c r="GS178" s="51"/>
      <c r="GT178" s="51"/>
      <c r="GU178" s="51"/>
      <c r="GV178" s="51"/>
      <c r="GW178" s="51"/>
      <c r="GX178" s="51"/>
      <c r="GY178" s="51"/>
      <c r="GZ178" s="51"/>
      <c r="HA178" s="51"/>
      <c r="HB178" s="51"/>
      <c r="HC178" s="51"/>
      <c r="HD178" s="51"/>
      <c r="HE178" s="51"/>
      <c r="HF178" s="51"/>
      <c r="HG178" s="51"/>
      <c r="HH178" s="51"/>
      <c r="HI178" s="51"/>
      <c r="HJ178" s="51"/>
    </row>
    <row r="179" spans="3:218" s="12" customFormat="1" ht="15.5" x14ac:dyDescent="0.35">
      <c r="C179" s="7" t="s">
        <v>49</v>
      </c>
      <c r="D179" s="7"/>
      <c r="E179" s="7"/>
      <c r="F179" s="159" t="s">
        <v>208</v>
      </c>
      <c r="G179" s="7" t="s">
        <v>46</v>
      </c>
      <c r="H179" s="160" t="s">
        <v>378</v>
      </c>
      <c r="I179" s="90"/>
      <c r="J179" s="11"/>
      <c r="K179" s="7">
        <v>25.363</v>
      </c>
      <c r="L179" s="7">
        <v>22.794</v>
      </c>
      <c r="M179" s="152">
        <f t="shared" si="11"/>
        <v>48.156999999999996</v>
      </c>
      <c r="N179" s="173">
        <v>1</v>
      </c>
      <c r="O179" s="173">
        <v>6</v>
      </c>
      <c r="P179" s="152">
        <f t="shared" si="12"/>
        <v>7</v>
      </c>
      <c r="Q179" s="274"/>
      <c r="R179" s="139">
        <v>4</v>
      </c>
      <c r="S179" s="139">
        <v>6</v>
      </c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  <c r="BF179" s="51"/>
      <c r="BG179" s="51"/>
      <c r="BH179" s="51"/>
      <c r="BI179" s="51"/>
      <c r="BJ179" s="51"/>
      <c r="BK179" s="51"/>
      <c r="BL179" s="51"/>
      <c r="BM179" s="51"/>
      <c r="BN179" s="51"/>
      <c r="BO179" s="51"/>
      <c r="BP179" s="51"/>
      <c r="BQ179" s="51"/>
      <c r="BR179" s="51"/>
      <c r="BS179" s="51"/>
      <c r="BT179" s="51"/>
      <c r="BU179" s="51"/>
      <c r="BV179" s="51"/>
      <c r="BW179" s="51"/>
      <c r="BX179" s="51"/>
      <c r="BY179" s="51"/>
      <c r="BZ179" s="51"/>
      <c r="CA179" s="51"/>
      <c r="CB179" s="51"/>
      <c r="CC179" s="51"/>
      <c r="CD179" s="51"/>
      <c r="CE179" s="51"/>
      <c r="CF179" s="51"/>
      <c r="CG179" s="51"/>
      <c r="CH179" s="51"/>
      <c r="CI179" s="51"/>
      <c r="CJ179" s="51"/>
      <c r="CK179" s="51"/>
      <c r="CL179" s="51"/>
      <c r="CM179" s="51"/>
      <c r="CN179" s="51"/>
      <c r="CO179" s="51"/>
      <c r="CP179" s="51"/>
      <c r="CQ179" s="51"/>
      <c r="CR179" s="51"/>
      <c r="CS179" s="51"/>
      <c r="CT179" s="51"/>
      <c r="CU179" s="51"/>
      <c r="CV179" s="51"/>
      <c r="CW179" s="51"/>
      <c r="CX179" s="51"/>
      <c r="CY179" s="51"/>
      <c r="CZ179" s="51"/>
      <c r="DA179" s="51"/>
      <c r="DB179" s="51"/>
      <c r="DC179" s="51"/>
      <c r="DD179" s="51"/>
      <c r="DE179" s="51"/>
      <c r="DF179" s="51"/>
      <c r="DG179" s="51"/>
      <c r="DH179" s="51"/>
      <c r="DI179" s="51"/>
      <c r="DJ179" s="51"/>
      <c r="DK179" s="51"/>
      <c r="DL179" s="51"/>
      <c r="DM179" s="51"/>
      <c r="DN179" s="51"/>
      <c r="DO179" s="51"/>
      <c r="DP179" s="51"/>
      <c r="DQ179" s="51"/>
      <c r="DR179" s="51"/>
      <c r="DS179" s="51"/>
      <c r="DT179" s="51"/>
      <c r="DU179" s="51"/>
      <c r="DV179" s="51"/>
      <c r="DW179" s="51"/>
      <c r="DX179" s="51"/>
      <c r="DY179" s="51"/>
      <c r="DZ179" s="51"/>
      <c r="EA179" s="51"/>
      <c r="EB179" s="51"/>
      <c r="EC179" s="51"/>
      <c r="ED179" s="51"/>
      <c r="EE179" s="51"/>
      <c r="EF179" s="51"/>
      <c r="EG179" s="51"/>
      <c r="EH179" s="51"/>
      <c r="EI179" s="51"/>
      <c r="EJ179" s="51"/>
      <c r="EK179" s="51"/>
      <c r="EL179" s="51"/>
      <c r="EM179" s="51"/>
      <c r="EN179" s="51"/>
      <c r="EO179" s="51"/>
      <c r="EP179" s="51"/>
      <c r="EQ179" s="51"/>
      <c r="ER179" s="51"/>
      <c r="ES179" s="51"/>
      <c r="ET179" s="51"/>
      <c r="EU179" s="51"/>
      <c r="EV179" s="51"/>
      <c r="EW179" s="51"/>
      <c r="EX179" s="51"/>
      <c r="EY179" s="51"/>
      <c r="EZ179" s="51"/>
      <c r="FA179" s="51"/>
      <c r="FB179" s="51"/>
      <c r="FC179" s="51"/>
      <c r="FD179" s="51"/>
      <c r="FE179" s="51"/>
      <c r="FF179" s="51"/>
      <c r="FG179" s="51"/>
      <c r="FH179" s="51"/>
      <c r="FI179" s="51"/>
      <c r="FJ179" s="51"/>
      <c r="FK179" s="51"/>
      <c r="FL179" s="51"/>
      <c r="FM179" s="51"/>
      <c r="FN179" s="51"/>
      <c r="FO179" s="51"/>
      <c r="FP179" s="51"/>
      <c r="FQ179" s="51"/>
      <c r="FR179" s="51"/>
      <c r="FS179" s="51"/>
      <c r="FT179" s="51"/>
      <c r="FU179" s="51"/>
      <c r="FV179" s="51"/>
      <c r="FW179" s="51"/>
      <c r="FX179" s="51"/>
      <c r="FY179" s="51"/>
      <c r="FZ179" s="51"/>
      <c r="GA179" s="51"/>
      <c r="GB179" s="51"/>
      <c r="GC179" s="51"/>
      <c r="GD179" s="51"/>
      <c r="GE179" s="51"/>
      <c r="GF179" s="51"/>
      <c r="GG179" s="51"/>
      <c r="GH179" s="51"/>
      <c r="GI179" s="51"/>
      <c r="GJ179" s="51"/>
      <c r="GK179" s="51"/>
      <c r="GL179" s="51"/>
      <c r="GM179" s="51"/>
      <c r="GN179" s="51"/>
      <c r="GO179" s="51"/>
      <c r="GP179" s="51"/>
      <c r="GQ179" s="51"/>
      <c r="GR179" s="51"/>
      <c r="GS179" s="51"/>
      <c r="GT179" s="51"/>
      <c r="GU179" s="51"/>
      <c r="GV179" s="51"/>
      <c r="GW179" s="51"/>
      <c r="GX179" s="51"/>
      <c r="GY179" s="51"/>
      <c r="GZ179" s="51"/>
      <c r="HA179" s="51"/>
      <c r="HB179" s="51"/>
      <c r="HC179" s="51"/>
      <c r="HD179" s="51"/>
      <c r="HE179" s="51"/>
      <c r="HF179" s="51"/>
      <c r="HG179" s="51"/>
      <c r="HH179" s="51"/>
      <c r="HI179" s="51"/>
      <c r="HJ179" s="51"/>
    </row>
    <row r="180" spans="3:218" s="12" customFormat="1" ht="15.5" x14ac:dyDescent="0.35">
      <c r="C180" s="7" t="s">
        <v>49</v>
      </c>
      <c r="D180" s="7"/>
      <c r="E180" s="7"/>
      <c r="F180" s="159" t="s">
        <v>210</v>
      </c>
      <c r="G180" s="7" t="s">
        <v>46</v>
      </c>
      <c r="H180" s="161" t="s">
        <v>413</v>
      </c>
      <c r="I180" s="90"/>
      <c r="J180" s="11"/>
      <c r="K180" s="7">
        <v>25.431999999999999</v>
      </c>
      <c r="L180" s="7">
        <v>24.353999999999999</v>
      </c>
      <c r="M180" s="152">
        <f t="shared" si="11"/>
        <v>49.786000000000001</v>
      </c>
      <c r="N180" s="11"/>
      <c r="O180" s="173">
        <v>4</v>
      </c>
      <c r="P180" s="152">
        <f t="shared" si="12"/>
        <v>4</v>
      </c>
      <c r="Q180" s="274"/>
      <c r="R180" s="139"/>
      <c r="S180" s="139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  <c r="BA180" s="51"/>
      <c r="BB180" s="51"/>
      <c r="BC180" s="51"/>
      <c r="BD180" s="51"/>
      <c r="BE180" s="51"/>
      <c r="BF180" s="51"/>
      <c r="BG180" s="51"/>
      <c r="BH180" s="51"/>
      <c r="BI180" s="51"/>
      <c r="BJ180" s="51"/>
      <c r="BK180" s="51"/>
      <c r="BL180" s="51"/>
      <c r="BM180" s="51"/>
      <c r="BN180" s="51"/>
      <c r="BO180" s="51"/>
      <c r="BP180" s="51"/>
      <c r="BQ180" s="51"/>
      <c r="BR180" s="51"/>
      <c r="BS180" s="51"/>
      <c r="BT180" s="51"/>
      <c r="BU180" s="51"/>
      <c r="BV180" s="51"/>
      <c r="BW180" s="51"/>
      <c r="BX180" s="51"/>
      <c r="BY180" s="51"/>
      <c r="BZ180" s="51"/>
      <c r="CA180" s="51"/>
      <c r="CB180" s="51"/>
      <c r="CC180" s="51"/>
      <c r="CD180" s="51"/>
      <c r="CE180" s="51"/>
      <c r="CF180" s="51"/>
      <c r="CG180" s="51"/>
      <c r="CH180" s="51"/>
      <c r="CI180" s="51"/>
      <c r="CJ180" s="51"/>
      <c r="CK180" s="51"/>
      <c r="CL180" s="51"/>
      <c r="CM180" s="51"/>
      <c r="CN180" s="51"/>
      <c r="CO180" s="51"/>
      <c r="CP180" s="51"/>
      <c r="CQ180" s="51"/>
      <c r="CR180" s="51"/>
      <c r="CS180" s="51"/>
      <c r="CT180" s="51"/>
      <c r="CU180" s="51"/>
      <c r="CV180" s="51"/>
      <c r="CW180" s="51"/>
      <c r="CX180" s="51"/>
      <c r="CY180" s="51"/>
      <c r="CZ180" s="51"/>
      <c r="DA180" s="51"/>
      <c r="DB180" s="51"/>
      <c r="DC180" s="51"/>
      <c r="DD180" s="51"/>
      <c r="DE180" s="51"/>
      <c r="DF180" s="51"/>
      <c r="DG180" s="51"/>
      <c r="DH180" s="51"/>
      <c r="DI180" s="51"/>
      <c r="DJ180" s="51"/>
      <c r="DK180" s="51"/>
      <c r="DL180" s="51"/>
      <c r="DM180" s="51"/>
      <c r="DN180" s="51"/>
      <c r="DO180" s="51"/>
      <c r="DP180" s="51"/>
      <c r="DQ180" s="51"/>
      <c r="DR180" s="51"/>
      <c r="DS180" s="51"/>
      <c r="DT180" s="51"/>
      <c r="DU180" s="51"/>
      <c r="DV180" s="51"/>
      <c r="DW180" s="51"/>
      <c r="DX180" s="51"/>
      <c r="DY180" s="51"/>
      <c r="DZ180" s="51"/>
      <c r="EA180" s="51"/>
      <c r="EB180" s="51"/>
      <c r="EC180" s="51"/>
      <c r="ED180" s="51"/>
      <c r="EE180" s="51"/>
      <c r="EF180" s="51"/>
      <c r="EG180" s="51"/>
      <c r="EH180" s="51"/>
      <c r="EI180" s="51"/>
      <c r="EJ180" s="51"/>
      <c r="EK180" s="51"/>
      <c r="EL180" s="51"/>
      <c r="EM180" s="51"/>
      <c r="EN180" s="51"/>
      <c r="EO180" s="51"/>
      <c r="EP180" s="51"/>
      <c r="EQ180" s="51"/>
      <c r="ER180" s="51"/>
      <c r="ES180" s="51"/>
      <c r="ET180" s="51"/>
      <c r="EU180" s="51"/>
      <c r="EV180" s="51"/>
      <c r="EW180" s="51"/>
      <c r="EX180" s="51"/>
      <c r="EY180" s="51"/>
      <c r="EZ180" s="51"/>
      <c r="FA180" s="51"/>
      <c r="FB180" s="51"/>
      <c r="FC180" s="51"/>
      <c r="FD180" s="51"/>
      <c r="FE180" s="51"/>
      <c r="FF180" s="51"/>
      <c r="FG180" s="51"/>
      <c r="FH180" s="51"/>
      <c r="FI180" s="51"/>
      <c r="FJ180" s="51"/>
      <c r="FK180" s="51"/>
      <c r="FL180" s="51"/>
      <c r="FM180" s="51"/>
      <c r="FN180" s="51"/>
      <c r="FO180" s="51"/>
      <c r="FP180" s="51"/>
      <c r="FQ180" s="51"/>
      <c r="FR180" s="51"/>
      <c r="FS180" s="51"/>
      <c r="FT180" s="51"/>
      <c r="FU180" s="51"/>
      <c r="FV180" s="51"/>
      <c r="FW180" s="51"/>
      <c r="FX180" s="51"/>
      <c r="FY180" s="51"/>
      <c r="FZ180" s="51"/>
      <c r="GA180" s="51"/>
      <c r="GB180" s="51"/>
      <c r="GC180" s="51"/>
      <c r="GD180" s="51"/>
      <c r="GE180" s="51"/>
      <c r="GF180" s="51"/>
      <c r="GG180" s="51"/>
      <c r="GH180" s="51"/>
      <c r="GI180" s="51"/>
      <c r="GJ180" s="51"/>
      <c r="GK180" s="51"/>
      <c r="GL180" s="51"/>
      <c r="GM180" s="51"/>
      <c r="GN180" s="51"/>
      <c r="GO180" s="51"/>
      <c r="GP180" s="51"/>
      <c r="GQ180" s="51"/>
      <c r="GR180" s="51"/>
      <c r="GS180" s="51"/>
      <c r="GT180" s="51"/>
      <c r="GU180" s="51"/>
      <c r="GV180" s="51"/>
      <c r="GW180" s="51"/>
      <c r="GX180" s="51"/>
      <c r="GY180" s="51"/>
      <c r="GZ180" s="51"/>
      <c r="HA180" s="51"/>
      <c r="HB180" s="51"/>
      <c r="HC180" s="51"/>
      <c r="HD180" s="51"/>
      <c r="HE180" s="51"/>
      <c r="HF180" s="51"/>
      <c r="HG180" s="51"/>
      <c r="HH180" s="51"/>
      <c r="HI180" s="51"/>
      <c r="HJ180" s="51"/>
    </row>
    <row r="181" spans="3:218" s="12" customFormat="1" ht="15.5" x14ac:dyDescent="0.35">
      <c r="C181" s="7" t="s">
        <v>49</v>
      </c>
      <c r="D181" s="7"/>
      <c r="E181" s="7"/>
      <c r="F181" s="159" t="s">
        <v>208</v>
      </c>
      <c r="G181" s="7" t="s">
        <v>46</v>
      </c>
      <c r="H181" s="160" t="s">
        <v>380</v>
      </c>
      <c r="I181" s="90"/>
      <c r="J181" s="11"/>
      <c r="K181" s="7">
        <v>25.468</v>
      </c>
      <c r="L181" s="7">
        <v>25.766999999999999</v>
      </c>
      <c r="M181" s="152">
        <f t="shared" si="11"/>
        <v>51.234999999999999</v>
      </c>
      <c r="N181" s="11"/>
      <c r="O181" s="11"/>
      <c r="P181" s="152">
        <f t="shared" si="12"/>
        <v>0</v>
      </c>
      <c r="Q181" s="274"/>
      <c r="R181" s="139">
        <v>3</v>
      </c>
      <c r="S181" s="139">
        <v>1</v>
      </c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/>
      <c r="BH181" s="51"/>
      <c r="BI181" s="51"/>
      <c r="BJ181" s="51"/>
      <c r="BK181" s="51"/>
      <c r="BL181" s="51"/>
      <c r="BM181" s="51"/>
      <c r="BN181" s="51"/>
      <c r="BO181" s="51"/>
      <c r="BP181" s="51"/>
      <c r="BQ181" s="51"/>
      <c r="BR181" s="51"/>
      <c r="BS181" s="51"/>
      <c r="BT181" s="51"/>
      <c r="BU181" s="51"/>
      <c r="BV181" s="51"/>
      <c r="BW181" s="51"/>
      <c r="BX181" s="51"/>
      <c r="BY181" s="51"/>
      <c r="BZ181" s="51"/>
      <c r="CA181" s="51"/>
      <c r="CB181" s="51"/>
      <c r="CC181" s="51"/>
      <c r="CD181" s="51"/>
      <c r="CE181" s="51"/>
      <c r="CF181" s="51"/>
      <c r="CG181" s="51"/>
      <c r="CH181" s="51"/>
      <c r="CI181" s="51"/>
      <c r="CJ181" s="51"/>
      <c r="CK181" s="51"/>
      <c r="CL181" s="51"/>
      <c r="CM181" s="51"/>
      <c r="CN181" s="51"/>
      <c r="CO181" s="51"/>
      <c r="CP181" s="51"/>
      <c r="CQ181" s="51"/>
      <c r="CR181" s="51"/>
      <c r="CS181" s="51"/>
      <c r="CT181" s="51"/>
      <c r="CU181" s="51"/>
      <c r="CV181" s="51"/>
      <c r="CW181" s="51"/>
      <c r="CX181" s="51"/>
      <c r="CY181" s="51"/>
      <c r="CZ181" s="51"/>
      <c r="DA181" s="51"/>
      <c r="DB181" s="51"/>
      <c r="DC181" s="51"/>
      <c r="DD181" s="51"/>
      <c r="DE181" s="51"/>
      <c r="DF181" s="51"/>
      <c r="DG181" s="51"/>
      <c r="DH181" s="51"/>
      <c r="DI181" s="51"/>
      <c r="DJ181" s="51"/>
      <c r="DK181" s="51"/>
      <c r="DL181" s="51"/>
      <c r="DM181" s="51"/>
      <c r="DN181" s="51"/>
      <c r="DO181" s="51"/>
      <c r="DP181" s="51"/>
      <c r="DQ181" s="51"/>
      <c r="DR181" s="51"/>
      <c r="DS181" s="51"/>
      <c r="DT181" s="51"/>
      <c r="DU181" s="51"/>
      <c r="DV181" s="51"/>
      <c r="DW181" s="51"/>
      <c r="DX181" s="51"/>
      <c r="DY181" s="51"/>
      <c r="DZ181" s="51"/>
      <c r="EA181" s="51"/>
      <c r="EB181" s="51"/>
      <c r="EC181" s="51"/>
      <c r="ED181" s="51"/>
      <c r="EE181" s="51"/>
      <c r="EF181" s="51"/>
      <c r="EG181" s="51"/>
      <c r="EH181" s="51"/>
      <c r="EI181" s="51"/>
      <c r="EJ181" s="51"/>
      <c r="EK181" s="51"/>
      <c r="EL181" s="51"/>
      <c r="EM181" s="51"/>
      <c r="EN181" s="51"/>
      <c r="EO181" s="51"/>
      <c r="EP181" s="51"/>
      <c r="EQ181" s="51"/>
      <c r="ER181" s="51"/>
      <c r="ES181" s="51"/>
      <c r="ET181" s="51"/>
      <c r="EU181" s="51"/>
      <c r="EV181" s="51"/>
      <c r="EW181" s="51"/>
      <c r="EX181" s="51"/>
      <c r="EY181" s="51"/>
      <c r="EZ181" s="51"/>
      <c r="FA181" s="51"/>
      <c r="FB181" s="51"/>
      <c r="FC181" s="51"/>
      <c r="FD181" s="51"/>
      <c r="FE181" s="51"/>
      <c r="FF181" s="51"/>
      <c r="FG181" s="51"/>
      <c r="FH181" s="51"/>
      <c r="FI181" s="51"/>
      <c r="FJ181" s="51"/>
      <c r="FK181" s="51"/>
      <c r="FL181" s="51"/>
      <c r="FM181" s="51"/>
      <c r="FN181" s="51"/>
      <c r="FO181" s="51"/>
      <c r="FP181" s="51"/>
      <c r="FQ181" s="51"/>
      <c r="FR181" s="51"/>
      <c r="FS181" s="51"/>
      <c r="FT181" s="51"/>
      <c r="FU181" s="51"/>
      <c r="FV181" s="51"/>
      <c r="FW181" s="51"/>
      <c r="FX181" s="51"/>
      <c r="FY181" s="51"/>
      <c r="FZ181" s="51"/>
      <c r="GA181" s="51"/>
      <c r="GB181" s="51"/>
      <c r="GC181" s="51"/>
      <c r="GD181" s="51"/>
      <c r="GE181" s="51"/>
      <c r="GF181" s="51"/>
      <c r="GG181" s="51"/>
      <c r="GH181" s="51"/>
      <c r="GI181" s="51"/>
      <c r="GJ181" s="51"/>
      <c r="GK181" s="51"/>
      <c r="GL181" s="51"/>
      <c r="GM181" s="51"/>
      <c r="GN181" s="51"/>
      <c r="GO181" s="51"/>
      <c r="GP181" s="51"/>
      <c r="GQ181" s="51"/>
      <c r="GR181" s="51"/>
      <c r="GS181" s="51"/>
      <c r="GT181" s="51"/>
      <c r="GU181" s="51"/>
      <c r="GV181" s="51"/>
      <c r="GW181" s="51"/>
      <c r="GX181" s="51"/>
      <c r="GY181" s="51"/>
      <c r="GZ181" s="51"/>
      <c r="HA181" s="51"/>
      <c r="HB181" s="51"/>
      <c r="HC181" s="51"/>
      <c r="HD181" s="51"/>
      <c r="HE181" s="51"/>
      <c r="HF181" s="51"/>
      <c r="HG181" s="51"/>
      <c r="HH181" s="51"/>
      <c r="HI181" s="51"/>
      <c r="HJ181" s="51"/>
    </row>
    <row r="182" spans="3:218" s="12" customFormat="1" ht="15.5" x14ac:dyDescent="0.35">
      <c r="C182" s="7" t="s">
        <v>49</v>
      </c>
      <c r="D182" s="7"/>
      <c r="E182" s="7"/>
      <c r="F182" s="159" t="s">
        <v>211</v>
      </c>
      <c r="G182" s="7" t="s">
        <v>46</v>
      </c>
      <c r="H182" s="161" t="s">
        <v>368</v>
      </c>
      <c r="I182" s="90"/>
      <c r="J182" s="11"/>
      <c r="K182" s="7">
        <v>25.792000000000002</v>
      </c>
      <c r="L182" s="7">
        <v>25.824000000000002</v>
      </c>
      <c r="M182" s="152">
        <f t="shared" si="11"/>
        <v>51.616</v>
      </c>
      <c r="N182" s="11"/>
      <c r="O182" s="11"/>
      <c r="P182" s="152">
        <f t="shared" si="12"/>
        <v>0</v>
      </c>
      <c r="Q182" s="274"/>
      <c r="R182" s="139"/>
      <c r="S182" s="139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  <c r="BP182" s="51"/>
      <c r="BQ182" s="51"/>
      <c r="BR182" s="51"/>
      <c r="BS182" s="51"/>
      <c r="BT182" s="51"/>
      <c r="BU182" s="51"/>
      <c r="BV182" s="51"/>
      <c r="BW182" s="51"/>
      <c r="BX182" s="51"/>
      <c r="BY182" s="51"/>
      <c r="BZ182" s="51"/>
      <c r="CA182" s="51"/>
      <c r="CB182" s="51"/>
      <c r="CC182" s="51"/>
      <c r="CD182" s="51"/>
      <c r="CE182" s="51"/>
      <c r="CF182" s="51"/>
      <c r="CG182" s="51"/>
      <c r="CH182" s="51"/>
      <c r="CI182" s="51"/>
      <c r="CJ182" s="51"/>
      <c r="CK182" s="51"/>
      <c r="CL182" s="51"/>
      <c r="CM182" s="51"/>
      <c r="CN182" s="51"/>
      <c r="CO182" s="51"/>
      <c r="CP182" s="51"/>
      <c r="CQ182" s="51"/>
      <c r="CR182" s="51"/>
      <c r="CS182" s="51"/>
      <c r="CT182" s="51"/>
      <c r="CU182" s="51"/>
      <c r="CV182" s="51"/>
      <c r="CW182" s="51"/>
      <c r="CX182" s="51"/>
      <c r="CY182" s="51"/>
      <c r="CZ182" s="51"/>
      <c r="DA182" s="51"/>
      <c r="DB182" s="51"/>
      <c r="DC182" s="51"/>
      <c r="DD182" s="51"/>
      <c r="DE182" s="51"/>
      <c r="DF182" s="51"/>
      <c r="DG182" s="51"/>
      <c r="DH182" s="51"/>
      <c r="DI182" s="51"/>
      <c r="DJ182" s="51"/>
      <c r="DK182" s="51"/>
      <c r="DL182" s="51"/>
      <c r="DM182" s="51"/>
      <c r="DN182" s="51"/>
      <c r="DO182" s="51"/>
      <c r="DP182" s="51"/>
      <c r="DQ182" s="51"/>
      <c r="DR182" s="51"/>
      <c r="DS182" s="51"/>
      <c r="DT182" s="51"/>
      <c r="DU182" s="51"/>
      <c r="DV182" s="51"/>
      <c r="DW182" s="51"/>
      <c r="DX182" s="51"/>
      <c r="DY182" s="51"/>
      <c r="DZ182" s="51"/>
      <c r="EA182" s="51"/>
      <c r="EB182" s="51"/>
      <c r="EC182" s="51"/>
      <c r="ED182" s="51"/>
      <c r="EE182" s="51"/>
      <c r="EF182" s="51"/>
      <c r="EG182" s="51"/>
      <c r="EH182" s="51"/>
      <c r="EI182" s="51"/>
      <c r="EJ182" s="51"/>
      <c r="EK182" s="51"/>
      <c r="EL182" s="51"/>
      <c r="EM182" s="51"/>
      <c r="EN182" s="51"/>
      <c r="EO182" s="51"/>
      <c r="EP182" s="51"/>
      <c r="EQ182" s="51"/>
      <c r="ER182" s="51"/>
      <c r="ES182" s="51"/>
      <c r="ET182" s="51"/>
      <c r="EU182" s="51"/>
      <c r="EV182" s="51"/>
      <c r="EW182" s="51"/>
      <c r="EX182" s="51"/>
      <c r="EY182" s="51"/>
      <c r="EZ182" s="51"/>
      <c r="FA182" s="51"/>
      <c r="FB182" s="51"/>
      <c r="FC182" s="51"/>
      <c r="FD182" s="51"/>
      <c r="FE182" s="51"/>
      <c r="FF182" s="51"/>
      <c r="FG182" s="51"/>
      <c r="FH182" s="51"/>
      <c r="FI182" s="51"/>
      <c r="FJ182" s="51"/>
      <c r="FK182" s="51"/>
      <c r="FL182" s="51"/>
      <c r="FM182" s="51"/>
      <c r="FN182" s="51"/>
      <c r="FO182" s="51"/>
      <c r="FP182" s="51"/>
      <c r="FQ182" s="51"/>
      <c r="FR182" s="51"/>
      <c r="FS182" s="51"/>
      <c r="FT182" s="51"/>
      <c r="FU182" s="51"/>
      <c r="FV182" s="51"/>
      <c r="FW182" s="51"/>
      <c r="FX182" s="51"/>
      <c r="FY182" s="51"/>
      <c r="FZ182" s="51"/>
      <c r="GA182" s="51"/>
      <c r="GB182" s="51"/>
      <c r="GC182" s="51"/>
      <c r="GD182" s="51"/>
      <c r="GE182" s="51"/>
      <c r="GF182" s="51"/>
      <c r="GG182" s="51"/>
      <c r="GH182" s="51"/>
      <c r="GI182" s="51"/>
      <c r="GJ182" s="51"/>
      <c r="GK182" s="51"/>
      <c r="GL182" s="51"/>
      <c r="GM182" s="51"/>
      <c r="GN182" s="51"/>
      <c r="GO182" s="51"/>
      <c r="GP182" s="51"/>
      <c r="GQ182" s="51"/>
      <c r="GR182" s="51"/>
      <c r="GS182" s="51"/>
      <c r="GT182" s="51"/>
      <c r="GU182" s="51"/>
      <c r="GV182" s="51"/>
      <c r="GW182" s="51"/>
      <c r="GX182" s="51"/>
      <c r="GY182" s="51"/>
      <c r="GZ182" s="51"/>
      <c r="HA182" s="51"/>
      <c r="HB182" s="51"/>
      <c r="HC182" s="51"/>
      <c r="HD182" s="51"/>
      <c r="HE182" s="51"/>
      <c r="HF182" s="51"/>
      <c r="HG182" s="51"/>
      <c r="HH182" s="51"/>
      <c r="HI182" s="51"/>
      <c r="HJ182" s="51"/>
    </row>
    <row r="183" spans="3:218" s="12" customFormat="1" ht="15.5" x14ac:dyDescent="0.35">
      <c r="C183" s="7" t="s">
        <v>49</v>
      </c>
      <c r="D183" s="7"/>
      <c r="E183" s="7"/>
      <c r="F183" s="159" t="s">
        <v>211</v>
      </c>
      <c r="G183" s="7" t="s">
        <v>46</v>
      </c>
      <c r="H183" s="161" t="s">
        <v>377</v>
      </c>
      <c r="I183" s="90"/>
      <c r="J183" s="11"/>
      <c r="K183" s="7">
        <v>26.43</v>
      </c>
      <c r="L183" s="7">
        <v>25.492000000000001</v>
      </c>
      <c r="M183" s="152">
        <f t="shared" si="11"/>
        <v>51.921999999999997</v>
      </c>
      <c r="N183" s="11"/>
      <c r="O183" s="11"/>
      <c r="P183" s="152">
        <f t="shared" si="12"/>
        <v>0</v>
      </c>
      <c r="Q183" s="274"/>
      <c r="R183" s="139"/>
      <c r="S183" s="139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  <c r="BF183" s="51"/>
      <c r="BG183" s="51"/>
      <c r="BH183" s="51"/>
      <c r="BI183" s="51"/>
      <c r="BJ183" s="51"/>
      <c r="BK183" s="51"/>
      <c r="BL183" s="51"/>
      <c r="BM183" s="51"/>
      <c r="BN183" s="51"/>
      <c r="BO183" s="51"/>
      <c r="BP183" s="51"/>
      <c r="BQ183" s="51"/>
      <c r="BR183" s="51"/>
      <c r="BS183" s="51"/>
      <c r="BT183" s="51"/>
      <c r="BU183" s="51"/>
      <c r="BV183" s="51"/>
      <c r="BW183" s="51"/>
      <c r="BX183" s="51"/>
      <c r="BY183" s="51"/>
      <c r="BZ183" s="51"/>
      <c r="CA183" s="51"/>
      <c r="CB183" s="51"/>
      <c r="CC183" s="51"/>
      <c r="CD183" s="51"/>
      <c r="CE183" s="51"/>
      <c r="CF183" s="51"/>
      <c r="CG183" s="51"/>
      <c r="CH183" s="51"/>
      <c r="CI183" s="51"/>
      <c r="CJ183" s="51"/>
      <c r="CK183" s="51"/>
      <c r="CL183" s="51"/>
      <c r="CM183" s="51"/>
      <c r="CN183" s="51"/>
      <c r="CO183" s="51"/>
      <c r="CP183" s="51"/>
      <c r="CQ183" s="51"/>
      <c r="CR183" s="51"/>
      <c r="CS183" s="51"/>
      <c r="CT183" s="51"/>
      <c r="CU183" s="51"/>
      <c r="CV183" s="51"/>
      <c r="CW183" s="51"/>
      <c r="CX183" s="51"/>
      <c r="CY183" s="51"/>
      <c r="CZ183" s="51"/>
      <c r="DA183" s="51"/>
      <c r="DB183" s="51"/>
      <c r="DC183" s="51"/>
      <c r="DD183" s="51"/>
      <c r="DE183" s="51"/>
      <c r="DF183" s="51"/>
      <c r="DG183" s="51"/>
      <c r="DH183" s="51"/>
      <c r="DI183" s="51"/>
      <c r="DJ183" s="51"/>
      <c r="DK183" s="51"/>
      <c r="DL183" s="51"/>
      <c r="DM183" s="51"/>
      <c r="DN183" s="51"/>
      <c r="DO183" s="51"/>
      <c r="DP183" s="51"/>
      <c r="DQ183" s="51"/>
      <c r="DR183" s="51"/>
      <c r="DS183" s="51"/>
      <c r="DT183" s="51"/>
      <c r="DU183" s="51"/>
      <c r="DV183" s="51"/>
      <c r="DW183" s="51"/>
      <c r="DX183" s="51"/>
      <c r="DY183" s="51"/>
      <c r="DZ183" s="51"/>
      <c r="EA183" s="51"/>
      <c r="EB183" s="51"/>
      <c r="EC183" s="51"/>
      <c r="ED183" s="51"/>
      <c r="EE183" s="51"/>
      <c r="EF183" s="51"/>
      <c r="EG183" s="51"/>
      <c r="EH183" s="51"/>
      <c r="EI183" s="51"/>
      <c r="EJ183" s="51"/>
      <c r="EK183" s="51"/>
      <c r="EL183" s="51"/>
      <c r="EM183" s="51"/>
      <c r="EN183" s="51"/>
      <c r="EO183" s="51"/>
      <c r="EP183" s="51"/>
      <c r="EQ183" s="51"/>
      <c r="ER183" s="51"/>
      <c r="ES183" s="51"/>
      <c r="ET183" s="51"/>
      <c r="EU183" s="51"/>
      <c r="EV183" s="51"/>
      <c r="EW183" s="51"/>
      <c r="EX183" s="51"/>
      <c r="EY183" s="51"/>
      <c r="EZ183" s="51"/>
      <c r="FA183" s="51"/>
      <c r="FB183" s="51"/>
      <c r="FC183" s="51"/>
      <c r="FD183" s="51"/>
      <c r="FE183" s="51"/>
      <c r="FF183" s="51"/>
      <c r="FG183" s="51"/>
      <c r="FH183" s="51"/>
      <c r="FI183" s="51"/>
      <c r="FJ183" s="51"/>
      <c r="FK183" s="51"/>
      <c r="FL183" s="51"/>
      <c r="FM183" s="51"/>
      <c r="FN183" s="51"/>
      <c r="FO183" s="51"/>
      <c r="FP183" s="51"/>
      <c r="FQ183" s="51"/>
      <c r="FR183" s="51"/>
      <c r="FS183" s="51"/>
      <c r="FT183" s="51"/>
      <c r="FU183" s="51"/>
      <c r="FV183" s="51"/>
      <c r="FW183" s="51"/>
      <c r="FX183" s="51"/>
      <c r="FY183" s="51"/>
      <c r="FZ183" s="51"/>
      <c r="GA183" s="51"/>
      <c r="GB183" s="51"/>
      <c r="GC183" s="51"/>
      <c r="GD183" s="51"/>
      <c r="GE183" s="51"/>
      <c r="GF183" s="51"/>
      <c r="GG183" s="51"/>
      <c r="GH183" s="51"/>
      <c r="GI183" s="51"/>
      <c r="GJ183" s="51"/>
      <c r="GK183" s="51"/>
      <c r="GL183" s="51"/>
      <c r="GM183" s="51"/>
      <c r="GN183" s="51"/>
      <c r="GO183" s="51"/>
      <c r="GP183" s="51"/>
      <c r="GQ183" s="51"/>
      <c r="GR183" s="51"/>
      <c r="GS183" s="51"/>
      <c r="GT183" s="51"/>
      <c r="GU183" s="51"/>
      <c r="GV183" s="51"/>
      <c r="GW183" s="51"/>
      <c r="GX183" s="51"/>
      <c r="GY183" s="51"/>
      <c r="GZ183" s="51"/>
      <c r="HA183" s="51"/>
      <c r="HB183" s="51"/>
      <c r="HC183" s="51"/>
      <c r="HD183" s="51"/>
      <c r="HE183" s="51"/>
      <c r="HF183" s="51"/>
      <c r="HG183" s="51"/>
      <c r="HH183" s="51"/>
      <c r="HI183" s="51"/>
      <c r="HJ183" s="51"/>
    </row>
    <row r="184" spans="3:218" s="12" customFormat="1" ht="15.5" x14ac:dyDescent="0.35">
      <c r="C184" s="7" t="s">
        <v>49</v>
      </c>
      <c r="D184" s="7"/>
      <c r="E184" s="7"/>
      <c r="F184" s="159" t="s">
        <v>208</v>
      </c>
      <c r="G184" s="7" t="s">
        <v>46</v>
      </c>
      <c r="H184" s="160" t="s">
        <v>362</v>
      </c>
      <c r="I184" s="90"/>
      <c r="J184" s="11"/>
      <c r="K184" s="7">
        <v>26.588999999999999</v>
      </c>
      <c r="L184" s="7">
        <v>30.117999999999999</v>
      </c>
      <c r="M184" s="152">
        <f t="shared" si="11"/>
        <v>56.706999999999994</v>
      </c>
      <c r="N184" s="11"/>
      <c r="O184" s="11"/>
      <c r="P184" s="152">
        <f t="shared" si="12"/>
        <v>0</v>
      </c>
      <c r="Q184" s="274"/>
      <c r="R184" s="139">
        <v>2</v>
      </c>
      <c r="S184" s="139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  <c r="BM184" s="51"/>
      <c r="BN184" s="51"/>
      <c r="BO184" s="51"/>
      <c r="BP184" s="51"/>
      <c r="BQ184" s="51"/>
      <c r="BR184" s="51"/>
      <c r="BS184" s="51"/>
      <c r="BT184" s="51"/>
      <c r="BU184" s="51"/>
      <c r="BV184" s="51"/>
      <c r="BW184" s="51"/>
      <c r="BX184" s="51"/>
      <c r="BY184" s="51"/>
      <c r="BZ184" s="51"/>
      <c r="CA184" s="51"/>
      <c r="CB184" s="51"/>
      <c r="CC184" s="51"/>
      <c r="CD184" s="51"/>
      <c r="CE184" s="51"/>
      <c r="CF184" s="51"/>
      <c r="CG184" s="51"/>
      <c r="CH184" s="51"/>
      <c r="CI184" s="51"/>
      <c r="CJ184" s="51"/>
      <c r="CK184" s="51"/>
      <c r="CL184" s="51"/>
      <c r="CM184" s="51"/>
      <c r="CN184" s="51"/>
      <c r="CO184" s="51"/>
      <c r="CP184" s="51"/>
      <c r="CQ184" s="51"/>
      <c r="CR184" s="51"/>
      <c r="CS184" s="51"/>
      <c r="CT184" s="51"/>
      <c r="CU184" s="51"/>
      <c r="CV184" s="51"/>
      <c r="CW184" s="51"/>
      <c r="CX184" s="51"/>
      <c r="CY184" s="51"/>
      <c r="CZ184" s="51"/>
      <c r="DA184" s="51"/>
      <c r="DB184" s="51"/>
      <c r="DC184" s="51"/>
      <c r="DD184" s="51"/>
      <c r="DE184" s="51"/>
      <c r="DF184" s="51"/>
      <c r="DG184" s="51"/>
      <c r="DH184" s="51"/>
      <c r="DI184" s="51"/>
      <c r="DJ184" s="51"/>
      <c r="DK184" s="51"/>
      <c r="DL184" s="51"/>
      <c r="DM184" s="51"/>
      <c r="DN184" s="51"/>
      <c r="DO184" s="51"/>
      <c r="DP184" s="51"/>
      <c r="DQ184" s="51"/>
      <c r="DR184" s="51"/>
      <c r="DS184" s="51"/>
      <c r="DT184" s="51"/>
      <c r="DU184" s="51"/>
      <c r="DV184" s="51"/>
      <c r="DW184" s="51"/>
      <c r="DX184" s="51"/>
      <c r="DY184" s="51"/>
      <c r="DZ184" s="51"/>
      <c r="EA184" s="51"/>
      <c r="EB184" s="51"/>
      <c r="EC184" s="51"/>
      <c r="ED184" s="51"/>
      <c r="EE184" s="51"/>
      <c r="EF184" s="51"/>
      <c r="EG184" s="51"/>
      <c r="EH184" s="51"/>
      <c r="EI184" s="51"/>
      <c r="EJ184" s="51"/>
      <c r="EK184" s="51"/>
      <c r="EL184" s="51"/>
      <c r="EM184" s="51"/>
      <c r="EN184" s="51"/>
      <c r="EO184" s="51"/>
      <c r="EP184" s="51"/>
      <c r="EQ184" s="51"/>
      <c r="ER184" s="51"/>
      <c r="ES184" s="51"/>
      <c r="ET184" s="51"/>
      <c r="EU184" s="51"/>
      <c r="EV184" s="51"/>
      <c r="EW184" s="51"/>
      <c r="EX184" s="51"/>
      <c r="EY184" s="51"/>
      <c r="EZ184" s="51"/>
      <c r="FA184" s="51"/>
      <c r="FB184" s="51"/>
      <c r="FC184" s="51"/>
      <c r="FD184" s="51"/>
      <c r="FE184" s="51"/>
      <c r="FF184" s="51"/>
      <c r="FG184" s="51"/>
      <c r="FH184" s="51"/>
      <c r="FI184" s="51"/>
      <c r="FJ184" s="51"/>
      <c r="FK184" s="51"/>
      <c r="FL184" s="51"/>
      <c r="FM184" s="51"/>
      <c r="FN184" s="51"/>
      <c r="FO184" s="51"/>
      <c r="FP184" s="51"/>
      <c r="FQ184" s="51"/>
      <c r="FR184" s="51"/>
      <c r="FS184" s="51"/>
      <c r="FT184" s="51"/>
      <c r="FU184" s="51"/>
      <c r="FV184" s="51"/>
      <c r="FW184" s="51"/>
      <c r="FX184" s="51"/>
      <c r="FY184" s="51"/>
      <c r="FZ184" s="51"/>
      <c r="GA184" s="51"/>
      <c r="GB184" s="51"/>
      <c r="GC184" s="51"/>
      <c r="GD184" s="51"/>
      <c r="GE184" s="51"/>
      <c r="GF184" s="51"/>
      <c r="GG184" s="51"/>
      <c r="GH184" s="51"/>
      <c r="GI184" s="51"/>
      <c r="GJ184" s="51"/>
      <c r="GK184" s="51"/>
      <c r="GL184" s="51"/>
      <c r="GM184" s="51"/>
      <c r="GN184" s="51"/>
      <c r="GO184" s="51"/>
      <c r="GP184" s="51"/>
      <c r="GQ184" s="51"/>
      <c r="GR184" s="51"/>
      <c r="GS184" s="51"/>
      <c r="GT184" s="51"/>
      <c r="GU184" s="51"/>
      <c r="GV184" s="51"/>
      <c r="GW184" s="51"/>
      <c r="GX184" s="51"/>
      <c r="GY184" s="51"/>
      <c r="GZ184" s="51"/>
      <c r="HA184" s="51"/>
      <c r="HB184" s="51"/>
      <c r="HC184" s="51"/>
      <c r="HD184" s="51"/>
      <c r="HE184" s="51"/>
      <c r="HF184" s="51"/>
      <c r="HG184" s="51"/>
      <c r="HH184" s="51"/>
      <c r="HI184" s="51"/>
      <c r="HJ184" s="51"/>
    </row>
    <row r="185" spans="3:218" s="12" customFormat="1" ht="15.5" x14ac:dyDescent="0.35">
      <c r="C185" s="7" t="s">
        <v>49</v>
      </c>
      <c r="D185" s="7"/>
      <c r="E185" s="7"/>
      <c r="F185" s="159" t="s">
        <v>208</v>
      </c>
      <c r="G185" s="7" t="s">
        <v>46</v>
      </c>
      <c r="H185" s="160" t="s">
        <v>403</v>
      </c>
      <c r="I185" s="90"/>
      <c r="J185" s="11"/>
      <c r="K185" s="7">
        <v>26.628</v>
      </c>
      <c r="L185" s="7">
        <v>24.856999999999999</v>
      </c>
      <c r="M185" s="152">
        <f t="shared" si="11"/>
        <v>51.484999999999999</v>
      </c>
      <c r="N185" s="11"/>
      <c r="O185" s="11"/>
      <c r="P185" s="152">
        <f t="shared" si="12"/>
        <v>0</v>
      </c>
      <c r="Q185" s="274"/>
      <c r="R185" s="139">
        <v>1</v>
      </c>
      <c r="S185" s="139">
        <v>3</v>
      </c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1"/>
      <c r="BH185" s="51"/>
      <c r="BI185" s="51"/>
      <c r="BJ185" s="51"/>
      <c r="BK185" s="51"/>
      <c r="BL185" s="51"/>
      <c r="BM185" s="51"/>
      <c r="BN185" s="51"/>
      <c r="BO185" s="51"/>
      <c r="BP185" s="51"/>
      <c r="BQ185" s="51"/>
      <c r="BR185" s="51"/>
      <c r="BS185" s="51"/>
      <c r="BT185" s="51"/>
      <c r="BU185" s="51"/>
      <c r="BV185" s="51"/>
      <c r="BW185" s="51"/>
      <c r="BX185" s="51"/>
      <c r="BY185" s="51"/>
      <c r="BZ185" s="51"/>
      <c r="CA185" s="51"/>
      <c r="CB185" s="51"/>
      <c r="CC185" s="51"/>
      <c r="CD185" s="51"/>
      <c r="CE185" s="51"/>
      <c r="CF185" s="51"/>
      <c r="CG185" s="51"/>
      <c r="CH185" s="51"/>
      <c r="CI185" s="51"/>
      <c r="CJ185" s="51"/>
      <c r="CK185" s="51"/>
      <c r="CL185" s="51"/>
      <c r="CM185" s="51"/>
      <c r="CN185" s="51"/>
      <c r="CO185" s="51"/>
      <c r="CP185" s="51"/>
      <c r="CQ185" s="51"/>
      <c r="CR185" s="51"/>
      <c r="CS185" s="51"/>
      <c r="CT185" s="51"/>
      <c r="CU185" s="51"/>
      <c r="CV185" s="51"/>
      <c r="CW185" s="51"/>
      <c r="CX185" s="51"/>
      <c r="CY185" s="51"/>
      <c r="CZ185" s="51"/>
      <c r="DA185" s="51"/>
      <c r="DB185" s="51"/>
      <c r="DC185" s="51"/>
      <c r="DD185" s="51"/>
      <c r="DE185" s="51"/>
      <c r="DF185" s="51"/>
      <c r="DG185" s="51"/>
      <c r="DH185" s="51"/>
      <c r="DI185" s="51"/>
      <c r="DJ185" s="51"/>
      <c r="DK185" s="51"/>
      <c r="DL185" s="51"/>
      <c r="DM185" s="51"/>
      <c r="DN185" s="51"/>
      <c r="DO185" s="51"/>
      <c r="DP185" s="51"/>
      <c r="DQ185" s="51"/>
      <c r="DR185" s="51"/>
      <c r="DS185" s="51"/>
      <c r="DT185" s="51"/>
      <c r="DU185" s="51"/>
      <c r="DV185" s="51"/>
      <c r="DW185" s="51"/>
      <c r="DX185" s="51"/>
      <c r="DY185" s="51"/>
      <c r="DZ185" s="51"/>
      <c r="EA185" s="51"/>
      <c r="EB185" s="51"/>
      <c r="EC185" s="51"/>
      <c r="ED185" s="51"/>
      <c r="EE185" s="51"/>
      <c r="EF185" s="51"/>
      <c r="EG185" s="51"/>
      <c r="EH185" s="51"/>
      <c r="EI185" s="51"/>
      <c r="EJ185" s="51"/>
      <c r="EK185" s="51"/>
      <c r="EL185" s="51"/>
      <c r="EM185" s="51"/>
      <c r="EN185" s="51"/>
      <c r="EO185" s="51"/>
      <c r="EP185" s="51"/>
      <c r="EQ185" s="51"/>
      <c r="ER185" s="51"/>
      <c r="ES185" s="51"/>
      <c r="ET185" s="51"/>
      <c r="EU185" s="51"/>
      <c r="EV185" s="51"/>
      <c r="EW185" s="51"/>
      <c r="EX185" s="51"/>
      <c r="EY185" s="51"/>
      <c r="EZ185" s="51"/>
      <c r="FA185" s="51"/>
      <c r="FB185" s="51"/>
      <c r="FC185" s="51"/>
      <c r="FD185" s="51"/>
      <c r="FE185" s="51"/>
      <c r="FF185" s="51"/>
      <c r="FG185" s="51"/>
      <c r="FH185" s="51"/>
      <c r="FI185" s="51"/>
      <c r="FJ185" s="51"/>
      <c r="FK185" s="51"/>
      <c r="FL185" s="51"/>
      <c r="FM185" s="51"/>
      <c r="FN185" s="51"/>
      <c r="FO185" s="51"/>
      <c r="FP185" s="51"/>
      <c r="FQ185" s="51"/>
      <c r="FR185" s="51"/>
      <c r="FS185" s="51"/>
      <c r="FT185" s="51"/>
      <c r="FU185" s="51"/>
      <c r="FV185" s="51"/>
      <c r="FW185" s="51"/>
      <c r="FX185" s="51"/>
      <c r="FY185" s="51"/>
      <c r="FZ185" s="51"/>
      <c r="GA185" s="51"/>
      <c r="GB185" s="51"/>
      <c r="GC185" s="51"/>
      <c r="GD185" s="51"/>
      <c r="GE185" s="51"/>
      <c r="GF185" s="51"/>
      <c r="GG185" s="51"/>
      <c r="GH185" s="51"/>
      <c r="GI185" s="51"/>
      <c r="GJ185" s="51"/>
      <c r="GK185" s="51"/>
      <c r="GL185" s="51"/>
      <c r="GM185" s="51"/>
      <c r="GN185" s="51"/>
      <c r="GO185" s="51"/>
      <c r="GP185" s="51"/>
      <c r="GQ185" s="51"/>
      <c r="GR185" s="51"/>
      <c r="GS185" s="51"/>
      <c r="GT185" s="51"/>
      <c r="GU185" s="51"/>
      <c r="GV185" s="51"/>
      <c r="GW185" s="51"/>
      <c r="GX185" s="51"/>
      <c r="GY185" s="51"/>
      <c r="GZ185" s="51"/>
      <c r="HA185" s="51"/>
      <c r="HB185" s="51"/>
      <c r="HC185" s="51"/>
      <c r="HD185" s="51"/>
      <c r="HE185" s="51"/>
      <c r="HF185" s="51"/>
      <c r="HG185" s="51"/>
      <c r="HH185" s="51"/>
      <c r="HI185" s="51"/>
      <c r="HJ185" s="51"/>
    </row>
    <row r="186" spans="3:218" s="12" customFormat="1" ht="15.5" x14ac:dyDescent="0.35">
      <c r="C186" s="7" t="s">
        <v>49</v>
      </c>
      <c r="D186" s="7"/>
      <c r="E186" s="7"/>
      <c r="F186" s="159" t="s">
        <v>207</v>
      </c>
      <c r="G186" s="7" t="s">
        <v>46</v>
      </c>
      <c r="H186" s="161" t="s">
        <v>384</v>
      </c>
      <c r="I186" s="90"/>
      <c r="J186" s="11"/>
      <c r="K186" s="7">
        <v>26.791</v>
      </c>
      <c r="L186" s="7">
        <v>26.553000000000001</v>
      </c>
      <c r="M186" s="152">
        <f t="shared" si="11"/>
        <v>53.344000000000001</v>
      </c>
      <c r="N186" s="11"/>
      <c r="O186" s="11"/>
      <c r="P186" s="152">
        <f t="shared" si="12"/>
        <v>0</v>
      </c>
      <c r="Q186" s="274"/>
      <c r="R186" s="139"/>
      <c r="S186" s="139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/>
      <c r="BO186" s="51"/>
      <c r="BP186" s="51"/>
      <c r="BQ186" s="51"/>
      <c r="BR186" s="51"/>
      <c r="BS186" s="51"/>
      <c r="BT186" s="51"/>
      <c r="BU186" s="51"/>
      <c r="BV186" s="51"/>
      <c r="BW186" s="51"/>
      <c r="BX186" s="51"/>
      <c r="BY186" s="51"/>
      <c r="BZ186" s="51"/>
      <c r="CA186" s="51"/>
      <c r="CB186" s="51"/>
      <c r="CC186" s="51"/>
      <c r="CD186" s="51"/>
      <c r="CE186" s="51"/>
      <c r="CF186" s="51"/>
      <c r="CG186" s="51"/>
      <c r="CH186" s="51"/>
      <c r="CI186" s="51"/>
      <c r="CJ186" s="51"/>
      <c r="CK186" s="51"/>
      <c r="CL186" s="51"/>
      <c r="CM186" s="51"/>
      <c r="CN186" s="51"/>
      <c r="CO186" s="51"/>
      <c r="CP186" s="51"/>
      <c r="CQ186" s="51"/>
      <c r="CR186" s="51"/>
      <c r="CS186" s="51"/>
      <c r="CT186" s="51"/>
      <c r="CU186" s="51"/>
      <c r="CV186" s="51"/>
      <c r="CW186" s="51"/>
      <c r="CX186" s="51"/>
      <c r="CY186" s="51"/>
      <c r="CZ186" s="51"/>
      <c r="DA186" s="51"/>
      <c r="DB186" s="51"/>
      <c r="DC186" s="51"/>
      <c r="DD186" s="51"/>
      <c r="DE186" s="51"/>
      <c r="DF186" s="51"/>
      <c r="DG186" s="51"/>
      <c r="DH186" s="51"/>
      <c r="DI186" s="51"/>
      <c r="DJ186" s="51"/>
      <c r="DK186" s="51"/>
      <c r="DL186" s="51"/>
      <c r="DM186" s="51"/>
      <c r="DN186" s="51"/>
      <c r="DO186" s="51"/>
      <c r="DP186" s="51"/>
      <c r="DQ186" s="51"/>
      <c r="DR186" s="51"/>
      <c r="DS186" s="51"/>
      <c r="DT186" s="51"/>
      <c r="DU186" s="51"/>
      <c r="DV186" s="51"/>
      <c r="DW186" s="51"/>
      <c r="DX186" s="51"/>
      <c r="DY186" s="51"/>
      <c r="DZ186" s="51"/>
      <c r="EA186" s="51"/>
      <c r="EB186" s="51"/>
      <c r="EC186" s="51"/>
      <c r="ED186" s="51"/>
      <c r="EE186" s="51"/>
      <c r="EF186" s="51"/>
      <c r="EG186" s="51"/>
      <c r="EH186" s="51"/>
      <c r="EI186" s="51"/>
      <c r="EJ186" s="51"/>
      <c r="EK186" s="51"/>
      <c r="EL186" s="51"/>
      <c r="EM186" s="51"/>
      <c r="EN186" s="51"/>
      <c r="EO186" s="51"/>
      <c r="EP186" s="51"/>
      <c r="EQ186" s="51"/>
      <c r="ER186" s="51"/>
      <c r="ES186" s="51"/>
      <c r="ET186" s="51"/>
      <c r="EU186" s="51"/>
      <c r="EV186" s="51"/>
      <c r="EW186" s="51"/>
      <c r="EX186" s="51"/>
      <c r="EY186" s="51"/>
      <c r="EZ186" s="51"/>
      <c r="FA186" s="51"/>
      <c r="FB186" s="51"/>
      <c r="FC186" s="51"/>
      <c r="FD186" s="51"/>
      <c r="FE186" s="51"/>
      <c r="FF186" s="51"/>
      <c r="FG186" s="51"/>
      <c r="FH186" s="51"/>
      <c r="FI186" s="51"/>
      <c r="FJ186" s="51"/>
      <c r="FK186" s="51"/>
      <c r="FL186" s="51"/>
      <c r="FM186" s="51"/>
      <c r="FN186" s="51"/>
      <c r="FO186" s="51"/>
      <c r="FP186" s="51"/>
      <c r="FQ186" s="51"/>
      <c r="FR186" s="51"/>
      <c r="FS186" s="51"/>
      <c r="FT186" s="51"/>
      <c r="FU186" s="51"/>
      <c r="FV186" s="51"/>
      <c r="FW186" s="51"/>
      <c r="FX186" s="51"/>
      <c r="FY186" s="51"/>
      <c r="FZ186" s="51"/>
      <c r="GA186" s="51"/>
      <c r="GB186" s="51"/>
      <c r="GC186" s="51"/>
      <c r="GD186" s="51"/>
      <c r="GE186" s="51"/>
      <c r="GF186" s="51"/>
      <c r="GG186" s="51"/>
      <c r="GH186" s="51"/>
      <c r="GI186" s="51"/>
      <c r="GJ186" s="51"/>
      <c r="GK186" s="51"/>
      <c r="GL186" s="51"/>
      <c r="GM186" s="51"/>
      <c r="GN186" s="51"/>
      <c r="GO186" s="51"/>
      <c r="GP186" s="51"/>
      <c r="GQ186" s="51"/>
      <c r="GR186" s="51"/>
      <c r="GS186" s="51"/>
      <c r="GT186" s="51"/>
      <c r="GU186" s="51"/>
      <c r="GV186" s="51"/>
      <c r="GW186" s="51"/>
      <c r="GX186" s="51"/>
      <c r="GY186" s="51"/>
      <c r="GZ186" s="51"/>
      <c r="HA186" s="51"/>
      <c r="HB186" s="51"/>
      <c r="HC186" s="51"/>
      <c r="HD186" s="51"/>
      <c r="HE186" s="51"/>
      <c r="HF186" s="51"/>
      <c r="HG186" s="51"/>
      <c r="HH186" s="51"/>
      <c r="HI186" s="51"/>
      <c r="HJ186" s="51"/>
    </row>
    <row r="187" spans="3:218" s="12" customFormat="1" ht="15.5" x14ac:dyDescent="0.35">
      <c r="C187" s="7" t="s">
        <v>49</v>
      </c>
      <c r="D187" s="7"/>
      <c r="E187" s="7"/>
      <c r="F187" s="159" t="s">
        <v>207</v>
      </c>
      <c r="G187" s="7" t="s">
        <v>46</v>
      </c>
      <c r="H187" s="161" t="s">
        <v>387</v>
      </c>
      <c r="I187" s="90"/>
      <c r="J187" s="11"/>
      <c r="K187" s="7">
        <v>26.957999999999998</v>
      </c>
      <c r="L187" s="7">
        <v>26.523</v>
      </c>
      <c r="M187" s="152">
        <f t="shared" si="11"/>
        <v>53.480999999999995</v>
      </c>
      <c r="N187" s="11"/>
      <c r="O187" s="11"/>
      <c r="P187" s="152">
        <f t="shared" si="12"/>
        <v>0</v>
      </c>
      <c r="Q187" s="274"/>
      <c r="R187" s="136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1"/>
      <c r="BH187" s="51"/>
      <c r="BI187" s="51"/>
      <c r="BJ187" s="51"/>
      <c r="BK187" s="51"/>
      <c r="BL187" s="51"/>
      <c r="BM187" s="51"/>
      <c r="BN187" s="51"/>
      <c r="BO187" s="51"/>
      <c r="BP187" s="51"/>
      <c r="BQ187" s="51"/>
      <c r="BR187" s="51"/>
      <c r="BS187" s="51"/>
      <c r="BT187" s="51"/>
      <c r="BU187" s="51"/>
      <c r="BV187" s="51"/>
      <c r="BW187" s="51"/>
      <c r="BX187" s="51"/>
      <c r="BY187" s="51"/>
      <c r="BZ187" s="51"/>
      <c r="CA187" s="51"/>
      <c r="CB187" s="51"/>
      <c r="CC187" s="51"/>
      <c r="CD187" s="51"/>
      <c r="CE187" s="51"/>
      <c r="CF187" s="51"/>
      <c r="CG187" s="51"/>
      <c r="CH187" s="51"/>
      <c r="CI187" s="51"/>
      <c r="CJ187" s="51"/>
      <c r="CK187" s="51"/>
      <c r="CL187" s="51"/>
      <c r="CM187" s="51"/>
      <c r="CN187" s="51"/>
      <c r="CO187" s="51"/>
      <c r="CP187" s="51"/>
      <c r="CQ187" s="51"/>
      <c r="CR187" s="51"/>
      <c r="CS187" s="51"/>
      <c r="CT187" s="51"/>
      <c r="CU187" s="51"/>
      <c r="CV187" s="51"/>
      <c r="CW187" s="51"/>
      <c r="CX187" s="51"/>
      <c r="CY187" s="51"/>
      <c r="CZ187" s="51"/>
      <c r="DA187" s="51"/>
      <c r="DB187" s="51"/>
      <c r="DC187" s="51"/>
      <c r="DD187" s="51"/>
      <c r="DE187" s="51"/>
      <c r="DF187" s="51"/>
      <c r="DG187" s="51"/>
      <c r="DH187" s="51"/>
      <c r="DI187" s="51"/>
      <c r="DJ187" s="51"/>
      <c r="DK187" s="51"/>
      <c r="DL187" s="51"/>
      <c r="DM187" s="51"/>
      <c r="DN187" s="51"/>
      <c r="DO187" s="51"/>
      <c r="DP187" s="51"/>
      <c r="DQ187" s="51"/>
      <c r="DR187" s="51"/>
      <c r="DS187" s="51"/>
      <c r="DT187" s="51"/>
      <c r="DU187" s="51"/>
      <c r="DV187" s="51"/>
      <c r="DW187" s="51"/>
      <c r="DX187" s="51"/>
      <c r="DY187" s="51"/>
      <c r="DZ187" s="51"/>
      <c r="EA187" s="51"/>
      <c r="EB187" s="51"/>
      <c r="EC187" s="51"/>
      <c r="ED187" s="51"/>
      <c r="EE187" s="51"/>
      <c r="EF187" s="51"/>
      <c r="EG187" s="51"/>
      <c r="EH187" s="51"/>
      <c r="EI187" s="51"/>
      <c r="EJ187" s="51"/>
      <c r="EK187" s="51"/>
      <c r="EL187" s="51"/>
      <c r="EM187" s="51"/>
      <c r="EN187" s="51"/>
      <c r="EO187" s="51"/>
      <c r="EP187" s="51"/>
      <c r="EQ187" s="51"/>
      <c r="ER187" s="51"/>
      <c r="ES187" s="51"/>
      <c r="ET187" s="51"/>
      <c r="EU187" s="51"/>
      <c r="EV187" s="51"/>
      <c r="EW187" s="51"/>
      <c r="EX187" s="51"/>
      <c r="EY187" s="51"/>
      <c r="EZ187" s="51"/>
      <c r="FA187" s="51"/>
      <c r="FB187" s="51"/>
      <c r="FC187" s="51"/>
      <c r="FD187" s="51"/>
      <c r="FE187" s="51"/>
      <c r="FF187" s="51"/>
      <c r="FG187" s="51"/>
      <c r="FH187" s="51"/>
      <c r="FI187" s="51"/>
      <c r="FJ187" s="51"/>
      <c r="FK187" s="51"/>
      <c r="FL187" s="51"/>
      <c r="FM187" s="51"/>
      <c r="FN187" s="51"/>
      <c r="FO187" s="51"/>
      <c r="FP187" s="51"/>
      <c r="FQ187" s="51"/>
      <c r="FR187" s="51"/>
      <c r="FS187" s="51"/>
      <c r="FT187" s="51"/>
      <c r="FU187" s="51"/>
      <c r="FV187" s="51"/>
      <c r="FW187" s="51"/>
      <c r="FX187" s="51"/>
      <c r="FY187" s="51"/>
      <c r="FZ187" s="51"/>
      <c r="GA187" s="51"/>
      <c r="GB187" s="51"/>
      <c r="GC187" s="51"/>
      <c r="GD187" s="51"/>
      <c r="GE187" s="51"/>
      <c r="GF187" s="51"/>
      <c r="GG187" s="51"/>
      <c r="GH187" s="51"/>
      <c r="GI187" s="51"/>
      <c r="GJ187" s="51"/>
      <c r="GK187" s="51"/>
      <c r="GL187" s="51"/>
      <c r="GM187" s="51"/>
      <c r="GN187" s="51"/>
      <c r="GO187" s="51"/>
      <c r="GP187" s="51"/>
      <c r="GQ187" s="51"/>
      <c r="GR187" s="51"/>
      <c r="GS187" s="51"/>
      <c r="GT187" s="51"/>
      <c r="GU187" s="51"/>
      <c r="GV187" s="51"/>
      <c r="GW187" s="51"/>
      <c r="GX187" s="51"/>
      <c r="GY187" s="51"/>
      <c r="GZ187" s="51"/>
      <c r="HA187" s="51"/>
      <c r="HB187" s="51"/>
      <c r="HC187" s="51"/>
      <c r="HD187" s="51"/>
      <c r="HE187" s="51"/>
      <c r="HF187" s="51"/>
      <c r="HG187" s="51"/>
      <c r="HH187" s="51"/>
      <c r="HI187" s="51"/>
      <c r="HJ187" s="51"/>
    </row>
    <row r="188" spans="3:218" s="12" customFormat="1" ht="15.5" x14ac:dyDescent="0.35">
      <c r="C188" s="7" t="s">
        <v>49</v>
      </c>
      <c r="D188" s="7"/>
      <c r="E188" s="7"/>
      <c r="F188" s="159" t="s">
        <v>211</v>
      </c>
      <c r="G188" s="7" t="s">
        <v>46</v>
      </c>
      <c r="H188" s="161" t="s">
        <v>402</v>
      </c>
      <c r="I188" s="90"/>
      <c r="J188" s="11"/>
      <c r="K188" s="7">
        <v>27.105</v>
      </c>
      <c r="L188" s="7">
        <v>25.855</v>
      </c>
      <c r="M188" s="152">
        <f t="shared" si="11"/>
        <v>52.96</v>
      </c>
      <c r="N188" s="11"/>
      <c r="O188" s="11"/>
      <c r="P188" s="152">
        <f t="shared" si="12"/>
        <v>0</v>
      </c>
      <c r="Q188" s="274"/>
      <c r="R188" s="136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  <c r="BF188" s="51"/>
      <c r="BG188" s="51"/>
      <c r="BH188" s="51"/>
      <c r="BI188" s="51"/>
      <c r="BJ188" s="51"/>
      <c r="BK188" s="51"/>
      <c r="BL188" s="51"/>
      <c r="BM188" s="51"/>
      <c r="BN188" s="51"/>
      <c r="BO188" s="51"/>
      <c r="BP188" s="51"/>
      <c r="BQ188" s="51"/>
      <c r="BR188" s="51"/>
      <c r="BS188" s="51"/>
      <c r="BT188" s="51"/>
      <c r="BU188" s="51"/>
      <c r="BV188" s="51"/>
      <c r="BW188" s="51"/>
      <c r="BX188" s="51"/>
      <c r="BY188" s="51"/>
      <c r="BZ188" s="51"/>
      <c r="CA188" s="51"/>
      <c r="CB188" s="51"/>
      <c r="CC188" s="51"/>
      <c r="CD188" s="51"/>
      <c r="CE188" s="51"/>
      <c r="CF188" s="51"/>
      <c r="CG188" s="51"/>
      <c r="CH188" s="51"/>
      <c r="CI188" s="51"/>
      <c r="CJ188" s="51"/>
      <c r="CK188" s="51"/>
      <c r="CL188" s="51"/>
      <c r="CM188" s="51"/>
      <c r="CN188" s="51"/>
      <c r="CO188" s="51"/>
      <c r="CP188" s="51"/>
      <c r="CQ188" s="51"/>
      <c r="CR188" s="51"/>
      <c r="CS188" s="51"/>
      <c r="CT188" s="51"/>
      <c r="CU188" s="51"/>
      <c r="CV188" s="51"/>
      <c r="CW188" s="51"/>
      <c r="CX188" s="51"/>
      <c r="CY188" s="51"/>
      <c r="CZ188" s="51"/>
      <c r="DA188" s="51"/>
      <c r="DB188" s="51"/>
      <c r="DC188" s="51"/>
      <c r="DD188" s="51"/>
      <c r="DE188" s="51"/>
      <c r="DF188" s="51"/>
      <c r="DG188" s="51"/>
      <c r="DH188" s="51"/>
      <c r="DI188" s="51"/>
      <c r="DJ188" s="51"/>
      <c r="DK188" s="51"/>
      <c r="DL188" s="51"/>
      <c r="DM188" s="51"/>
      <c r="DN188" s="51"/>
      <c r="DO188" s="51"/>
      <c r="DP188" s="51"/>
      <c r="DQ188" s="51"/>
      <c r="DR188" s="51"/>
      <c r="DS188" s="51"/>
      <c r="DT188" s="51"/>
      <c r="DU188" s="51"/>
      <c r="DV188" s="51"/>
      <c r="DW188" s="51"/>
      <c r="DX188" s="51"/>
      <c r="DY188" s="51"/>
      <c r="DZ188" s="51"/>
      <c r="EA188" s="51"/>
      <c r="EB188" s="51"/>
      <c r="EC188" s="51"/>
      <c r="ED188" s="51"/>
      <c r="EE188" s="51"/>
      <c r="EF188" s="51"/>
      <c r="EG188" s="51"/>
      <c r="EH188" s="51"/>
      <c r="EI188" s="51"/>
      <c r="EJ188" s="51"/>
      <c r="EK188" s="51"/>
      <c r="EL188" s="51"/>
      <c r="EM188" s="51"/>
      <c r="EN188" s="51"/>
      <c r="EO188" s="51"/>
      <c r="EP188" s="51"/>
      <c r="EQ188" s="51"/>
      <c r="ER188" s="51"/>
      <c r="ES188" s="51"/>
      <c r="ET188" s="51"/>
      <c r="EU188" s="51"/>
      <c r="EV188" s="51"/>
      <c r="EW188" s="51"/>
      <c r="EX188" s="51"/>
      <c r="EY188" s="51"/>
      <c r="EZ188" s="51"/>
      <c r="FA188" s="51"/>
      <c r="FB188" s="51"/>
      <c r="FC188" s="51"/>
      <c r="FD188" s="51"/>
      <c r="FE188" s="51"/>
      <c r="FF188" s="51"/>
      <c r="FG188" s="51"/>
      <c r="FH188" s="51"/>
      <c r="FI188" s="51"/>
      <c r="FJ188" s="51"/>
      <c r="FK188" s="51"/>
      <c r="FL188" s="51"/>
      <c r="FM188" s="51"/>
      <c r="FN188" s="51"/>
      <c r="FO188" s="51"/>
      <c r="FP188" s="51"/>
      <c r="FQ188" s="51"/>
      <c r="FR188" s="51"/>
      <c r="FS188" s="51"/>
      <c r="FT188" s="51"/>
      <c r="FU188" s="51"/>
      <c r="FV188" s="51"/>
      <c r="FW188" s="51"/>
      <c r="FX188" s="51"/>
      <c r="FY188" s="51"/>
      <c r="FZ188" s="51"/>
      <c r="GA188" s="51"/>
      <c r="GB188" s="51"/>
      <c r="GC188" s="51"/>
      <c r="GD188" s="51"/>
      <c r="GE188" s="51"/>
      <c r="GF188" s="51"/>
      <c r="GG188" s="51"/>
      <c r="GH188" s="51"/>
      <c r="GI188" s="51"/>
      <c r="GJ188" s="51"/>
      <c r="GK188" s="51"/>
      <c r="GL188" s="51"/>
      <c r="GM188" s="51"/>
      <c r="GN188" s="51"/>
      <c r="GO188" s="51"/>
      <c r="GP188" s="51"/>
      <c r="GQ188" s="51"/>
      <c r="GR188" s="51"/>
      <c r="GS188" s="51"/>
      <c r="GT188" s="51"/>
      <c r="GU188" s="51"/>
      <c r="GV188" s="51"/>
      <c r="GW188" s="51"/>
      <c r="GX188" s="51"/>
      <c r="GY188" s="51"/>
      <c r="GZ188" s="51"/>
      <c r="HA188" s="51"/>
      <c r="HB188" s="51"/>
      <c r="HC188" s="51"/>
      <c r="HD188" s="51"/>
      <c r="HE188" s="51"/>
      <c r="HF188" s="51"/>
      <c r="HG188" s="51"/>
      <c r="HH188" s="51"/>
      <c r="HI188" s="51"/>
      <c r="HJ188" s="51"/>
    </row>
    <row r="189" spans="3:218" s="12" customFormat="1" ht="15.5" x14ac:dyDescent="0.35">
      <c r="C189" s="7" t="s">
        <v>49</v>
      </c>
      <c r="D189" s="7"/>
      <c r="E189" s="7"/>
      <c r="F189" s="159" t="s">
        <v>208</v>
      </c>
      <c r="G189" s="7" t="s">
        <v>46</v>
      </c>
      <c r="H189" s="160" t="s">
        <v>372</v>
      </c>
      <c r="I189" s="90"/>
      <c r="J189" s="11"/>
      <c r="K189" s="7">
        <v>28.120999999999999</v>
      </c>
      <c r="L189" s="7">
        <v>28.359000000000002</v>
      </c>
      <c r="M189" s="152">
        <f t="shared" si="11"/>
        <v>56.480000000000004</v>
      </c>
      <c r="N189" s="11"/>
      <c r="O189" s="11"/>
      <c r="P189" s="152">
        <f t="shared" si="12"/>
        <v>0</v>
      </c>
      <c r="Q189" s="274"/>
      <c r="R189" s="136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51"/>
      <c r="CE189" s="51"/>
      <c r="CF189" s="51"/>
      <c r="CG189" s="51"/>
      <c r="CH189" s="51"/>
      <c r="CI189" s="51"/>
      <c r="CJ189" s="51"/>
      <c r="CK189" s="51"/>
      <c r="CL189" s="51"/>
      <c r="CM189" s="51"/>
      <c r="CN189" s="51"/>
      <c r="CO189" s="51"/>
      <c r="CP189" s="51"/>
      <c r="CQ189" s="51"/>
      <c r="CR189" s="51"/>
      <c r="CS189" s="51"/>
      <c r="CT189" s="51"/>
      <c r="CU189" s="51"/>
      <c r="CV189" s="51"/>
      <c r="CW189" s="51"/>
      <c r="CX189" s="51"/>
      <c r="CY189" s="51"/>
      <c r="CZ189" s="51"/>
      <c r="DA189" s="51"/>
      <c r="DB189" s="51"/>
      <c r="DC189" s="51"/>
      <c r="DD189" s="51"/>
      <c r="DE189" s="51"/>
      <c r="DF189" s="51"/>
      <c r="DG189" s="51"/>
      <c r="DH189" s="51"/>
      <c r="DI189" s="51"/>
      <c r="DJ189" s="51"/>
      <c r="DK189" s="51"/>
      <c r="DL189" s="51"/>
      <c r="DM189" s="51"/>
      <c r="DN189" s="51"/>
      <c r="DO189" s="51"/>
      <c r="DP189" s="51"/>
      <c r="DQ189" s="51"/>
      <c r="DR189" s="51"/>
      <c r="DS189" s="51"/>
      <c r="DT189" s="51"/>
      <c r="DU189" s="51"/>
      <c r="DV189" s="51"/>
      <c r="DW189" s="51"/>
      <c r="DX189" s="51"/>
      <c r="DY189" s="51"/>
      <c r="DZ189" s="51"/>
      <c r="EA189" s="51"/>
      <c r="EB189" s="51"/>
      <c r="EC189" s="51"/>
      <c r="ED189" s="51"/>
      <c r="EE189" s="51"/>
      <c r="EF189" s="51"/>
      <c r="EG189" s="51"/>
      <c r="EH189" s="51"/>
      <c r="EI189" s="51"/>
      <c r="EJ189" s="51"/>
      <c r="EK189" s="51"/>
      <c r="EL189" s="51"/>
      <c r="EM189" s="51"/>
      <c r="EN189" s="51"/>
      <c r="EO189" s="51"/>
      <c r="EP189" s="51"/>
      <c r="EQ189" s="51"/>
      <c r="ER189" s="51"/>
      <c r="ES189" s="51"/>
      <c r="ET189" s="51"/>
      <c r="EU189" s="51"/>
      <c r="EV189" s="51"/>
      <c r="EW189" s="51"/>
      <c r="EX189" s="51"/>
      <c r="EY189" s="51"/>
      <c r="EZ189" s="51"/>
      <c r="FA189" s="51"/>
      <c r="FB189" s="51"/>
      <c r="FC189" s="51"/>
      <c r="FD189" s="51"/>
      <c r="FE189" s="51"/>
      <c r="FF189" s="51"/>
      <c r="FG189" s="51"/>
      <c r="FH189" s="51"/>
      <c r="FI189" s="51"/>
      <c r="FJ189" s="51"/>
      <c r="FK189" s="51"/>
      <c r="FL189" s="51"/>
      <c r="FM189" s="51"/>
      <c r="FN189" s="51"/>
      <c r="FO189" s="51"/>
      <c r="FP189" s="51"/>
      <c r="FQ189" s="51"/>
      <c r="FR189" s="51"/>
      <c r="FS189" s="51"/>
      <c r="FT189" s="51"/>
      <c r="FU189" s="51"/>
      <c r="FV189" s="51"/>
      <c r="FW189" s="51"/>
      <c r="FX189" s="51"/>
      <c r="FY189" s="51"/>
      <c r="FZ189" s="51"/>
      <c r="GA189" s="51"/>
      <c r="GB189" s="51"/>
      <c r="GC189" s="51"/>
      <c r="GD189" s="51"/>
      <c r="GE189" s="51"/>
      <c r="GF189" s="51"/>
      <c r="GG189" s="51"/>
      <c r="GH189" s="51"/>
      <c r="GI189" s="51"/>
      <c r="GJ189" s="51"/>
      <c r="GK189" s="51"/>
      <c r="GL189" s="51"/>
      <c r="GM189" s="51"/>
      <c r="GN189" s="51"/>
      <c r="GO189" s="51"/>
      <c r="GP189" s="51"/>
      <c r="GQ189" s="51"/>
      <c r="GR189" s="51"/>
      <c r="GS189" s="51"/>
      <c r="GT189" s="51"/>
      <c r="GU189" s="51"/>
      <c r="GV189" s="51"/>
      <c r="GW189" s="51"/>
      <c r="GX189" s="51"/>
      <c r="GY189" s="51"/>
      <c r="GZ189" s="51"/>
      <c r="HA189" s="51"/>
      <c r="HB189" s="51"/>
      <c r="HC189" s="51"/>
      <c r="HD189" s="51"/>
      <c r="HE189" s="51"/>
      <c r="HF189" s="51"/>
      <c r="HG189" s="51"/>
      <c r="HH189" s="51"/>
      <c r="HI189" s="51"/>
      <c r="HJ189" s="51"/>
    </row>
    <row r="190" spans="3:218" s="12" customFormat="1" ht="15.5" x14ac:dyDescent="0.35">
      <c r="C190" s="7" t="s">
        <v>49</v>
      </c>
      <c r="D190" s="7"/>
      <c r="E190" s="7"/>
      <c r="F190" s="159" t="s">
        <v>207</v>
      </c>
      <c r="G190" s="7" t="s">
        <v>46</v>
      </c>
      <c r="H190" s="161" t="s">
        <v>418</v>
      </c>
      <c r="I190" s="90"/>
      <c r="J190" s="11"/>
      <c r="K190" s="7">
        <v>28.190999999999999</v>
      </c>
      <c r="L190" s="7">
        <v>100</v>
      </c>
      <c r="M190" s="152">
        <f t="shared" si="11"/>
        <v>128.191</v>
      </c>
      <c r="N190" s="11"/>
      <c r="O190" s="11"/>
      <c r="P190" s="152">
        <f t="shared" si="12"/>
        <v>0</v>
      </c>
      <c r="Q190" s="274"/>
      <c r="R190" s="136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/>
      <c r="BO190" s="51"/>
      <c r="BP190" s="51"/>
      <c r="BQ190" s="51"/>
      <c r="BR190" s="51"/>
      <c r="BS190" s="51"/>
      <c r="BT190" s="51"/>
      <c r="BU190" s="51"/>
      <c r="BV190" s="51"/>
      <c r="BW190" s="51"/>
      <c r="BX190" s="51"/>
      <c r="BY190" s="51"/>
      <c r="BZ190" s="51"/>
      <c r="CA190" s="51"/>
      <c r="CB190" s="51"/>
      <c r="CC190" s="51"/>
      <c r="CD190" s="51"/>
      <c r="CE190" s="51"/>
      <c r="CF190" s="51"/>
      <c r="CG190" s="51"/>
      <c r="CH190" s="51"/>
      <c r="CI190" s="51"/>
      <c r="CJ190" s="51"/>
      <c r="CK190" s="51"/>
      <c r="CL190" s="51"/>
      <c r="CM190" s="51"/>
      <c r="CN190" s="51"/>
      <c r="CO190" s="51"/>
      <c r="CP190" s="51"/>
      <c r="CQ190" s="51"/>
      <c r="CR190" s="51"/>
      <c r="CS190" s="51"/>
      <c r="CT190" s="51"/>
      <c r="CU190" s="51"/>
      <c r="CV190" s="51"/>
      <c r="CW190" s="51"/>
      <c r="CX190" s="51"/>
      <c r="CY190" s="51"/>
      <c r="CZ190" s="51"/>
      <c r="DA190" s="51"/>
      <c r="DB190" s="51"/>
      <c r="DC190" s="51"/>
      <c r="DD190" s="51"/>
      <c r="DE190" s="51"/>
      <c r="DF190" s="51"/>
      <c r="DG190" s="51"/>
      <c r="DH190" s="51"/>
      <c r="DI190" s="51"/>
      <c r="DJ190" s="51"/>
      <c r="DK190" s="51"/>
      <c r="DL190" s="51"/>
      <c r="DM190" s="51"/>
      <c r="DN190" s="51"/>
      <c r="DO190" s="51"/>
      <c r="DP190" s="51"/>
      <c r="DQ190" s="51"/>
      <c r="DR190" s="51"/>
      <c r="DS190" s="51"/>
      <c r="DT190" s="51"/>
      <c r="DU190" s="51"/>
      <c r="DV190" s="51"/>
      <c r="DW190" s="51"/>
      <c r="DX190" s="51"/>
      <c r="DY190" s="51"/>
      <c r="DZ190" s="51"/>
      <c r="EA190" s="51"/>
      <c r="EB190" s="51"/>
      <c r="EC190" s="51"/>
      <c r="ED190" s="51"/>
      <c r="EE190" s="51"/>
      <c r="EF190" s="51"/>
      <c r="EG190" s="51"/>
      <c r="EH190" s="51"/>
      <c r="EI190" s="51"/>
      <c r="EJ190" s="51"/>
      <c r="EK190" s="51"/>
      <c r="EL190" s="51"/>
      <c r="EM190" s="51"/>
      <c r="EN190" s="51"/>
      <c r="EO190" s="51"/>
      <c r="EP190" s="51"/>
      <c r="EQ190" s="51"/>
      <c r="ER190" s="51"/>
      <c r="ES190" s="51"/>
      <c r="ET190" s="51"/>
      <c r="EU190" s="51"/>
      <c r="EV190" s="51"/>
      <c r="EW190" s="51"/>
      <c r="EX190" s="51"/>
      <c r="EY190" s="51"/>
      <c r="EZ190" s="51"/>
      <c r="FA190" s="51"/>
      <c r="FB190" s="51"/>
      <c r="FC190" s="51"/>
      <c r="FD190" s="51"/>
      <c r="FE190" s="51"/>
      <c r="FF190" s="51"/>
      <c r="FG190" s="51"/>
      <c r="FH190" s="51"/>
      <c r="FI190" s="51"/>
      <c r="FJ190" s="51"/>
      <c r="FK190" s="51"/>
      <c r="FL190" s="51"/>
      <c r="FM190" s="51"/>
      <c r="FN190" s="51"/>
      <c r="FO190" s="51"/>
      <c r="FP190" s="51"/>
      <c r="FQ190" s="51"/>
      <c r="FR190" s="51"/>
      <c r="FS190" s="51"/>
      <c r="FT190" s="51"/>
      <c r="FU190" s="51"/>
      <c r="FV190" s="51"/>
      <c r="FW190" s="51"/>
      <c r="FX190" s="51"/>
      <c r="FY190" s="51"/>
      <c r="FZ190" s="51"/>
      <c r="GA190" s="51"/>
      <c r="GB190" s="51"/>
      <c r="GC190" s="51"/>
      <c r="GD190" s="51"/>
      <c r="GE190" s="51"/>
      <c r="GF190" s="51"/>
      <c r="GG190" s="51"/>
      <c r="GH190" s="51"/>
      <c r="GI190" s="51"/>
      <c r="GJ190" s="51"/>
      <c r="GK190" s="51"/>
      <c r="GL190" s="51"/>
      <c r="GM190" s="51"/>
      <c r="GN190" s="51"/>
      <c r="GO190" s="51"/>
      <c r="GP190" s="51"/>
      <c r="GQ190" s="51"/>
      <c r="GR190" s="51"/>
      <c r="GS190" s="51"/>
      <c r="GT190" s="51"/>
      <c r="GU190" s="51"/>
      <c r="GV190" s="51"/>
      <c r="GW190" s="51"/>
      <c r="GX190" s="51"/>
      <c r="GY190" s="51"/>
      <c r="GZ190" s="51"/>
      <c r="HA190" s="51"/>
      <c r="HB190" s="51"/>
      <c r="HC190" s="51"/>
      <c r="HD190" s="51"/>
      <c r="HE190" s="51"/>
      <c r="HF190" s="51"/>
      <c r="HG190" s="51"/>
      <c r="HH190" s="51"/>
      <c r="HI190" s="51"/>
      <c r="HJ190" s="51"/>
    </row>
    <row r="191" spans="3:218" s="12" customFormat="1" ht="15.5" x14ac:dyDescent="0.35">
      <c r="C191" s="7" t="s">
        <v>49</v>
      </c>
      <c r="D191" s="7"/>
      <c r="E191" s="7"/>
      <c r="F191" s="159" t="s">
        <v>208</v>
      </c>
      <c r="G191" s="7" t="s">
        <v>46</v>
      </c>
      <c r="H191" s="160" t="s">
        <v>386</v>
      </c>
      <c r="I191" s="90"/>
      <c r="J191" s="11"/>
      <c r="K191" s="7">
        <v>28.552</v>
      </c>
      <c r="L191" s="7">
        <v>22.875</v>
      </c>
      <c r="M191" s="152">
        <f t="shared" si="11"/>
        <v>51.427</v>
      </c>
      <c r="N191" s="11"/>
      <c r="O191" s="173">
        <v>5</v>
      </c>
      <c r="P191" s="152">
        <f t="shared" si="12"/>
        <v>5</v>
      </c>
      <c r="Q191" s="274"/>
      <c r="R191" s="136"/>
      <c r="S191" s="51">
        <v>5</v>
      </c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  <c r="BE191" s="51"/>
      <c r="BF191" s="51"/>
      <c r="BG191" s="51"/>
      <c r="BH191" s="51"/>
      <c r="BI191" s="51"/>
      <c r="BJ191" s="51"/>
      <c r="BK191" s="51"/>
      <c r="BL191" s="51"/>
      <c r="BM191" s="51"/>
      <c r="BN191" s="51"/>
      <c r="BO191" s="51"/>
      <c r="BP191" s="51"/>
      <c r="BQ191" s="51"/>
      <c r="BR191" s="51"/>
      <c r="BS191" s="51"/>
      <c r="BT191" s="51"/>
      <c r="BU191" s="51"/>
      <c r="BV191" s="51"/>
      <c r="BW191" s="51"/>
      <c r="BX191" s="51"/>
      <c r="BY191" s="51"/>
      <c r="BZ191" s="51"/>
      <c r="CA191" s="51"/>
      <c r="CB191" s="51"/>
      <c r="CC191" s="51"/>
      <c r="CD191" s="51"/>
      <c r="CE191" s="51"/>
      <c r="CF191" s="51"/>
      <c r="CG191" s="51"/>
      <c r="CH191" s="51"/>
      <c r="CI191" s="51"/>
      <c r="CJ191" s="51"/>
      <c r="CK191" s="51"/>
      <c r="CL191" s="51"/>
      <c r="CM191" s="51"/>
      <c r="CN191" s="51"/>
      <c r="CO191" s="51"/>
      <c r="CP191" s="51"/>
      <c r="CQ191" s="51"/>
      <c r="CR191" s="51"/>
      <c r="CS191" s="51"/>
      <c r="CT191" s="51"/>
      <c r="CU191" s="51"/>
      <c r="CV191" s="51"/>
      <c r="CW191" s="51"/>
      <c r="CX191" s="51"/>
      <c r="CY191" s="51"/>
      <c r="CZ191" s="51"/>
      <c r="DA191" s="51"/>
      <c r="DB191" s="51"/>
      <c r="DC191" s="51"/>
      <c r="DD191" s="51"/>
      <c r="DE191" s="51"/>
      <c r="DF191" s="51"/>
      <c r="DG191" s="51"/>
      <c r="DH191" s="51"/>
      <c r="DI191" s="51"/>
      <c r="DJ191" s="51"/>
      <c r="DK191" s="51"/>
      <c r="DL191" s="51"/>
      <c r="DM191" s="51"/>
      <c r="DN191" s="51"/>
      <c r="DO191" s="51"/>
      <c r="DP191" s="51"/>
      <c r="DQ191" s="51"/>
      <c r="DR191" s="51"/>
      <c r="DS191" s="51"/>
      <c r="DT191" s="51"/>
      <c r="DU191" s="51"/>
      <c r="DV191" s="51"/>
      <c r="DW191" s="51"/>
      <c r="DX191" s="51"/>
      <c r="DY191" s="51"/>
      <c r="DZ191" s="51"/>
      <c r="EA191" s="51"/>
      <c r="EB191" s="51"/>
      <c r="EC191" s="51"/>
      <c r="ED191" s="51"/>
      <c r="EE191" s="51"/>
      <c r="EF191" s="51"/>
      <c r="EG191" s="51"/>
      <c r="EH191" s="51"/>
      <c r="EI191" s="51"/>
      <c r="EJ191" s="51"/>
      <c r="EK191" s="51"/>
      <c r="EL191" s="51"/>
      <c r="EM191" s="51"/>
      <c r="EN191" s="51"/>
      <c r="EO191" s="51"/>
      <c r="EP191" s="51"/>
      <c r="EQ191" s="51"/>
      <c r="ER191" s="51"/>
      <c r="ES191" s="51"/>
      <c r="ET191" s="51"/>
      <c r="EU191" s="51"/>
      <c r="EV191" s="51"/>
      <c r="EW191" s="51"/>
      <c r="EX191" s="51"/>
      <c r="EY191" s="51"/>
      <c r="EZ191" s="51"/>
      <c r="FA191" s="51"/>
      <c r="FB191" s="51"/>
      <c r="FC191" s="51"/>
      <c r="FD191" s="51"/>
      <c r="FE191" s="51"/>
      <c r="FF191" s="51"/>
      <c r="FG191" s="51"/>
      <c r="FH191" s="51"/>
      <c r="FI191" s="51"/>
      <c r="FJ191" s="51"/>
      <c r="FK191" s="51"/>
      <c r="FL191" s="51"/>
      <c r="FM191" s="51"/>
      <c r="FN191" s="51"/>
      <c r="FO191" s="51"/>
      <c r="FP191" s="51"/>
      <c r="FQ191" s="51"/>
      <c r="FR191" s="51"/>
      <c r="FS191" s="51"/>
      <c r="FT191" s="51"/>
      <c r="FU191" s="51"/>
      <c r="FV191" s="51"/>
      <c r="FW191" s="51"/>
      <c r="FX191" s="51"/>
      <c r="FY191" s="51"/>
      <c r="FZ191" s="51"/>
      <c r="GA191" s="51"/>
      <c r="GB191" s="51"/>
      <c r="GC191" s="51"/>
      <c r="GD191" s="51"/>
      <c r="GE191" s="51"/>
      <c r="GF191" s="51"/>
      <c r="GG191" s="51"/>
      <c r="GH191" s="51"/>
      <c r="GI191" s="51"/>
      <c r="GJ191" s="51"/>
      <c r="GK191" s="51"/>
      <c r="GL191" s="51"/>
      <c r="GM191" s="51"/>
      <c r="GN191" s="51"/>
      <c r="GO191" s="51"/>
      <c r="GP191" s="51"/>
      <c r="GQ191" s="51"/>
      <c r="GR191" s="51"/>
      <c r="GS191" s="51"/>
      <c r="GT191" s="51"/>
      <c r="GU191" s="51"/>
      <c r="GV191" s="51"/>
      <c r="GW191" s="51"/>
      <c r="GX191" s="51"/>
      <c r="GY191" s="51"/>
      <c r="GZ191" s="51"/>
      <c r="HA191" s="51"/>
      <c r="HB191" s="51"/>
      <c r="HC191" s="51"/>
      <c r="HD191" s="51"/>
      <c r="HE191" s="51"/>
      <c r="HF191" s="51"/>
      <c r="HG191" s="51"/>
      <c r="HH191" s="51"/>
      <c r="HI191" s="51"/>
      <c r="HJ191" s="51"/>
    </row>
    <row r="192" spans="3:218" s="12" customFormat="1" ht="15.5" x14ac:dyDescent="0.35">
      <c r="C192" s="7" t="s">
        <v>49</v>
      </c>
      <c r="D192" s="7"/>
      <c r="E192" s="7"/>
      <c r="F192" s="159" t="s">
        <v>207</v>
      </c>
      <c r="G192" s="7" t="s">
        <v>46</v>
      </c>
      <c r="H192" s="161" t="s">
        <v>371</v>
      </c>
      <c r="I192" s="90"/>
      <c r="J192" s="11"/>
      <c r="K192" s="7">
        <v>28.619</v>
      </c>
      <c r="L192" s="7">
        <v>100</v>
      </c>
      <c r="M192" s="152">
        <f t="shared" si="11"/>
        <v>128.619</v>
      </c>
      <c r="N192" s="11"/>
      <c r="O192" s="11"/>
      <c r="P192" s="152">
        <f t="shared" si="12"/>
        <v>0</v>
      </c>
      <c r="Q192" s="274"/>
      <c r="R192" s="136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  <c r="BD192" s="51"/>
      <c r="BE192" s="51"/>
      <c r="BF192" s="51"/>
      <c r="BG192" s="51"/>
      <c r="BH192" s="51"/>
      <c r="BI192" s="51"/>
      <c r="BJ192" s="51"/>
      <c r="BK192" s="51"/>
      <c r="BL192" s="51"/>
      <c r="BM192" s="51"/>
      <c r="BN192" s="51"/>
      <c r="BO192" s="51"/>
      <c r="BP192" s="51"/>
      <c r="BQ192" s="51"/>
      <c r="BR192" s="51"/>
      <c r="BS192" s="51"/>
      <c r="BT192" s="51"/>
      <c r="BU192" s="51"/>
      <c r="BV192" s="51"/>
      <c r="BW192" s="51"/>
      <c r="BX192" s="51"/>
      <c r="BY192" s="51"/>
      <c r="BZ192" s="51"/>
      <c r="CA192" s="51"/>
      <c r="CB192" s="51"/>
      <c r="CC192" s="51"/>
      <c r="CD192" s="51"/>
      <c r="CE192" s="51"/>
      <c r="CF192" s="51"/>
      <c r="CG192" s="51"/>
      <c r="CH192" s="51"/>
      <c r="CI192" s="51"/>
      <c r="CJ192" s="51"/>
      <c r="CK192" s="51"/>
      <c r="CL192" s="51"/>
      <c r="CM192" s="51"/>
      <c r="CN192" s="51"/>
      <c r="CO192" s="51"/>
      <c r="CP192" s="51"/>
      <c r="CQ192" s="51"/>
      <c r="CR192" s="51"/>
      <c r="CS192" s="51"/>
      <c r="CT192" s="51"/>
      <c r="CU192" s="51"/>
      <c r="CV192" s="51"/>
      <c r="CW192" s="51"/>
      <c r="CX192" s="51"/>
      <c r="CY192" s="51"/>
      <c r="CZ192" s="51"/>
      <c r="DA192" s="51"/>
      <c r="DB192" s="51"/>
      <c r="DC192" s="51"/>
      <c r="DD192" s="51"/>
      <c r="DE192" s="51"/>
      <c r="DF192" s="51"/>
      <c r="DG192" s="51"/>
      <c r="DH192" s="51"/>
      <c r="DI192" s="51"/>
      <c r="DJ192" s="51"/>
      <c r="DK192" s="51"/>
      <c r="DL192" s="51"/>
      <c r="DM192" s="51"/>
      <c r="DN192" s="51"/>
      <c r="DO192" s="51"/>
      <c r="DP192" s="51"/>
      <c r="DQ192" s="51"/>
      <c r="DR192" s="51"/>
      <c r="DS192" s="51"/>
      <c r="DT192" s="51"/>
      <c r="DU192" s="51"/>
      <c r="DV192" s="51"/>
      <c r="DW192" s="51"/>
      <c r="DX192" s="51"/>
      <c r="DY192" s="51"/>
      <c r="DZ192" s="51"/>
      <c r="EA192" s="51"/>
      <c r="EB192" s="51"/>
      <c r="EC192" s="51"/>
      <c r="ED192" s="51"/>
      <c r="EE192" s="51"/>
      <c r="EF192" s="51"/>
      <c r="EG192" s="51"/>
      <c r="EH192" s="51"/>
      <c r="EI192" s="51"/>
      <c r="EJ192" s="51"/>
      <c r="EK192" s="51"/>
      <c r="EL192" s="51"/>
      <c r="EM192" s="51"/>
      <c r="EN192" s="51"/>
      <c r="EO192" s="51"/>
      <c r="EP192" s="51"/>
      <c r="EQ192" s="51"/>
      <c r="ER192" s="51"/>
      <c r="ES192" s="51"/>
      <c r="ET192" s="51"/>
      <c r="EU192" s="51"/>
      <c r="EV192" s="51"/>
      <c r="EW192" s="51"/>
      <c r="EX192" s="51"/>
      <c r="EY192" s="51"/>
      <c r="EZ192" s="51"/>
      <c r="FA192" s="51"/>
      <c r="FB192" s="51"/>
      <c r="FC192" s="51"/>
      <c r="FD192" s="51"/>
      <c r="FE192" s="51"/>
      <c r="FF192" s="51"/>
      <c r="FG192" s="51"/>
      <c r="FH192" s="51"/>
      <c r="FI192" s="51"/>
      <c r="FJ192" s="51"/>
      <c r="FK192" s="51"/>
      <c r="FL192" s="51"/>
      <c r="FM192" s="51"/>
      <c r="FN192" s="51"/>
      <c r="FO192" s="51"/>
      <c r="FP192" s="51"/>
      <c r="FQ192" s="51"/>
      <c r="FR192" s="51"/>
      <c r="FS192" s="51"/>
      <c r="FT192" s="51"/>
      <c r="FU192" s="51"/>
      <c r="FV192" s="51"/>
      <c r="FW192" s="51"/>
      <c r="FX192" s="51"/>
      <c r="FY192" s="51"/>
      <c r="FZ192" s="51"/>
      <c r="GA192" s="51"/>
      <c r="GB192" s="51"/>
      <c r="GC192" s="51"/>
      <c r="GD192" s="51"/>
      <c r="GE192" s="51"/>
      <c r="GF192" s="51"/>
      <c r="GG192" s="51"/>
      <c r="GH192" s="51"/>
      <c r="GI192" s="51"/>
      <c r="GJ192" s="51"/>
      <c r="GK192" s="51"/>
      <c r="GL192" s="51"/>
      <c r="GM192" s="51"/>
      <c r="GN192" s="51"/>
      <c r="GO192" s="51"/>
      <c r="GP192" s="51"/>
      <c r="GQ192" s="51"/>
      <c r="GR192" s="51"/>
      <c r="GS192" s="51"/>
      <c r="GT192" s="51"/>
      <c r="GU192" s="51"/>
      <c r="GV192" s="51"/>
      <c r="GW192" s="51"/>
      <c r="GX192" s="51"/>
      <c r="GY192" s="51"/>
      <c r="GZ192" s="51"/>
      <c r="HA192" s="51"/>
      <c r="HB192" s="51"/>
      <c r="HC192" s="51"/>
      <c r="HD192" s="51"/>
      <c r="HE192" s="51"/>
      <c r="HF192" s="51"/>
      <c r="HG192" s="51"/>
      <c r="HH192" s="51"/>
      <c r="HI192" s="51"/>
      <c r="HJ192" s="51"/>
    </row>
    <row r="193" spans="3:218" s="12" customFormat="1" ht="15.5" x14ac:dyDescent="0.35">
      <c r="C193" s="7" t="s">
        <v>49</v>
      </c>
      <c r="D193" s="7"/>
      <c r="E193" s="7"/>
      <c r="F193" s="159" t="s">
        <v>210</v>
      </c>
      <c r="G193" s="7" t="s">
        <v>46</v>
      </c>
      <c r="H193" s="160" t="s">
        <v>361</v>
      </c>
      <c r="I193" s="90"/>
      <c r="J193" s="11"/>
      <c r="K193" s="7">
        <v>29.027000000000001</v>
      </c>
      <c r="L193" s="7">
        <v>24.513999999999999</v>
      </c>
      <c r="M193" s="152">
        <f t="shared" si="11"/>
        <v>53.540999999999997</v>
      </c>
      <c r="N193" s="11"/>
      <c r="O193" s="173">
        <v>2</v>
      </c>
      <c r="P193" s="152">
        <f t="shared" si="12"/>
        <v>2</v>
      </c>
      <c r="Q193" s="274"/>
      <c r="R193" s="136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1"/>
      <c r="BH193" s="51"/>
      <c r="BI193" s="51"/>
      <c r="BJ193" s="51"/>
      <c r="BK193" s="51"/>
      <c r="BL193" s="51"/>
      <c r="BM193" s="51"/>
      <c r="BN193" s="51"/>
      <c r="BO193" s="51"/>
      <c r="BP193" s="51"/>
      <c r="BQ193" s="51"/>
      <c r="BR193" s="51"/>
      <c r="BS193" s="51"/>
      <c r="BT193" s="51"/>
      <c r="BU193" s="51"/>
      <c r="BV193" s="51"/>
      <c r="BW193" s="51"/>
      <c r="BX193" s="51"/>
      <c r="BY193" s="51"/>
      <c r="BZ193" s="51"/>
      <c r="CA193" s="51"/>
      <c r="CB193" s="51"/>
      <c r="CC193" s="51"/>
      <c r="CD193" s="51"/>
      <c r="CE193" s="51"/>
      <c r="CF193" s="51"/>
      <c r="CG193" s="51"/>
      <c r="CH193" s="51"/>
      <c r="CI193" s="51"/>
      <c r="CJ193" s="51"/>
      <c r="CK193" s="51"/>
      <c r="CL193" s="51"/>
      <c r="CM193" s="51"/>
      <c r="CN193" s="51"/>
      <c r="CO193" s="51"/>
      <c r="CP193" s="51"/>
      <c r="CQ193" s="51"/>
      <c r="CR193" s="51"/>
      <c r="CS193" s="51"/>
      <c r="CT193" s="51"/>
      <c r="CU193" s="51"/>
      <c r="CV193" s="51"/>
      <c r="CW193" s="51"/>
      <c r="CX193" s="51"/>
      <c r="CY193" s="51"/>
      <c r="CZ193" s="51"/>
      <c r="DA193" s="51"/>
      <c r="DB193" s="51"/>
      <c r="DC193" s="51"/>
      <c r="DD193" s="51"/>
      <c r="DE193" s="51"/>
      <c r="DF193" s="51"/>
      <c r="DG193" s="51"/>
      <c r="DH193" s="51"/>
      <c r="DI193" s="51"/>
      <c r="DJ193" s="51"/>
      <c r="DK193" s="51"/>
      <c r="DL193" s="51"/>
      <c r="DM193" s="51"/>
      <c r="DN193" s="51"/>
      <c r="DO193" s="51"/>
      <c r="DP193" s="51"/>
      <c r="DQ193" s="51"/>
      <c r="DR193" s="51"/>
      <c r="DS193" s="51"/>
      <c r="DT193" s="51"/>
      <c r="DU193" s="51"/>
      <c r="DV193" s="51"/>
      <c r="DW193" s="51"/>
      <c r="DX193" s="51"/>
      <c r="DY193" s="51"/>
      <c r="DZ193" s="51"/>
      <c r="EA193" s="51"/>
      <c r="EB193" s="51"/>
      <c r="EC193" s="51"/>
      <c r="ED193" s="51"/>
      <c r="EE193" s="51"/>
      <c r="EF193" s="51"/>
      <c r="EG193" s="51"/>
      <c r="EH193" s="51"/>
      <c r="EI193" s="51"/>
      <c r="EJ193" s="51"/>
      <c r="EK193" s="51"/>
      <c r="EL193" s="51"/>
      <c r="EM193" s="51"/>
      <c r="EN193" s="51"/>
      <c r="EO193" s="51"/>
      <c r="EP193" s="51"/>
      <c r="EQ193" s="51"/>
      <c r="ER193" s="51"/>
      <c r="ES193" s="51"/>
      <c r="ET193" s="51"/>
      <c r="EU193" s="51"/>
      <c r="EV193" s="51"/>
      <c r="EW193" s="51"/>
      <c r="EX193" s="51"/>
      <c r="EY193" s="51"/>
      <c r="EZ193" s="51"/>
      <c r="FA193" s="51"/>
      <c r="FB193" s="51"/>
      <c r="FC193" s="51"/>
      <c r="FD193" s="51"/>
      <c r="FE193" s="51"/>
      <c r="FF193" s="51"/>
      <c r="FG193" s="51"/>
      <c r="FH193" s="51"/>
      <c r="FI193" s="51"/>
      <c r="FJ193" s="51"/>
      <c r="FK193" s="51"/>
      <c r="FL193" s="51"/>
      <c r="FM193" s="51"/>
      <c r="FN193" s="51"/>
      <c r="FO193" s="51"/>
      <c r="FP193" s="51"/>
      <c r="FQ193" s="51"/>
      <c r="FR193" s="51"/>
      <c r="FS193" s="51"/>
      <c r="FT193" s="51"/>
      <c r="FU193" s="51"/>
      <c r="FV193" s="51"/>
      <c r="FW193" s="51"/>
      <c r="FX193" s="51"/>
      <c r="FY193" s="51"/>
      <c r="FZ193" s="51"/>
      <c r="GA193" s="51"/>
      <c r="GB193" s="51"/>
      <c r="GC193" s="51"/>
      <c r="GD193" s="51"/>
      <c r="GE193" s="51"/>
      <c r="GF193" s="51"/>
      <c r="GG193" s="51"/>
      <c r="GH193" s="51"/>
      <c r="GI193" s="51"/>
      <c r="GJ193" s="51"/>
      <c r="GK193" s="51"/>
      <c r="GL193" s="51"/>
      <c r="GM193" s="51"/>
      <c r="GN193" s="51"/>
      <c r="GO193" s="51"/>
      <c r="GP193" s="51"/>
      <c r="GQ193" s="51"/>
      <c r="GR193" s="51"/>
      <c r="GS193" s="51"/>
      <c r="GT193" s="51"/>
      <c r="GU193" s="51"/>
      <c r="GV193" s="51"/>
      <c r="GW193" s="51"/>
      <c r="GX193" s="51"/>
      <c r="GY193" s="51"/>
      <c r="GZ193" s="51"/>
      <c r="HA193" s="51"/>
      <c r="HB193" s="51"/>
      <c r="HC193" s="51"/>
      <c r="HD193" s="51"/>
      <c r="HE193" s="51"/>
      <c r="HF193" s="51"/>
      <c r="HG193" s="51"/>
      <c r="HH193" s="51"/>
      <c r="HI193" s="51"/>
      <c r="HJ193" s="51"/>
    </row>
    <row r="194" spans="3:218" s="12" customFormat="1" ht="15.5" x14ac:dyDescent="0.35">
      <c r="C194" s="7" t="s">
        <v>49</v>
      </c>
      <c r="D194" s="7"/>
      <c r="E194" s="7"/>
      <c r="F194" s="159" t="s">
        <v>207</v>
      </c>
      <c r="G194" s="7" t="s">
        <v>46</v>
      </c>
      <c r="H194" s="161" t="s">
        <v>381</v>
      </c>
      <c r="I194" s="90"/>
      <c r="J194" s="11"/>
      <c r="K194" s="7">
        <v>30.574999999999999</v>
      </c>
      <c r="L194" s="7">
        <v>27.844000000000001</v>
      </c>
      <c r="M194" s="152">
        <f t="shared" si="11"/>
        <v>58.418999999999997</v>
      </c>
      <c r="N194" s="11"/>
      <c r="O194" s="11"/>
      <c r="P194" s="152">
        <f t="shared" si="12"/>
        <v>0</v>
      </c>
      <c r="Q194" s="274"/>
      <c r="R194" s="136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  <c r="BD194" s="51"/>
      <c r="BE194" s="51"/>
      <c r="BF194" s="51"/>
      <c r="BG194" s="51"/>
      <c r="BH194" s="51"/>
      <c r="BI194" s="51"/>
      <c r="BJ194" s="51"/>
      <c r="BK194" s="51"/>
      <c r="BL194" s="51"/>
      <c r="BM194" s="51"/>
      <c r="BN194" s="51"/>
      <c r="BO194" s="51"/>
      <c r="BP194" s="51"/>
      <c r="BQ194" s="51"/>
      <c r="BR194" s="51"/>
      <c r="BS194" s="51"/>
      <c r="BT194" s="51"/>
      <c r="BU194" s="51"/>
      <c r="BV194" s="51"/>
      <c r="BW194" s="51"/>
      <c r="BX194" s="51"/>
      <c r="BY194" s="51"/>
      <c r="BZ194" s="51"/>
      <c r="CA194" s="51"/>
      <c r="CB194" s="51"/>
      <c r="CC194" s="51"/>
      <c r="CD194" s="51"/>
      <c r="CE194" s="51"/>
      <c r="CF194" s="51"/>
      <c r="CG194" s="51"/>
      <c r="CH194" s="51"/>
      <c r="CI194" s="51"/>
      <c r="CJ194" s="51"/>
      <c r="CK194" s="51"/>
      <c r="CL194" s="51"/>
      <c r="CM194" s="51"/>
      <c r="CN194" s="51"/>
      <c r="CO194" s="51"/>
      <c r="CP194" s="51"/>
      <c r="CQ194" s="51"/>
      <c r="CR194" s="51"/>
      <c r="CS194" s="51"/>
      <c r="CT194" s="51"/>
      <c r="CU194" s="51"/>
      <c r="CV194" s="51"/>
      <c r="CW194" s="51"/>
      <c r="CX194" s="51"/>
      <c r="CY194" s="51"/>
      <c r="CZ194" s="51"/>
      <c r="DA194" s="51"/>
      <c r="DB194" s="51"/>
      <c r="DC194" s="51"/>
      <c r="DD194" s="51"/>
      <c r="DE194" s="51"/>
      <c r="DF194" s="51"/>
      <c r="DG194" s="51"/>
      <c r="DH194" s="51"/>
      <c r="DI194" s="51"/>
      <c r="DJ194" s="51"/>
      <c r="DK194" s="51"/>
      <c r="DL194" s="51"/>
      <c r="DM194" s="51"/>
      <c r="DN194" s="51"/>
      <c r="DO194" s="51"/>
      <c r="DP194" s="51"/>
      <c r="DQ194" s="51"/>
      <c r="DR194" s="51"/>
      <c r="DS194" s="51"/>
      <c r="DT194" s="51"/>
      <c r="DU194" s="51"/>
      <c r="DV194" s="51"/>
      <c r="DW194" s="51"/>
      <c r="DX194" s="51"/>
      <c r="DY194" s="51"/>
      <c r="DZ194" s="51"/>
      <c r="EA194" s="51"/>
      <c r="EB194" s="51"/>
      <c r="EC194" s="51"/>
      <c r="ED194" s="51"/>
      <c r="EE194" s="51"/>
      <c r="EF194" s="51"/>
      <c r="EG194" s="51"/>
      <c r="EH194" s="51"/>
      <c r="EI194" s="51"/>
      <c r="EJ194" s="51"/>
      <c r="EK194" s="51"/>
      <c r="EL194" s="51"/>
      <c r="EM194" s="51"/>
      <c r="EN194" s="51"/>
      <c r="EO194" s="51"/>
      <c r="EP194" s="51"/>
      <c r="EQ194" s="51"/>
      <c r="ER194" s="51"/>
      <c r="ES194" s="51"/>
      <c r="ET194" s="51"/>
      <c r="EU194" s="51"/>
      <c r="EV194" s="51"/>
      <c r="EW194" s="51"/>
      <c r="EX194" s="51"/>
      <c r="EY194" s="51"/>
      <c r="EZ194" s="51"/>
      <c r="FA194" s="51"/>
      <c r="FB194" s="51"/>
      <c r="FC194" s="51"/>
      <c r="FD194" s="51"/>
      <c r="FE194" s="51"/>
      <c r="FF194" s="51"/>
      <c r="FG194" s="51"/>
      <c r="FH194" s="51"/>
      <c r="FI194" s="51"/>
      <c r="FJ194" s="51"/>
      <c r="FK194" s="51"/>
      <c r="FL194" s="51"/>
      <c r="FM194" s="51"/>
      <c r="FN194" s="51"/>
      <c r="FO194" s="51"/>
      <c r="FP194" s="51"/>
      <c r="FQ194" s="51"/>
      <c r="FR194" s="51"/>
      <c r="FS194" s="51"/>
      <c r="FT194" s="51"/>
      <c r="FU194" s="51"/>
      <c r="FV194" s="51"/>
      <c r="FW194" s="51"/>
      <c r="FX194" s="51"/>
      <c r="FY194" s="51"/>
      <c r="FZ194" s="51"/>
      <c r="GA194" s="51"/>
      <c r="GB194" s="51"/>
      <c r="GC194" s="51"/>
      <c r="GD194" s="51"/>
      <c r="GE194" s="51"/>
      <c r="GF194" s="51"/>
      <c r="GG194" s="51"/>
      <c r="GH194" s="51"/>
      <c r="GI194" s="51"/>
      <c r="GJ194" s="51"/>
      <c r="GK194" s="51"/>
      <c r="GL194" s="51"/>
      <c r="GM194" s="51"/>
      <c r="GN194" s="51"/>
      <c r="GO194" s="51"/>
      <c r="GP194" s="51"/>
      <c r="GQ194" s="51"/>
      <c r="GR194" s="51"/>
      <c r="GS194" s="51"/>
      <c r="GT194" s="51"/>
      <c r="GU194" s="51"/>
      <c r="GV194" s="51"/>
      <c r="GW194" s="51"/>
      <c r="GX194" s="51"/>
      <c r="GY194" s="51"/>
      <c r="GZ194" s="51"/>
      <c r="HA194" s="51"/>
      <c r="HB194" s="51"/>
      <c r="HC194" s="51"/>
      <c r="HD194" s="51"/>
      <c r="HE194" s="51"/>
      <c r="HF194" s="51"/>
      <c r="HG194" s="51"/>
      <c r="HH194" s="51"/>
      <c r="HI194" s="51"/>
      <c r="HJ194" s="51"/>
    </row>
    <row r="195" spans="3:218" s="12" customFormat="1" ht="15.5" x14ac:dyDescent="0.35">
      <c r="C195" s="7" t="s">
        <v>49</v>
      </c>
      <c r="D195" s="7"/>
      <c r="E195" s="7"/>
      <c r="F195" s="159" t="s">
        <v>207</v>
      </c>
      <c r="G195" s="7" t="s">
        <v>46</v>
      </c>
      <c r="H195" s="161" t="s">
        <v>412</v>
      </c>
      <c r="I195" s="90"/>
      <c r="J195" s="11"/>
      <c r="K195" s="7">
        <v>31.154</v>
      </c>
      <c r="L195" s="7">
        <v>30.166</v>
      </c>
      <c r="M195" s="152">
        <f t="shared" si="11"/>
        <v>61.32</v>
      </c>
      <c r="N195" s="11"/>
      <c r="O195" s="11"/>
      <c r="P195" s="152">
        <f t="shared" si="12"/>
        <v>0</v>
      </c>
      <c r="Q195" s="274"/>
      <c r="R195" s="136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51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1"/>
      <c r="BD195" s="51"/>
      <c r="BE195" s="51"/>
      <c r="BF195" s="51"/>
      <c r="BG195" s="51"/>
      <c r="BH195" s="51"/>
      <c r="BI195" s="51"/>
      <c r="BJ195" s="51"/>
      <c r="BK195" s="51"/>
      <c r="BL195" s="51"/>
      <c r="BM195" s="51"/>
      <c r="BN195" s="51"/>
      <c r="BO195" s="51"/>
      <c r="BP195" s="51"/>
      <c r="BQ195" s="51"/>
      <c r="BR195" s="51"/>
      <c r="BS195" s="51"/>
      <c r="BT195" s="51"/>
      <c r="BU195" s="51"/>
      <c r="BV195" s="51"/>
      <c r="BW195" s="51"/>
      <c r="BX195" s="51"/>
      <c r="BY195" s="51"/>
      <c r="BZ195" s="51"/>
      <c r="CA195" s="51"/>
      <c r="CB195" s="51"/>
      <c r="CC195" s="51"/>
      <c r="CD195" s="51"/>
      <c r="CE195" s="51"/>
      <c r="CF195" s="51"/>
      <c r="CG195" s="51"/>
      <c r="CH195" s="51"/>
      <c r="CI195" s="51"/>
      <c r="CJ195" s="51"/>
      <c r="CK195" s="51"/>
      <c r="CL195" s="51"/>
      <c r="CM195" s="51"/>
      <c r="CN195" s="51"/>
      <c r="CO195" s="51"/>
      <c r="CP195" s="51"/>
      <c r="CQ195" s="51"/>
      <c r="CR195" s="51"/>
      <c r="CS195" s="51"/>
      <c r="CT195" s="51"/>
      <c r="CU195" s="51"/>
      <c r="CV195" s="51"/>
      <c r="CW195" s="51"/>
      <c r="CX195" s="51"/>
      <c r="CY195" s="51"/>
      <c r="CZ195" s="51"/>
      <c r="DA195" s="51"/>
      <c r="DB195" s="51"/>
      <c r="DC195" s="51"/>
      <c r="DD195" s="51"/>
      <c r="DE195" s="51"/>
      <c r="DF195" s="51"/>
      <c r="DG195" s="51"/>
      <c r="DH195" s="51"/>
      <c r="DI195" s="51"/>
      <c r="DJ195" s="51"/>
      <c r="DK195" s="51"/>
      <c r="DL195" s="51"/>
      <c r="DM195" s="51"/>
      <c r="DN195" s="51"/>
      <c r="DO195" s="51"/>
      <c r="DP195" s="51"/>
      <c r="DQ195" s="51"/>
      <c r="DR195" s="51"/>
      <c r="DS195" s="51"/>
      <c r="DT195" s="51"/>
      <c r="DU195" s="51"/>
      <c r="DV195" s="51"/>
      <c r="DW195" s="51"/>
      <c r="DX195" s="51"/>
      <c r="DY195" s="51"/>
      <c r="DZ195" s="51"/>
      <c r="EA195" s="51"/>
      <c r="EB195" s="51"/>
      <c r="EC195" s="51"/>
      <c r="ED195" s="51"/>
      <c r="EE195" s="51"/>
      <c r="EF195" s="51"/>
      <c r="EG195" s="51"/>
      <c r="EH195" s="51"/>
      <c r="EI195" s="51"/>
      <c r="EJ195" s="51"/>
      <c r="EK195" s="51"/>
      <c r="EL195" s="51"/>
      <c r="EM195" s="51"/>
      <c r="EN195" s="51"/>
      <c r="EO195" s="51"/>
      <c r="EP195" s="51"/>
      <c r="EQ195" s="51"/>
      <c r="ER195" s="51"/>
      <c r="ES195" s="51"/>
      <c r="ET195" s="51"/>
      <c r="EU195" s="51"/>
      <c r="EV195" s="51"/>
      <c r="EW195" s="51"/>
      <c r="EX195" s="51"/>
      <c r="EY195" s="51"/>
      <c r="EZ195" s="51"/>
      <c r="FA195" s="51"/>
      <c r="FB195" s="51"/>
      <c r="FC195" s="51"/>
      <c r="FD195" s="51"/>
      <c r="FE195" s="51"/>
      <c r="FF195" s="51"/>
      <c r="FG195" s="51"/>
      <c r="FH195" s="51"/>
      <c r="FI195" s="51"/>
      <c r="FJ195" s="51"/>
      <c r="FK195" s="51"/>
      <c r="FL195" s="51"/>
      <c r="FM195" s="51"/>
      <c r="FN195" s="51"/>
      <c r="FO195" s="51"/>
      <c r="FP195" s="51"/>
      <c r="FQ195" s="51"/>
      <c r="FR195" s="51"/>
      <c r="FS195" s="51"/>
      <c r="FT195" s="51"/>
      <c r="FU195" s="51"/>
      <c r="FV195" s="51"/>
      <c r="FW195" s="51"/>
      <c r="FX195" s="51"/>
      <c r="FY195" s="51"/>
      <c r="FZ195" s="51"/>
      <c r="GA195" s="51"/>
      <c r="GB195" s="51"/>
      <c r="GC195" s="51"/>
      <c r="GD195" s="51"/>
      <c r="GE195" s="51"/>
      <c r="GF195" s="51"/>
      <c r="GG195" s="51"/>
      <c r="GH195" s="51"/>
      <c r="GI195" s="51"/>
      <c r="GJ195" s="51"/>
      <c r="GK195" s="51"/>
      <c r="GL195" s="51"/>
      <c r="GM195" s="51"/>
      <c r="GN195" s="51"/>
      <c r="GO195" s="51"/>
      <c r="GP195" s="51"/>
      <c r="GQ195" s="51"/>
      <c r="GR195" s="51"/>
      <c r="GS195" s="51"/>
      <c r="GT195" s="51"/>
      <c r="GU195" s="51"/>
      <c r="GV195" s="51"/>
      <c r="GW195" s="51"/>
      <c r="GX195" s="51"/>
      <c r="GY195" s="51"/>
      <c r="GZ195" s="51"/>
      <c r="HA195" s="51"/>
      <c r="HB195" s="51"/>
      <c r="HC195" s="51"/>
      <c r="HD195" s="51"/>
      <c r="HE195" s="51"/>
      <c r="HF195" s="51"/>
      <c r="HG195" s="51"/>
      <c r="HH195" s="51"/>
      <c r="HI195" s="51"/>
      <c r="HJ195" s="51"/>
    </row>
    <row r="196" spans="3:218" s="12" customFormat="1" ht="15.5" x14ac:dyDescent="0.35">
      <c r="C196" s="7" t="s">
        <v>49</v>
      </c>
      <c r="D196" s="7"/>
      <c r="E196" s="7"/>
      <c r="F196" s="159" t="s">
        <v>210</v>
      </c>
      <c r="G196" s="7" t="s">
        <v>46</v>
      </c>
      <c r="H196" s="160" t="s">
        <v>366</v>
      </c>
      <c r="I196" s="90"/>
      <c r="J196" s="11"/>
      <c r="K196" s="7">
        <v>31.853000000000002</v>
      </c>
      <c r="L196" s="7">
        <v>28.492999999999999</v>
      </c>
      <c r="M196" s="152">
        <f t="shared" si="11"/>
        <v>60.346000000000004</v>
      </c>
      <c r="N196" s="11"/>
      <c r="O196" s="11"/>
      <c r="P196" s="152">
        <f t="shared" si="12"/>
        <v>0</v>
      </c>
      <c r="Q196" s="274"/>
      <c r="R196" s="136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  <c r="AZ196" s="51"/>
      <c r="BA196" s="51"/>
      <c r="BB196" s="51"/>
      <c r="BC196" s="51"/>
      <c r="BD196" s="51"/>
      <c r="BE196" s="51"/>
      <c r="BF196" s="51"/>
      <c r="BG196" s="51"/>
      <c r="BH196" s="51"/>
      <c r="BI196" s="51"/>
      <c r="BJ196" s="51"/>
      <c r="BK196" s="51"/>
      <c r="BL196" s="51"/>
      <c r="BM196" s="51"/>
      <c r="BN196" s="51"/>
      <c r="BO196" s="51"/>
      <c r="BP196" s="51"/>
      <c r="BQ196" s="51"/>
      <c r="BR196" s="51"/>
      <c r="BS196" s="51"/>
      <c r="BT196" s="51"/>
      <c r="BU196" s="51"/>
      <c r="BV196" s="51"/>
      <c r="BW196" s="51"/>
      <c r="BX196" s="51"/>
      <c r="BY196" s="51"/>
      <c r="BZ196" s="51"/>
      <c r="CA196" s="51"/>
      <c r="CB196" s="51"/>
      <c r="CC196" s="51"/>
      <c r="CD196" s="51"/>
      <c r="CE196" s="51"/>
      <c r="CF196" s="51"/>
      <c r="CG196" s="51"/>
      <c r="CH196" s="51"/>
      <c r="CI196" s="51"/>
      <c r="CJ196" s="51"/>
      <c r="CK196" s="51"/>
      <c r="CL196" s="51"/>
      <c r="CM196" s="51"/>
      <c r="CN196" s="51"/>
      <c r="CO196" s="51"/>
      <c r="CP196" s="51"/>
      <c r="CQ196" s="51"/>
      <c r="CR196" s="51"/>
      <c r="CS196" s="51"/>
      <c r="CT196" s="51"/>
      <c r="CU196" s="51"/>
      <c r="CV196" s="51"/>
      <c r="CW196" s="51"/>
      <c r="CX196" s="51"/>
      <c r="CY196" s="51"/>
      <c r="CZ196" s="51"/>
      <c r="DA196" s="51"/>
      <c r="DB196" s="51"/>
      <c r="DC196" s="51"/>
      <c r="DD196" s="51"/>
      <c r="DE196" s="51"/>
      <c r="DF196" s="51"/>
      <c r="DG196" s="51"/>
      <c r="DH196" s="51"/>
      <c r="DI196" s="51"/>
      <c r="DJ196" s="51"/>
      <c r="DK196" s="51"/>
      <c r="DL196" s="51"/>
      <c r="DM196" s="51"/>
      <c r="DN196" s="51"/>
      <c r="DO196" s="51"/>
      <c r="DP196" s="51"/>
      <c r="DQ196" s="51"/>
      <c r="DR196" s="51"/>
      <c r="DS196" s="51"/>
      <c r="DT196" s="51"/>
      <c r="DU196" s="51"/>
      <c r="DV196" s="51"/>
      <c r="DW196" s="51"/>
      <c r="DX196" s="51"/>
      <c r="DY196" s="51"/>
      <c r="DZ196" s="51"/>
      <c r="EA196" s="51"/>
      <c r="EB196" s="51"/>
      <c r="EC196" s="51"/>
      <c r="ED196" s="51"/>
      <c r="EE196" s="51"/>
      <c r="EF196" s="51"/>
      <c r="EG196" s="51"/>
      <c r="EH196" s="51"/>
      <c r="EI196" s="51"/>
      <c r="EJ196" s="51"/>
      <c r="EK196" s="51"/>
      <c r="EL196" s="51"/>
      <c r="EM196" s="51"/>
      <c r="EN196" s="51"/>
      <c r="EO196" s="51"/>
      <c r="EP196" s="51"/>
      <c r="EQ196" s="51"/>
      <c r="ER196" s="51"/>
      <c r="ES196" s="51"/>
      <c r="ET196" s="51"/>
      <c r="EU196" s="51"/>
      <c r="EV196" s="51"/>
      <c r="EW196" s="51"/>
      <c r="EX196" s="51"/>
      <c r="EY196" s="51"/>
      <c r="EZ196" s="51"/>
      <c r="FA196" s="51"/>
      <c r="FB196" s="51"/>
      <c r="FC196" s="51"/>
      <c r="FD196" s="51"/>
      <c r="FE196" s="51"/>
      <c r="FF196" s="51"/>
      <c r="FG196" s="51"/>
      <c r="FH196" s="51"/>
      <c r="FI196" s="51"/>
      <c r="FJ196" s="51"/>
      <c r="FK196" s="51"/>
      <c r="FL196" s="51"/>
      <c r="FM196" s="51"/>
      <c r="FN196" s="51"/>
      <c r="FO196" s="51"/>
      <c r="FP196" s="51"/>
      <c r="FQ196" s="51"/>
      <c r="FR196" s="51"/>
      <c r="FS196" s="51"/>
      <c r="FT196" s="51"/>
      <c r="FU196" s="51"/>
      <c r="FV196" s="51"/>
      <c r="FW196" s="51"/>
      <c r="FX196" s="51"/>
      <c r="FY196" s="51"/>
      <c r="FZ196" s="51"/>
      <c r="GA196" s="51"/>
      <c r="GB196" s="51"/>
      <c r="GC196" s="51"/>
      <c r="GD196" s="51"/>
      <c r="GE196" s="51"/>
      <c r="GF196" s="51"/>
      <c r="GG196" s="51"/>
      <c r="GH196" s="51"/>
      <c r="GI196" s="51"/>
      <c r="GJ196" s="51"/>
      <c r="GK196" s="51"/>
      <c r="GL196" s="51"/>
      <c r="GM196" s="51"/>
      <c r="GN196" s="51"/>
      <c r="GO196" s="51"/>
      <c r="GP196" s="51"/>
      <c r="GQ196" s="51"/>
      <c r="GR196" s="51"/>
      <c r="GS196" s="51"/>
      <c r="GT196" s="51"/>
      <c r="GU196" s="51"/>
      <c r="GV196" s="51"/>
      <c r="GW196" s="51"/>
      <c r="GX196" s="51"/>
      <c r="GY196" s="51"/>
      <c r="GZ196" s="51"/>
      <c r="HA196" s="51"/>
      <c r="HB196" s="51"/>
      <c r="HC196" s="51"/>
      <c r="HD196" s="51"/>
      <c r="HE196" s="51"/>
      <c r="HF196" s="51"/>
      <c r="HG196" s="51"/>
      <c r="HH196" s="51"/>
      <c r="HI196" s="51"/>
      <c r="HJ196" s="51"/>
    </row>
    <row r="197" spans="3:218" s="12" customFormat="1" ht="15.5" x14ac:dyDescent="0.35">
      <c r="C197" s="7" t="s">
        <v>49</v>
      </c>
      <c r="D197" s="7"/>
      <c r="E197" s="7"/>
      <c r="F197" s="159" t="s">
        <v>207</v>
      </c>
      <c r="G197" s="7" t="s">
        <v>46</v>
      </c>
      <c r="H197" s="161" t="s">
        <v>421</v>
      </c>
      <c r="I197" s="90"/>
      <c r="J197" s="11"/>
      <c r="K197" s="22">
        <v>31.908000000000001</v>
      </c>
      <c r="L197" s="22">
        <v>100</v>
      </c>
      <c r="M197" s="139">
        <f t="shared" si="11"/>
        <v>131.90800000000002</v>
      </c>
      <c r="N197" s="11"/>
      <c r="O197" s="11"/>
      <c r="P197" s="139">
        <f t="shared" si="12"/>
        <v>0</v>
      </c>
      <c r="Q197" s="274"/>
      <c r="R197" s="136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/>
      <c r="AS197" s="51"/>
      <c r="AT197" s="51"/>
      <c r="AU197" s="51"/>
      <c r="AV197" s="51"/>
      <c r="AW197" s="51"/>
      <c r="AX197" s="51"/>
      <c r="AY197" s="51"/>
      <c r="AZ197" s="51"/>
      <c r="BA197" s="51"/>
      <c r="BB197" s="51"/>
      <c r="BC197" s="51"/>
      <c r="BD197" s="51"/>
      <c r="BE197" s="51"/>
      <c r="BF197" s="51"/>
      <c r="BG197" s="51"/>
      <c r="BH197" s="51"/>
      <c r="BI197" s="51"/>
      <c r="BJ197" s="51"/>
      <c r="BK197" s="51"/>
      <c r="BL197" s="51"/>
      <c r="BM197" s="51"/>
      <c r="BN197" s="51"/>
      <c r="BO197" s="51"/>
      <c r="BP197" s="51"/>
      <c r="BQ197" s="51"/>
      <c r="BR197" s="51"/>
      <c r="BS197" s="51"/>
      <c r="BT197" s="51"/>
      <c r="BU197" s="51"/>
      <c r="BV197" s="51"/>
      <c r="BW197" s="51"/>
      <c r="BX197" s="51"/>
      <c r="BY197" s="51"/>
      <c r="BZ197" s="51"/>
      <c r="CA197" s="51"/>
      <c r="CB197" s="51"/>
      <c r="CC197" s="51"/>
      <c r="CD197" s="51"/>
      <c r="CE197" s="51"/>
      <c r="CF197" s="51"/>
      <c r="CG197" s="51"/>
      <c r="CH197" s="51"/>
      <c r="CI197" s="51"/>
      <c r="CJ197" s="51"/>
      <c r="CK197" s="51"/>
      <c r="CL197" s="51"/>
      <c r="CM197" s="51"/>
      <c r="CN197" s="51"/>
      <c r="CO197" s="51"/>
      <c r="CP197" s="51"/>
      <c r="CQ197" s="51"/>
      <c r="CR197" s="51"/>
      <c r="CS197" s="51"/>
      <c r="CT197" s="51"/>
      <c r="CU197" s="51"/>
      <c r="CV197" s="51"/>
      <c r="CW197" s="51"/>
      <c r="CX197" s="51"/>
      <c r="CY197" s="51"/>
      <c r="CZ197" s="51"/>
      <c r="DA197" s="51"/>
      <c r="DB197" s="51"/>
      <c r="DC197" s="51"/>
      <c r="DD197" s="51"/>
      <c r="DE197" s="51"/>
      <c r="DF197" s="51"/>
      <c r="DG197" s="51"/>
      <c r="DH197" s="51"/>
      <c r="DI197" s="51"/>
      <c r="DJ197" s="51"/>
      <c r="DK197" s="51"/>
      <c r="DL197" s="51"/>
      <c r="DM197" s="51"/>
      <c r="DN197" s="51"/>
      <c r="DO197" s="51"/>
      <c r="DP197" s="51"/>
      <c r="DQ197" s="51"/>
      <c r="DR197" s="51"/>
      <c r="DS197" s="51"/>
      <c r="DT197" s="51"/>
      <c r="DU197" s="51"/>
      <c r="DV197" s="51"/>
      <c r="DW197" s="51"/>
      <c r="DX197" s="51"/>
      <c r="DY197" s="51"/>
      <c r="DZ197" s="51"/>
      <c r="EA197" s="51"/>
      <c r="EB197" s="51"/>
      <c r="EC197" s="51"/>
      <c r="ED197" s="51"/>
      <c r="EE197" s="51"/>
      <c r="EF197" s="51"/>
      <c r="EG197" s="51"/>
      <c r="EH197" s="51"/>
      <c r="EI197" s="51"/>
      <c r="EJ197" s="51"/>
      <c r="EK197" s="51"/>
      <c r="EL197" s="51"/>
      <c r="EM197" s="51"/>
      <c r="EN197" s="51"/>
      <c r="EO197" s="51"/>
      <c r="EP197" s="51"/>
      <c r="EQ197" s="51"/>
      <c r="ER197" s="51"/>
      <c r="ES197" s="51"/>
      <c r="ET197" s="51"/>
      <c r="EU197" s="51"/>
      <c r="EV197" s="51"/>
      <c r="EW197" s="51"/>
      <c r="EX197" s="51"/>
      <c r="EY197" s="51"/>
      <c r="EZ197" s="51"/>
      <c r="FA197" s="51"/>
      <c r="FB197" s="51"/>
      <c r="FC197" s="51"/>
      <c r="FD197" s="51"/>
      <c r="FE197" s="51"/>
      <c r="FF197" s="51"/>
      <c r="FG197" s="51"/>
      <c r="FH197" s="51"/>
      <c r="FI197" s="51"/>
      <c r="FJ197" s="51"/>
      <c r="FK197" s="51"/>
      <c r="FL197" s="51"/>
      <c r="FM197" s="51"/>
      <c r="FN197" s="51"/>
      <c r="FO197" s="51"/>
      <c r="FP197" s="51"/>
      <c r="FQ197" s="51"/>
      <c r="FR197" s="51"/>
      <c r="FS197" s="51"/>
      <c r="FT197" s="51"/>
      <c r="FU197" s="51"/>
      <c r="FV197" s="51"/>
      <c r="FW197" s="51"/>
      <c r="FX197" s="51"/>
      <c r="FY197" s="51"/>
      <c r="FZ197" s="51"/>
      <c r="GA197" s="51"/>
      <c r="GB197" s="51"/>
      <c r="GC197" s="51"/>
      <c r="GD197" s="51"/>
      <c r="GE197" s="51"/>
      <c r="GF197" s="51"/>
      <c r="GG197" s="51"/>
      <c r="GH197" s="51"/>
      <c r="GI197" s="51"/>
      <c r="GJ197" s="51"/>
      <c r="GK197" s="51"/>
      <c r="GL197" s="51"/>
      <c r="GM197" s="51"/>
      <c r="GN197" s="51"/>
      <c r="GO197" s="51"/>
      <c r="GP197" s="51"/>
      <c r="GQ197" s="51"/>
      <c r="GR197" s="51"/>
      <c r="GS197" s="51"/>
      <c r="GT197" s="51"/>
      <c r="GU197" s="51"/>
      <c r="GV197" s="51"/>
      <c r="GW197" s="51"/>
      <c r="GX197" s="51"/>
      <c r="GY197" s="51"/>
      <c r="GZ197" s="51"/>
      <c r="HA197" s="51"/>
      <c r="HB197" s="51"/>
      <c r="HC197" s="51"/>
      <c r="HD197" s="51"/>
      <c r="HE197" s="51"/>
      <c r="HF197" s="51"/>
      <c r="HG197" s="51"/>
      <c r="HH197" s="51"/>
      <c r="HI197" s="51"/>
      <c r="HJ197" s="51"/>
    </row>
    <row r="198" spans="3:218" s="12" customFormat="1" ht="15.5" x14ac:dyDescent="0.35">
      <c r="C198" s="7" t="s">
        <v>49</v>
      </c>
      <c r="D198" s="7"/>
      <c r="E198" s="7"/>
      <c r="F198" s="159" t="s">
        <v>208</v>
      </c>
      <c r="G198" s="7" t="s">
        <v>46</v>
      </c>
      <c r="H198" s="160" t="s">
        <v>414</v>
      </c>
      <c r="I198" s="90"/>
      <c r="J198" s="11"/>
      <c r="K198" s="7">
        <v>32.140999999999998</v>
      </c>
      <c r="L198" s="7">
        <v>100</v>
      </c>
      <c r="M198" s="152">
        <f t="shared" si="11"/>
        <v>132.14099999999999</v>
      </c>
      <c r="N198" s="11"/>
      <c r="O198" s="11"/>
      <c r="P198" s="152">
        <f t="shared" si="12"/>
        <v>0</v>
      </c>
      <c r="Q198" s="274"/>
      <c r="R198" s="139"/>
      <c r="S198" s="22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  <c r="AV198" s="51"/>
      <c r="AW198" s="51"/>
      <c r="AX198" s="51"/>
      <c r="AY198" s="51"/>
      <c r="AZ198" s="51"/>
      <c r="BA198" s="51"/>
      <c r="BB198" s="51"/>
      <c r="BC198" s="51"/>
      <c r="BD198" s="51"/>
      <c r="BE198" s="51"/>
      <c r="BF198" s="51"/>
      <c r="BG198" s="51"/>
      <c r="BH198" s="51"/>
      <c r="BI198" s="51"/>
      <c r="BJ198" s="51"/>
      <c r="BK198" s="51"/>
      <c r="BL198" s="51"/>
      <c r="BM198" s="51"/>
      <c r="BN198" s="51"/>
      <c r="BO198" s="51"/>
      <c r="BP198" s="51"/>
      <c r="BQ198" s="51"/>
      <c r="BR198" s="51"/>
      <c r="BS198" s="51"/>
      <c r="BT198" s="51"/>
      <c r="BU198" s="51"/>
      <c r="BV198" s="51"/>
      <c r="BW198" s="51"/>
      <c r="BX198" s="51"/>
      <c r="BY198" s="51"/>
      <c r="BZ198" s="51"/>
      <c r="CA198" s="51"/>
      <c r="CB198" s="51"/>
      <c r="CC198" s="51"/>
      <c r="CD198" s="51"/>
      <c r="CE198" s="51"/>
      <c r="CF198" s="51"/>
      <c r="CG198" s="51"/>
      <c r="CH198" s="51"/>
      <c r="CI198" s="51"/>
      <c r="CJ198" s="51"/>
      <c r="CK198" s="51"/>
      <c r="CL198" s="51"/>
      <c r="CM198" s="51"/>
      <c r="CN198" s="51"/>
      <c r="CO198" s="51"/>
      <c r="CP198" s="51"/>
      <c r="CQ198" s="51"/>
      <c r="CR198" s="51"/>
      <c r="CS198" s="51"/>
      <c r="CT198" s="51"/>
      <c r="CU198" s="51"/>
      <c r="CV198" s="51"/>
      <c r="CW198" s="51"/>
      <c r="CX198" s="51"/>
      <c r="CY198" s="51"/>
      <c r="CZ198" s="51"/>
      <c r="DA198" s="51"/>
      <c r="DB198" s="51"/>
      <c r="DC198" s="51"/>
      <c r="DD198" s="51"/>
      <c r="DE198" s="51"/>
      <c r="DF198" s="51"/>
      <c r="DG198" s="51"/>
      <c r="DH198" s="51"/>
      <c r="DI198" s="51"/>
      <c r="DJ198" s="51"/>
      <c r="DK198" s="51"/>
      <c r="DL198" s="51"/>
      <c r="DM198" s="51"/>
      <c r="DN198" s="51"/>
      <c r="DO198" s="51"/>
      <c r="DP198" s="51"/>
      <c r="DQ198" s="51"/>
      <c r="DR198" s="51"/>
      <c r="DS198" s="51"/>
      <c r="DT198" s="51"/>
      <c r="DU198" s="51"/>
      <c r="DV198" s="51"/>
      <c r="DW198" s="51"/>
      <c r="DX198" s="51"/>
      <c r="DY198" s="51"/>
      <c r="DZ198" s="51"/>
      <c r="EA198" s="51"/>
      <c r="EB198" s="51"/>
      <c r="EC198" s="51"/>
      <c r="ED198" s="51"/>
      <c r="EE198" s="51"/>
      <c r="EF198" s="51"/>
      <c r="EG198" s="51"/>
      <c r="EH198" s="51"/>
      <c r="EI198" s="51"/>
      <c r="EJ198" s="51"/>
      <c r="EK198" s="51"/>
      <c r="EL198" s="51"/>
      <c r="EM198" s="51"/>
      <c r="EN198" s="51"/>
      <c r="EO198" s="51"/>
      <c r="EP198" s="51"/>
      <c r="EQ198" s="51"/>
      <c r="ER198" s="51"/>
      <c r="ES198" s="51"/>
      <c r="ET198" s="51"/>
      <c r="EU198" s="51"/>
      <c r="EV198" s="51"/>
      <c r="EW198" s="51"/>
      <c r="EX198" s="51"/>
      <c r="EY198" s="51"/>
      <c r="EZ198" s="51"/>
      <c r="FA198" s="51"/>
      <c r="FB198" s="51"/>
      <c r="FC198" s="51"/>
      <c r="FD198" s="51"/>
      <c r="FE198" s="51"/>
      <c r="FF198" s="51"/>
      <c r="FG198" s="51"/>
      <c r="FH198" s="51"/>
      <c r="FI198" s="51"/>
      <c r="FJ198" s="51"/>
      <c r="FK198" s="51"/>
      <c r="FL198" s="51"/>
      <c r="FM198" s="51"/>
      <c r="FN198" s="51"/>
      <c r="FO198" s="51"/>
      <c r="FP198" s="51"/>
      <c r="FQ198" s="51"/>
      <c r="FR198" s="51"/>
      <c r="FS198" s="51"/>
      <c r="FT198" s="51"/>
      <c r="FU198" s="51"/>
      <c r="FV198" s="51"/>
      <c r="FW198" s="51"/>
      <c r="FX198" s="51"/>
      <c r="FY198" s="51"/>
      <c r="FZ198" s="51"/>
      <c r="GA198" s="51"/>
      <c r="GB198" s="51"/>
      <c r="GC198" s="51"/>
      <c r="GD198" s="51"/>
      <c r="GE198" s="51"/>
      <c r="GF198" s="51"/>
      <c r="GG198" s="51"/>
      <c r="GH198" s="51"/>
      <c r="GI198" s="51"/>
      <c r="GJ198" s="51"/>
      <c r="GK198" s="51"/>
      <c r="GL198" s="51"/>
      <c r="GM198" s="51"/>
      <c r="GN198" s="51"/>
      <c r="GO198" s="51"/>
      <c r="GP198" s="51"/>
      <c r="GQ198" s="51"/>
      <c r="GR198" s="51"/>
      <c r="GS198" s="51"/>
      <c r="GT198" s="51"/>
      <c r="GU198" s="51"/>
      <c r="GV198" s="51"/>
      <c r="GW198" s="51"/>
      <c r="GX198" s="51"/>
      <c r="GY198" s="51"/>
      <c r="GZ198" s="51"/>
      <c r="HA198" s="51"/>
      <c r="HB198" s="51"/>
      <c r="HC198" s="51"/>
      <c r="HD198" s="51"/>
      <c r="HE198" s="51"/>
      <c r="HF198" s="51"/>
      <c r="HG198" s="51"/>
      <c r="HH198" s="51"/>
      <c r="HI198" s="51"/>
      <c r="HJ198" s="51"/>
    </row>
    <row r="199" spans="3:218" s="12" customFormat="1" ht="15.5" customHeight="1" x14ac:dyDescent="0.35">
      <c r="C199" s="7" t="s">
        <v>49</v>
      </c>
      <c r="D199" s="7"/>
      <c r="E199" s="7"/>
      <c r="F199" s="159" t="s">
        <v>207</v>
      </c>
      <c r="G199" s="7" t="s">
        <v>46</v>
      </c>
      <c r="H199" s="161" t="s">
        <v>385</v>
      </c>
      <c r="I199" s="90"/>
      <c r="J199" s="11"/>
      <c r="K199" s="7">
        <v>32.323</v>
      </c>
      <c r="L199" s="7">
        <v>100</v>
      </c>
      <c r="M199" s="152">
        <f t="shared" si="11"/>
        <v>132.32300000000001</v>
      </c>
      <c r="N199" s="11"/>
      <c r="O199" s="11"/>
      <c r="P199" s="152">
        <f t="shared" si="12"/>
        <v>0</v>
      </c>
      <c r="Q199" s="274"/>
      <c r="R199" s="139"/>
      <c r="S199" s="22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  <c r="AV199" s="51"/>
      <c r="AW199" s="51"/>
      <c r="AX199" s="51"/>
      <c r="AY199" s="51"/>
      <c r="AZ199" s="51"/>
      <c r="BA199" s="51"/>
      <c r="BB199" s="51"/>
      <c r="BC199" s="51"/>
      <c r="BD199" s="51"/>
      <c r="BE199" s="51"/>
      <c r="BF199" s="51"/>
      <c r="BG199" s="51"/>
      <c r="BH199" s="51"/>
      <c r="BI199" s="51"/>
      <c r="BJ199" s="51"/>
      <c r="BK199" s="51"/>
      <c r="BL199" s="51"/>
      <c r="BM199" s="51"/>
      <c r="BN199" s="51"/>
      <c r="BO199" s="51"/>
      <c r="BP199" s="51"/>
      <c r="BQ199" s="51"/>
      <c r="BR199" s="51"/>
      <c r="BS199" s="51"/>
      <c r="BT199" s="51"/>
      <c r="BU199" s="51"/>
      <c r="BV199" s="51"/>
      <c r="BW199" s="51"/>
      <c r="BX199" s="51"/>
      <c r="BY199" s="51"/>
      <c r="BZ199" s="51"/>
      <c r="CA199" s="51"/>
      <c r="CB199" s="51"/>
      <c r="CC199" s="51"/>
      <c r="CD199" s="51"/>
      <c r="CE199" s="51"/>
      <c r="CF199" s="51"/>
      <c r="CG199" s="51"/>
      <c r="CH199" s="51"/>
      <c r="CI199" s="51"/>
      <c r="CJ199" s="51"/>
      <c r="CK199" s="51"/>
      <c r="CL199" s="51"/>
      <c r="CM199" s="51"/>
      <c r="CN199" s="51"/>
      <c r="CO199" s="51"/>
      <c r="CP199" s="51"/>
      <c r="CQ199" s="51"/>
      <c r="CR199" s="51"/>
      <c r="CS199" s="51"/>
      <c r="CT199" s="51"/>
      <c r="CU199" s="51"/>
      <c r="CV199" s="51"/>
      <c r="CW199" s="51"/>
      <c r="CX199" s="51"/>
      <c r="CY199" s="51"/>
      <c r="CZ199" s="51"/>
      <c r="DA199" s="51"/>
      <c r="DB199" s="51"/>
      <c r="DC199" s="51"/>
      <c r="DD199" s="51"/>
      <c r="DE199" s="51"/>
      <c r="DF199" s="51"/>
      <c r="DG199" s="51"/>
      <c r="DH199" s="51"/>
      <c r="DI199" s="51"/>
      <c r="DJ199" s="51"/>
      <c r="DK199" s="51"/>
      <c r="DL199" s="51"/>
      <c r="DM199" s="51"/>
      <c r="DN199" s="51"/>
      <c r="DO199" s="51"/>
      <c r="DP199" s="51"/>
      <c r="DQ199" s="51"/>
      <c r="DR199" s="51"/>
      <c r="DS199" s="51"/>
      <c r="DT199" s="51"/>
      <c r="DU199" s="51"/>
      <c r="DV199" s="51"/>
      <c r="DW199" s="51"/>
      <c r="DX199" s="51"/>
      <c r="DY199" s="51"/>
      <c r="DZ199" s="51"/>
      <c r="EA199" s="51"/>
      <c r="EB199" s="51"/>
      <c r="EC199" s="51"/>
      <c r="ED199" s="51"/>
      <c r="EE199" s="51"/>
      <c r="EF199" s="51"/>
      <c r="EG199" s="51"/>
      <c r="EH199" s="51"/>
      <c r="EI199" s="51"/>
      <c r="EJ199" s="51"/>
      <c r="EK199" s="51"/>
      <c r="EL199" s="51"/>
      <c r="EM199" s="51"/>
      <c r="EN199" s="51"/>
      <c r="EO199" s="51"/>
      <c r="EP199" s="51"/>
      <c r="EQ199" s="51"/>
      <c r="ER199" s="51"/>
      <c r="ES199" s="51"/>
      <c r="ET199" s="51"/>
      <c r="EU199" s="51"/>
      <c r="EV199" s="51"/>
      <c r="EW199" s="51"/>
      <c r="EX199" s="51"/>
      <c r="EY199" s="51"/>
      <c r="EZ199" s="51"/>
      <c r="FA199" s="51"/>
      <c r="FB199" s="51"/>
      <c r="FC199" s="51"/>
      <c r="FD199" s="51"/>
      <c r="FE199" s="51"/>
      <c r="FF199" s="51"/>
      <c r="FG199" s="51"/>
      <c r="FH199" s="51"/>
      <c r="FI199" s="51"/>
      <c r="FJ199" s="51"/>
      <c r="FK199" s="51"/>
      <c r="FL199" s="51"/>
      <c r="FM199" s="51"/>
      <c r="FN199" s="51"/>
      <c r="FO199" s="51"/>
      <c r="FP199" s="51"/>
      <c r="FQ199" s="51"/>
      <c r="FR199" s="51"/>
      <c r="FS199" s="51"/>
      <c r="FT199" s="51"/>
      <c r="FU199" s="51"/>
      <c r="FV199" s="51"/>
      <c r="FW199" s="51"/>
      <c r="FX199" s="51"/>
      <c r="FY199" s="51"/>
      <c r="FZ199" s="51"/>
      <c r="GA199" s="51"/>
      <c r="GB199" s="51"/>
      <c r="GC199" s="51"/>
      <c r="GD199" s="51"/>
      <c r="GE199" s="51"/>
      <c r="GF199" s="51"/>
      <c r="GG199" s="51"/>
      <c r="GH199" s="51"/>
      <c r="GI199" s="51"/>
      <c r="GJ199" s="51"/>
      <c r="GK199" s="51"/>
      <c r="GL199" s="51"/>
      <c r="GM199" s="51"/>
      <c r="GN199" s="51"/>
      <c r="GO199" s="51"/>
      <c r="GP199" s="51"/>
      <c r="GQ199" s="51"/>
      <c r="GR199" s="51"/>
      <c r="GS199" s="51"/>
      <c r="GT199" s="51"/>
      <c r="GU199" s="51"/>
      <c r="GV199" s="51"/>
      <c r="GW199" s="51"/>
      <c r="GX199" s="51"/>
      <c r="GY199" s="51"/>
      <c r="GZ199" s="51"/>
      <c r="HA199" s="51"/>
      <c r="HB199" s="51"/>
      <c r="HC199" s="51"/>
      <c r="HD199" s="51"/>
      <c r="HE199" s="51"/>
      <c r="HF199" s="51"/>
      <c r="HG199" s="51"/>
      <c r="HH199" s="51"/>
      <c r="HI199" s="51"/>
      <c r="HJ199" s="51"/>
    </row>
    <row r="200" spans="3:218" s="12" customFormat="1" ht="15.5" x14ac:dyDescent="0.35">
      <c r="C200" s="7" t="s">
        <v>49</v>
      </c>
      <c r="D200" s="7"/>
      <c r="E200" s="7"/>
      <c r="F200" s="159" t="s">
        <v>210</v>
      </c>
      <c r="G200" s="7" t="s">
        <v>46</v>
      </c>
      <c r="H200" s="160" t="s">
        <v>420</v>
      </c>
      <c r="I200" s="90"/>
      <c r="J200" s="11"/>
      <c r="K200" s="22">
        <v>32.984000000000002</v>
      </c>
      <c r="L200" s="22">
        <v>35.808999999999997</v>
      </c>
      <c r="M200" s="139">
        <f t="shared" si="11"/>
        <v>68.793000000000006</v>
      </c>
      <c r="N200" s="11"/>
      <c r="O200" s="11"/>
      <c r="P200" s="139">
        <f t="shared" si="12"/>
        <v>0</v>
      </c>
      <c r="Q200" s="274"/>
      <c r="R200" s="136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1"/>
      <c r="BB200" s="51"/>
      <c r="BC200" s="51"/>
      <c r="BD200" s="51"/>
      <c r="BE200" s="51"/>
      <c r="BF200" s="51"/>
      <c r="BG200" s="51"/>
      <c r="BH200" s="51"/>
      <c r="BI200" s="51"/>
      <c r="BJ200" s="51"/>
      <c r="BK200" s="51"/>
      <c r="BL200" s="51"/>
      <c r="BM200" s="51"/>
      <c r="BN200" s="51"/>
      <c r="BO200" s="51"/>
      <c r="BP200" s="51"/>
      <c r="BQ200" s="51"/>
      <c r="BR200" s="51"/>
      <c r="BS200" s="51"/>
      <c r="BT200" s="51"/>
      <c r="BU200" s="51"/>
      <c r="BV200" s="51"/>
      <c r="BW200" s="51"/>
      <c r="BX200" s="51"/>
      <c r="BY200" s="51"/>
      <c r="BZ200" s="51"/>
      <c r="CA200" s="51"/>
      <c r="CB200" s="51"/>
      <c r="CC200" s="51"/>
      <c r="CD200" s="51"/>
      <c r="CE200" s="51"/>
      <c r="CF200" s="51"/>
      <c r="CG200" s="51"/>
      <c r="CH200" s="51"/>
      <c r="CI200" s="51"/>
      <c r="CJ200" s="51"/>
      <c r="CK200" s="51"/>
      <c r="CL200" s="51"/>
      <c r="CM200" s="51"/>
      <c r="CN200" s="51"/>
      <c r="CO200" s="51"/>
      <c r="CP200" s="51"/>
      <c r="CQ200" s="51"/>
      <c r="CR200" s="51"/>
      <c r="CS200" s="51"/>
      <c r="CT200" s="51"/>
      <c r="CU200" s="51"/>
      <c r="CV200" s="51"/>
      <c r="CW200" s="51"/>
      <c r="CX200" s="51"/>
      <c r="CY200" s="51"/>
      <c r="CZ200" s="51"/>
      <c r="DA200" s="51"/>
      <c r="DB200" s="51"/>
      <c r="DC200" s="51"/>
      <c r="DD200" s="51"/>
      <c r="DE200" s="51"/>
      <c r="DF200" s="51"/>
      <c r="DG200" s="51"/>
      <c r="DH200" s="51"/>
      <c r="DI200" s="51"/>
      <c r="DJ200" s="51"/>
      <c r="DK200" s="51"/>
      <c r="DL200" s="51"/>
      <c r="DM200" s="51"/>
      <c r="DN200" s="51"/>
      <c r="DO200" s="51"/>
      <c r="DP200" s="51"/>
      <c r="DQ200" s="51"/>
      <c r="DR200" s="51"/>
      <c r="DS200" s="51"/>
      <c r="DT200" s="51"/>
      <c r="DU200" s="51"/>
      <c r="DV200" s="51"/>
      <c r="DW200" s="51"/>
      <c r="DX200" s="51"/>
      <c r="DY200" s="51"/>
      <c r="DZ200" s="51"/>
      <c r="EA200" s="51"/>
      <c r="EB200" s="51"/>
      <c r="EC200" s="51"/>
      <c r="ED200" s="51"/>
      <c r="EE200" s="51"/>
      <c r="EF200" s="51"/>
      <c r="EG200" s="51"/>
      <c r="EH200" s="51"/>
      <c r="EI200" s="51"/>
      <c r="EJ200" s="51"/>
      <c r="EK200" s="51"/>
      <c r="EL200" s="51"/>
      <c r="EM200" s="51"/>
      <c r="EN200" s="51"/>
      <c r="EO200" s="51"/>
      <c r="EP200" s="51"/>
      <c r="EQ200" s="51"/>
      <c r="ER200" s="51"/>
      <c r="ES200" s="51"/>
      <c r="ET200" s="51"/>
      <c r="EU200" s="51"/>
      <c r="EV200" s="51"/>
      <c r="EW200" s="51"/>
      <c r="EX200" s="51"/>
      <c r="EY200" s="51"/>
      <c r="EZ200" s="51"/>
      <c r="FA200" s="51"/>
      <c r="FB200" s="51"/>
      <c r="FC200" s="51"/>
      <c r="FD200" s="51"/>
      <c r="FE200" s="51"/>
      <c r="FF200" s="51"/>
      <c r="FG200" s="51"/>
      <c r="FH200" s="51"/>
      <c r="FI200" s="51"/>
      <c r="FJ200" s="51"/>
      <c r="FK200" s="51"/>
      <c r="FL200" s="51"/>
      <c r="FM200" s="51"/>
      <c r="FN200" s="51"/>
      <c r="FO200" s="51"/>
      <c r="FP200" s="51"/>
      <c r="FQ200" s="51"/>
      <c r="FR200" s="51"/>
      <c r="FS200" s="51"/>
      <c r="FT200" s="51"/>
      <c r="FU200" s="51"/>
      <c r="FV200" s="51"/>
      <c r="FW200" s="51"/>
      <c r="FX200" s="51"/>
      <c r="FY200" s="51"/>
      <c r="FZ200" s="51"/>
      <c r="GA200" s="51"/>
      <c r="GB200" s="51"/>
      <c r="GC200" s="51"/>
      <c r="GD200" s="51"/>
      <c r="GE200" s="51"/>
      <c r="GF200" s="51"/>
      <c r="GG200" s="51"/>
      <c r="GH200" s="51"/>
      <c r="GI200" s="51"/>
      <c r="GJ200" s="51"/>
      <c r="GK200" s="51"/>
      <c r="GL200" s="51"/>
      <c r="GM200" s="51"/>
      <c r="GN200" s="51"/>
      <c r="GO200" s="51"/>
      <c r="GP200" s="51"/>
      <c r="GQ200" s="51"/>
      <c r="GR200" s="51"/>
      <c r="GS200" s="51"/>
      <c r="GT200" s="51"/>
      <c r="GU200" s="51"/>
      <c r="GV200" s="51"/>
      <c r="GW200" s="51"/>
      <c r="GX200" s="51"/>
      <c r="GY200" s="51"/>
      <c r="GZ200" s="51"/>
      <c r="HA200" s="51"/>
      <c r="HB200" s="51"/>
      <c r="HC200" s="51"/>
      <c r="HD200" s="51"/>
      <c r="HE200" s="51"/>
      <c r="HF200" s="51"/>
      <c r="HG200" s="51"/>
      <c r="HH200" s="51"/>
      <c r="HI200" s="51"/>
      <c r="HJ200" s="51"/>
    </row>
    <row r="201" spans="3:218" s="12" customFormat="1" ht="15.5" x14ac:dyDescent="0.35">
      <c r="C201" s="7" t="s">
        <v>49</v>
      </c>
      <c r="D201" s="7"/>
      <c r="E201" s="7"/>
      <c r="F201" s="159" t="s">
        <v>211</v>
      </c>
      <c r="G201" s="7" t="s">
        <v>46</v>
      </c>
      <c r="H201" s="160" t="s">
        <v>401</v>
      </c>
      <c r="I201" s="90"/>
      <c r="J201" s="11"/>
      <c r="K201" s="7">
        <v>33.731000000000002</v>
      </c>
      <c r="L201" s="7">
        <v>25.870999999999999</v>
      </c>
      <c r="M201" s="152">
        <f t="shared" si="11"/>
        <v>59.602000000000004</v>
      </c>
      <c r="N201" s="11"/>
      <c r="O201" s="11"/>
      <c r="P201" s="152">
        <f t="shared" si="12"/>
        <v>0</v>
      </c>
      <c r="Q201" s="274"/>
      <c r="R201" s="136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1"/>
      <c r="BD201" s="51"/>
      <c r="BE201" s="51"/>
      <c r="BF201" s="51"/>
      <c r="BG201" s="51"/>
      <c r="BH201" s="51"/>
      <c r="BI201" s="51"/>
      <c r="BJ201" s="51"/>
      <c r="BK201" s="51"/>
      <c r="BL201" s="51"/>
      <c r="BM201" s="51"/>
      <c r="BN201" s="51"/>
      <c r="BO201" s="51"/>
      <c r="BP201" s="51"/>
      <c r="BQ201" s="51"/>
      <c r="BR201" s="51"/>
      <c r="BS201" s="51"/>
      <c r="BT201" s="51"/>
      <c r="BU201" s="51"/>
      <c r="BV201" s="51"/>
      <c r="BW201" s="51"/>
      <c r="BX201" s="51"/>
      <c r="BY201" s="51"/>
      <c r="BZ201" s="51"/>
      <c r="CA201" s="51"/>
      <c r="CB201" s="51"/>
      <c r="CC201" s="51"/>
      <c r="CD201" s="51"/>
      <c r="CE201" s="51"/>
      <c r="CF201" s="51"/>
      <c r="CG201" s="51"/>
      <c r="CH201" s="51"/>
      <c r="CI201" s="51"/>
      <c r="CJ201" s="51"/>
      <c r="CK201" s="51"/>
      <c r="CL201" s="51"/>
      <c r="CM201" s="51"/>
      <c r="CN201" s="51"/>
      <c r="CO201" s="51"/>
      <c r="CP201" s="51"/>
      <c r="CQ201" s="51"/>
      <c r="CR201" s="51"/>
      <c r="CS201" s="51"/>
      <c r="CT201" s="51"/>
      <c r="CU201" s="51"/>
      <c r="CV201" s="51"/>
      <c r="CW201" s="51"/>
      <c r="CX201" s="51"/>
      <c r="CY201" s="51"/>
      <c r="CZ201" s="51"/>
      <c r="DA201" s="51"/>
      <c r="DB201" s="51"/>
      <c r="DC201" s="51"/>
      <c r="DD201" s="51"/>
      <c r="DE201" s="51"/>
      <c r="DF201" s="51"/>
      <c r="DG201" s="51"/>
      <c r="DH201" s="51"/>
      <c r="DI201" s="51"/>
      <c r="DJ201" s="51"/>
      <c r="DK201" s="51"/>
      <c r="DL201" s="51"/>
      <c r="DM201" s="51"/>
      <c r="DN201" s="51"/>
      <c r="DO201" s="51"/>
      <c r="DP201" s="51"/>
      <c r="DQ201" s="51"/>
      <c r="DR201" s="51"/>
      <c r="DS201" s="51"/>
      <c r="DT201" s="51"/>
      <c r="DU201" s="51"/>
      <c r="DV201" s="51"/>
      <c r="DW201" s="51"/>
      <c r="DX201" s="51"/>
      <c r="DY201" s="51"/>
      <c r="DZ201" s="51"/>
      <c r="EA201" s="51"/>
      <c r="EB201" s="51"/>
      <c r="EC201" s="51"/>
      <c r="ED201" s="51"/>
      <c r="EE201" s="51"/>
      <c r="EF201" s="51"/>
      <c r="EG201" s="51"/>
      <c r="EH201" s="51"/>
      <c r="EI201" s="51"/>
      <c r="EJ201" s="51"/>
      <c r="EK201" s="51"/>
      <c r="EL201" s="51"/>
      <c r="EM201" s="51"/>
      <c r="EN201" s="51"/>
      <c r="EO201" s="51"/>
      <c r="EP201" s="51"/>
      <c r="EQ201" s="51"/>
      <c r="ER201" s="51"/>
      <c r="ES201" s="51"/>
      <c r="ET201" s="51"/>
      <c r="EU201" s="51"/>
      <c r="EV201" s="51"/>
      <c r="EW201" s="51"/>
      <c r="EX201" s="51"/>
      <c r="EY201" s="51"/>
      <c r="EZ201" s="51"/>
      <c r="FA201" s="51"/>
      <c r="FB201" s="51"/>
      <c r="FC201" s="51"/>
      <c r="FD201" s="51"/>
      <c r="FE201" s="51"/>
      <c r="FF201" s="51"/>
      <c r="FG201" s="51"/>
      <c r="FH201" s="51"/>
      <c r="FI201" s="51"/>
      <c r="FJ201" s="51"/>
      <c r="FK201" s="51"/>
      <c r="FL201" s="51"/>
      <c r="FM201" s="51"/>
      <c r="FN201" s="51"/>
      <c r="FO201" s="51"/>
      <c r="FP201" s="51"/>
      <c r="FQ201" s="51"/>
      <c r="FR201" s="51"/>
      <c r="FS201" s="51"/>
      <c r="FT201" s="51"/>
      <c r="FU201" s="51"/>
      <c r="FV201" s="51"/>
      <c r="FW201" s="51"/>
      <c r="FX201" s="51"/>
      <c r="FY201" s="51"/>
      <c r="FZ201" s="51"/>
      <c r="GA201" s="51"/>
      <c r="GB201" s="51"/>
      <c r="GC201" s="51"/>
      <c r="GD201" s="51"/>
      <c r="GE201" s="51"/>
      <c r="GF201" s="51"/>
      <c r="GG201" s="51"/>
      <c r="GH201" s="51"/>
      <c r="GI201" s="51"/>
      <c r="GJ201" s="51"/>
      <c r="GK201" s="51"/>
      <c r="GL201" s="51"/>
      <c r="GM201" s="51"/>
      <c r="GN201" s="51"/>
      <c r="GO201" s="51"/>
      <c r="GP201" s="51"/>
      <c r="GQ201" s="51"/>
      <c r="GR201" s="51"/>
      <c r="GS201" s="51"/>
      <c r="GT201" s="51"/>
      <c r="GU201" s="51"/>
      <c r="GV201" s="51"/>
      <c r="GW201" s="51"/>
      <c r="GX201" s="51"/>
      <c r="GY201" s="51"/>
      <c r="GZ201" s="51"/>
      <c r="HA201" s="51"/>
      <c r="HB201" s="51"/>
      <c r="HC201" s="51"/>
      <c r="HD201" s="51"/>
      <c r="HE201" s="51"/>
      <c r="HF201" s="51"/>
      <c r="HG201" s="51"/>
      <c r="HH201" s="51"/>
      <c r="HI201" s="51"/>
      <c r="HJ201" s="51"/>
    </row>
    <row r="202" spans="3:218" s="12" customFormat="1" ht="15.5" x14ac:dyDescent="0.35">
      <c r="C202" s="7" t="s">
        <v>49</v>
      </c>
      <c r="D202" s="7"/>
      <c r="E202" s="7"/>
      <c r="F202" s="159" t="s">
        <v>211</v>
      </c>
      <c r="G202" s="7" t="s">
        <v>46</v>
      </c>
      <c r="H202" s="161" t="s">
        <v>415</v>
      </c>
      <c r="I202" s="90"/>
      <c r="J202" s="11"/>
      <c r="K202" s="7">
        <v>34.125999999999998</v>
      </c>
      <c r="L202" s="7">
        <v>33.506999999999998</v>
      </c>
      <c r="M202" s="152">
        <f t="shared" si="11"/>
        <v>67.632999999999996</v>
      </c>
      <c r="N202" s="11"/>
      <c r="O202" s="11"/>
      <c r="P202" s="152">
        <f t="shared" si="12"/>
        <v>0</v>
      </c>
      <c r="Q202" s="274"/>
      <c r="R202" s="136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  <c r="BC202" s="51"/>
      <c r="BD202" s="51"/>
      <c r="BE202" s="51"/>
      <c r="BF202" s="51"/>
      <c r="BG202" s="51"/>
      <c r="BH202" s="51"/>
      <c r="BI202" s="51"/>
      <c r="BJ202" s="51"/>
      <c r="BK202" s="51"/>
      <c r="BL202" s="51"/>
      <c r="BM202" s="51"/>
      <c r="BN202" s="51"/>
      <c r="BO202" s="51"/>
      <c r="BP202" s="51"/>
      <c r="BQ202" s="51"/>
      <c r="BR202" s="51"/>
      <c r="BS202" s="51"/>
      <c r="BT202" s="51"/>
      <c r="BU202" s="51"/>
      <c r="BV202" s="51"/>
      <c r="BW202" s="51"/>
      <c r="BX202" s="51"/>
      <c r="BY202" s="51"/>
      <c r="BZ202" s="51"/>
      <c r="CA202" s="51"/>
      <c r="CB202" s="51"/>
      <c r="CC202" s="51"/>
      <c r="CD202" s="51"/>
      <c r="CE202" s="51"/>
      <c r="CF202" s="51"/>
      <c r="CG202" s="51"/>
      <c r="CH202" s="51"/>
      <c r="CI202" s="51"/>
      <c r="CJ202" s="51"/>
      <c r="CK202" s="51"/>
      <c r="CL202" s="51"/>
      <c r="CM202" s="51"/>
      <c r="CN202" s="51"/>
      <c r="CO202" s="51"/>
      <c r="CP202" s="51"/>
      <c r="CQ202" s="51"/>
      <c r="CR202" s="51"/>
      <c r="CS202" s="51"/>
      <c r="CT202" s="51"/>
      <c r="CU202" s="51"/>
      <c r="CV202" s="51"/>
      <c r="CW202" s="51"/>
      <c r="CX202" s="51"/>
      <c r="CY202" s="51"/>
      <c r="CZ202" s="51"/>
      <c r="DA202" s="51"/>
      <c r="DB202" s="51"/>
      <c r="DC202" s="51"/>
      <c r="DD202" s="51"/>
      <c r="DE202" s="51"/>
      <c r="DF202" s="51"/>
      <c r="DG202" s="51"/>
      <c r="DH202" s="51"/>
      <c r="DI202" s="51"/>
      <c r="DJ202" s="51"/>
      <c r="DK202" s="51"/>
      <c r="DL202" s="51"/>
      <c r="DM202" s="51"/>
      <c r="DN202" s="51"/>
      <c r="DO202" s="51"/>
      <c r="DP202" s="51"/>
      <c r="DQ202" s="51"/>
      <c r="DR202" s="51"/>
      <c r="DS202" s="51"/>
      <c r="DT202" s="51"/>
      <c r="DU202" s="51"/>
      <c r="DV202" s="51"/>
      <c r="DW202" s="51"/>
      <c r="DX202" s="51"/>
      <c r="DY202" s="51"/>
      <c r="DZ202" s="51"/>
      <c r="EA202" s="51"/>
      <c r="EB202" s="51"/>
      <c r="EC202" s="51"/>
      <c r="ED202" s="51"/>
      <c r="EE202" s="51"/>
      <c r="EF202" s="51"/>
      <c r="EG202" s="51"/>
      <c r="EH202" s="51"/>
      <c r="EI202" s="51"/>
      <c r="EJ202" s="51"/>
      <c r="EK202" s="51"/>
      <c r="EL202" s="51"/>
      <c r="EM202" s="51"/>
      <c r="EN202" s="51"/>
      <c r="EO202" s="51"/>
      <c r="EP202" s="51"/>
      <c r="EQ202" s="51"/>
      <c r="ER202" s="51"/>
      <c r="ES202" s="51"/>
      <c r="ET202" s="51"/>
      <c r="EU202" s="51"/>
      <c r="EV202" s="51"/>
      <c r="EW202" s="51"/>
      <c r="EX202" s="51"/>
      <c r="EY202" s="51"/>
      <c r="EZ202" s="51"/>
      <c r="FA202" s="51"/>
      <c r="FB202" s="51"/>
      <c r="FC202" s="51"/>
      <c r="FD202" s="51"/>
      <c r="FE202" s="51"/>
      <c r="FF202" s="51"/>
      <c r="FG202" s="51"/>
      <c r="FH202" s="51"/>
      <c r="FI202" s="51"/>
      <c r="FJ202" s="51"/>
      <c r="FK202" s="51"/>
      <c r="FL202" s="51"/>
      <c r="FM202" s="51"/>
      <c r="FN202" s="51"/>
      <c r="FO202" s="51"/>
      <c r="FP202" s="51"/>
      <c r="FQ202" s="51"/>
      <c r="FR202" s="51"/>
      <c r="FS202" s="51"/>
      <c r="FT202" s="51"/>
      <c r="FU202" s="51"/>
      <c r="FV202" s="51"/>
      <c r="FW202" s="51"/>
      <c r="FX202" s="51"/>
      <c r="FY202" s="51"/>
      <c r="FZ202" s="51"/>
      <c r="GA202" s="51"/>
      <c r="GB202" s="51"/>
      <c r="GC202" s="51"/>
      <c r="GD202" s="51"/>
      <c r="GE202" s="51"/>
      <c r="GF202" s="51"/>
      <c r="GG202" s="51"/>
      <c r="GH202" s="51"/>
      <c r="GI202" s="51"/>
      <c r="GJ202" s="51"/>
      <c r="GK202" s="51"/>
      <c r="GL202" s="51"/>
      <c r="GM202" s="51"/>
      <c r="GN202" s="51"/>
      <c r="GO202" s="51"/>
      <c r="GP202" s="51"/>
      <c r="GQ202" s="51"/>
      <c r="GR202" s="51"/>
      <c r="GS202" s="51"/>
      <c r="GT202" s="51"/>
      <c r="GU202" s="51"/>
      <c r="GV202" s="51"/>
      <c r="GW202" s="51"/>
      <c r="GX202" s="51"/>
      <c r="GY202" s="51"/>
      <c r="GZ202" s="51"/>
      <c r="HA202" s="51"/>
      <c r="HB202" s="51"/>
      <c r="HC202" s="51"/>
      <c r="HD202" s="51"/>
      <c r="HE202" s="51"/>
      <c r="HF202" s="51"/>
      <c r="HG202" s="51"/>
      <c r="HH202" s="51"/>
      <c r="HI202" s="51"/>
      <c r="HJ202" s="51"/>
    </row>
    <row r="203" spans="3:218" s="12" customFormat="1" ht="15.5" x14ac:dyDescent="0.35">
      <c r="C203" s="7" t="s">
        <v>49</v>
      </c>
      <c r="D203" s="7"/>
      <c r="E203" s="7"/>
      <c r="F203" s="159" t="s">
        <v>208</v>
      </c>
      <c r="G203" s="7" t="s">
        <v>46</v>
      </c>
      <c r="H203" s="160" t="s">
        <v>396</v>
      </c>
      <c r="I203" s="90"/>
      <c r="J203" s="11"/>
      <c r="K203" s="7">
        <v>34.536000000000001</v>
      </c>
      <c r="L203" s="7">
        <v>27.745000000000001</v>
      </c>
      <c r="M203" s="152">
        <f t="shared" si="11"/>
        <v>62.281000000000006</v>
      </c>
      <c r="N203" s="11"/>
      <c r="O203" s="11"/>
      <c r="P203" s="152">
        <f t="shared" si="12"/>
        <v>0</v>
      </c>
      <c r="Q203" s="274"/>
      <c r="R203" s="136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/>
      <c r="AZ203" s="51"/>
      <c r="BA203" s="51"/>
      <c r="BB203" s="51"/>
      <c r="BC203" s="51"/>
      <c r="BD203" s="51"/>
      <c r="BE203" s="51"/>
      <c r="BF203" s="51"/>
      <c r="BG203" s="51"/>
      <c r="BH203" s="51"/>
      <c r="BI203" s="51"/>
      <c r="BJ203" s="51"/>
      <c r="BK203" s="51"/>
      <c r="BL203" s="51"/>
      <c r="BM203" s="51"/>
      <c r="BN203" s="51"/>
      <c r="BO203" s="51"/>
      <c r="BP203" s="51"/>
      <c r="BQ203" s="51"/>
      <c r="BR203" s="51"/>
      <c r="BS203" s="51"/>
      <c r="BT203" s="51"/>
      <c r="BU203" s="51"/>
      <c r="BV203" s="51"/>
      <c r="BW203" s="51"/>
      <c r="BX203" s="51"/>
      <c r="BY203" s="51"/>
      <c r="BZ203" s="51"/>
      <c r="CA203" s="51"/>
      <c r="CB203" s="51"/>
      <c r="CC203" s="51"/>
      <c r="CD203" s="51"/>
      <c r="CE203" s="51"/>
      <c r="CF203" s="51"/>
      <c r="CG203" s="51"/>
      <c r="CH203" s="51"/>
      <c r="CI203" s="51"/>
      <c r="CJ203" s="51"/>
      <c r="CK203" s="51"/>
      <c r="CL203" s="51"/>
      <c r="CM203" s="51"/>
      <c r="CN203" s="51"/>
      <c r="CO203" s="51"/>
      <c r="CP203" s="51"/>
      <c r="CQ203" s="51"/>
      <c r="CR203" s="51"/>
      <c r="CS203" s="51"/>
      <c r="CT203" s="51"/>
      <c r="CU203" s="51"/>
      <c r="CV203" s="51"/>
      <c r="CW203" s="51"/>
      <c r="CX203" s="51"/>
      <c r="CY203" s="51"/>
      <c r="CZ203" s="51"/>
      <c r="DA203" s="51"/>
      <c r="DB203" s="51"/>
      <c r="DC203" s="51"/>
      <c r="DD203" s="51"/>
      <c r="DE203" s="51"/>
      <c r="DF203" s="51"/>
      <c r="DG203" s="51"/>
      <c r="DH203" s="51"/>
      <c r="DI203" s="51"/>
      <c r="DJ203" s="51"/>
      <c r="DK203" s="51"/>
      <c r="DL203" s="51"/>
      <c r="DM203" s="51"/>
      <c r="DN203" s="51"/>
      <c r="DO203" s="51"/>
      <c r="DP203" s="51"/>
      <c r="DQ203" s="51"/>
      <c r="DR203" s="51"/>
      <c r="DS203" s="51"/>
      <c r="DT203" s="51"/>
      <c r="DU203" s="51"/>
      <c r="DV203" s="51"/>
      <c r="DW203" s="51"/>
      <c r="DX203" s="51"/>
      <c r="DY203" s="51"/>
      <c r="DZ203" s="51"/>
      <c r="EA203" s="51"/>
      <c r="EB203" s="51"/>
      <c r="EC203" s="51"/>
      <c r="ED203" s="51"/>
      <c r="EE203" s="51"/>
      <c r="EF203" s="51"/>
      <c r="EG203" s="51"/>
      <c r="EH203" s="51"/>
      <c r="EI203" s="51"/>
      <c r="EJ203" s="51"/>
      <c r="EK203" s="51"/>
      <c r="EL203" s="51"/>
      <c r="EM203" s="51"/>
      <c r="EN203" s="51"/>
      <c r="EO203" s="51"/>
      <c r="EP203" s="51"/>
      <c r="EQ203" s="51"/>
      <c r="ER203" s="51"/>
      <c r="ES203" s="51"/>
      <c r="ET203" s="51"/>
      <c r="EU203" s="51"/>
      <c r="EV203" s="51"/>
      <c r="EW203" s="51"/>
      <c r="EX203" s="51"/>
      <c r="EY203" s="51"/>
      <c r="EZ203" s="51"/>
      <c r="FA203" s="51"/>
      <c r="FB203" s="51"/>
      <c r="FC203" s="51"/>
      <c r="FD203" s="51"/>
      <c r="FE203" s="51"/>
      <c r="FF203" s="51"/>
      <c r="FG203" s="51"/>
      <c r="FH203" s="51"/>
      <c r="FI203" s="51"/>
      <c r="FJ203" s="51"/>
      <c r="FK203" s="51"/>
      <c r="FL203" s="51"/>
      <c r="FM203" s="51"/>
      <c r="FN203" s="51"/>
      <c r="FO203" s="51"/>
      <c r="FP203" s="51"/>
      <c r="FQ203" s="51"/>
      <c r="FR203" s="51"/>
      <c r="FS203" s="51"/>
      <c r="FT203" s="51"/>
      <c r="FU203" s="51"/>
      <c r="FV203" s="51"/>
      <c r="FW203" s="51"/>
      <c r="FX203" s="51"/>
      <c r="FY203" s="51"/>
      <c r="FZ203" s="51"/>
      <c r="GA203" s="51"/>
      <c r="GB203" s="51"/>
      <c r="GC203" s="51"/>
      <c r="GD203" s="51"/>
      <c r="GE203" s="51"/>
      <c r="GF203" s="51"/>
      <c r="GG203" s="51"/>
      <c r="GH203" s="51"/>
      <c r="GI203" s="51"/>
      <c r="GJ203" s="51"/>
      <c r="GK203" s="51"/>
      <c r="GL203" s="51"/>
      <c r="GM203" s="51"/>
      <c r="GN203" s="51"/>
      <c r="GO203" s="51"/>
      <c r="GP203" s="51"/>
      <c r="GQ203" s="51"/>
      <c r="GR203" s="51"/>
      <c r="GS203" s="51"/>
      <c r="GT203" s="51"/>
      <c r="GU203" s="51"/>
      <c r="GV203" s="51"/>
      <c r="GW203" s="51"/>
      <c r="GX203" s="51"/>
      <c r="GY203" s="51"/>
      <c r="GZ203" s="51"/>
      <c r="HA203" s="51"/>
      <c r="HB203" s="51"/>
      <c r="HC203" s="51"/>
      <c r="HD203" s="51"/>
      <c r="HE203" s="51"/>
      <c r="HF203" s="51"/>
      <c r="HG203" s="51"/>
      <c r="HH203" s="51"/>
      <c r="HI203" s="51"/>
      <c r="HJ203" s="51"/>
    </row>
    <row r="204" spans="3:218" s="12" customFormat="1" ht="15.5" x14ac:dyDescent="0.35">
      <c r="C204" s="7" t="s">
        <v>49</v>
      </c>
      <c r="D204" s="7"/>
      <c r="E204" s="7"/>
      <c r="F204" s="159" t="s">
        <v>207</v>
      </c>
      <c r="G204" s="7" t="s">
        <v>46</v>
      </c>
      <c r="H204" s="161" t="s">
        <v>404</v>
      </c>
      <c r="I204" s="90"/>
      <c r="J204" s="11"/>
      <c r="K204" s="7">
        <v>38.756999999999998</v>
      </c>
      <c r="L204" s="7">
        <v>100</v>
      </c>
      <c r="M204" s="152">
        <f t="shared" si="11"/>
        <v>138.75700000000001</v>
      </c>
      <c r="N204" s="11"/>
      <c r="O204" s="11"/>
      <c r="P204" s="152">
        <f t="shared" si="12"/>
        <v>0</v>
      </c>
      <c r="Q204" s="274"/>
      <c r="R204" s="139"/>
      <c r="S204" s="22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  <c r="BA204" s="51"/>
      <c r="BB204" s="51"/>
      <c r="BC204" s="51"/>
      <c r="BD204" s="51"/>
      <c r="BE204" s="51"/>
      <c r="BF204" s="51"/>
      <c r="BG204" s="51"/>
      <c r="BH204" s="51"/>
      <c r="BI204" s="51"/>
      <c r="BJ204" s="51"/>
      <c r="BK204" s="51"/>
      <c r="BL204" s="51"/>
      <c r="BM204" s="51"/>
      <c r="BN204" s="51"/>
      <c r="BO204" s="51"/>
      <c r="BP204" s="51"/>
      <c r="BQ204" s="51"/>
      <c r="BR204" s="51"/>
      <c r="BS204" s="51"/>
      <c r="BT204" s="51"/>
      <c r="BU204" s="51"/>
      <c r="BV204" s="51"/>
      <c r="BW204" s="51"/>
      <c r="BX204" s="51"/>
      <c r="BY204" s="51"/>
      <c r="BZ204" s="51"/>
      <c r="CA204" s="51"/>
      <c r="CB204" s="51"/>
      <c r="CC204" s="51"/>
      <c r="CD204" s="51"/>
      <c r="CE204" s="51"/>
      <c r="CF204" s="51"/>
      <c r="CG204" s="51"/>
      <c r="CH204" s="51"/>
      <c r="CI204" s="51"/>
      <c r="CJ204" s="51"/>
      <c r="CK204" s="51"/>
      <c r="CL204" s="51"/>
      <c r="CM204" s="51"/>
      <c r="CN204" s="51"/>
      <c r="CO204" s="51"/>
      <c r="CP204" s="51"/>
      <c r="CQ204" s="51"/>
      <c r="CR204" s="51"/>
      <c r="CS204" s="51"/>
      <c r="CT204" s="51"/>
      <c r="CU204" s="51"/>
      <c r="CV204" s="51"/>
      <c r="CW204" s="51"/>
      <c r="CX204" s="51"/>
      <c r="CY204" s="51"/>
      <c r="CZ204" s="51"/>
      <c r="DA204" s="51"/>
      <c r="DB204" s="51"/>
      <c r="DC204" s="51"/>
      <c r="DD204" s="51"/>
      <c r="DE204" s="51"/>
      <c r="DF204" s="51"/>
      <c r="DG204" s="51"/>
      <c r="DH204" s="51"/>
      <c r="DI204" s="51"/>
      <c r="DJ204" s="51"/>
      <c r="DK204" s="51"/>
      <c r="DL204" s="51"/>
      <c r="DM204" s="51"/>
      <c r="DN204" s="51"/>
      <c r="DO204" s="51"/>
      <c r="DP204" s="51"/>
      <c r="DQ204" s="51"/>
      <c r="DR204" s="51"/>
      <c r="DS204" s="51"/>
      <c r="DT204" s="51"/>
      <c r="DU204" s="51"/>
      <c r="DV204" s="51"/>
      <c r="DW204" s="51"/>
      <c r="DX204" s="51"/>
      <c r="DY204" s="51"/>
      <c r="DZ204" s="51"/>
      <c r="EA204" s="51"/>
      <c r="EB204" s="51"/>
      <c r="EC204" s="51"/>
      <c r="ED204" s="51"/>
      <c r="EE204" s="51"/>
      <c r="EF204" s="51"/>
      <c r="EG204" s="51"/>
      <c r="EH204" s="51"/>
      <c r="EI204" s="51"/>
      <c r="EJ204" s="51"/>
      <c r="EK204" s="51"/>
      <c r="EL204" s="51"/>
      <c r="EM204" s="51"/>
      <c r="EN204" s="51"/>
      <c r="EO204" s="51"/>
      <c r="EP204" s="51"/>
      <c r="EQ204" s="51"/>
      <c r="ER204" s="51"/>
      <c r="ES204" s="51"/>
      <c r="ET204" s="51"/>
      <c r="EU204" s="51"/>
      <c r="EV204" s="51"/>
      <c r="EW204" s="51"/>
      <c r="EX204" s="51"/>
      <c r="EY204" s="51"/>
      <c r="EZ204" s="51"/>
      <c r="FA204" s="51"/>
      <c r="FB204" s="51"/>
      <c r="FC204" s="51"/>
      <c r="FD204" s="51"/>
      <c r="FE204" s="51"/>
      <c r="FF204" s="51"/>
      <c r="FG204" s="51"/>
      <c r="FH204" s="51"/>
      <c r="FI204" s="51"/>
      <c r="FJ204" s="51"/>
      <c r="FK204" s="51"/>
      <c r="FL204" s="51"/>
      <c r="FM204" s="51"/>
      <c r="FN204" s="51"/>
      <c r="FO204" s="51"/>
      <c r="FP204" s="51"/>
      <c r="FQ204" s="51"/>
      <c r="FR204" s="51"/>
      <c r="FS204" s="51"/>
      <c r="FT204" s="51"/>
      <c r="FU204" s="51"/>
      <c r="FV204" s="51"/>
      <c r="FW204" s="51"/>
      <c r="FX204" s="51"/>
      <c r="FY204" s="51"/>
      <c r="FZ204" s="51"/>
      <c r="GA204" s="51"/>
      <c r="GB204" s="51"/>
      <c r="GC204" s="51"/>
      <c r="GD204" s="51"/>
      <c r="GE204" s="51"/>
      <c r="GF204" s="51"/>
      <c r="GG204" s="51"/>
      <c r="GH204" s="51"/>
      <c r="GI204" s="51"/>
      <c r="GJ204" s="51"/>
      <c r="GK204" s="51"/>
      <c r="GL204" s="51"/>
      <c r="GM204" s="51"/>
      <c r="GN204" s="51"/>
      <c r="GO204" s="51"/>
      <c r="GP204" s="51"/>
      <c r="GQ204" s="51"/>
      <c r="GR204" s="51"/>
      <c r="GS204" s="51"/>
      <c r="GT204" s="51"/>
      <c r="GU204" s="51"/>
      <c r="GV204" s="51"/>
      <c r="GW204" s="51"/>
      <c r="GX204" s="51"/>
      <c r="GY204" s="51"/>
      <c r="GZ204" s="51"/>
      <c r="HA204" s="51"/>
      <c r="HB204" s="51"/>
      <c r="HC204" s="51"/>
      <c r="HD204" s="51"/>
      <c r="HE204" s="51"/>
      <c r="HF204" s="51"/>
      <c r="HG204" s="51"/>
      <c r="HH204" s="51"/>
      <c r="HI204" s="51"/>
      <c r="HJ204" s="51"/>
    </row>
    <row r="205" spans="3:218" s="12" customFormat="1" ht="15.5" x14ac:dyDescent="0.35">
      <c r="C205" s="7" t="s">
        <v>49</v>
      </c>
      <c r="D205" s="7"/>
      <c r="E205" s="7"/>
      <c r="F205" s="159" t="s">
        <v>208</v>
      </c>
      <c r="G205" s="7" t="s">
        <v>46</v>
      </c>
      <c r="H205" s="160" t="s">
        <v>410</v>
      </c>
      <c r="I205" s="90"/>
      <c r="J205" s="11"/>
      <c r="K205" s="7">
        <v>42.253999999999998</v>
      </c>
      <c r="L205" s="7">
        <v>31.143000000000001</v>
      </c>
      <c r="M205" s="152">
        <f t="shared" si="11"/>
        <v>73.396999999999991</v>
      </c>
      <c r="N205" s="11"/>
      <c r="O205" s="11"/>
      <c r="P205" s="152">
        <f t="shared" si="12"/>
        <v>0</v>
      </c>
      <c r="Q205" s="274"/>
      <c r="R205" s="136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/>
      <c r="AT205" s="51"/>
      <c r="AU205" s="51"/>
      <c r="AV205" s="51"/>
      <c r="AW205" s="51"/>
      <c r="AX205" s="51"/>
      <c r="AY205" s="51"/>
      <c r="AZ205" s="51"/>
      <c r="BA205" s="51"/>
      <c r="BB205" s="51"/>
      <c r="BC205" s="51"/>
      <c r="BD205" s="51"/>
      <c r="BE205" s="51"/>
      <c r="BF205" s="51"/>
      <c r="BG205" s="51"/>
      <c r="BH205" s="51"/>
      <c r="BI205" s="51"/>
      <c r="BJ205" s="51"/>
      <c r="BK205" s="51"/>
      <c r="BL205" s="51"/>
      <c r="BM205" s="51"/>
      <c r="BN205" s="51"/>
      <c r="BO205" s="51"/>
      <c r="BP205" s="51"/>
      <c r="BQ205" s="51"/>
      <c r="BR205" s="51"/>
      <c r="BS205" s="51"/>
      <c r="BT205" s="51"/>
      <c r="BU205" s="51"/>
      <c r="BV205" s="51"/>
      <c r="BW205" s="51"/>
      <c r="BX205" s="51"/>
      <c r="BY205" s="51"/>
      <c r="BZ205" s="51"/>
      <c r="CA205" s="51"/>
      <c r="CB205" s="51"/>
      <c r="CC205" s="51"/>
      <c r="CD205" s="51"/>
      <c r="CE205" s="51"/>
      <c r="CF205" s="51"/>
      <c r="CG205" s="51"/>
      <c r="CH205" s="51"/>
      <c r="CI205" s="51"/>
      <c r="CJ205" s="51"/>
      <c r="CK205" s="51"/>
      <c r="CL205" s="51"/>
      <c r="CM205" s="51"/>
      <c r="CN205" s="51"/>
      <c r="CO205" s="51"/>
      <c r="CP205" s="51"/>
      <c r="CQ205" s="51"/>
      <c r="CR205" s="51"/>
      <c r="CS205" s="51"/>
      <c r="CT205" s="51"/>
      <c r="CU205" s="51"/>
      <c r="CV205" s="51"/>
      <c r="CW205" s="51"/>
      <c r="CX205" s="51"/>
      <c r="CY205" s="51"/>
      <c r="CZ205" s="51"/>
      <c r="DA205" s="51"/>
      <c r="DB205" s="51"/>
      <c r="DC205" s="51"/>
      <c r="DD205" s="51"/>
      <c r="DE205" s="51"/>
      <c r="DF205" s="51"/>
      <c r="DG205" s="51"/>
      <c r="DH205" s="51"/>
      <c r="DI205" s="51"/>
      <c r="DJ205" s="51"/>
      <c r="DK205" s="51"/>
      <c r="DL205" s="51"/>
      <c r="DM205" s="51"/>
      <c r="DN205" s="51"/>
      <c r="DO205" s="51"/>
      <c r="DP205" s="51"/>
      <c r="DQ205" s="51"/>
      <c r="DR205" s="51"/>
      <c r="DS205" s="51"/>
      <c r="DT205" s="51"/>
      <c r="DU205" s="51"/>
      <c r="DV205" s="51"/>
      <c r="DW205" s="51"/>
      <c r="DX205" s="51"/>
      <c r="DY205" s="51"/>
      <c r="DZ205" s="51"/>
      <c r="EA205" s="51"/>
      <c r="EB205" s="51"/>
      <c r="EC205" s="51"/>
      <c r="ED205" s="51"/>
      <c r="EE205" s="51"/>
      <c r="EF205" s="51"/>
      <c r="EG205" s="51"/>
      <c r="EH205" s="51"/>
      <c r="EI205" s="51"/>
      <c r="EJ205" s="51"/>
      <c r="EK205" s="51"/>
      <c r="EL205" s="51"/>
      <c r="EM205" s="51"/>
      <c r="EN205" s="51"/>
      <c r="EO205" s="51"/>
      <c r="EP205" s="51"/>
      <c r="EQ205" s="51"/>
      <c r="ER205" s="51"/>
      <c r="ES205" s="51"/>
      <c r="ET205" s="51"/>
      <c r="EU205" s="51"/>
      <c r="EV205" s="51"/>
      <c r="EW205" s="51"/>
      <c r="EX205" s="51"/>
      <c r="EY205" s="51"/>
      <c r="EZ205" s="51"/>
      <c r="FA205" s="51"/>
      <c r="FB205" s="51"/>
      <c r="FC205" s="51"/>
      <c r="FD205" s="51"/>
      <c r="FE205" s="51"/>
      <c r="FF205" s="51"/>
      <c r="FG205" s="51"/>
      <c r="FH205" s="51"/>
      <c r="FI205" s="51"/>
      <c r="FJ205" s="51"/>
      <c r="FK205" s="51"/>
      <c r="FL205" s="51"/>
      <c r="FM205" s="51"/>
      <c r="FN205" s="51"/>
      <c r="FO205" s="51"/>
      <c r="FP205" s="51"/>
      <c r="FQ205" s="51"/>
      <c r="FR205" s="51"/>
      <c r="FS205" s="51"/>
      <c r="FT205" s="51"/>
      <c r="FU205" s="51"/>
      <c r="FV205" s="51"/>
      <c r="FW205" s="51"/>
      <c r="FX205" s="51"/>
      <c r="FY205" s="51"/>
      <c r="FZ205" s="51"/>
      <c r="GA205" s="51"/>
      <c r="GB205" s="51"/>
      <c r="GC205" s="51"/>
      <c r="GD205" s="51"/>
      <c r="GE205" s="51"/>
      <c r="GF205" s="51"/>
      <c r="GG205" s="51"/>
      <c r="GH205" s="51"/>
      <c r="GI205" s="51"/>
      <c r="GJ205" s="51"/>
      <c r="GK205" s="51"/>
      <c r="GL205" s="51"/>
      <c r="GM205" s="51"/>
      <c r="GN205" s="51"/>
      <c r="GO205" s="51"/>
      <c r="GP205" s="51"/>
      <c r="GQ205" s="51"/>
      <c r="GR205" s="51"/>
      <c r="GS205" s="51"/>
      <c r="GT205" s="51"/>
      <c r="GU205" s="51"/>
      <c r="GV205" s="51"/>
      <c r="GW205" s="51"/>
      <c r="GX205" s="51"/>
      <c r="GY205" s="51"/>
      <c r="GZ205" s="51"/>
      <c r="HA205" s="51"/>
      <c r="HB205" s="51"/>
      <c r="HC205" s="51"/>
      <c r="HD205" s="51"/>
      <c r="HE205" s="51"/>
      <c r="HF205" s="51"/>
      <c r="HG205" s="51"/>
      <c r="HH205" s="51"/>
      <c r="HI205" s="51"/>
      <c r="HJ205" s="51"/>
    </row>
    <row r="206" spans="3:218" s="12" customFormat="1" ht="15.5" x14ac:dyDescent="0.35">
      <c r="C206" s="7" t="s">
        <v>49</v>
      </c>
      <c r="D206" s="7"/>
      <c r="E206" s="7"/>
      <c r="F206" s="159" t="s">
        <v>208</v>
      </c>
      <c r="G206" s="7" t="s">
        <v>46</v>
      </c>
      <c r="H206" s="160" t="s">
        <v>365</v>
      </c>
      <c r="I206" s="90"/>
      <c r="J206" s="11"/>
      <c r="K206" s="7">
        <v>100</v>
      </c>
      <c r="L206" s="7">
        <v>24.385000000000002</v>
      </c>
      <c r="M206" s="152">
        <f t="shared" si="11"/>
        <v>124.38500000000001</v>
      </c>
      <c r="N206" s="11"/>
      <c r="O206" s="173">
        <v>3</v>
      </c>
      <c r="P206" s="152">
        <f t="shared" si="12"/>
        <v>3</v>
      </c>
      <c r="Q206" s="274"/>
      <c r="R206" s="136"/>
      <c r="S206" s="51">
        <v>4</v>
      </c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  <c r="CZ206" s="51"/>
      <c r="DA206" s="51"/>
      <c r="DB206" s="51"/>
      <c r="DC206" s="51"/>
      <c r="DD206" s="51"/>
      <c r="DE206" s="51"/>
      <c r="DF206" s="51"/>
      <c r="DG206" s="51"/>
      <c r="DH206" s="51"/>
      <c r="DI206" s="51"/>
      <c r="DJ206" s="51"/>
      <c r="DK206" s="51"/>
      <c r="DL206" s="51"/>
      <c r="DM206" s="51"/>
      <c r="DN206" s="51"/>
      <c r="DO206" s="51"/>
      <c r="DP206" s="51"/>
      <c r="DQ206" s="51"/>
      <c r="DR206" s="51"/>
      <c r="DS206" s="51"/>
      <c r="DT206" s="51"/>
      <c r="DU206" s="51"/>
      <c r="DV206" s="51"/>
      <c r="DW206" s="51"/>
      <c r="DX206" s="51"/>
      <c r="DY206" s="51"/>
      <c r="DZ206" s="51"/>
      <c r="EA206" s="51"/>
      <c r="EB206" s="51"/>
      <c r="EC206" s="51"/>
      <c r="ED206" s="51"/>
      <c r="EE206" s="51"/>
      <c r="EF206" s="51"/>
      <c r="EG206" s="51"/>
      <c r="EH206" s="51"/>
      <c r="EI206" s="51"/>
      <c r="EJ206" s="51"/>
      <c r="EK206" s="51"/>
      <c r="EL206" s="51"/>
      <c r="EM206" s="51"/>
      <c r="EN206" s="51"/>
      <c r="EO206" s="51"/>
      <c r="EP206" s="51"/>
      <c r="EQ206" s="51"/>
      <c r="ER206" s="51"/>
      <c r="ES206" s="51"/>
      <c r="ET206" s="51"/>
      <c r="EU206" s="51"/>
      <c r="EV206" s="51"/>
      <c r="EW206" s="51"/>
      <c r="EX206" s="51"/>
      <c r="EY206" s="51"/>
      <c r="EZ206" s="51"/>
      <c r="FA206" s="51"/>
      <c r="FB206" s="51"/>
      <c r="FC206" s="51"/>
      <c r="FD206" s="51"/>
      <c r="FE206" s="51"/>
      <c r="FF206" s="51"/>
      <c r="FG206" s="51"/>
      <c r="FH206" s="51"/>
      <c r="FI206" s="51"/>
      <c r="FJ206" s="51"/>
      <c r="FK206" s="51"/>
      <c r="FL206" s="51"/>
      <c r="FM206" s="51"/>
      <c r="FN206" s="51"/>
      <c r="FO206" s="51"/>
      <c r="FP206" s="51"/>
      <c r="FQ206" s="51"/>
      <c r="FR206" s="51"/>
      <c r="FS206" s="51"/>
      <c r="FT206" s="51"/>
      <c r="FU206" s="51"/>
      <c r="FV206" s="51"/>
      <c r="FW206" s="51"/>
      <c r="FX206" s="51"/>
      <c r="FY206" s="51"/>
      <c r="FZ206" s="51"/>
      <c r="GA206" s="51"/>
      <c r="GB206" s="51"/>
      <c r="GC206" s="51"/>
      <c r="GD206" s="51"/>
      <c r="GE206" s="51"/>
      <c r="GF206" s="51"/>
      <c r="GG206" s="51"/>
      <c r="GH206" s="51"/>
      <c r="GI206" s="51"/>
      <c r="GJ206" s="51"/>
      <c r="GK206" s="51"/>
      <c r="GL206" s="51"/>
      <c r="GM206" s="51"/>
      <c r="GN206" s="51"/>
      <c r="GO206" s="51"/>
      <c r="GP206" s="51"/>
      <c r="GQ206" s="51"/>
      <c r="GR206" s="51"/>
      <c r="GS206" s="51"/>
      <c r="GT206" s="51"/>
      <c r="GU206" s="51"/>
      <c r="GV206" s="51"/>
      <c r="GW206" s="51"/>
      <c r="GX206" s="51"/>
      <c r="GY206" s="51"/>
      <c r="GZ206" s="51"/>
      <c r="HA206" s="51"/>
      <c r="HB206" s="51"/>
      <c r="HC206" s="51"/>
      <c r="HD206" s="51"/>
      <c r="HE206" s="51"/>
      <c r="HF206" s="51"/>
      <c r="HG206" s="51"/>
      <c r="HH206" s="51"/>
      <c r="HI206" s="51"/>
      <c r="HJ206" s="51"/>
    </row>
    <row r="207" spans="3:218" s="12" customFormat="1" ht="15.5" x14ac:dyDescent="0.35">
      <c r="C207" s="7" t="s">
        <v>49</v>
      </c>
      <c r="D207" s="7"/>
      <c r="E207" s="7"/>
      <c r="F207" s="159" t="s">
        <v>210</v>
      </c>
      <c r="G207" s="7" t="s">
        <v>46</v>
      </c>
      <c r="H207" s="161" t="s">
        <v>375</v>
      </c>
      <c r="I207" s="90"/>
      <c r="J207" s="11"/>
      <c r="K207" s="7">
        <v>100</v>
      </c>
      <c r="L207" s="7">
        <v>26.858000000000001</v>
      </c>
      <c r="M207" s="152">
        <f t="shared" si="11"/>
        <v>126.858</v>
      </c>
      <c r="N207" s="11"/>
      <c r="O207" s="11"/>
      <c r="P207" s="152">
        <f t="shared" si="12"/>
        <v>0</v>
      </c>
      <c r="Q207" s="274"/>
      <c r="R207" s="136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  <c r="CZ207" s="51"/>
      <c r="DA207" s="51"/>
      <c r="DB207" s="51"/>
      <c r="DC207" s="51"/>
      <c r="DD207" s="51"/>
      <c r="DE207" s="51"/>
      <c r="DF207" s="51"/>
      <c r="DG207" s="51"/>
      <c r="DH207" s="51"/>
      <c r="DI207" s="51"/>
      <c r="DJ207" s="51"/>
      <c r="DK207" s="51"/>
      <c r="DL207" s="51"/>
      <c r="DM207" s="51"/>
      <c r="DN207" s="51"/>
      <c r="DO207" s="51"/>
      <c r="DP207" s="51"/>
      <c r="DQ207" s="51"/>
      <c r="DR207" s="51"/>
      <c r="DS207" s="51"/>
      <c r="DT207" s="51"/>
      <c r="DU207" s="51"/>
      <c r="DV207" s="51"/>
      <c r="DW207" s="51"/>
      <c r="DX207" s="51"/>
      <c r="DY207" s="51"/>
      <c r="DZ207" s="51"/>
      <c r="EA207" s="51"/>
      <c r="EB207" s="51"/>
      <c r="EC207" s="51"/>
      <c r="ED207" s="51"/>
      <c r="EE207" s="51"/>
      <c r="EF207" s="51"/>
      <c r="EG207" s="51"/>
      <c r="EH207" s="51"/>
      <c r="EI207" s="51"/>
      <c r="EJ207" s="51"/>
      <c r="EK207" s="51"/>
      <c r="EL207" s="51"/>
      <c r="EM207" s="51"/>
      <c r="EN207" s="51"/>
      <c r="EO207" s="51"/>
      <c r="EP207" s="51"/>
      <c r="EQ207" s="51"/>
      <c r="ER207" s="51"/>
      <c r="ES207" s="51"/>
      <c r="ET207" s="51"/>
      <c r="EU207" s="51"/>
      <c r="EV207" s="51"/>
      <c r="EW207" s="51"/>
      <c r="EX207" s="51"/>
      <c r="EY207" s="51"/>
      <c r="EZ207" s="51"/>
      <c r="FA207" s="51"/>
      <c r="FB207" s="51"/>
      <c r="FC207" s="51"/>
      <c r="FD207" s="51"/>
      <c r="FE207" s="51"/>
      <c r="FF207" s="51"/>
      <c r="FG207" s="51"/>
      <c r="FH207" s="51"/>
      <c r="FI207" s="51"/>
      <c r="FJ207" s="51"/>
      <c r="FK207" s="51"/>
      <c r="FL207" s="51"/>
      <c r="FM207" s="51"/>
      <c r="FN207" s="51"/>
      <c r="FO207" s="51"/>
      <c r="FP207" s="51"/>
      <c r="FQ207" s="51"/>
      <c r="FR207" s="51"/>
      <c r="FS207" s="51"/>
      <c r="FT207" s="51"/>
      <c r="FU207" s="51"/>
      <c r="FV207" s="51"/>
      <c r="FW207" s="51"/>
      <c r="FX207" s="51"/>
      <c r="FY207" s="51"/>
      <c r="FZ207" s="51"/>
      <c r="GA207" s="51"/>
      <c r="GB207" s="51"/>
      <c r="GC207" s="51"/>
      <c r="GD207" s="51"/>
      <c r="GE207" s="51"/>
      <c r="GF207" s="51"/>
      <c r="GG207" s="51"/>
      <c r="GH207" s="51"/>
      <c r="GI207" s="51"/>
      <c r="GJ207" s="51"/>
      <c r="GK207" s="51"/>
      <c r="GL207" s="51"/>
      <c r="GM207" s="51"/>
      <c r="GN207" s="51"/>
      <c r="GO207" s="51"/>
      <c r="GP207" s="51"/>
      <c r="GQ207" s="51"/>
      <c r="GR207" s="51"/>
      <c r="GS207" s="51"/>
      <c r="GT207" s="51"/>
      <c r="GU207" s="51"/>
      <c r="GV207" s="51"/>
      <c r="GW207" s="51"/>
      <c r="GX207" s="51"/>
      <c r="GY207" s="51"/>
      <c r="GZ207" s="51"/>
      <c r="HA207" s="51"/>
      <c r="HB207" s="51"/>
      <c r="HC207" s="51"/>
      <c r="HD207" s="51"/>
      <c r="HE207" s="51"/>
      <c r="HF207" s="51"/>
      <c r="HG207" s="51"/>
      <c r="HH207" s="51"/>
      <c r="HI207" s="51"/>
      <c r="HJ207" s="51"/>
    </row>
    <row r="208" spans="3:218" s="12" customFormat="1" ht="15.5" x14ac:dyDescent="0.35">
      <c r="C208" s="7" t="s">
        <v>49</v>
      </c>
      <c r="D208" s="7"/>
      <c r="E208" s="7"/>
      <c r="F208" s="159" t="s">
        <v>208</v>
      </c>
      <c r="G208" s="7" t="s">
        <v>46</v>
      </c>
      <c r="H208" s="160" t="s">
        <v>419</v>
      </c>
      <c r="I208" s="90"/>
      <c r="J208" s="11"/>
      <c r="K208" s="7">
        <v>100</v>
      </c>
      <c r="L208" s="7">
        <v>27.707999999999998</v>
      </c>
      <c r="M208" s="152">
        <f t="shared" si="11"/>
        <v>127.708</v>
      </c>
      <c r="N208" s="11"/>
      <c r="O208" s="11"/>
      <c r="P208" s="152">
        <f t="shared" si="12"/>
        <v>0</v>
      </c>
      <c r="Q208" s="274"/>
      <c r="R208" s="136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/>
      <c r="AZ208" s="51"/>
      <c r="BA208" s="51"/>
      <c r="BB208" s="51"/>
      <c r="BC208" s="51"/>
      <c r="BD208" s="51"/>
      <c r="BE208" s="51"/>
      <c r="BF208" s="51"/>
      <c r="BG208" s="51"/>
      <c r="BH208" s="51"/>
      <c r="BI208" s="51"/>
      <c r="BJ208" s="51"/>
      <c r="BK208" s="51"/>
      <c r="BL208" s="51"/>
      <c r="BM208" s="51"/>
      <c r="BN208" s="51"/>
      <c r="BO208" s="51"/>
      <c r="BP208" s="51"/>
      <c r="BQ208" s="51"/>
      <c r="BR208" s="51"/>
      <c r="BS208" s="51"/>
      <c r="BT208" s="51"/>
      <c r="BU208" s="51"/>
      <c r="BV208" s="51"/>
      <c r="BW208" s="51"/>
      <c r="BX208" s="51"/>
      <c r="BY208" s="51"/>
      <c r="BZ208" s="51"/>
      <c r="CA208" s="51"/>
      <c r="CB208" s="51"/>
      <c r="CC208" s="51"/>
      <c r="CD208" s="51"/>
      <c r="CE208" s="51"/>
      <c r="CF208" s="51"/>
      <c r="CG208" s="51"/>
      <c r="CH208" s="51"/>
      <c r="CI208" s="51"/>
      <c r="CJ208" s="51"/>
      <c r="CK208" s="51"/>
      <c r="CL208" s="51"/>
      <c r="CM208" s="51"/>
      <c r="CN208" s="51"/>
      <c r="CO208" s="51"/>
      <c r="CP208" s="51"/>
      <c r="CQ208" s="51"/>
      <c r="CR208" s="51"/>
      <c r="CS208" s="51"/>
      <c r="CT208" s="51"/>
      <c r="CU208" s="51"/>
      <c r="CV208" s="51"/>
      <c r="CW208" s="51"/>
      <c r="CX208" s="51"/>
      <c r="CY208" s="51"/>
      <c r="CZ208" s="51"/>
      <c r="DA208" s="51"/>
      <c r="DB208" s="51"/>
      <c r="DC208" s="51"/>
      <c r="DD208" s="51"/>
      <c r="DE208" s="51"/>
      <c r="DF208" s="51"/>
      <c r="DG208" s="51"/>
      <c r="DH208" s="51"/>
      <c r="DI208" s="51"/>
      <c r="DJ208" s="51"/>
      <c r="DK208" s="51"/>
      <c r="DL208" s="51"/>
      <c r="DM208" s="51"/>
      <c r="DN208" s="51"/>
      <c r="DO208" s="51"/>
      <c r="DP208" s="51"/>
      <c r="DQ208" s="51"/>
      <c r="DR208" s="51"/>
      <c r="DS208" s="51"/>
      <c r="DT208" s="51"/>
      <c r="DU208" s="51"/>
      <c r="DV208" s="51"/>
      <c r="DW208" s="51"/>
      <c r="DX208" s="51"/>
      <c r="DY208" s="51"/>
      <c r="DZ208" s="51"/>
      <c r="EA208" s="51"/>
      <c r="EB208" s="51"/>
      <c r="EC208" s="51"/>
      <c r="ED208" s="51"/>
      <c r="EE208" s="51"/>
      <c r="EF208" s="51"/>
      <c r="EG208" s="51"/>
      <c r="EH208" s="51"/>
      <c r="EI208" s="51"/>
      <c r="EJ208" s="51"/>
      <c r="EK208" s="51"/>
      <c r="EL208" s="51"/>
      <c r="EM208" s="51"/>
      <c r="EN208" s="51"/>
      <c r="EO208" s="51"/>
      <c r="EP208" s="51"/>
      <c r="EQ208" s="51"/>
      <c r="ER208" s="51"/>
      <c r="ES208" s="51"/>
      <c r="ET208" s="51"/>
      <c r="EU208" s="51"/>
      <c r="EV208" s="51"/>
      <c r="EW208" s="51"/>
      <c r="EX208" s="51"/>
      <c r="EY208" s="51"/>
      <c r="EZ208" s="51"/>
      <c r="FA208" s="51"/>
      <c r="FB208" s="51"/>
      <c r="FC208" s="51"/>
      <c r="FD208" s="51"/>
      <c r="FE208" s="51"/>
      <c r="FF208" s="51"/>
      <c r="FG208" s="51"/>
      <c r="FH208" s="51"/>
      <c r="FI208" s="51"/>
      <c r="FJ208" s="51"/>
      <c r="FK208" s="51"/>
      <c r="FL208" s="51"/>
      <c r="FM208" s="51"/>
      <c r="FN208" s="51"/>
      <c r="FO208" s="51"/>
      <c r="FP208" s="51"/>
      <c r="FQ208" s="51"/>
      <c r="FR208" s="51"/>
      <c r="FS208" s="51"/>
      <c r="FT208" s="51"/>
      <c r="FU208" s="51"/>
      <c r="FV208" s="51"/>
      <c r="FW208" s="51"/>
      <c r="FX208" s="51"/>
      <c r="FY208" s="51"/>
      <c r="FZ208" s="51"/>
      <c r="GA208" s="51"/>
      <c r="GB208" s="51"/>
      <c r="GC208" s="51"/>
      <c r="GD208" s="51"/>
      <c r="GE208" s="51"/>
      <c r="GF208" s="51"/>
      <c r="GG208" s="51"/>
      <c r="GH208" s="51"/>
      <c r="GI208" s="51"/>
      <c r="GJ208" s="51"/>
      <c r="GK208" s="51"/>
      <c r="GL208" s="51"/>
      <c r="GM208" s="51"/>
      <c r="GN208" s="51"/>
      <c r="GO208" s="51"/>
      <c r="GP208" s="51"/>
      <c r="GQ208" s="51"/>
      <c r="GR208" s="51"/>
      <c r="GS208" s="51"/>
      <c r="GT208" s="51"/>
      <c r="GU208" s="51"/>
      <c r="GV208" s="51"/>
      <c r="GW208" s="51"/>
      <c r="GX208" s="51"/>
      <c r="GY208" s="51"/>
      <c r="GZ208" s="51"/>
      <c r="HA208" s="51"/>
      <c r="HB208" s="51"/>
      <c r="HC208" s="51"/>
      <c r="HD208" s="51"/>
      <c r="HE208" s="51"/>
      <c r="HF208" s="51"/>
      <c r="HG208" s="51"/>
      <c r="HH208" s="51"/>
      <c r="HI208" s="51"/>
      <c r="HJ208" s="51"/>
    </row>
    <row r="209" spans="1:218" s="12" customFormat="1" ht="15.5" x14ac:dyDescent="0.35">
      <c r="C209" s="7" t="s">
        <v>49</v>
      </c>
      <c r="D209" s="7"/>
      <c r="E209" s="7"/>
      <c r="F209" s="159" t="s">
        <v>211</v>
      </c>
      <c r="G209" s="7" t="s">
        <v>46</v>
      </c>
      <c r="H209" s="161" t="s">
        <v>373</v>
      </c>
      <c r="I209" s="90" t="s">
        <v>477</v>
      </c>
      <c r="J209" s="11"/>
      <c r="K209" s="7">
        <v>100</v>
      </c>
      <c r="L209" s="7">
        <v>28.475999999999999</v>
      </c>
      <c r="M209" s="152">
        <f t="shared" si="11"/>
        <v>128.476</v>
      </c>
      <c r="N209" s="11"/>
      <c r="O209" s="11"/>
      <c r="P209" s="152">
        <f t="shared" si="12"/>
        <v>0</v>
      </c>
      <c r="Q209" s="274"/>
      <c r="R209" s="136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51"/>
      <c r="BD209" s="51"/>
      <c r="BE209" s="51"/>
      <c r="BF209" s="51"/>
      <c r="BG209" s="51"/>
      <c r="BH209" s="51"/>
      <c r="BI209" s="51"/>
      <c r="BJ209" s="51"/>
      <c r="BK209" s="51"/>
      <c r="BL209" s="51"/>
      <c r="BM209" s="51"/>
      <c r="BN209" s="51"/>
      <c r="BO209" s="51"/>
      <c r="BP209" s="51"/>
      <c r="BQ209" s="51"/>
      <c r="BR209" s="51"/>
      <c r="BS209" s="51"/>
      <c r="BT209" s="51"/>
      <c r="BU209" s="51"/>
      <c r="BV209" s="51"/>
      <c r="BW209" s="51"/>
      <c r="BX209" s="51"/>
      <c r="BY209" s="51"/>
      <c r="BZ209" s="51"/>
      <c r="CA209" s="51"/>
      <c r="CB209" s="51"/>
      <c r="CC209" s="51"/>
      <c r="CD209" s="51"/>
      <c r="CE209" s="51"/>
      <c r="CF209" s="51"/>
      <c r="CG209" s="51"/>
      <c r="CH209" s="51"/>
      <c r="CI209" s="51"/>
      <c r="CJ209" s="51"/>
      <c r="CK209" s="51"/>
      <c r="CL209" s="51"/>
      <c r="CM209" s="51"/>
      <c r="CN209" s="51"/>
      <c r="CO209" s="51"/>
      <c r="CP209" s="51"/>
      <c r="CQ209" s="51"/>
      <c r="CR209" s="51"/>
      <c r="CS209" s="51"/>
      <c r="CT209" s="51"/>
      <c r="CU209" s="51"/>
      <c r="CV209" s="51"/>
      <c r="CW209" s="51"/>
      <c r="CX209" s="51"/>
      <c r="CY209" s="51"/>
      <c r="CZ209" s="51"/>
      <c r="DA209" s="51"/>
      <c r="DB209" s="51"/>
      <c r="DC209" s="51"/>
      <c r="DD209" s="51"/>
      <c r="DE209" s="51"/>
      <c r="DF209" s="51"/>
      <c r="DG209" s="51"/>
      <c r="DH209" s="51"/>
      <c r="DI209" s="51"/>
      <c r="DJ209" s="51"/>
      <c r="DK209" s="51"/>
      <c r="DL209" s="51"/>
      <c r="DM209" s="51"/>
      <c r="DN209" s="51"/>
      <c r="DO209" s="51"/>
      <c r="DP209" s="51"/>
      <c r="DQ209" s="51"/>
      <c r="DR209" s="51"/>
      <c r="DS209" s="51"/>
      <c r="DT209" s="51"/>
      <c r="DU209" s="51"/>
      <c r="DV209" s="51"/>
      <c r="DW209" s="51"/>
      <c r="DX209" s="51"/>
      <c r="DY209" s="51"/>
      <c r="DZ209" s="51"/>
      <c r="EA209" s="51"/>
      <c r="EB209" s="51"/>
      <c r="EC209" s="51"/>
      <c r="ED209" s="51"/>
      <c r="EE209" s="51"/>
      <c r="EF209" s="51"/>
      <c r="EG209" s="51"/>
      <c r="EH209" s="51"/>
      <c r="EI209" s="51"/>
      <c r="EJ209" s="51"/>
      <c r="EK209" s="51"/>
      <c r="EL209" s="51"/>
      <c r="EM209" s="51"/>
      <c r="EN209" s="51"/>
      <c r="EO209" s="51"/>
      <c r="EP209" s="51"/>
      <c r="EQ209" s="51"/>
      <c r="ER209" s="51"/>
      <c r="ES209" s="51"/>
      <c r="ET209" s="51"/>
      <c r="EU209" s="51"/>
      <c r="EV209" s="51"/>
      <c r="EW209" s="51"/>
      <c r="EX209" s="51"/>
      <c r="EY209" s="51"/>
      <c r="EZ209" s="51"/>
      <c r="FA209" s="51"/>
      <c r="FB209" s="51"/>
      <c r="FC209" s="51"/>
      <c r="FD209" s="51"/>
      <c r="FE209" s="51"/>
      <c r="FF209" s="51"/>
      <c r="FG209" s="51"/>
      <c r="FH209" s="51"/>
      <c r="FI209" s="51"/>
      <c r="FJ209" s="51"/>
      <c r="FK209" s="51"/>
      <c r="FL209" s="51"/>
      <c r="FM209" s="51"/>
      <c r="FN209" s="51"/>
      <c r="FO209" s="51"/>
      <c r="FP209" s="51"/>
      <c r="FQ209" s="51"/>
      <c r="FR209" s="51"/>
      <c r="FS209" s="51"/>
      <c r="FT209" s="51"/>
      <c r="FU209" s="51"/>
      <c r="FV209" s="51"/>
      <c r="FW209" s="51"/>
      <c r="FX209" s="51"/>
      <c r="FY209" s="51"/>
      <c r="FZ209" s="51"/>
      <c r="GA209" s="51"/>
      <c r="GB209" s="51"/>
      <c r="GC209" s="51"/>
      <c r="GD209" s="51"/>
      <c r="GE209" s="51"/>
      <c r="GF209" s="51"/>
      <c r="GG209" s="51"/>
      <c r="GH209" s="51"/>
      <c r="GI209" s="51"/>
      <c r="GJ209" s="51"/>
      <c r="GK209" s="51"/>
      <c r="GL209" s="51"/>
      <c r="GM209" s="51"/>
      <c r="GN209" s="51"/>
      <c r="GO209" s="51"/>
      <c r="GP209" s="51"/>
      <c r="GQ209" s="51"/>
      <c r="GR209" s="51"/>
      <c r="GS209" s="51"/>
      <c r="GT209" s="51"/>
      <c r="GU209" s="51"/>
      <c r="GV209" s="51"/>
      <c r="GW209" s="51"/>
      <c r="GX209" s="51"/>
      <c r="GY209" s="51"/>
      <c r="GZ209" s="51"/>
      <c r="HA209" s="51"/>
      <c r="HB209" s="51"/>
      <c r="HC209" s="51"/>
      <c r="HD209" s="51"/>
      <c r="HE209" s="51"/>
      <c r="HF209" s="51"/>
      <c r="HG209" s="51"/>
      <c r="HH209" s="51"/>
      <c r="HI209" s="51"/>
      <c r="HJ209" s="51"/>
    </row>
    <row r="210" spans="1:218" s="11" customFormat="1" ht="15.5" x14ac:dyDescent="0.35">
      <c r="A210" s="15" t="s">
        <v>60</v>
      </c>
      <c r="B210" s="11" t="s">
        <v>46</v>
      </c>
      <c r="C210" s="7" t="s">
        <v>49</v>
      </c>
      <c r="D210" s="7"/>
      <c r="E210" s="7"/>
      <c r="F210" s="159" t="s">
        <v>211</v>
      </c>
      <c r="G210" s="7" t="s">
        <v>46</v>
      </c>
      <c r="H210" s="161" t="s">
        <v>376</v>
      </c>
      <c r="I210" s="90"/>
      <c r="K210" s="7">
        <v>100</v>
      </c>
      <c r="L210" s="7">
        <v>29.372</v>
      </c>
      <c r="M210" s="152">
        <f t="shared" si="11"/>
        <v>129.37200000000001</v>
      </c>
      <c r="P210" s="152">
        <f t="shared" si="12"/>
        <v>0</v>
      </c>
      <c r="Q210" s="274"/>
      <c r="R210" s="136"/>
      <c r="S210" s="51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/>
      <c r="CY210" s="22"/>
      <c r="CZ210" s="22"/>
      <c r="DA210" s="22"/>
      <c r="DB210" s="22"/>
      <c r="DC210" s="22"/>
      <c r="DD210" s="22"/>
      <c r="DE210" s="22"/>
      <c r="DF210" s="22"/>
      <c r="DG210" s="22"/>
      <c r="DH210" s="22"/>
      <c r="DI210" s="22"/>
      <c r="DJ210" s="22"/>
      <c r="DK210" s="22"/>
      <c r="DL210" s="22"/>
      <c r="DM210" s="22"/>
      <c r="DN210" s="22"/>
      <c r="DO210" s="22"/>
      <c r="DP210" s="22"/>
      <c r="DQ210" s="22"/>
      <c r="DR210" s="22"/>
      <c r="DS210" s="22"/>
      <c r="DT210" s="22"/>
      <c r="DU210" s="22"/>
      <c r="DV210" s="22"/>
      <c r="DW210" s="22"/>
      <c r="DX210" s="22"/>
      <c r="DY210" s="22"/>
      <c r="DZ210" s="22"/>
      <c r="EA210" s="22"/>
      <c r="EB210" s="22"/>
      <c r="EC210" s="22"/>
      <c r="ED210" s="22"/>
      <c r="EE210" s="22"/>
      <c r="EF210" s="22"/>
      <c r="EG210" s="22"/>
      <c r="EH210" s="22"/>
      <c r="EI210" s="22"/>
      <c r="EJ210" s="22"/>
      <c r="EK210" s="22"/>
      <c r="EL210" s="22"/>
      <c r="EM210" s="22"/>
      <c r="EN210" s="22"/>
      <c r="EO210" s="22"/>
      <c r="EP210" s="22"/>
      <c r="EQ210" s="22"/>
      <c r="ER210" s="22"/>
      <c r="ES210" s="22"/>
      <c r="ET210" s="22"/>
      <c r="EU210" s="22"/>
      <c r="EV210" s="22"/>
      <c r="EW210" s="22"/>
      <c r="EX210" s="22"/>
      <c r="EY210" s="22"/>
      <c r="EZ210" s="22"/>
      <c r="FA210" s="22"/>
      <c r="FB210" s="22"/>
      <c r="FC210" s="22"/>
      <c r="FD210" s="22"/>
      <c r="FE210" s="22"/>
      <c r="FF210" s="22"/>
      <c r="FG210" s="22"/>
      <c r="FH210" s="22"/>
      <c r="FI210" s="22"/>
      <c r="FJ210" s="22"/>
      <c r="FK210" s="22"/>
      <c r="FL210" s="22"/>
      <c r="FM210" s="22"/>
      <c r="FN210" s="22"/>
      <c r="FO210" s="22"/>
      <c r="FP210" s="22"/>
      <c r="FQ210" s="22"/>
      <c r="FR210" s="22"/>
      <c r="FS210" s="22"/>
      <c r="FT210" s="22"/>
      <c r="FU210" s="22"/>
      <c r="FV210" s="22"/>
      <c r="FW210" s="22"/>
      <c r="FX210" s="22"/>
      <c r="FY210" s="22"/>
      <c r="FZ210" s="22"/>
      <c r="GA210" s="22"/>
      <c r="GB210" s="22"/>
      <c r="GC210" s="22"/>
      <c r="GD210" s="22"/>
      <c r="GE210" s="22"/>
      <c r="GF210" s="22"/>
      <c r="GG210" s="22"/>
      <c r="GH210" s="22"/>
      <c r="GI210" s="22"/>
      <c r="GJ210" s="22"/>
      <c r="GK210" s="22"/>
      <c r="GL210" s="22"/>
      <c r="GM210" s="22"/>
      <c r="GN210" s="22"/>
      <c r="GO210" s="22"/>
      <c r="GP210" s="22"/>
      <c r="GQ210" s="22"/>
      <c r="GR210" s="22"/>
      <c r="GS210" s="22"/>
      <c r="GT210" s="22"/>
      <c r="GU210" s="22"/>
      <c r="GV210" s="22"/>
      <c r="GW210" s="22"/>
      <c r="GX210" s="22"/>
      <c r="GY210" s="22"/>
      <c r="GZ210" s="22"/>
      <c r="HA210" s="22"/>
      <c r="HB210" s="22"/>
      <c r="HC210" s="22"/>
      <c r="HD210" s="22"/>
      <c r="HE210" s="22"/>
      <c r="HF210" s="22"/>
      <c r="HG210" s="22"/>
      <c r="HH210" s="22"/>
      <c r="HI210" s="22"/>
      <c r="HJ210" s="22"/>
    </row>
    <row r="211" spans="1:218" s="11" customFormat="1" ht="15.5" x14ac:dyDescent="0.35">
      <c r="A211" s="15" t="s">
        <v>60</v>
      </c>
      <c r="B211" s="11" t="s">
        <v>46</v>
      </c>
      <c r="C211" s="7" t="s">
        <v>49</v>
      </c>
      <c r="D211" s="7"/>
      <c r="E211" s="7"/>
      <c r="F211" s="159" t="s">
        <v>208</v>
      </c>
      <c r="G211" s="7" t="s">
        <v>46</v>
      </c>
      <c r="H211" s="160" t="s">
        <v>406</v>
      </c>
      <c r="I211" s="90"/>
      <c r="K211" s="7">
        <v>100</v>
      </c>
      <c r="L211" s="7">
        <v>31.93</v>
      </c>
      <c r="M211" s="152">
        <f t="shared" si="11"/>
        <v>131.93</v>
      </c>
      <c r="P211" s="152">
        <f t="shared" si="12"/>
        <v>0</v>
      </c>
      <c r="Q211" s="274"/>
      <c r="R211" s="136"/>
      <c r="S211" s="51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/>
      <c r="CY211" s="22"/>
      <c r="CZ211" s="22"/>
      <c r="DA211" s="22"/>
      <c r="DB211" s="22"/>
      <c r="DC211" s="22"/>
      <c r="DD211" s="22"/>
      <c r="DE211" s="22"/>
      <c r="DF211" s="22"/>
      <c r="DG211" s="22"/>
      <c r="DH211" s="22"/>
      <c r="DI211" s="22"/>
      <c r="DJ211" s="22"/>
      <c r="DK211" s="22"/>
      <c r="DL211" s="22"/>
      <c r="DM211" s="22"/>
      <c r="DN211" s="22"/>
      <c r="DO211" s="22"/>
      <c r="DP211" s="22"/>
      <c r="DQ211" s="22"/>
      <c r="DR211" s="22"/>
      <c r="DS211" s="22"/>
      <c r="DT211" s="22"/>
      <c r="DU211" s="22"/>
      <c r="DV211" s="22"/>
      <c r="DW211" s="22"/>
      <c r="DX211" s="22"/>
      <c r="DY211" s="22"/>
      <c r="DZ211" s="22"/>
      <c r="EA211" s="22"/>
      <c r="EB211" s="22"/>
      <c r="EC211" s="22"/>
      <c r="ED211" s="22"/>
      <c r="EE211" s="22"/>
      <c r="EF211" s="22"/>
      <c r="EG211" s="22"/>
      <c r="EH211" s="22"/>
      <c r="EI211" s="22"/>
      <c r="EJ211" s="22"/>
      <c r="EK211" s="22"/>
      <c r="EL211" s="22"/>
      <c r="EM211" s="22"/>
      <c r="EN211" s="22"/>
      <c r="EO211" s="22"/>
      <c r="EP211" s="22"/>
      <c r="EQ211" s="22"/>
      <c r="ER211" s="22"/>
      <c r="ES211" s="22"/>
      <c r="ET211" s="22"/>
      <c r="EU211" s="22"/>
      <c r="EV211" s="22"/>
      <c r="EW211" s="22"/>
      <c r="EX211" s="22"/>
      <c r="EY211" s="22"/>
      <c r="EZ211" s="22"/>
      <c r="FA211" s="22"/>
      <c r="FB211" s="22"/>
      <c r="FC211" s="22"/>
      <c r="FD211" s="22"/>
      <c r="FE211" s="22"/>
      <c r="FF211" s="22"/>
      <c r="FG211" s="22"/>
      <c r="FH211" s="22"/>
      <c r="FI211" s="22"/>
      <c r="FJ211" s="22"/>
      <c r="FK211" s="22"/>
      <c r="FL211" s="22"/>
      <c r="FM211" s="22"/>
      <c r="FN211" s="22"/>
      <c r="FO211" s="22"/>
      <c r="FP211" s="22"/>
      <c r="FQ211" s="22"/>
      <c r="FR211" s="22"/>
      <c r="FS211" s="22"/>
      <c r="FT211" s="22"/>
      <c r="FU211" s="22"/>
      <c r="FV211" s="22"/>
      <c r="FW211" s="22"/>
      <c r="FX211" s="22"/>
      <c r="FY211" s="22"/>
      <c r="FZ211" s="22"/>
      <c r="GA211" s="22"/>
      <c r="GB211" s="22"/>
      <c r="GC211" s="22"/>
      <c r="GD211" s="22"/>
      <c r="GE211" s="22"/>
      <c r="GF211" s="22"/>
      <c r="GG211" s="22"/>
      <c r="GH211" s="22"/>
      <c r="GI211" s="22"/>
      <c r="GJ211" s="22"/>
      <c r="GK211" s="22"/>
      <c r="GL211" s="22"/>
      <c r="GM211" s="22"/>
      <c r="GN211" s="22"/>
      <c r="GO211" s="22"/>
      <c r="GP211" s="22"/>
      <c r="GQ211" s="22"/>
      <c r="GR211" s="22"/>
      <c r="GS211" s="22"/>
      <c r="GT211" s="22"/>
      <c r="GU211" s="22"/>
      <c r="GV211" s="22"/>
      <c r="GW211" s="22"/>
      <c r="GX211" s="22"/>
      <c r="GY211" s="22"/>
      <c r="GZ211" s="22"/>
      <c r="HA211" s="22"/>
      <c r="HB211" s="22"/>
      <c r="HC211" s="22"/>
      <c r="HD211" s="22"/>
      <c r="HE211" s="22"/>
      <c r="HF211" s="22"/>
      <c r="HG211" s="22"/>
      <c r="HH211" s="22"/>
      <c r="HI211" s="22"/>
      <c r="HJ211" s="22"/>
    </row>
    <row r="212" spans="1:218" s="11" customFormat="1" ht="15.5" x14ac:dyDescent="0.35">
      <c r="A212" s="15" t="s">
        <v>60</v>
      </c>
      <c r="B212" s="11" t="s">
        <v>46</v>
      </c>
      <c r="C212" s="7" t="s">
        <v>49</v>
      </c>
      <c r="D212" s="7"/>
      <c r="E212" s="7"/>
      <c r="F212" s="159" t="s">
        <v>208</v>
      </c>
      <c r="G212" s="7" t="s">
        <v>46</v>
      </c>
      <c r="H212" s="160" t="s">
        <v>360</v>
      </c>
      <c r="I212" s="90"/>
      <c r="K212" s="22">
        <v>100</v>
      </c>
      <c r="L212" s="22">
        <v>35.265000000000001</v>
      </c>
      <c r="M212" s="139">
        <f t="shared" si="11"/>
        <v>135.26499999999999</v>
      </c>
      <c r="P212" s="139">
        <f t="shared" si="12"/>
        <v>0</v>
      </c>
      <c r="Q212" s="274"/>
      <c r="R212" s="136"/>
      <c r="S212" s="51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/>
      <c r="CY212" s="22"/>
      <c r="CZ212" s="22"/>
      <c r="DA212" s="22"/>
      <c r="DB212" s="22"/>
      <c r="DC212" s="22"/>
      <c r="DD212" s="22"/>
      <c r="DE212" s="22"/>
      <c r="DF212" s="22"/>
      <c r="DG212" s="22"/>
      <c r="DH212" s="22"/>
      <c r="DI212" s="22"/>
      <c r="DJ212" s="22"/>
      <c r="DK212" s="22"/>
      <c r="DL212" s="22"/>
      <c r="DM212" s="22"/>
      <c r="DN212" s="22"/>
      <c r="DO212" s="22"/>
      <c r="DP212" s="22"/>
      <c r="DQ212" s="22"/>
      <c r="DR212" s="22"/>
      <c r="DS212" s="22"/>
      <c r="DT212" s="22"/>
      <c r="DU212" s="22"/>
      <c r="DV212" s="22"/>
      <c r="DW212" s="22"/>
      <c r="DX212" s="22"/>
      <c r="DY212" s="22"/>
      <c r="DZ212" s="22"/>
      <c r="EA212" s="22"/>
      <c r="EB212" s="22"/>
      <c r="EC212" s="22"/>
      <c r="ED212" s="22"/>
      <c r="EE212" s="22"/>
      <c r="EF212" s="22"/>
      <c r="EG212" s="22"/>
      <c r="EH212" s="22"/>
      <c r="EI212" s="22"/>
      <c r="EJ212" s="22"/>
      <c r="EK212" s="22"/>
      <c r="EL212" s="22"/>
      <c r="EM212" s="22"/>
      <c r="EN212" s="22"/>
      <c r="EO212" s="22"/>
      <c r="EP212" s="22"/>
      <c r="EQ212" s="22"/>
      <c r="ER212" s="22"/>
      <c r="ES212" s="22"/>
      <c r="ET212" s="22"/>
      <c r="EU212" s="22"/>
      <c r="EV212" s="22"/>
      <c r="EW212" s="22"/>
      <c r="EX212" s="22"/>
      <c r="EY212" s="22"/>
      <c r="EZ212" s="22"/>
      <c r="FA212" s="22"/>
      <c r="FB212" s="22"/>
      <c r="FC212" s="22"/>
      <c r="FD212" s="22"/>
      <c r="FE212" s="22"/>
      <c r="FF212" s="22"/>
      <c r="FG212" s="22"/>
      <c r="FH212" s="22"/>
      <c r="FI212" s="22"/>
      <c r="FJ212" s="22"/>
      <c r="FK212" s="22"/>
      <c r="FL212" s="22"/>
      <c r="FM212" s="22"/>
      <c r="FN212" s="22"/>
      <c r="FO212" s="22"/>
      <c r="FP212" s="22"/>
      <c r="FQ212" s="22"/>
      <c r="FR212" s="22"/>
      <c r="FS212" s="22"/>
      <c r="FT212" s="22"/>
      <c r="FU212" s="22"/>
      <c r="FV212" s="22"/>
      <c r="FW212" s="22"/>
      <c r="FX212" s="22"/>
      <c r="FY212" s="22"/>
      <c r="FZ212" s="22"/>
      <c r="GA212" s="22"/>
      <c r="GB212" s="22"/>
      <c r="GC212" s="22"/>
      <c r="GD212" s="22"/>
      <c r="GE212" s="22"/>
      <c r="GF212" s="22"/>
      <c r="GG212" s="22"/>
      <c r="GH212" s="22"/>
      <c r="GI212" s="22"/>
      <c r="GJ212" s="22"/>
      <c r="GK212" s="22"/>
      <c r="GL212" s="22"/>
      <c r="GM212" s="22"/>
      <c r="GN212" s="22"/>
      <c r="GO212" s="22"/>
      <c r="GP212" s="22"/>
      <c r="GQ212" s="22"/>
      <c r="GR212" s="22"/>
      <c r="GS212" s="22"/>
      <c r="GT212" s="22"/>
      <c r="GU212" s="22"/>
      <c r="GV212" s="22"/>
      <c r="GW212" s="22"/>
      <c r="GX212" s="22"/>
      <c r="GY212" s="22"/>
      <c r="GZ212" s="22"/>
      <c r="HA212" s="22"/>
      <c r="HB212" s="22"/>
      <c r="HC212" s="22"/>
      <c r="HD212" s="22"/>
      <c r="HE212" s="22"/>
      <c r="HF212" s="22"/>
      <c r="HG212" s="22"/>
      <c r="HH212" s="22"/>
      <c r="HI212" s="22"/>
      <c r="HJ212" s="22"/>
    </row>
    <row r="213" spans="1:218" s="11" customFormat="1" ht="15.5" x14ac:dyDescent="0.35">
      <c r="A213" s="15" t="s">
        <v>60</v>
      </c>
      <c r="B213" s="11" t="s">
        <v>46</v>
      </c>
      <c r="C213" s="7" t="s">
        <v>49</v>
      </c>
      <c r="D213" s="7"/>
      <c r="E213" s="7"/>
      <c r="F213" s="159" t="s">
        <v>210</v>
      </c>
      <c r="G213" s="7" t="s">
        <v>46</v>
      </c>
      <c r="H213" s="161" t="s">
        <v>379</v>
      </c>
      <c r="I213" s="90"/>
      <c r="K213" s="7">
        <v>100</v>
      </c>
      <c r="L213" s="7">
        <v>100</v>
      </c>
      <c r="M213" s="152">
        <f t="shared" si="11"/>
        <v>200</v>
      </c>
      <c r="P213" s="152">
        <f t="shared" si="12"/>
        <v>0</v>
      </c>
      <c r="Q213" s="274"/>
      <c r="R213" s="139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/>
      <c r="CY213" s="22"/>
      <c r="CZ213" s="22"/>
      <c r="DA213" s="22"/>
      <c r="DB213" s="22"/>
      <c r="DC213" s="22"/>
      <c r="DD213" s="22"/>
      <c r="DE213" s="22"/>
      <c r="DF213" s="22"/>
      <c r="DG213" s="22"/>
      <c r="DH213" s="22"/>
      <c r="DI213" s="22"/>
      <c r="DJ213" s="22"/>
      <c r="DK213" s="22"/>
      <c r="DL213" s="22"/>
      <c r="DM213" s="22"/>
      <c r="DN213" s="22"/>
      <c r="DO213" s="22"/>
      <c r="DP213" s="22"/>
      <c r="DQ213" s="22"/>
      <c r="DR213" s="22"/>
      <c r="DS213" s="22"/>
      <c r="DT213" s="22"/>
      <c r="DU213" s="22"/>
      <c r="DV213" s="22"/>
      <c r="DW213" s="22"/>
      <c r="DX213" s="22"/>
      <c r="DY213" s="22"/>
      <c r="DZ213" s="22"/>
      <c r="EA213" s="22"/>
      <c r="EB213" s="22"/>
      <c r="EC213" s="22"/>
      <c r="ED213" s="22"/>
      <c r="EE213" s="22"/>
      <c r="EF213" s="22"/>
      <c r="EG213" s="22"/>
      <c r="EH213" s="22"/>
      <c r="EI213" s="22"/>
      <c r="EJ213" s="22"/>
      <c r="EK213" s="22"/>
      <c r="EL213" s="22"/>
      <c r="EM213" s="22"/>
      <c r="EN213" s="22"/>
      <c r="EO213" s="22"/>
      <c r="EP213" s="22"/>
      <c r="EQ213" s="22"/>
      <c r="ER213" s="22"/>
      <c r="ES213" s="22"/>
      <c r="ET213" s="22"/>
      <c r="EU213" s="22"/>
      <c r="EV213" s="22"/>
      <c r="EW213" s="22"/>
      <c r="EX213" s="22"/>
      <c r="EY213" s="22"/>
      <c r="EZ213" s="22"/>
      <c r="FA213" s="22"/>
      <c r="FB213" s="22"/>
      <c r="FC213" s="22"/>
      <c r="FD213" s="22"/>
      <c r="FE213" s="22"/>
      <c r="FF213" s="22"/>
      <c r="FG213" s="22"/>
      <c r="FH213" s="22"/>
      <c r="FI213" s="22"/>
      <c r="FJ213" s="22"/>
      <c r="FK213" s="22"/>
      <c r="FL213" s="22"/>
      <c r="FM213" s="22"/>
      <c r="FN213" s="22"/>
      <c r="FO213" s="22"/>
      <c r="FP213" s="22"/>
      <c r="FQ213" s="22"/>
      <c r="FR213" s="22"/>
      <c r="FS213" s="22"/>
      <c r="FT213" s="22"/>
      <c r="FU213" s="22"/>
      <c r="FV213" s="22"/>
      <c r="FW213" s="22"/>
      <c r="FX213" s="22"/>
      <c r="FY213" s="22"/>
      <c r="FZ213" s="22"/>
      <c r="GA213" s="22"/>
      <c r="GB213" s="22"/>
      <c r="GC213" s="22"/>
      <c r="GD213" s="22"/>
      <c r="GE213" s="22"/>
      <c r="GF213" s="22"/>
      <c r="GG213" s="22"/>
      <c r="GH213" s="22"/>
      <c r="GI213" s="22"/>
      <c r="GJ213" s="22"/>
      <c r="GK213" s="22"/>
      <c r="GL213" s="22"/>
      <c r="GM213" s="22"/>
      <c r="GN213" s="22"/>
      <c r="GO213" s="22"/>
      <c r="GP213" s="22"/>
      <c r="GQ213" s="22"/>
      <c r="GR213" s="22"/>
      <c r="GS213" s="22"/>
      <c r="GT213" s="22"/>
      <c r="GU213" s="22"/>
      <c r="GV213" s="22"/>
      <c r="GW213" s="22"/>
      <c r="GX213" s="22"/>
      <c r="GY213" s="22"/>
      <c r="GZ213" s="22"/>
      <c r="HA213" s="22"/>
      <c r="HB213" s="22"/>
      <c r="HC213" s="22"/>
      <c r="HD213" s="22"/>
      <c r="HE213" s="22"/>
      <c r="HF213" s="22"/>
      <c r="HG213" s="22"/>
      <c r="HH213" s="22"/>
      <c r="HI213" s="22"/>
      <c r="HJ213" s="22"/>
    </row>
    <row r="214" spans="1:218" s="10" customFormat="1" x14ac:dyDescent="0.35">
      <c r="A214" s="10" t="s">
        <v>60</v>
      </c>
      <c r="H214" s="151" t="s">
        <v>80</v>
      </c>
      <c r="I214" s="87"/>
      <c r="M214" s="172"/>
      <c r="P214" s="172"/>
      <c r="Q214" s="274"/>
      <c r="R214" s="139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/>
      <c r="CY214" s="22"/>
      <c r="CZ214" s="22"/>
      <c r="DA214" s="22"/>
      <c r="DB214" s="22"/>
      <c r="DC214" s="22"/>
      <c r="DD214" s="22"/>
      <c r="DE214" s="22"/>
      <c r="DF214" s="22"/>
      <c r="DG214" s="22"/>
      <c r="DH214" s="22"/>
      <c r="DI214" s="22"/>
      <c r="DJ214" s="22"/>
      <c r="DK214" s="22"/>
      <c r="DL214" s="22"/>
      <c r="DM214" s="22"/>
      <c r="DN214" s="22"/>
      <c r="DO214" s="22"/>
      <c r="DP214" s="22"/>
      <c r="DQ214" s="22"/>
      <c r="DR214" s="22"/>
      <c r="DS214" s="22"/>
      <c r="DT214" s="22"/>
      <c r="DU214" s="22"/>
      <c r="DV214" s="22"/>
      <c r="DW214" s="22"/>
      <c r="DX214" s="22"/>
      <c r="DY214" s="22"/>
      <c r="DZ214" s="22"/>
      <c r="EA214" s="22"/>
      <c r="EB214" s="22"/>
      <c r="EC214" s="22"/>
      <c r="ED214" s="22"/>
      <c r="EE214" s="22"/>
      <c r="EF214" s="22"/>
      <c r="EG214" s="22"/>
      <c r="EH214" s="22"/>
      <c r="EI214" s="22"/>
      <c r="EJ214" s="22"/>
      <c r="EK214" s="22"/>
      <c r="EL214" s="22"/>
      <c r="EM214" s="22"/>
      <c r="EN214" s="22"/>
      <c r="EO214" s="22"/>
      <c r="EP214" s="22"/>
      <c r="EQ214" s="22"/>
      <c r="ER214" s="22"/>
      <c r="ES214" s="22"/>
      <c r="ET214" s="22"/>
      <c r="EU214" s="22"/>
      <c r="EV214" s="22"/>
      <c r="EW214" s="22"/>
      <c r="EX214" s="22"/>
      <c r="EY214" s="22"/>
      <c r="EZ214" s="22"/>
      <c r="FA214" s="22"/>
      <c r="FB214" s="22"/>
      <c r="FC214" s="22"/>
      <c r="FD214" s="22"/>
      <c r="FE214" s="22"/>
      <c r="FF214" s="22"/>
      <c r="FG214" s="22"/>
      <c r="FH214" s="22"/>
      <c r="FI214" s="22"/>
      <c r="FJ214" s="22"/>
      <c r="FK214" s="22"/>
      <c r="FL214" s="22"/>
      <c r="FM214" s="22"/>
      <c r="FN214" s="22"/>
      <c r="FO214" s="22"/>
      <c r="FP214" s="22"/>
      <c r="FQ214" s="22"/>
      <c r="FR214" s="22"/>
      <c r="FS214" s="22"/>
      <c r="FT214" s="22"/>
      <c r="FU214" s="22"/>
      <c r="FV214" s="22"/>
      <c r="FW214" s="22"/>
      <c r="FX214" s="22"/>
      <c r="FY214" s="22"/>
      <c r="FZ214" s="22"/>
      <c r="GA214" s="22"/>
      <c r="GB214" s="22"/>
      <c r="GC214" s="22"/>
      <c r="GD214" s="22"/>
      <c r="GE214" s="22"/>
      <c r="GF214" s="22"/>
      <c r="GG214" s="22"/>
      <c r="GH214" s="22"/>
      <c r="GI214" s="22"/>
      <c r="GJ214" s="22"/>
      <c r="GK214" s="22"/>
      <c r="GL214" s="22"/>
      <c r="GM214" s="22"/>
      <c r="GN214" s="22"/>
      <c r="GO214" s="22"/>
      <c r="GP214" s="22"/>
      <c r="GQ214" s="22"/>
      <c r="GR214" s="22"/>
      <c r="GS214" s="22"/>
      <c r="GT214" s="22"/>
      <c r="GU214" s="22"/>
      <c r="GV214" s="22"/>
      <c r="GW214" s="22"/>
      <c r="GX214" s="22"/>
      <c r="GY214" s="22"/>
      <c r="GZ214" s="22"/>
      <c r="HA214" s="22"/>
      <c r="HB214" s="22"/>
      <c r="HC214" s="22"/>
      <c r="HD214" s="22"/>
      <c r="HE214" s="22"/>
      <c r="HF214" s="22"/>
      <c r="HG214" s="22"/>
      <c r="HH214" s="22"/>
      <c r="HI214" s="22"/>
      <c r="HJ214" s="22"/>
    </row>
    <row r="215" spans="1:218" s="24" customFormat="1" x14ac:dyDescent="0.35">
      <c r="A215" s="24" t="s">
        <v>60</v>
      </c>
      <c r="F215" s="24">
        <v>13</v>
      </c>
      <c r="G215" s="24">
        <v>10</v>
      </c>
      <c r="H215" s="78"/>
      <c r="I215" s="88" t="s">
        <v>1</v>
      </c>
      <c r="K215" s="24" t="s">
        <v>2</v>
      </c>
      <c r="M215" s="103"/>
      <c r="N215" s="24" t="s">
        <v>3</v>
      </c>
      <c r="P215" s="103"/>
      <c r="Q215" s="274"/>
      <c r="R215" s="311" t="s">
        <v>515</v>
      </c>
      <c r="S215" s="311" t="s">
        <v>516</v>
      </c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/>
      <c r="AZ215" s="51"/>
      <c r="BA215" s="51"/>
      <c r="BB215" s="51"/>
      <c r="BC215" s="51"/>
      <c r="BD215" s="51"/>
      <c r="BE215" s="51"/>
      <c r="BF215" s="51"/>
      <c r="BG215" s="51"/>
      <c r="BH215" s="51"/>
      <c r="BI215" s="51"/>
      <c r="BJ215" s="51"/>
      <c r="BK215" s="51"/>
      <c r="BL215" s="51"/>
      <c r="BM215" s="51"/>
      <c r="BN215" s="51"/>
      <c r="BO215" s="51"/>
      <c r="BP215" s="51"/>
      <c r="BQ215" s="51"/>
      <c r="BR215" s="51"/>
      <c r="BS215" s="51"/>
      <c r="BT215" s="51"/>
      <c r="BU215" s="51"/>
      <c r="BV215" s="51"/>
      <c r="BW215" s="51"/>
      <c r="BX215" s="51"/>
      <c r="BY215" s="51"/>
      <c r="BZ215" s="51"/>
      <c r="CA215" s="51"/>
      <c r="CB215" s="51"/>
      <c r="CC215" s="51"/>
      <c r="CD215" s="51"/>
      <c r="CE215" s="51"/>
      <c r="CF215" s="51"/>
      <c r="CG215" s="51"/>
      <c r="CH215" s="51"/>
      <c r="CI215" s="51"/>
      <c r="CJ215" s="51"/>
      <c r="CK215" s="51"/>
      <c r="CL215" s="51"/>
      <c r="CM215" s="51"/>
      <c r="CN215" s="51"/>
      <c r="CO215" s="51"/>
      <c r="CP215" s="51"/>
      <c r="CQ215" s="51"/>
      <c r="CR215" s="51"/>
      <c r="CS215" s="51"/>
      <c r="CT215" s="51"/>
      <c r="CU215" s="51"/>
      <c r="CV215" s="51"/>
      <c r="CW215" s="51"/>
      <c r="CX215" s="51"/>
      <c r="CY215" s="51"/>
      <c r="CZ215" s="51"/>
      <c r="DA215" s="51"/>
      <c r="DB215" s="51"/>
      <c r="DC215" s="51"/>
      <c r="DD215" s="51"/>
      <c r="DE215" s="51"/>
      <c r="DF215" s="51"/>
      <c r="DG215" s="51"/>
      <c r="DH215" s="51"/>
      <c r="DI215" s="51"/>
      <c r="DJ215" s="51"/>
      <c r="DK215" s="51"/>
      <c r="DL215" s="51"/>
      <c r="DM215" s="51"/>
      <c r="DN215" s="51"/>
      <c r="DO215" s="51"/>
      <c r="DP215" s="51"/>
      <c r="DQ215" s="51"/>
      <c r="DR215" s="51"/>
      <c r="DS215" s="51"/>
      <c r="DT215" s="51"/>
      <c r="DU215" s="51"/>
      <c r="DV215" s="51"/>
      <c r="DW215" s="51"/>
      <c r="DX215" s="51"/>
      <c r="DY215" s="51"/>
      <c r="DZ215" s="51"/>
      <c r="EA215" s="51"/>
      <c r="EB215" s="51"/>
      <c r="EC215" s="51"/>
      <c r="ED215" s="51"/>
      <c r="EE215" s="51"/>
      <c r="EF215" s="51"/>
      <c r="EG215" s="51"/>
      <c r="EH215" s="51"/>
      <c r="EI215" s="51"/>
      <c r="EJ215" s="51"/>
      <c r="EK215" s="51"/>
      <c r="EL215" s="51"/>
      <c r="EM215" s="51"/>
      <c r="EN215" s="51"/>
      <c r="EO215" s="51"/>
      <c r="EP215" s="51"/>
      <c r="EQ215" s="51"/>
      <c r="ER215" s="51"/>
      <c r="ES215" s="51"/>
      <c r="ET215" s="51"/>
      <c r="EU215" s="51"/>
      <c r="EV215" s="51"/>
      <c r="EW215" s="51"/>
      <c r="EX215" s="51"/>
      <c r="EY215" s="51"/>
      <c r="EZ215" s="51"/>
      <c r="FA215" s="51"/>
      <c r="FB215" s="51"/>
      <c r="FC215" s="51"/>
      <c r="FD215" s="51"/>
      <c r="FE215" s="51"/>
      <c r="FF215" s="51"/>
      <c r="FG215" s="51"/>
      <c r="FH215" s="51"/>
      <c r="FI215" s="51"/>
      <c r="FJ215" s="51"/>
      <c r="FK215" s="51"/>
      <c r="FL215" s="51"/>
      <c r="FM215" s="51"/>
      <c r="FN215" s="51"/>
      <c r="FO215" s="51"/>
      <c r="FP215" s="51"/>
      <c r="FQ215" s="51"/>
      <c r="FR215" s="51"/>
      <c r="FS215" s="51"/>
      <c r="FT215" s="51"/>
      <c r="FU215" s="51"/>
      <c r="FV215" s="51"/>
      <c r="FW215" s="51"/>
      <c r="FX215" s="51"/>
      <c r="FY215" s="51"/>
      <c r="FZ215" s="51"/>
      <c r="GA215" s="51"/>
      <c r="GB215" s="51"/>
      <c r="GC215" s="51"/>
      <c r="GD215" s="51"/>
      <c r="GE215" s="51"/>
      <c r="GF215" s="51"/>
      <c r="GG215" s="51"/>
      <c r="GH215" s="51"/>
      <c r="GI215" s="51"/>
      <c r="GJ215" s="51"/>
      <c r="GK215" s="51"/>
      <c r="GL215" s="51"/>
      <c r="GM215" s="51"/>
      <c r="GN215" s="51"/>
      <c r="GO215" s="51"/>
      <c r="GP215" s="51"/>
      <c r="GQ215" s="51"/>
      <c r="GR215" s="51"/>
      <c r="GS215" s="51"/>
      <c r="GT215" s="51"/>
      <c r="GU215" s="51"/>
      <c r="GV215" s="51"/>
      <c r="GW215" s="51"/>
      <c r="GX215" s="51"/>
      <c r="GY215" s="51"/>
      <c r="GZ215" s="51"/>
      <c r="HA215" s="51"/>
      <c r="HB215" s="51"/>
      <c r="HC215" s="51"/>
      <c r="HD215" s="51"/>
      <c r="HE215" s="51"/>
      <c r="HF215" s="51"/>
      <c r="HG215" s="51"/>
      <c r="HH215" s="51"/>
      <c r="HI215" s="51"/>
      <c r="HJ215" s="51"/>
    </row>
    <row r="216" spans="1:218" s="12" customFormat="1" x14ac:dyDescent="0.35">
      <c r="A216" s="12" t="s">
        <v>60</v>
      </c>
      <c r="C216" s="157" t="s">
        <v>431</v>
      </c>
      <c r="D216" s="157" t="s">
        <v>40</v>
      </c>
      <c r="E216" s="157" t="s">
        <v>434</v>
      </c>
      <c r="F216" s="105"/>
      <c r="G216" s="105"/>
      <c r="H216" s="12" t="s">
        <v>4</v>
      </c>
      <c r="I216" s="89" t="s">
        <v>5</v>
      </c>
      <c r="J216" s="12" t="s">
        <v>6</v>
      </c>
      <c r="K216" s="12" t="s">
        <v>5</v>
      </c>
      <c r="L216" s="12" t="s">
        <v>6</v>
      </c>
      <c r="M216" s="173" t="s">
        <v>61</v>
      </c>
      <c r="N216" s="12" t="s">
        <v>5</v>
      </c>
      <c r="O216" s="12" t="s">
        <v>6</v>
      </c>
      <c r="P216" s="173" t="s">
        <v>169</v>
      </c>
      <c r="Q216" s="274"/>
      <c r="R216" s="138" t="s">
        <v>514</v>
      </c>
      <c r="S216" s="138" t="s">
        <v>514</v>
      </c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51"/>
      <c r="CE216" s="51"/>
      <c r="CF216" s="51"/>
      <c r="CG216" s="51"/>
      <c r="CH216" s="51"/>
      <c r="CI216" s="51"/>
      <c r="CJ216" s="51"/>
      <c r="CK216" s="51"/>
      <c r="CL216" s="51"/>
      <c r="CM216" s="51"/>
      <c r="CN216" s="51"/>
      <c r="CO216" s="51"/>
      <c r="CP216" s="51"/>
      <c r="CQ216" s="51"/>
      <c r="CR216" s="51"/>
      <c r="CS216" s="51"/>
      <c r="CT216" s="51"/>
      <c r="CU216" s="51"/>
      <c r="CV216" s="51"/>
      <c r="CW216" s="51"/>
      <c r="CX216" s="51"/>
      <c r="CY216" s="51"/>
      <c r="CZ216" s="51"/>
      <c r="DA216" s="51"/>
      <c r="DB216" s="51"/>
      <c r="DC216" s="51"/>
      <c r="DD216" s="51"/>
      <c r="DE216" s="51"/>
      <c r="DF216" s="51"/>
      <c r="DG216" s="51"/>
      <c r="DH216" s="51"/>
      <c r="DI216" s="51"/>
      <c r="DJ216" s="51"/>
      <c r="DK216" s="51"/>
      <c r="DL216" s="51"/>
      <c r="DM216" s="51"/>
      <c r="DN216" s="51"/>
      <c r="DO216" s="51"/>
      <c r="DP216" s="51"/>
      <c r="DQ216" s="51"/>
      <c r="DR216" s="51"/>
      <c r="DS216" s="51"/>
      <c r="DT216" s="51"/>
      <c r="DU216" s="51"/>
      <c r="DV216" s="51"/>
      <c r="DW216" s="51"/>
      <c r="DX216" s="51"/>
      <c r="DY216" s="51"/>
      <c r="DZ216" s="51"/>
      <c r="EA216" s="51"/>
      <c r="EB216" s="51"/>
      <c r="EC216" s="51"/>
      <c r="ED216" s="51"/>
      <c r="EE216" s="51"/>
      <c r="EF216" s="51"/>
      <c r="EG216" s="51"/>
      <c r="EH216" s="51"/>
      <c r="EI216" s="51"/>
      <c r="EJ216" s="51"/>
      <c r="EK216" s="51"/>
      <c r="EL216" s="51"/>
      <c r="EM216" s="51"/>
      <c r="EN216" s="51"/>
      <c r="EO216" s="51"/>
      <c r="EP216" s="51"/>
      <c r="EQ216" s="51"/>
      <c r="ER216" s="51"/>
      <c r="ES216" s="51"/>
      <c r="ET216" s="51"/>
      <c r="EU216" s="51"/>
      <c r="EV216" s="51"/>
      <c r="EW216" s="51"/>
      <c r="EX216" s="51"/>
      <c r="EY216" s="51"/>
      <c r="EZ216" s="51"/>
      <c r="FA216" s="51"/>
      <c r="FB216" s="51"/>
      <c r="FC216" s="51"/>
      <c r="FD216" s="51"/>
      <c r="FE216" s="51"/>
      <c r="FF216" s="51"/>
      <c r="FG216" s="51"/>
      <c r="FH216" s="51"/>
      <c r="FI216" s="51"/>
      <c r="FJ216" s="51"/>
      <c r="FK216" s="51"/>
      <c r="FL216" s="51"/>
      <c r="FM216" s="51"/>
      <c r="FN216" s="51"/>
      <c r="FO216" s="51"/>
      <c r="FP216" s="51"/>
      <c r="FQ216" s="51"/>
      <c r="FR216" s="51"/>
      <c r="FS216" s="51"/>
      <c r="FT216" s="51"/>
      <c r="FU216" s="51"/>
      <c r="FV216" s="51"/>
      <c r="FW216" s="51"/>
      <c r="FX216" s="51"/>
      <c r="FY216" s="51"/>
      <c r="FZ216" s="51"/>
      <c r="GA216" s="51"/>
      <c r="GB216" s="51"/>
      <c r="GC216" s="51"/>
      <c r="GD216" s="51"/>
      <c r="GE216" s="51"/>
      <c r="GF216" s="51"/>
      <c r="GG216" s="51"/>
      <c r="GH216" s="51"/>
      <c r="GI216" s="51"/>
      <c r="GJ216" s="51"/>
      <c r="GK216" s="51"/>
      <c r="GL216" s="51"/>
      <c r="GM216" s="51"/>
      <c r="GN216" s="51"/>
      <c r="GO216" s="51"/>
      <c r="GP216" s="51"/>
      <c r="GQ216" s="51"/>
      <c r="GR216" s="51"/>
      <c r="GS216" s="51"/>
      <c r="GT216" s="51"/>
      <c r="GU216" s="51"/>
      <c r="GV216" s="51"/>
      <c r="GW216" s="51"/>
      <c r="GX216" s="51"/>
      <c r="GY216" s="51"/>
      <c r="GZ216" s="51"/>
      <c r="HA216" s="51"/>
      <c r="HB216" s="51"/>
      <c r="HC216" s="51"/>
      <c r="HD216" s="51"/>
      <c r="HE216" s="51"/>
      <c r="HF216" s="51"/>
      <c r="HG216" s="51"/>
      <c r="HH216" s="51"/>
      <c r="HI216" s="51"/>
      <c r="HJ216" s="51"/>
    </row>
    <row r="217" spans="1:218" s="12" customFormat="1" ht="15.5" x14ac:dyDescent="0.35">
      <c r="C217" s="142" t="s">
        <v>50</v>
      </c>
      <c r="D217" s="142"/>
      <c r="E217" s="142"/>
      <c r="F217" s="142" t="s">
        <v>171</v>
      </c>
      <c r="G217" s="142" t="s">
        <v>42</v>
      </c>
      <c r="H217" s="149" t="s">
        <v>349</v>
      </c>
      <c r="I217" s="90"/>
      <c r="J217" s="11"/>
      <c r="K217" s="22">
        <v>17.5</v>
      </c>
      <c r="L217" s="22">
        <v>100</v>
      </c>
      <c r="M217" s="139">
        <f t="shared" ref="M217:M242" si="13">SUM(K217:L217)</f>
        <v>117.5</v>
      </c>
      <c r="N217" s="173">
        <v>10</v>
      </c>
      <c r="O217" s="11"/>
      <c r="P217" s="139">
        <f t="shared" ref="P217:P242" si="14">SUM(N217:O217)</f>
        <v>10</v>
      </c>
      <c r="Q217" s="274" t="s">
        <v>498</v>
      </c>
      <c r="R217" s="136">
        <v>10</v>
      </c>
      <c r="S217" s="51" t="s">
        <v>40</v>
      </c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51"/>
      <c r="BC217" s="51"/>
      <c r="BD217" s="51"/>
      <c r="BE217" s="51"/>
      <c r="BF217" s="51"/>
      <c r="BG217" s="51"/>
      <c r="BH217" s="51"/>
      <c r="BI217" s="51"/>
      <c r="BJ217" s="51"/>
      <c r="BK217" s="51"/>
      <c r="BL217" s="51"/>
      <c r="BM217" s="51"/>
      <c r="BN217" s="51"/>
      <c r="BO217" s="51"/>
      <c r="BP217" s="51"/>
      <c r="BQ217" s="51"/>
      <c r="BR217" s="51"/>
      <c r="BS217" s="51"/>
      <c r="BT217" s="51"/>
      <c r="BU217" s="51"/>
      <c r="BV217" s="51"/>
      <c r="BW217" s="51"/>
      <c r="BX217" s="51"/>
      <c r="BY217" s="51"/>
      <c r="BZ217" s="51"/>
      <c r="CA217" s="51"/>
      <c r="CB217" s="51"/>
      <c r="CC217" s="51"/>
      <c r="CD217" s="51"/>
      <c r="CE217" s="51"/>
      <c r="CF217" s="51"/>
      <c r="CG217" s="51"/>
      <c r="CH217" s="51"/>
      <c r="CI217" s="51"/>
      <c r="CJ217" s="51"/>
      <c r="CK217" s="51"/>
      <c r="CL217" s="51"/>
      <c r="CM217" s="51"/>
      <c r="CN217" s="51"/>
      <c r="CO217" s="51"/>
      <c r="CP217" s="51"/>
      <c r="CQ217" s="51"/>
      <c r="CR217" s="51"/>
      <c r="CS217" s="51"/>
      <c r="CT217" s="51"/>
      <c r="CU217" s="51"/>
      <c r="CV217" s="51"/>
      <c r="CW217" s="51"/>
      <c r="CX217" s="51"/>
      <c r="CY217" s="51"/>
      <c r="CZ217" s="51"/>
      <c r="DA217" s="51"/>
      <c r="DB217" s="51"/>
      <c r="DC217" s="51"/>
      <c r="DD217" s="51"/>
      <c r="DE217" s="51"/>
      <c r="DF217" s="51"/>
      <c r="DG217" s="51"/>
      <c r="DH217" s="51"/>
      <c r="DI217" s="51"/>
      <c r="DJ217" s="51"/>
      <c r="DK217" s="51"/>
      <c r="DL217" s="51"/>
      <c r="DM217" s="51"/>
      <c r="DN217" s="51"/>
      <c r="DO217" s="51"/>
      <c r="DP217" s="51"/>
      <c r="DQ217" s="51"/>
      <c r="DR217" s="51"/>
      <c r="DS217" s="51"/>
      <c r="DT217" s="51"/>
      <c r="DU217" s="51"/>
      <c r="DV217" s="51"/>
      <c r="DW217" s="51"/>
      <c r="DX217" s="51"/>
      <c r="DY217" s="51"/>
      <c r="DZ217" s="51"/>
      <c r="EA217" s="51"/>
      <c r="EB217" s="51"/>
      <c r="EC217" s="51"/>
      <c r="ED217" s="51"/>
      <c r="EE217" s="51"/>
      <c r="EF217" s="51"/>
      <c r="EG217" s="51"/>
      <c r="EH217" s="51"/>
      <c r="EI217" s="51"/>
      <c r="EJ217" s="51"/>
      <c r="EK217" s="51"/>
      <c r="EL217" s="51"/>
      <c r="EM217" s="51"/>
      <c r="EN217" s="51"/>
      <c r="EO217" s="51"/>
      <c r="EP217" s="51"/>
      <c r="EQ217" s="51"/>
      <c r="ER217" s="51"/>
      <c r="ES217" s="51"/>
      <c r="ET217" s="51"/>
      <c r="EU217" s="51"/>
      <c r="EV217" s="51"/>
      <c r="EW217" s="51"/>
      <c r="EX217" s="51"/>
      <c r="EY217" s="51"/>
      <c r="EZ217" s="51"/>
      <c r="FA217" s="51"/>
      <c r="FB217" s="51"/>
      <c r="FC217" s="51"/>
      <c r="FD217" s="51"/>
      <c r="FE217" s="51"/>
      <c r="FF217" s="51"/>
      <c r="FG217" s="51"/>
      <c r="FH217" s="51"/>
      <c r="FI217" s="51"/>
      <c r="FJ217" s="51"/>
      <c r="FK217" s="51"/>
      <c r="FL217" s="51"/>
      <c r="FM217" s="51"/>
      <c r="FN217" s="51"/>
      <c r="FO217" s="51"/>
      <c r="FP217" s="51"/>
      <c r="FQ217" s="51"/>
      <c r="FR217" s="51"/>
      <c r="FS217" s="51"/>
      <c r="FT217" s="51"/>
      <c r="FU217" s="51"/>
      <c r="FV217" s="51"/>
      <c r="FW217" s="51"/>
      <c r="FX217" s="51"/>
      <c r="FY217" s="51"/>
      <c r="FZ217" s="51"/>
      <c r="GA217" s="51"/>
      <c r="GB217" s="51"/>
      <c r="GC217" s="51"/>
      <c r="GD217" s="51"/>
      <c r="GE217" s="51"/>
      <c r="GF217" s="51"/>
      <c r="GG217" s="51"/>
      <c r="GH217" s="51"/>
      <c r="GI217" s="51"/>
      <c r="GJ217" s="51"/>
      <c r="GK217" s="51"/>
      <c r="GL217" s="51"/>
      <c r="GM217" s="51"/>
      <c r="GN217" s="51"/>
      <c r="GO217" s="51"/>
      <c r="GP217" s="51"/>
      <c r="GQ217" s="51"/>
      <c r="GR217" s="51"/>
      <c r="GS217" s="51"/>
      <c r="GT217" s="51"/>
      <c r="GU217" s="51"/>
      <c r="GV217" s="51"/>
      <c r="GW217" s="51"/>
      <c r="GX217" s="51"/>
      <c r="GY217" s="51"/>
      <c r="GZ217" s="51"/>
      <c r="HA217" s="51"/>
      <c r="HB217" s="51"/>
      <c r="HC217" s="51"/>
      <c r="HD217" s="51"/>
      <c r="HE217" s="51"/>
      <c r="HF217" s="51"/>
      <c r="HG217" s="51"/>
      <c r="HH217" s="51"/>
      <c r="HI217" s="51"/>
      <c r="HJ217" s="51"/>
    </row>
    <row r="218" spans="1:218" s="6" customFormat="1" ht="15.5" x14ac:dyDescent="0.35">
      <c r="A218" s="15" t="s">
        <v>60</v>
      </c>
      <c r="B218" s="6" t="s">
        <v>42</v>
      </c>
      <c r="C218" s="142" t="s">
        <v>50</v>
      </c>
      <c r="D218" s="142"/>
      <c r="E218" s="142"/>
      <c r="F218" s="142" t="s">
        <v>171</v>
      </c>
      <c r="G218" s="142" t="s">
        <v>42</v>
      </c>
      <c r="H218" s="149" t="s">
        <v>355</v>
      </c>
      <c r="I218" s="90"/>
      <c r="J218" s="11"/>
      <c r="K218" s="22">
        <v>17.5</v>
      </c>
      <c r="L218" s="22">
        <v>100</v>
      </c>
      <c r="M218" s="139">
        <f t="shared" si="13"/>
        <v>117.5</v>
      </c>
      <c r="N218" s="173">
        <v>10</v>
      </c>
      <c r="O218" s="11"/>
      <c r="P218" s="139">
        <f t="shared" si="14"/>
        <v>10</v>
      </c>
      <c r="Q218" s="274" t="s">
        <v>498</v>
      </c>
      <c r="R218" s="139">
        <v>10</v>
      </c>
      <c r="S218" s="22" t="s">
        <v>40</v>
      </c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  <c r="DI218" s="22"/>
      <c r="DJ218" s="22"/>
      <c r="DK218" s="22"/>
      <c r="DL218" s="22"/>
      <c r="DM218" s="22"/>
      <c r="DN218" s="22"/>
      <c r="DO218" s="22"/>
      <c r="DP218" s="22"/>
      <c r="DQ218" s="22"/>
      <c r="DR218" s="22"/>
      <c r="DS218" s="22"/>
      <c r="DT218" s="22"/>
      <c r="DU218" s="22"/>
      <c r="DV218" s="22"/>
      <c r="DW218" s="22"/>
      <c r="DX218" s="22"/>
      <c r="DY218" s="22"/>
      <c r="DZ218" s="22"/>
      <c r="EA218" s="22"/>
      <c r="EB218" s="22"/>
      <c r="EC218" s="22"/>
      <c r="ED218" s="22"/>
      <c r="EE218" s="22"/>
      <c r="EF218" s="22"/>
      <c r="EG218" s="22"/>
      <c r="EH218" s="22"/>
      <c r="EI218" s="22"/>
      <c r="EJ218" s="22"/>
      <c r="EK218" s="22"/>
      <c r="EL218" s="22"/>
      <c r="EM218" s="22"/>
      <c r="EN218" s="22"/>
      <c r="EO218" s="22"/>
      <c r="EP218" s="22"/>
      <c r="EQ218" s="22"/>
      <c r="ER218" s="22"/>
      <c r="ES218" s="22"/>
      <c r="ET218" s="22"/>
      <c r="EU218" s="22"/>
      <c r="EV218" s="22"/>
      <c r="EW218" s="22"/>
      <c r="EX218" s="22"/>
      <c r="EY218" s="22"/>
      <c r="EZ218" s="22"/>
      <c r="FA218" s="22"/>
      <c r="FB218" s="22"/>
      <c r="FC218" s="22"/>
      <c r="FD218" s="22"/>
      <c r="FE218" s="22"/>
      <c r="FF218" s="22"/>
      <c r="FG218" s="22"/>
      <c r="FH218" s="22"/>
      <c r="FI218" s="22"/>
      <c r="FJ218" s="22"/>
      <c r="FK218" s="22"/>
      <c r="FL218" s="22"/>
      <c r="FM218" s="22"/>
      <c r="FN218" s="22"/>
      <c r="FO218" s="22"/>
      <c r="FP218" s="22"/>
      <c r="FQ218" s="22"/>
      <c r="FR218" s="22"/>
      <c r="FS218" s="22"/>
      <c r="FT218" s="22"/>
      <c r="FU218" s="22"/>
      <c r="FV218" s="22"/>
      <c r="FW218" s="22"/>
      <c r="FX218" s="22"/>
      <c r="FY218" s="22"/>
      <c r="FZ218" s="22"/>
      <c r="GA218" s="22"/>
      <c r="GB218" s="22"/>
      <c r="GC218" s="22"/>
      <c r="GD218" s="22"/>
      <c r="GE218" s="22"/>
      <c r="GF218" s="22"/>
      <c r="GG218" s="22"/>
      <c r="GH218" s="22"/>
      <c r="GI218" s="22"/>
      <c r="GJ218" s="22"/>
      <c r="GK218" s="22"/>
      <c r="GL218" s="22"/>
      <c r="GM218" s="22"/>
      <c r="GN218" s="22"/>
      <c r="GO218" s="22"/>
      <c r="GP218" s="22"/>
      <c r="GQ218" s="22"/>
      <c r="GR218" s="22"/>
      <c r="GS218" s="22"/>
      <c r="GT218" s="22"/>
      <c r="GU218" s="22"/>
      <c r="GV218" s="22"/>
      <c r="GW218" s="22"/>
      <c r="GX218" s="22"/>
      <c r="GY218" s="22"/>
      <c r="GZ218" s="22"/>
      <c r="HA218" s="22"/>
      <c r="HB218" s="22"/>
      <c r="HC218" s="22"/>
      <c r="HD218" s="22"/>
      <c r="HE218" s="22"/>
      <c r="HF218" s="22"/>
      <c r="HG218" s="22"/>
      <c r="HH218" s="22"/>
      <c r="HI218" s="22"/>
      <c r="HJ218" s="22"/>
    </row>
    <row r="219" spans="1:218" s="6" customFormat="1" ht="15.5" x14ac:dyDescent="0.35">
      <c r="A219" s="15"/>
      <c r="C219" s="142" t="s">
        <v>50</v>
      </c>
      <c r="D219" s="142"/>
      <c r="E219" s="142"/>
      <c r="F219" s="142" t="s">
        <v>172</v>
      </c>
      <c r="G219" s="142" t="s">
        <v>46</v>
      </c>
      <c r="H219" s="154" t="s">
        <v>384</v>
      </c>
      <c r="I219" s="90"/>
      <c r="J219" s="11"/>
      <c r="K219" s="11">
        <v>24.3</v>
      </c>
      <c r="L219" s="11">
        <v>100</v>
      </c>
      <c r="M219" s="153">
        <f t="shared" si="13"/>
        <v>124.3</v>
      </c>
      <c r="N219" s="173">
        <v>9</v>
      </c>
      <c r="O219" s="11"/>
      <c r="P219" s="153">
        <f t="shared" si="14"/>
        <v>9</v>
      </c>
      <c r="Q219" s="274"/>
      <c r="R219" s="139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/>
      <c r="CY219" s="22"/>
      <c r="CZ219" s="22"/>
      <c r="DA219" s="22"/>
      <c r="DB219" s="22"/>
      <c r="DC219" s="22"/>
      <c r="DD219" s="22"/>
      <c r="DE219" s="22"/>
      <c r="DF219" s="22"/>
      <c r="DG219" s="22"/>
      <c r="DH219" s="22"/>
      <c r="DI219" s="22"/>
      <c r="DJ219" s="22"/>
      <c r="DK219" s="22"/>
      <c r="DL219" s="22"/>
      <c r="DM219" s="22"/>
      <c r="DN219" s="22"/>
      <c r="DO219" s="22"/>
      <c r="DP219" s="22"/>
      <c r="DQ219" s="22"/>
      <c r="DR219" s="22"/>
      <c r="DS219" s="22"/>
      <c r="DT219" s="22"/>
      <c r="DU219" s="22"/>
      <c r="DV219" s="22"/>
      <c r="DW219" s="22"/>
      <c r="DX219" s="22"/>
      <c r="DY219" s="22"/>
      <c r="DZ219" s="22"/>
      <c r="EA219" s="22"/>
      <c r="EB219" s="22"/>
      <c r="EC219" s="22"/>
      <c r="ED219" s="22"/>
      <c r="EE219" s="22"/>
      <c r="EF219" s="22"/>
      <c r="EG219" s="22"/>
      <c r="EH219" s="22"/>
      <c r="EI219" s="22"/>
      <c r="EJ219" s="22"/>
      <c r="EK219" s="22"/>
      <c r="EL219" s="22"/>
      <c r="EM219" s="22"/>
      <c r="EN219" s="22"/>
      <c r="EO219" s="22"/>
      <c r="EP219" s="22"/>
      <c r="EQ219" s="22"/>
      <c r="ER219" s="22"/>
      <c r="ES219" s="22"/>
      <c r="ET219" s="22"/>
      <c r="EU219" s="22"/>
      <c r="EV219" s="22"/>
      <c r="EW219" s="22"/>
      <c r="EX219" s="22"/>
      <c r="EY219" s="22"/>
      <c r="EZ219" s="22"/>
      <c r="FA219" s="22"/>
      <c r="FB219" s="22"/>
      <c r="FC219" s="22"/>
      <c r="FD219" s="22"/>
      <c r="FE219" s="22"/>
      <c r="FF219" s="22"/>
      <c r="FG219" s="22"/>
      <c r="FH219" s="22"/>
      <c r="FI219" s="22"/>
      <c r="FJ219" s="22"/>
      <c r="FK219" s="22"/>
      <c r="FL219" s="22"/>
      <c r="FM219" s="22"/>
      <c r="FN219" s="22"/>
      <c r="FO219" s="22"/>
      <c r="FP219" s="22"/>
      <c r="FQ219" s="22"/>
      <c r="FR219" s="22"/>
      <c r="FS219" s="22"/>
      <c r="FT219" s="22"/>
      <c r="FU219" s="22"/>
      <c r="FV219" s="22"/>
      <c r="FW219" s="22"/>
      <c r="FX219" s="22"/>
      <c r="FY219" s="22"/>
      <c r="FZ219" s="22"/>
      <c r="GA219" s="22"/>
      <c r="GB219" s="22"/>
      <c r="GC219" s="22"/>
      <c r="GD219" s="22"/>
      <c r="GE219" s="22"/>
      <c r="GF219" s="22"/>
      <c r="GG219" s="22"/>
      <c r="GH219" s="22"/>
      <c r="GI219" s="22"/>
      <c r="GJ219" s="22"/>
      <c r="GK219" s="22"/>
      <c r="GL219" s="22"/>
      <c r="GM219" s="22"/>
      <c r="GN219" s="22"/>
      <c r="GO219" s="22"/>
      <c r="GP219" s="22"/>
      <c r="GQ219" s="22"/>
      <c r="GR219" s="22"/>
      <c r="GS219" s="22"/>
      <c r="GT219" s="22"/>
      <c r="GU219" s="22"/>
      <c r="GV219" s="22"/>
      <c r="GW219" s="22"/>
      <c r="GX219" s="22"/>
      <c r="GY219" s="22"/>
      <c r="GZ219" s="22"/>
      <c r="HA219" s="22"/>
      <c r="HB219" s="22"/>
      <c r="HC219" s="22"/>
      <c r="HD219" s="22"/>
      <c r="HE219" s="22"/>
      <c r="HF219" s="22"/>
      <c r="HG219" s="22"/>
      <c r="HH219" s="22"/>
      <c r="HI219" s="22"/>
      <c r="HJ219" s="22"/>
    </row>
    <row r="220" spans="1:218" s="6" customFormat="1" ht="15.5" x14ac:dyDescent="0.35">
      <c r="A220" s="15"/>
      <c r="C220" s="142" t="s">
        <v>50</v>
      </c>
      <c r="D220" s="142"/>
      <c r="E220" s="142"/>
      <c r="F220" s="142" t="s">
        <v>172</v>
      </c>
      <c r="G220" s="142" t="s">
        <v>46</v>
      </c>
      <c r="H220" s="154" t="s">
        <v>423</v>
      </c>
      <c r="I220" s="90"/>
      <c r="J220" s="11"/>
      <c r="K220" s="11">
        <v>24.3</v>
      </c>
      <c r="L220" s="11">
        <v>100</v>
      </c>
      <c r="M220" s="153">
        <f t="shared" si="13"/>
        <v>124.3</v>
      </c>
      <c r="N220" s="173">
        <v>9</v>
      </c>
      <c r="O220" s="11"/>
      <c r="P220" s="153">
        <f t="shared" si="14"/>
        <v>9</v>
      </c>
      <c r="Q220" s="274"/>
      <c r="R220" s="139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/>
      <c r="CY220" s="22"/>
      <c r="CZ220" s="22"/>
      <c r="DA220" s="22"/>
      <c r="DB220" s="22"/>
      <c r="DC220" s="22"/>
      <c r="DD220" s="22"/>
      <c r="DE220" s="22"/>
      <c r="DF220" s="22"/>
      <c r="DG220" s="22"/>
      <c r="DH220" s="22"/>
      <c r="DI220" s="22"/>
      <c r="DJ220" s="22"/>
      <c r="DK220" s="22"/>
      <c r="DL220" s="22"/>
      <c r="DM220" s="22"/>
      <c r="DN220" s="22"/>
      <c r="DO220" s="22"/>
      <c r="DP220" s="22"/>
      <c r="DQ220" s="22"/>
      <c r="DR220" s="22"/>
      <c r="DS220" s="22"/>
      <c r="DT220" s="22"/>
      <c r="DU220" s="22"/>
      <c r="DV220" s="22"/>
      <c r="DW220" s="22"/>
      <c r="DX220" s="22"/>
      <c r="DY220" s="22"/>
      <c r="DZ220" s="22"/>
      <c r="EA220" s="22"/>
      <c r="EB220" s="22"/>
      <c r="EC220" s="22"/>
      <c r="ED220" s="22"/>
      <c r="EE220" s="22"/>
      <c r="EF220" s="22"/>
      <c r="EG220" s="22"/>
      <c r="EH220" s="22"/>
      <c r="EI220" s="22"/>
      <c r="EJ220" s="22"/>
      <c r="EK220" s="22"/>
      <c r="EL220" s="22"/>
      <c r="EM220" s="22"/>
      <c r="EN220" s="22"/>
      <c r="EO220" s="22"/>
      <c r="EP220" s="22"/>
      <c r="EQ220" s="22"/>
      <c r="ER220" s="22"/>
      <c r="ES220" s="22"/>
      <c r="ET220" s="22"/>
      <c r="EU220" s="22"/>
      <c r="EV220" s="22"/>
      <c r="EW220" s="22"/>
      <c r="EX220" s="22"/>
      <c r="EY220" s="22"/>
      <c r="EZ220" s="22"/>
      <c r="FA220" s="22"/>
      <c r="FB220" s="22"/>
      <c r="FC220" s="22"/>
      <c r="FD220" s="22"/>
      <c r="FE220" s="22"/>
      <c r="FF220" s="22"/>
      <c r="FG220" s="22"/>
      <c r="FH220" s="22"/>
      <c r="FI220" s="22"/>
      <c r="FJ220" s="22"/>
      <c r="FK220" s="22"/>
      <c r="FL220" s="22"/>
      <c r="FM220" s="22"/>
      <c r="FN220" s="22"/>
      <c r="FO220" s="22"/>
      <c r="FP220" s="22"/>
      <c r="FQ220" s="22"/>
      <c r="FR220" s="22"/>
      <c r="FS220" s="22"/>
      <c r="FT220" s="22"/>
      <c r="FU220" s="22"/>
      <c r="FV220" s="22"/>
      <c r="FW220" s="22"/>
      <c r="FX220" s="22"/>
      <c r="FY220" s="22"/>
      <c r="FZ220" s="22"/>
      <c r="GA220" s="22"/>
      <c r="GB220" s="22"/>
      <c r="GC220" s="22"/>
      <c r="GD220" s="22"/>
      <c r="GE220" s="22"/>
      <c r="GF220" s="22"/>
      <c r="GG220" s="22"/>
      <c r="GH220" s="22"/>
      <c r="GI220" s="22"/>
      <c r="GJ220" s="22"/>
      <c r="GK220" s="22"/>
      <c r="GL220" s="22"/>
      <c r="GM220" s="22"/>
      <c r="GN220" s="22"/>
      <c r="GO220" s="22"/>
      <c r="GP220" s="22"/>
      <c r="GQ220" s="22"/>
      <c r="GR220" s="22"/>
      <c r="GS220" s="22"/>
      <c r="GT220" s="22"/>
      <c r="GU220" s="22"/>
      <c r="GV220" s="22"/>
      <c r="GW220" s="22"/>
      <c r="GX220" s="22"/>
      <c r="GY220" s="22"/>
      <c r="GZ220" s="22"/>
      <c r="HA220" s="22"/>
      <c r="HB220" s="22"/>
      <c r="HC220" s="22"/>
      <c r="HD220" s="22"/>
      <c r="HE220" s="22"/>
      <c r="HF220" s="22"/>
      <c r="HG220" s="22"/>
      <c r="HH220" s="22"/>
      <c r="HI220" s="22"/>
      <c r="HJ220" s="22"/>
    </row>
    <row r="221" spans="1:218" s="6" customFormat="1" ht="15.5" x14ac:dyDescent="0.35">
      <c r="A221" s="15"/>
      <c r="C221" s="142" t="s">
        <v>50</v>
      </c>
      <c r="D221" s="142"/>
      <c r="E221" s="142"/>
      <c r="F221" s="142" t="s">
        <v>173</v>
      </c>
      <c r="G221" s="142" t="s">
        <v>46</v>
      </c>
      <c r="H221" s="149" t="s">
        <v>369</v>
      </c>
      <c r="I221" s="90"/>
      <c r="J221" s="11"/>
      <c r="K221" s="7">
        <v>25.28</v>
      </c>
      <c r="L221" s="7">
        <v>100</v>
      </c>
      <c r="M221" s="152">
        <f t="shared" si="13"/>
        <v>125.28</v>
      </c>
      <c r="N221" s="173">
        <v>8</v>
      </c>
      <c r="O221" s="11"/>
      <c r="P221" s="152">
        <f t="shared" si="14"/>
        <v>8</v>
      </c>
      <c r="Q221" s="274"/>
      <c r="R221" s="139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/>
      <c r="CY221" s="22"/>
      <c r="CZ221" s="22"/>
      <c r="DA221" s="22"/>
      <c r="DB221" s="22"/>
      <c r="DC221" s="22"/>
      <c r="DD221" s="22"/>
      <c r="DE221" s="22"/>
      <c r="DF221" s="22"/>
      <c r="DG221" s="22"/>
      <c r="DH221" s="22"/>
      <c r="DI221" s="22"/>
      <c r="DJ221" s="22"/>
      <c r="DK221" s="22"/>
      <c r="DL221" s="22"/>
      <c r="DM221" s="22"/>
      <c r="DN221" s="22"/>
      <c r="DO221" s="22"/>
      <c r="DP221" s="22"/>
      <c r="DQ221" s="22"/>
      <c r="DR221" s="22"/>
      <c r="DS221" s="22"/>
      <c r="DT221" s="22"/>
      <c r="DU221" s="22"/>
      <c r="DV221" s="22"/>
      <c r="DW221" s="22"/>
      <c r="DX221" s="22"/>
      <c r="DY221" s="22"/>
      <c r="DZ221" s="22"/>
      <c r="EA221" s="22"/>
      <c r="EB221" s="22"/>
      <c r="EC221" s="22"/>
      <c r="ED221" s="22"/>
      <c r="EE221" s="22"/>
      <c r="EF221" s="22"/>
      <c r="EG221" s="22"/>
      <c r="EH221" s="22"/>
      <c r="EI221" s="22"/>
      <c r="EJ221" s="22"/>
      <c r="EK221" s="22"/>
      <c r="EL221" s="22"/>
      <c r="EM221" s="22"/>
      <c r="EN221" s="22"/>
      <c r="EO221" s="22"/>
      <c r="EP221" s="22"/>
      <c r="EQ221" s="22"/>
      <c r="ER221" s="22"/>
      <c r="ES221" s="22"/>
      <c r="ET221" s="22"/>
      <c r="EU221" s="22"/>
      <c r="EV221" s="22"/>
      <c r="EW221" s="22"/>
      <c r="EX221" s="22"/>
      <c r="EY221" s="22"/>
      <c r="EZ221" s="22"/>
      <c r="FA221" s="22"/>
      <c r="FB221" s="22"/>
      <c r="FC221" s="22"/>
      <c r="FD221" s="22"/>
      <c r="FE221" s="22"/>
      <c r="FF221" s="22"/>
      <c r="FG221" s="22"/>
      <c r="FH221" s="22"/>
      <c r="FI221" s="22"/>
      <c r="FJ221" s="22"/>
      <c r="FK221" s="22"/>
      <c r="FL221" s="22"/>
      <c r="FM221" s="22"/>
      <c r="FN221" s="22"/>
      <c r="FO221" s="22"/>
      <c r="FP221" s="22"/>
      <c r="FQ221" s="22"/>
      <c r="FR221" s="22"/>
      <c r="FS221" s="22"/>
      <c r="FT221" s="22"/>
      <c r="FU221" s="22"/>
      <c r="FV221" s="22"/>
      <c r="FW221" s="22"/>
      <c r="FX221" s="22"/>
      <c r="FY221" s="22"/>
      <c r="FZ221" s="22"/>
      <c r="GA221" s="22"/>
      <c r="GB221" s="22"/>
      <c r="GC221" s="22"/>
      <c r="GD221" s="22"/>
      <c r="GE221" s="22"/>
      <c r="GF221" s="22"/>
      <c r="GG221" s="22"/>
      <c r="GH221" s="22"/>
      <c r="GI221" s="22"/>
      <c r="GJ221" s="22"/>
      <c r="GK221" s="22"/>
      <c r="GL221" s="22"/>
      <c r="GM221" s="22"/>
      <c r="GN221" s="22"/>
      <c r="GO221" s="22"/>
      <c r="GP221" s="22"/>
      <c r="GQ221" s="22"/>
      <c r="GR221" s="22"/>
      <c r="GS221" s="22"/>
      <c r="GT221" s="22"/>
      <c r="GU221" s="22"/>
      <c r="GV221" s="22"/>
      <c r="GW221" s="22"/>
      <c r="GX221" s="22"/>
      <c r="GY221" s="22"/>
      <c r="GZ221" s="22"/>
      <c r="HA221" s="22"/>
      <c r="HB221" s="22"/>
      <c r="HC221" s="22"/>
      <c r="HD221" s="22"/>
      <c r="HE221" s="22"/>
      <c r="HF221" s="22"/>
      <c r="HG221" s="22"/>
      <c r="HH221" s="22"/>
      <c r="HI221" s="22"/>
      <c r="HJ221" s="22"/>
    </row>
    <row r="222" spans="1:218" s="6" customFormat="1" ht="15.5" x14ac:dyDescent="0.35">
      <c r="A222" s="15"/>
      <c r="C222" s="142" t="s">
        <v>50</v>
      </c>
      <c r="D222" s="142"/>
      <c r="E222" s="142"/>
      <c r="F222" s="142" t="s">
        <v>173</v>
      </c>
      <c r="G222" s="142" t="s">
        <v>46</v>
      </c>
      <c r="H222" s="149" t="s">
        <v>376</v>
      </c>
      <c r="I222" s="90"/>
      <c r="J222" s="11"/>
      <c r="K222" s="7">
        <v>25.28</v>
      </c>
      <c r="L222" s="7">
        <v>100</v>
      </c>
      <c r="M222" s="152">
        <f t="shared" si="13"/>
        <v>125.28</v>
      </c>
      <c r="N222" s="173">
        <v>8</v>
      </c>
      <c r="O222" s="11"/>
      <c r="P222" s="152">
        <f t="shared" si="14"/>
        <v>8</v>
      </c>
      <c r="Q222" s="274"/>
      <c r="R222" s="139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/>
      <c r="CY222" s="22"/>
      <c r="CZ222" s="22"/>
      <c r="DA222" s="22"/>
      <c r="DB222" s="22"/>
      <c r="DC222" s="22"/>
      <c r="DD222" s="22"/>
      <c r="DE222" s="22"/>
      <c r="DF222" s="22"/>
      <c r="DG222" s="22"/>
      <c r="DH222" s="22"/>
      <c r="DI222" s="22"/>
      <c r="DJ222" s="22"/>
      <c r="DK222" s="22"/>
      <c r="DL222" s="22"/>
      <c r="DM222" s="22"/>
      <c r="DN222" s="22"/>
      <c r="DO222" s="22"/>
      <c r="DP222" s="22"/>
      <c r="DQ222" s="22"/>
      <c r="DR222" s="22"/>
      <c r="DS222" s="22"/>
      <c r="DT222" s="22"/>
      <c r="DU222" s="22"/>
      <c r="DV222" s="22"/>
      <c r="DW222" s="22"/>
      <c r="DX222" s="22"/>
      <c r="DY222" s="22"/>
      <c r="DZ222" s="22"/>
      <c r="EA222" s="22"/>
      <c r="EB222" s="22"/>
      <c r="EC222" s="22"/>
      <c r="ED222" s="22"/>
      <c r="EE222" s="22"/>
      <c r="EF222" s="22"/>
      <c r="EG222" s="22"/>
      <c r="EH222" s="22"/>
      <c r="EI222" s="22"/>
      <c r="EJ222" s="22"/>
      <c r="EK222" s="22"/>
      <c r="EL222" s="22"/>
      <c r="EM222" s="22"/>
      <c r="EN222" s="22"/>
      <c r="EO222" s="22"/>
      <c r="EP222" s="22"/>
      <c r="EQ222" s="22"/>
      <c r="ER222" s="22"/>
      <c r="ES222" s="22"/>
      <c r="ET222" s="22"/>
      <c r="EU222" s="22"/>
      <c r="EV222" s="22"/>
      <c r="EW222" s="22"/>
      <c r="EX222" s="22"/>
      <c r="EY222" s="22"/>
      <c r="EZ222" s="22"/>
      <c r="FA222" s="22"/>
      <c r="FB222" s="22"/>
      <c r="FC222" s="22"/>
      <c r="FD222" s="22"/>
      <c r="FE222" s="22"/>
      <c r="FF222" s="22"/>
      <c r="FG222" s="22"/>
      <c r="FH222" s="22"/>
      <c r="FI222" s="22"/>
      <c r="FJ222" s="22"/>
      <c r="FK222" s="22"/>
      <c r="FL222" s="22"/>
      <c r="FM222" s="22"/>
      <c r="FN222" s="22"/>
      <c r="FO222" s="22"/>
      <c r="FP222" s="22"/>
      <c r="FQ222" s="22"/>
      <c r="FR222" s="22"/>
      <c r="FS222" s="22"/>
      <c r="FT222" s="22"/>
      <c r="FU222" s="22"/>
      <c r="FV222" s="22"/>
      <c r="FW222" s="22"/>
      <c r="FX222" s="22"/>
      <c r="FY222" s="22"/>
      <c r="FZ222" s="22"/>
      <c r="GA222" s="22"/>
      <c r="GB222" s="22"/>
      <c r="GC222" s="22"/>
      <c r="GD222" s="22"/>
      <c r="GE222" s="22"/>
      <c r="GF222" s="22"/>
      <c r="GG222" s="22"/>
      <c r="GH222" s="22"/>
      <c r="GI222" s="22"/>
      <c r="GJ222" s="22"/>
      <c r="GK222" s="22"/>
      <c r="GL222" s="22"/>
      <c r="GM222" s="22"/>
      <c r="GN222" s="22"/>
      <c r="GO222" s="22"/>
      <c r="GP222" s="22"/>
      <c r="GQ222" s="22"/>
      <c r="GR222" s="22"/>
      <c r="GS222" s="22"/>
      <c r="GT222" s="22"/>
      <c r="GU222" s="22"/>
      <c r="GV222" s="22"/>
      <c r="GW222" s="22"/>
      <c r="GX222" s="22"/>
      <c r="GY222" s="22"/>
      <c r="GZ222" s="22"/>
      <c r="HA222" s="22"/>
      <c r="HB222" s="22"/>
      <c r="HC222" s="22"/>
      <c r="HD222" s="22"/>
      <c r="HE222" s="22"/>
      <c r="HF222" s="22"/>
      <c r="HG222" s="22"/>
      <c r="HH222" s="22"/>
      <c r="HI222" s="22"/>
      <c r="HJ222" s="22"/>
    </row>
    <row r="223" spans="1:218" s="6" customFormat="1" ht="15.5" x14ac:dyDescent="0.35">
      <c r="A223" s="15"/>
      <c r="C223" s="142" t="s">
        <v>50</v>
      </c>
      <c r="D223" s="142"/>
      <c r="E223" s="142"/>
      <c r="F223" s="142" t="s">
        <v>171</v>
      </c>
      <c r="G223" s="142" t="s">
        <v>46</v>
      </c>
      <c r="H223" s="154" t="s">
        <v>362</v>
      </c>
      <c r="I223" s="90"/>
      <c r="J223" s="11"/>
      <c r="K223" s="11">
        <v>100</v>
      </c>
      <c r="L223" s="7">
        <v>100</v>
      </c>
      <c r="M223" s="153">
        <f t="shared" si="13"/>
        <v>200</v>
      </c>
      <c r="N223" s="11"/>
      <c r="O223" s="11"/>
      <c r="P223" s="153">
        <f t="shared" si="14"/>
        <v>0</v>
      </c>
      <c r="Q223" s="274"/>
      <c r="R223" s="139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/>
      <c r="CY223" s="22"/>
      <c r="CZ223" s="22"/>
      <c r="DA223" s="22"/>
      <c r="DB223" s="22"/>
      <c r="DC223" s="22"/>
      <c r="DD223" s="22"/>
      <c r="DE223" s="22"/>
      <c r="DF223" s="22"/>
      <c r="DG223" s="22"/>
      <c r="DH223" s="22"/>
      <c r="DI223" s="22"/>
      <c r="DJ223" s="22"/>
      <c r="DK223" s="22"/>
      <c r="DL223" s="22"/>
      <c r="DM223" s="22"/>
      <c r="DN223" s="22"/>
      <c r="DO223" s="22"/>
      <c r="DP223" s="22"/>
      <c r="DQ223" s="22"/>
      <c r="DR223" s="22"/>
      <c r="DS223" s="22"/>
      <c r="DT223" s="22"/>
      <c r="DU223" s="22"/>
      <c r="DV223" s="22"/>
      <c r="DW223" s="22"/>
      <c r="DX223" s="22"/>
      <c r="DY223" s="22"/>
      <c r="DZ223" s="22"/>
      <c r="EA223" s="22"/>
      <c r="EB223" s="22"/>
      <c r="EC223" s="22"/>
      <c r="ED223" s="22"/>
      <c r="EE223" s="22"/>
      <c r="EF223" s="22"/>
      <c r="EG223" s="22"/>
      <c r="EH223" s="22"/>
      <c r="EI223" s="22"/>
      <c r="EJ223" s="22"/>
      <c r="EK223" s="22"/>
      <c r="EL223" s="22"/>
      <c r="EM223" s="22"/>
      <c r="EN223" s="22"/>
      <c r="EO223" s="22"/>
      <c r="EP223" s="22"/>
      <c r="EQ223" s="22"/>
      <c r="ER223" s="22"/>
      <c r="ES223" s="22"/>
      <c r="ET223" s="22"/>
      <c r="EU223" s="22"/>
      <c r="EV223" s="22"/>
      <c r="EW223" s="22"/>
      <c r="EX223" s="22"/>
      <c r="EY223" s="22"/>
      <c r="EZ223" s="22"/>
      <c r="FA223" s="22"/>
      <c r="FB223" s="22"/>
      <c r="FC223" s="22"/>
      <c r="FD223" s="22"/>
      <c r="FE223" s="22"/>
      <c r="FF223" s="22"/>
      <c r="FG223" s="22"/>
      <c r="FH223" s="22"/>
      <c r="FI223" s="22"/>
      <c r="FJ223" s="22"/>
      <c r="FK223" s="22"/>
      <c r="FL223" s="22"/>
      <c r="FM223" s="22"/>
      <c r="FN223" s="22"/>
      <c r="FO223" s="22"/>
      <c r="FP223" s="22"/>
      <c r="FQ223" s="22"/>
      <c r="FR223" s="22"/>
      <c r="FS223" s="22"/>
      <c r="FT223" s="22"/>
      <c r="FU223" s="22"/>
      <c r="FV223" s="22"/>
      <c r="FW223" s="22"/>
      <c r="FX223" s="22"/>
      <c r="FY223" s="22"/>
      <c r="FZ223" s="22"/>
      <c r="GA223" s="22"/>
      <c r="GB223" s="22"/>
      <c r="GC223" s="22"/>
      <c r="GD223" s="22"/>
      <c r="GE223" s="22"/>
      <c r="GF223" s="22"/>
      <c r="GG223" s="22"/>
      <c r="GH223" s="22"/>
      <c r="GI223" s="22"/>
      <c r="GJ223" s="22"/>
      <c r="GK223" s="22"/>
      <c r="GL223" s="22"/>
      <c r="GM223" s="22"/>
      <c r="GN223" s="22"/>
      <c r="GO223" s="22"/>
      <c r="GP223" s="22"/>
      <c r="GQ223" s="22"/>
      <c r="GR223" s="22"/>
      <c r="GS223" s="22"/>
      <c r="GT223" s="22"/>
      <c r="GU223" s="22"/>
      <c r="GV223" s="22"/>
      <c r="GW223" s="22"/>
      <c r="GX223" s="22"/>
      <c r="GY223" s="22"/>
      <c r="GZ223" s="22"/>
      <c r="HA223" s="22"/>
      <c r="HB223" s="22"/>
      <c r="HC223" s="22"/>
      <c r="HD223" s="22"/>
      <c r="HE223" s="22"/>
      <c r="HF223" s="22"/>
      <c r="HG223" s="22"/>
      <c r="HH223" s="22"/>
      <c r="HI223" s="22"/>
      <c r="HJ223" s="22"/>
    </row>
    <row r="224" spans="1:218" s="6" customFormat="1" ht="15.5" x14ac:dyDescent="0.35">
      <c r="A224" s="15"/>
      <c r="C224" s="142" t="s">
        <v>50</v>
      </c>
      <c r="D224" s="142"/>
      <c r="E224" s="142"/>
      <c r="F224" s="142" t="s">
        <v>171</v>
      </c>
      <c r="G224" s="142" t="s">
        <v>46</v>
      </c>
      <c r="H224" s="154" t="s">
        <v>365</v>
      </c>
      <c r="I224" s="90"/>
      <c r="J224" s="11"/>
      <c r="K224" s="11">
        <v>100</v>
      </c>
      <c r="L224" s="7">
        <v>100</v>
      </c>
      <c r="M224" s="153">
        <f t="shared" si="13"/>
        <v>200</v>
      </c>
      <c r="N224" s="11"/>
      <c r="O224" s="11"/>
      <c r="P224" s="153">
        <f t="shared" si="14"/>
        <v>0</v>
      </c>
      <c r="Q224" s="274"/>
      <c r="R224" s="139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  <c r="DI224" s="22"/>
      <c r="DJ224" s="22"/>
      <c r="DK224" s="22"/>
      <c r="DL224" s="22"/>
      <c r="DM224" s="22"/>
      <c r="DN224" s="22"/>
      <c r="DO224" s="22"/>
      <c r="DP224" s="22"/>
      <c r="DQ224" s="22"/>
      <c r="DR224" s="22"/>
      <c r="DS224" s="22"/>
      <c r="DT224" s="22"/>
      <c r="DU224" s="22"/>
      <c r="DV224" s="22"/>
      <c r="DW224" s="22"/>
      <c r="DX224" s="22"/>
      <c r="DY224" s="22"/>
      <c r="DZ224" s="22"/>
      <c r="EA224" s="22"/>
      <c r="EB224" s="22"/>
      <c r="EC224" s="22"/>
      <c r="ED224" s="22"/>
      <c r="EE224" s="22"/>
      <c r="EF224" s="22"/>
      <c r="EG224" s="22"/>
      <c r="EH224" s="22"/>
      <c r="EI224" s="22"/>
      <c r="EJ224" s="22"/>
      <c r="EK224" s="22"/>
      <c r="EL224" s="22"/>
      <c r="EM224" s="22"/>
      <c r="EN224" s="22"/>
      <c r="EO224" s="22"/>
      <c r="EP224" s="22"/>
      <c r="EQ224" s="22"/>
      <c r="ER224" s="22"/>
      <c r="ES224" s="22"/>
      <c r="ET224" s="22"/>
      <c r="EU224" s="22"/>
      <c r="EV224" s="22"/>
      <c r="EW224" s="22"/>
      <c r="EX224" s="22"/>
      <c r="EY224" s="22"/>
      <c r="EZ224" s="22"/>
      <c r="FA224" s="22"/>
      <c r="FB224" s="22"/>
      <c r="FC224" s="22"/>
      <c r="FD224" s="22"/>
      <c r="FE224" s="22"/>
      <c r="FF224" s="22"/>
      <c r="FG224" s="22"/>
      <c r="FH224" s="22"/>
      <c r="FI224" s="22"/>
      <c r="FJ224" s="22"/>
      <c r="FK224" s="22"/>
      <c r="FL224" s="22"/>
      <c r="FM224" s="22"/>
      <c r="FN224" s="22"/>
      <c r="FO224" s="22"/>
      <c r="FP224" s="22"/>
      <c r="FQ224" s="22"/>
      <c r="FR224" s="22"/>
      <c r="FS224" s="22"/>
      <c r="FT224" s="22"/>
      <c r="FU224" s="22"/>
      <c r="FV224" s="22"/>
      <c r="FW224" s="22"/>
      <c r="FX224" s="22"/>
      <c r="FY224" s="22"/>
      <c r="FZ224" s="22"/>
      <c r="GA224" s="22"/>
      <c r="GB224" s="22"/>
      <c r="GC224" s="22"/>
      <c r="GD224" s="22"/>
      <c r="GE224" s="22"/>
      <c r="GF224" s="22"/>
      <c r="GG224" s="22"/>
      <c r="GH224" s="22"/>
      <c r="GI224" s="22"/>
      <c r="GJ224" s="22"/>
      <c r="GK224" s="22"/>
      <c r="GL224" s="22"/>
      <c r="GM224" s="22"/>
      <c r="GN224" s="22"/>
      <c r="GO224" s="22"/>
      <c r="GP224" s="22"/>
      <c r="GQ224" s="22"/>
      <c r="GR224" s="22"/>
      <c r="GS224" s="22"/>
      <c r="GT224" s="22"/>
      <c r="GU224" s="22"/>
      <c r="GV224" s="22"/>
      <c r="GW224" s="22"/>
      <c r="GX224" s="22"/>
      <c r="GY224" s="22"/>
      <c r="GZ224" s="22"/>
      <c r="HA224" s="22"/>
      <c r="HB224" s="22"/>
      <c r="HC224" s="22"/>
      <c r="HD224" s="22"/>
      <c r="HE224" s="22"/>
      <c r="HF224" s="22"/>
      <c r="HG224" s="22"/>
      <c r="HH224" s="22"/>
      <c r="HI224" s="22"/>
      <c r="HJ224" s="22"/>
    </row>
    <row r="225" spans="1:218" s="6" customFormat="1" ht="15.5" x14ac:dyDescent="0.35">
      <c r="A225" s="15"/>
      <c r="C225" s="142" t="s">
        <v>50</v>
      </c>
      <c r="D225" s="142"/>
      <c r="E225" s="142"/>
      <c r="F225" s="142" t="s">
        <v>171</v>
      </c>
      <c r="G225" s="142" t="s">
        <v>42</v>
      </c>
      <c r="H225" s="148" t="s">
        <v>346</v>
      </c>
      <c r="I225" s="90"/>
      <c r="J225" s="11"/>
      <c r="K225" s="22">
        <v>100</v>
      </c>
      <c r="L225" s="7">
        <v>100</v>
      </c>
      <c r="M225" s="139">
        <f t="shared" si="13"/>
        <v>200</v>
      </c>
      <c r="N225" s="11"/>
      <c r="O225" s="11"/>
      <c r="P225" s="139">
        <f t="shared" si="14"/>
        <v>0</v>
      </c>
      <c r="Q225" s="274"/>
      <c r="R225" s="139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  <c r="DI225" s="22"/>
      <c r="DJ225" s="22"/>
      <c r="DK225" s="22"/>
      <c r="DL225" s="22"/>
      <c r="DM225" s="22"/>
      <c r="DN225" s="22"/>
      <c r="DO225" s="22"/>
      <c r="DP225" s="22"/>
      <c r="DQ225" s="22"/>
      <c r="DR225" s="22"/>
      <c r="DS225" s="22"/>
      <c r="DT225" s="22"/>
      <c r="DU225" s="22"/>
      <c r="DV225" s="22"/>
      <c r="DW225" s="22"/>
      <c r="DX225" s="22"/>
      <c r="DY225" s="22"/>
      <c r="DZ225" s="22"/>
      <c r="EA225" s="22"/>
      <c r="EB225" s="22"/>
      <c r="EC225" s="22"/>
      <c r="ED225" s="22"/>
      <c r="EE225" s="22"/>
      <c r="EF225" s="22"/>
      <c r="EG225" s="22"/>
      <c r="EH225" s="22"/>
      <c r="EI225" s="22"/>
      <c r="EJ225" s="22"/>
      <c r="EK225" s="22"/>
      <c r="EL225" s="22"/>
      <c r="EM225" s="22"/>
      <c r="EN225" s="22"/>
      <c r="EO225" s="22"/>
      <c r="EP225" s="22"/>
      <c r="EQ225" s="22"/>
      <c r="ER225" s="22"/>
      <c r="ES225" s="22"/>
      <c r="ET225" s="22"/>
      <c r="EU225" s="22"/>
      <c r="EV225" s="22"/>
      <c r="EW225" s="22"/>
      <c r="EX225" s="22"/>
      <c r="EY225" s="22"/>
      <c r="EZ225" s="22"/>
      <c r="FA225" s="22"/>
      <c r="FB225" s="22"/>
      <c r="FC225" s="22"/>
      <c r="FD225" s="22"/>
      <c r="FE225" s="22"/>
      <c r="FF225" s="22"/>
      <c r="FG225" s="22"/>
      <c r="FH225" s="22"/>
      <c r="FI225" s="22"/>
      <c r="FJ225" s="22"/>
      <c r="FK225" s="22"/>
      <c r="FL225" s="22"/>
      <c r="FM225" s="22"/>
      <c r="FN225" s="22"/>
      <c r="FO225" s="22"/>
      <c r="FP225" s="22"/>
      <c r="FQ225" s="22"/>
      <c r="FR225" s="22"/>
      <c r="FS225" s="22"/>
      <c r="FT225" s="22"/>
      <c r="FU225" s="22"/>
      <c r="FV225" s="22"/>
      <c r="FW225" s="22"/>
      <c r="FX225" s="22"/>
      <c r="FY225" s="22"/>
      <c r="FZ225" s="22"/>
      <c r="GA225" s="22"/>
      <c r="GB225" s="22"/>
      <c r="GC225" s="22"/>
      <c r="GD225" s="22"/>
      <c r="GE225" s="22"/>
      <c r="GF225" s="22"/>
      <c r="GG225" s="22"/>
      <c r="GH225" s="22"/>
      <c r="GI225" s="22"/>
      <c r="GJ225" s="22"/>
      <c r="GK225" s="22"/>
      <c r="GL225" s="22"/>
      <c r="GM225" s="22"/>
      <c r="GN225" s="22"/>
      <c r="GO225" s="22"/>
      <c r="GP225" s="22"/>
      <c r="GQ225" s="22"/>
      <c r="GR225" s="22"/>
      <c r="GS225" s="22"/>
      <c r="GT225" s="22"/>
      <c r="GU225" s="22"/>
      <c r="GV225" s="22"/>
      <c r="GW225" s="22"/>
      <c r="GX225" s="22"/>
      <c r="GY225" s="22"/>
      <c r="GZ225" s="22"/>
      <c r="HA225" s="22"/>
      <c r="HB225" s="22"/>
      <c r="HC225" s="22"/>
      <c r="HD225" s="22"/>
      <c r="HE225" s="22"/>
      <c r="HF225" s="22"/>
      <c r="HG225" s="22"/>
      <c r="HH225" s="22"/>
      <c r="HI225" s="22"/>
      <c r="HJ225" s="22"/>
    </row>
    <row r="226" spans="1:218" s="6" customFormat="1" ht="15.5" x14ac:dyDescent="0.35">
      <c r="A226" s="15"/>
      <c r="C226" s="142" t="s">
        <v>50</v>
      </c>
      <c r="D226" s="142"/>
      <c r="E226" s="142"/>
      <c r="F226" s="142" t="s">
        <v>171</v>
      </c>
      <c r="G226" s="142" t="s">
        <v>42</v>
      </c>
      <c r="H226" s="148" t="s">
        <v>391</v>
      </c>
      <c r="I226" s="90"/>
      <c r="J226" s="11"/>
      <c r="K226" s="22">
        <v>100</v>
      </c>
      <c r="L226" s="7">
        <v>100</v>
      </c>
      <c r="M226" s="139">
        <f t="shared" si="13"/>
        <v>200</v>
      </c>
      <c r="N226" s="11"/>
      <c r="O226" s="11"/>
      <c r="P226" s="139">
        <f t="shared" si="14"/>
        <v>0</v>
      </c>
      <c r="Q226" s="274"/>
      <c r="R226" s="139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/>
      <c r="CY226" s="22"/>
      <c r="CZ226" s="22"/>
      <c r="DA226" s="22"/>
      <c r="DB226" s="22"/>
      <c r="DC226" s="22"/>
      <c r="DD226" s="22"/>
      <c r="DE226" s="22"/>
      <c r="DF226" s="22"/>
      <c r="DG226" s="22"/>
      <c r="DH226" s="22"/>
      <c r="DI226" s="22"/>
      <c r="DJ226" s="22"/>
      <c r="DK226" s="22"/>
      <c r="DL226" s="22"/>
      <c r="DM226" s="22"/>
      <c r="DN226" s="22"/>
      <c r="DO226" s="22"/>
      <c r="DP226" s="22"/>
      <c r="DQ226" s="22"/>
      <c r="DR226" s="22"/>
      <c r="DS226" s="22"/>
      <c r="DT226" s="22"/>
      <c r="DU226" s="22"/>
      <c r="DV226" s="22"/>
      <c r="DW226" s="22"/>
      <c r="DX226" s="22"/>
      <c r="DY226" s="22"/>
      <c r="DZ226" s="22"/>
      <c r="EA226" s="22"/>
      <c r="EB226" s="22"/>
      <c r="EC226" s="22"/>
      <c r="ED226" s="22"/>
      <c r="EE226" s="22"/>
      <c r="EF226" s="22"/>
      <c r="EG226" s="22"/>
      <c r="EH226" s="22"/>
      <c r="EI226" s="22"/>
      <c r="EJ226" s="22"/>
      <c r="EK226" s="22"/>
      <c r="EL226" s="22"/>
      <c r="EM226" s="22"/>
      <c r="EN226" s="22"/>
      <c r="EO226" s="22"/>
      <c r="EP226" s="22"/>
      <c r="EQ226" s="22"/>
      <c r="ER226" s="22"/>
      <c r="ES226" s="22"/>
      <c r="ET226" s="22"/>
      <c r="EU226" s="22"/>
      <c r="EV226" s="22"/>
      <c r="EW226" s="22"/>
      <c r="EX226" s="22"/>
      <c r="EY226" s="22"/>
      <c r="EZ226" s="22"/>
      <c r="FA226" s="22"/>
      <c r="FB226" s="22"/>
      <c r="FC226" s="22"/>
      <c r="FD226" s="22"/>
      <c r="FE226" s="22"/>
      <c r="FF226" s="22"/>
      <c r="FG226" s="22"/>
      <c r="FH226" s="22"/>
      <c r="FI226" s="22"/>
      <c r="FJ226" s="22"/>
      <c r="FK226" s="22"/>
      <c r="FL226" s="22"/>
      <c r="FM226" s="22"/>
      <c r="FN226" s="22"/>
      <c r="FO226" s="22"/>
      <c r="FP226" s="22"/>
      <c r="FQ226" s="22"/>
      <c r="FR226" s="22"/>
      <c r="FS226" s="22"/>
      <c r="FT226" s="22"/>
      <c r="FU226" s="22"/>
      <c r="FV226" s="22"/>
      <c r="FW226" s="22"/>
      <c r="FX226" s="22"/>
      <c r="FY226" s="22"/>
      <c r="FZ226" s="22"/>
      <c r="GA226" s="22"/>
      <c r="GB226" s="22"/>
      <c r="GC226" s="22"/>
      <c r="GD226" s="22"/>
      <c r="GE226" s="22"/>
      <c r="GF226" s="22"/>
      <c r="GG226" s="22"/>
      <c r="GH226" s="22"/>
      <c r="GI226" s="22"/>
      <c r="GJ226" s="22"/>
      <c r="GK226" s="22"/>
      <c r="GL226" s="22"/>
      <c r="GM226" s="22"/>
      <c r="GN226" s="22"/>
      <c r="GO226" s="22"/>
      <c r="GP226" s="22"/>
      <c r="GQ226" s="22"/>
      <c r="GR226" s="22"/>
      <c r="GS226" s="22"/>
      <c r="GT226" s="22"/>
      <c r="GU226" s="22"/>
      <c r="GV226" s="22"/>
      <c r="GW226" s="22"/>
      <c r="GX226" s="22"/>
      <c r="GY226" s="22"/>
      <c r="GZ226" s="22"/>
      <c r="HA226" s="22"/>
      <c r="HB226" s="22"/>
      <c r="HC226" s="22"/>
      <c r="HD226" s="22"/>
      <c r="HE226" s="22"/>
      <c r="HF226" s="22"/>
      <c r="HG226" s="22"/>
      <c r="HH226" s="22"/>
      <c r="HI226" s="22"/>
      <c r="HJ226" s="22"/>
    </row>
    <row r="227" spans="1:218" s="6" customFormat="1" ht="15.5" x14ac:dyDescent="0.35">
      <c r="A227" s="15"/>
      <c r="C227" s="142" t="s">
        <v>50</v>
      </c>
      <c r="D227" s="142"/>
      <c r="E227" s="142"/>
      <c r="F227" s="142" t="s">
        <v>171</v>
      </c>
      <c r="G227" s="142" t="s">
        <v>46</v>
      </c>
      <c r="H227" s="154" t="s">
        <v>382</v>
      </c>
      <c r="I227" s="90"/>
      <c r="J227" s="11"/>
      <c r="K227" s="11">
        <v>100</v>
      </c>
      <c r="L227" s="11">
        <v>100</v>
      </c>
      <c r="M227" s="153">
        <f t="shared" si="13"/>
        <v>200</v>
      </c>
      <c r="N227" s="11"/>
      <c r="O227" s="11"/>
      <c r="P227" s="153">
        <f t="shared" si="14"/>
        <v>0</v>
      </c>
      <c r="Q227" s="274"/>
      <c r="R227" s="139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/>
      <c r="CY227" s="22"/>
      <c r="CZ227" s="22"/>
      <c r="DA227" s="22"/>
      <c r="DB227" s="22"/>
      <c r="DC227" s="22"/>
      <c r="DD227" s="22"/>
      <c r="DE227" s="22"/>
      <c r="DF227" s="22"/>
      <c r="DG227" s="22"/>
      <c r="DH227" s="22"/>
      <c r="DI227" s="22"/>
      <c r="DJ227" s="22"/>
      <c r="DK227" s="22"/>
      <c r="DL227" s="22"/>
      <c r="DM227" s="22"/>
      <c r="DN227" s="22"/>
      <c r="DO227" s="22"/>
      <c r="DP227" s="22"/>
      <c r="DQ227" s="22"/>
      <c r="DR227" s="22"/>
      <c r="DS227" s="22"/>
      <c r="DT227" s="22"/>
      <c r="DU227" s="22"/>
      <c r="DV227" s="22"/>
      <c r="DW227" s="22"/>
      <c r="DX227" s="22"/>
      <c r="DY227" s="22"/>
      <c r="DZ227" s="22"/>
      <c r="EA227" s="22"/>
      <c r="EB227" s="22"/>
      <c r="EC227" s="22"/>
      <c r="ED227" s="22"/>
      <c r="EE227" s="22"/>
      <c r="EF227" s="22"/>
      <c r="EG227" s="22"/>
      <c r="EH227" s="22"/>
      <c r="EI227" s="22"/>
      <c r="EJ227" s="22"/>
      <c r="EK227" s="22"/>
      <c r="EL227" s="22"/>
      <c r="EM227" s="22"/>
      <c r="EN227" s="22"/>
      <c r="EO227" s="22"/>
      <c r="EP227" s="22"/>
      <c r="EQ227" s="22"/>
      <c r="ER227" s="22"/>
      <c r="ES227" s="22"/>
      <c r="ET227" s="22"/>
      <c r="EU227" s="22"/>
      <c r="EV227" s="22"/>
      <c r="EW227" s="22"/>
      <c r="EX227" s="22"/>
      <c r="EY227" s="22"/>
      <c r="EZ227" s="22"/>
      <c r="FA227" s="22"/>
      <c r="FB227" s="22"/>
      <c r="FC227" s="22"/>
      <c r="FD227" s="22"/>
      <c r="FE227" s="22"/>
      <c r="FF227" s="22"/>
      <c r="FG227" s="22"/>
      <c r="FH227" s="22"/>
      <c r="FI227" s="22"/>
      <c r="FJ227" s="22"/>
      <c r="FK227" s="22"/>
      <c r="FL227" s="22"/>
      <c r="FM227" s="22"/>
      <c r="FN227" s="22"/>
      <c r="FO227" s="22"/>
      <c r="FP227" s="22"/>
      <c r="FQ227" s="22"/>
      <c r="FR227" s="22"/>
      <c r="FS227" s="22"/>
      <c r="FT227" s="22"/>
      <c r="FU227" s="22"/>
      <c r="FV227" s="22"/>
      <c r="FW227" s="22"/>
      <c r="FX227" s="22"/>
      <c r="FY227" s="22"/>
      <c r="FZ227" s="22"/>
      <c r="GA227" s="22"/>
      <c r="GB227" s="22"/>
      <c r="GC227" s="22"/>
      <c r="GD227" s="22"/>
      <c r="GE227" s="22"/>
      <c r="GF227" s="22"/>
      <c r="GG227" s="22"/>
      <c r="GH227" s="22"/>
      <c r="GI227" s="22"/>
      <c r="GJ227" s="22"/>
      <c r="GK227" s="22"/>
      <c r="GL227" s="22"/>
      <c r="GM227" s="22"/>
      <c r="GN227" s="22"/>
      <c r="GO227" s="22"/>
      <c r="GP227" s="22"/>
      <c r="GQ227" s="22"/>
      <c r="GR227" s="22"/>
      <c r="GS227" s="22"/>
      <c r="GT227" s="22"/>
      <c r="GU227" s="22"/>
      <c r="GV227" s="22"/>
      <c r="GW227" s="22"/>
      <c r="GX227" s="22"/>
      <c r="GY227" s="22"/>
      <c r="GZ227" s="22"/>
      <c r="HA227" s="22"/>
      <c r="HB227" s="22"/>
      <c r="HC227" s="22"/>
      <c r="HD227" s="22"/>
      <c r="HE227" s="22"/>
      <c r="HF227" s="22"/>
      <c r="HG227" s="22"/>
      <c r="HH227" s="22"/>
      <c r="HI227" s="22"/>
      <c r="HJ227" s="22"/>
    </row>
    <row r="228" spans="1:218" s="6" customFormat="1" ht="15.5" x14ac:dyDescent="0.35">
      <c r="A228" s="15"/>
      <c r="C228" s="142" t="s">
        <v>50</v>
      </c>
      <c r="D228" s="142"/>
      <c r="E228" s="142"/>
      <c r="F228" s="142" t="s">
        <v>171</v>
      </c>
      <c r="G228" s="142" t="s">
        <v>42</v>
      </c>
      <c r="H228" s="154" t="s">
        <v>394</v>
      </c>
      <c r="I228" s="90"/>
      <c r="J228" s="11"/>
      <c r="K228" s="11">
        <v>100</v>
      </c>
      <c r="L228" s="11">
        <v>100</v>
      </c>
      <c r="M228" s="153">
        <f t="shared" si="13"/>
        <v>200</v>
      </c>
      <c r="N228" s="11"/>
      <c r="O228" s="11"/>
      <c r="P228" s="153">
        <f t="shared" si="14"/>
        <v>0</v>
      </c>
      <c r="Q228" s="274"/>
      <c r="R228" s="139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/>
      <c r="CY228" s="22"/>
      <c r="CZ228" s="22"/>
      <c r="DA228" s="22"/>
      <c r="DB228" s="22"/>
      <c r="DC228" s="22"/>
      <c r="DD228" s="22"/>
      <c r="DE228" s="22"/>
      <c r="DF228" s="22"/>
      <c r="DG228" s="22"/>
      <c r="DH228" s="22"/>
      <c r="DI228" s="22"/>
      <c r="DJ228" s="22"/>
      <c r="DK228" s="22"/>
      <c r="DL228" s="22"/>
      <c r="DM228" s="22"/>
      <c r="DN228" s="22"/>
      <c r="DO228" s="22"/>
      <c r="DP228" s="22"/>
      <c r="DQ228" s="22"/>
      <c r="DR228" s="22"/>
      <c r="DS228" s="22"/>
      <c r="DT228" s="22"/>
      <c r="DU228" s="22"/>
      <c r="DV228" s="22"/>
      <c r="DW228" s="22"/>
      <c r="DX228" s="22"/>
      <c r="DY228" s="22"/>
      <c r="DZ228" s="22"/>
      <c r="EA228" s="22"/>
      <c r="EB228" s="22"/>
      <c r="EC228" s="22"/>
      <c r="ED228" s="22"/>
      <c r="EE228" s="22"/>
      <c r="EF228" s="22"/>
      <c r="EG228" s="22"/>
      <c r="EH228" s="22"/>
      <c r="EI228" s="22"/>
      <c r="EJ228" s="22"/>
      <c r="EK228" s="22"/>
      <c r="EL228" s="22"/>
      <c r="EM228" s="22"/>
      <c r="EN228" s="22"/>
      <c r="EO228" s="22"/>
      <c r="EP228" s="22"/>
      <c r="EQ228" s="22"/>
      <c r="ER228" s="22"/>
      <c r="ES228" s="22"/>
      <c r="ET228" s="22"/>
      <c r="EU228" s="22"/>
      <c r="EV228" s="22"/>
      <c r="EW228" s="22"/>
      <c r="EX228" s="22"/>
      <c r="EY228" s="22"/>
      <c r="EZ228" s="22"/>
      <c r="FA228" s="22"/>
      <c r="FB228" s="22"/>
      <c r="FC228" s="22"/>
      <c r="FD228" s="22"/>
      <c r="FE228" s="22"/>
      <c r="FF228" s="22"/>
      <c r="FG228" s="22"/>
      <c r="FH228" s="22"/>
      <c r="FI228" s="22"/>
      <c r="FJ228" s="22"/>
      <c r="FK228" s="22"/>
      <c r="FL228" s="22"/>
      <c r="FM228" s="22"/>
      <c r="FN228" s="22"/>
      <c r="FO228" s="22"/>
      <c r="FP228" s="22"/>
      <c r="FQ228" s="22"/>
      <c r="FR228" s="22"/>
      <c r="FS228" s="22"/>
      <c r="FT228" s="22"/>
      <c r="FU228" s="22"/>
      <c r="FV228" s="22"/>
      <c r="FW228" s="22"/>
      <c r="FX228" s="22"/>
      <c r="FY228" s="22"/>
      <c r="FZ228" s="22"/>
      <c r="GA228" s="22"/>
      <c r="GB228" s="22"/>
      <c r="GC228" s="22"/>
      <c r="GD228" s="22"/>
      <c r="GE228" s="22"/>
      <c r="GF228" s="22"/>
      <c r="GG228" s="22"/>
      <c r="GH228" s="22"/>
      <c r="GI228" s="22"/>
      <c r="GJ228" s="22"/>
      <c r="GK228" s="22"/>
      <c r="GL228" s="22"/>
      <c r="GM228" s="22"/>
      <c r="GN228" s="22"/>
      <c r="GO228" s="22"/>
      <c r="GP228" s="22"/>
      <c r="GQ228" s="22"/>
      <c r="GR228" s="22"/>
      <c r="GS228" s="22"/>
      <c r="GT228" s="22"/>
      <c r="GU228" s="22"/>
      <c r="GV228" s="22"/>
      <c r="GW228" s="22"/>
      <c r="GX228" s="22"/>
      <c r="GY228" s="22"/>
      <c r="GZ228" s="22"/>
      <c r="HA228" s="22"/>
      <c r="HB228" s="22"/>
      <c r="HC228" s="22"/>
      <c r="HD228" s="22"/>
      <c r="HE228" s="22"/>
      <c r="HF228" s="22"/>
      <c r="HG228" s="22"/>
      <c r="HH228" s="22"/>
      <c r="HI228" s="22"/>
      <c r="HJ228" s="22"/>
    </row>
    <row r="229" spans="1:218" s="6" customFormat="1" ht="15.5" x14ac:dyDescent="0.35">
      <c r="A229" s="15" t="s">
        <v>60</v>
      </c>
      <c r="B229" s="6" t="s">
        <v>46</v>
      </c>
      <c r="C229" s="142" t="s">
        <v>50</v>
      </c>
      <c r="D229" s="142"/>
      <c r="E229" s="142"/>
      <c r="F229" s="142" t="s">
        <v>171</v>
      </c>
      <c r="G229" s="142" t="s">
        <v>42</v>
      </c>
      <c r="H229" s="149" t="s">
        <v>347</v>
      </c>
      <c r="I229" s="90"/>
      <c r="J229" s="11"/>
      <c r="K229" s="22">
        <v>100</v>
      </c>
      <c r="L229" s="7">
        <v>100</v>
      </c>
      <c r="M229" s="139">
        <f t="shared" si="13"/>
        <v>200</v>
      </c>
      <c r="N229" s="11"/>
      <c r="O229" s="11"/>
      <c r="P229" s="139">
        <f t="shared" si="14"/>
        <v>0</v>
      </c>
      <c r="Q229" s="274"/>
      <c r="R229" s="139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/>
      <c r="CY229" s="22"/>
      <c r="CZ229" s="22"/>
      <c r="DA229" s="22"/>
      <c r="DB229" s="22"/>
      <c r="DC229" s="22"/>
      <c r="DD229" s="22"/>
      <c r="DE229" s="22"/>
      <c r="DF229" s="22"/>
      <c r="DG229" s="22"/>
      <c r="DH229" s="22"/>
      <c r="DI229" s="22"/>
      <c r="DJ229" s="22"/>
      <c r="DK229" s="22"/>
      <c r="DL229" s="22"/>
      <c r="DM229" s="22"/>
      <c r="DN229" s="22"/>
      <c r="DO229" s="22"/>
      <c r="DP229" s="22"/>
      <c r="DQ229" s="22"/>
      <c r="DR229" s="22"/>
      <c r="DS229" s="22"/>
      <c r="DT229" s="22"/>
      <c r="DU229" s="22"/>
      <c r="DV229" s="22"/>
      <c r="DW229" s="22"/>
      <c r="DX229" s="22"/>
      <c r="DY229" s="22"/>
      <c r="DZ229" s="22"/>
      <c r="EA229" s="22"/>
      <c r="EB229" s="22"/>
      <c r="EC229" s="22"/>
      <c r="ED229" s="22"/>
      <c r="EE229" s="22"/>
      <c r="EF229" s="22"/>
      <c r="EG229" s="22"/>
      <c r="EH229" s="22"/>
      <c r="EI229" s="22"/>
      <c r="EJ229" s="22"/>
      <c r="EK229" s="22"/>
      <c r="EL229" s="22"/>
      <c r="EM229" s="22"/>
      <c r="EN229" s="22"/>
      <c r="EO229" s="22"/>
      <c r="EP229" s="22"/>
      <c r="EQ229" s="22"/>
      <c r="ER229" s="22"/>
      <c r="ES229" s="22"/>
      <c r="ET229" s="22"/>
      <c r="EU229" s="22"/>
      <c r="EV229" s="22"/>
      <c r="EW229" s="22"/>
      <c r="EX229" s="22"/>
      <c r="EY229" s="22"/>
      <c r="EZ229" s="22"/>
      <c r="FA229" s="22"/>
      <c r="FB229" s="22"/>
      <c r="FC229" s="22"/>
      <c r="FD229" s="22"/>
      <c r="FE229" s="22"/>
      <c r="FF229" s="22"/>
      <c r="FG229" s="22"/>
      <c r="FH229" s="22"/>
      <c r="FI229" s="22"/>
      <c r="FJ229" s="22"/>
      <c r="FK229" s="22"/>
      <c r="FL229" s="22"/>
      <c r="FM229" s="22"/>
      <c r="FN229" s="22"/>
      <c r="FO229" s="22"/>
      <c r="FP229" s="22"/>
      <c r="FQ229" s="22"/>
      <c r="FR229" s="22"/>
      <c r="FS229" s="22"/>
      <c r="FT229" s="22"/>
      <c r="FU229" s="22"/>
      <c r="FV229" s="22"/>
      <c r="FW229" s="22"/>
      <c r="FX229" s="22"/>
      <c r="FY229" s="22"/>
      <c r="FZ229" s="22"/>
      <c r="GA229" s="22"/>
      <c r="GB229" s="22"/>
      <c r="GC229" s="22"/>
      <c r="GD229" s="22"/>
      <c r="GE229" s="22"/>
      <c r="GF229" s="22"/>
      <c r="GG229" s="22"/>
      <c r="GH229" s="22"/>
      <c r="GI229" s="22"/>
      <c r="GJ229" s="22"/>
      <c r="GK229" s="22"/>
      <c r="GL229" s="22"/>
      <c r="GM229" s="22"/>
      <c r="GN229" s="22"/>
      <c r="GO229" s="22"/>
      <c r="GP229" s="22"/>
      <c r="GQ229" s="22"/>
      <c r="GR229" s="22"/>
      <c r="GS229" s="22"/>
      <c r="GT229" s="22"/>
      <c r="GU229" s="22"/>
      <c r="GV229" s="22"/>
      <c r="GW229" s="22"/>
      <c r="GX229" s="22"/>
      <c r="GY229" s="22"/>
      <c r="GZ229" s="22"/>
      <c r="HA229" s="22"/>
      <c r="HB229" s="22"/>
      <c r="HC229" s="22"/>
      <c r="HD229" s="22"/>
      <c r="HE229" s="22"/>
      <c r="HF229" s="22"/>
      <c r="HG229" s="22"/>
      <c r="HH229" s="22"/>
      <c r="HI229" s="22"/>
      <c r="HJ229" s="22"/>
    </row>
    <row r="230" spans="1:218" ht="15.5" x14ac:dyDescent="0.35">
      <c r="A230" s="15" t="s">
        <v>60</v>
      </c>
      <c r="B230" s="6" t="s">
        <v>46</v>
      </c>
      <c r="C230" s="142" t="s">
        <v>50</v>
      </c>
      <c r="D230" s="142"/>
      <c r="E230" s="142"/>
      <c r="F230" s="142" t="s">
        <v>171</v>
      </c>
      <c r="G230" s="142" t="s">
        <v>42</v>
      </c>
      <c r="H230" s="149" t="s">
        <v>422</v>
      </c>
      <c r="I230" s="90"/>
      <c r="J230" s="11"/>
      <c r="K230" s="22">
        <v>100</v>
      </c>
      <c r="L230" s="7">
        <v>100</v>
      </c>
      <c r="M230" s="139">
        <f t="shared" si="13"/>
        <v>200</v>
      </c>
      <c r="N230" s="11"/>
      <c r="O230" s="11"/>
      <c r="P230" s="139">
        <f t="shared" si="14"/>
        <v>0</v>
      </c>
    </row>
    <row r="231" spans="1:218" ht="15.5" x14ac:dyDescent="0.35">
      <c r="A231" s="15" t="s">
        <v>60</v>
      </c>
      <c r="B231" s="6" t="s">
        <v>42</v>
      </c>
      <c r="C231" s="142" t="s">
        <v>50</v>
      </c>
      <c r="D231" s="142"/>
      <c r="E231" s="142"/>
      <c r="F231" s="142" t="s">
        <v>171</v>
      </c>
      <c r="G231" s="142" t="s">
        <v>42</v>
      </c>
      <c r="H231" s="154" t="s">
        <v>353</v>
      </c>
      <c r="I231" s="90"/>
      <c r="J231" s="11"/>
      <c r="K231" s="11">
        <v>100</v>
      </c>
      <c r="L231" s="7">
        <v>100</v>
      </c>
      <c r="M231" s="153">
        <f t="shared" si="13"/>
        <v>200</v>
      </c>
      <c r="N231" s="11"/>
      <c r="O231" s="11"/>
      <c r="P231" s="153">
        <f t="shared" si="14"/>
        <v>0</v>
      </c>
    </row>
    <row r="232" spans="1:218" s="6" customFormat="1" ht="14" customHeight="1" x14ac:dyDescent="0.35">
      <c r="A232" s="15" t="s">
        <v>60</v>
      </c>
      <c r="B232" s="6" t="s">
        <v>42</v>
      </c>
      <c r="C232" s="142" t="s">
        <v>50</v>
      </c>
      <c r="D232" s="142"/>
      <c r="E232" s="142"/>
      <c r="F232" s="142" t="s">
        <v>171</v>
      </c>
      <c r="G232" s="142"/>
      <c r="H232" s="156" t="s">
        <v>336</v>
      </c>
      <c r="I232" s="90"/>
      <c r="J232" s="11"/>
      <c r="K232" s="11">
        <v>100</v>
      </c>
      <c r="L232" s="7">
        <v>100</v>
      </c>
      <c r="M232" s="153">
        <f t="shared" si="13"/>
        <v>200</v>
      </c>
      <c r="N232" s="11"/>
      <c r="O232" s="11"/>
      <c r="P232" s="153">
        <f t="shared" si="14"/>
        <v>0</v>
      </c>
      <c r="Q232" s="274"/>
      <c r="R232" s="139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/>
      <c r="CY232" s="22"/>
      <c r="CZ232" s="22"/>
      <c r="DA232" s="22"/>
      <c r="DB232" s="22"/>
      <c r="DC232" s="22"/>
      <c r="DD232" s="22"/>
      <c r="DE232" s="22"/>
      <c r="DF232" s="22"/>
      <c r="DG232" s="22"/>
      <c r="DH232" s="22"/>
      <c r="DI232" s="22"/>
      <c r="DJ232" s="22"/>
      <c r="DK232" s="22"/>
      <c r="DL232" s="22"/>
      <c r="DM232" s="22"/>
      <c r="DN232" s="22"/>
      <c r="DO232" s="22"/>
      <c r="DP232" s="22"/>
      <c r="DQ232" s="22"/>
      <c r="DR232" s="22"/>
      <c r="DS232" s="22"/>
      <c r="DT232" s="22"/>
      <c r="DU232" s="22"/>
      <c r="DV232" s="22"/>
      <c r="DW232" s="22"/>
      <c r="DX232" s="22"/>
      <c r="DY232" s="22"/>
      <c r="DZ232" s="22"/>
      <c r="EA232" s="22"/>
      <c r="EB232" s="22"/>
      <c r="EC232" s="22"/>
      <c r="ED232" s="22"/>
      <c r="EE232" s="22"/>
      <c r="EF232" s="22"/>
      <c r="EG232" s="22"/>
      <c r="EH232" s="22"/>
      <c r="EI232" s="22"/>
      <c r="EJ232" s="22"/>
      <c r="EK232" s="22"/>
      <c r="EL232" s="22"/>
      <c r="EM232" s="22"/>
      <c r="EN232" s="22"/>
      <c r="EO232" s="22"/>
      <c r="EP232" s="22"/>
      <c r="EQ232" s="22"/>
      <c r="ER232" s="22"/>
      <c r="ES232" s="22"/>
      <c r="ET232" s="22"/>
      <c r="EU232" s="22"/>
      <c r="EV232" s="22"/>
      <c r="EW232" s="22"/>
      <c r="EX232" s="22"/>
      <c r="EY232" s="22"/>
      <c r="EZ232" s="22"/>
      <c r="FA232" s="22"/>
      <c r="FB232" s="22"/>
      <c r="FC232" s="22"/>
      <c r="FD232" s="22"/>
      <c r="FE232" s="22"/>
      <c r="FF232" s="22"/>
      <c r="FG232" s="22"/>
      <c r="FH232" s="22"/>
      <c r="FI232" s="22"/>
      <c r="FJ232" s="22"/>
      <c r="FK232" s="22"/>
      <c r="FL232" s="22"/>
      <c r="FM232" s="22"/>
      <c r="FN232" s="22"/>
      <c r="FO232" s="22"/>
      <c r="FP232" s="22"/>
      <c r="FQ232" s="22"/>
      <c r="FR232" s="22"/>
      <c r="FS232" s="22"/>
      <c r="FT232" s="22"/>
      <c r="FU232" s="22"/>
      <c r="FV232" s="22"/>
      <c r="FW232" s="22"/>
      <c r="FX232" s="22"/>
      <c r="FY232" s="22"/>
      <c r="FZ232" s="22"/>
      <c r="GA232" s="22"/>
      <c r="GB232" s="22"/>
      <c r="GC232" s="22"/>
      <c r="GD232" s="22"/>
      <c r="GE232" s="22"/>
      <c r="GF232" s="22"/>
      <c r="GG232" s="22"/>
      <c r="GH232" s="22"/>
      <c r="GI232" s="22"/>
      <c r="GJ232" s="22"/>
      <c r="GK232" s="22"/>
      <c r="GL232" s="22"/>
      <c r="GM232" s="22"/>
      <c r="GN232" s="22"/>
      <c r="GO232" s="22"/>
      <c r="GP232" s="22"/>
      <c r="GQ232" s="22"/>
      <c r="GR232" s="22"/>
      <c r="GS232" s="22"/>
      <c r="GT232" s="22"/>
      <c r="GU232" s="22"/>
      <c r="GV232" s="22"/>
      <c r="GW232" s="22"/>
      <c r="GX232" s="22"/>
      <c r="GY232" s="22"/>
      <c r="GZ232" s="22"/>
      <c r="HA232" s="22"/>
      <c r="HB232" s="22"/>
      <c r="HC232" s="22"/>
      <c r="HD232" s="22"/>
      <c r="HE232" s="22"/>
      <c r="HF232" s="22"/>
      <c r="HG232" s="22"/>
      <c r="HH232" s="22"/>
      <c r="HI232" s="22"/>
      <c r="HJ232" s="22"/>
    </row>
    <row r="233" spans="1:218" s="6" customFormat="1" ht="14" customHeight="1" x14ac:dyDescent="0.35">
      <c r="A233" s="15"/>
      <c r="C233" s="142" t="s">
        <v>50</v>
      </c>
      <c r="D233" s="142"/>
      <c r="E233" s="142"/>
      <c r="F233" s="142" t="s">
        <v>171</v>
      </c>
      <c r="G233" s="142" t="s">
        <v>46</v>
      </c>
      <c r="H233" s="149" t="s">
        <v>367</v>
      </c>
      <c r="I233" s="90"/>
      <c r="J233" s="11"/>
      <c r="K233" s="7">
        <v>100</v>
      </c>
      <c r="L233" s="7">
        <v>100</v>
      </c>
      <c r="M233" s="152">
        <f t="shared" si="13"/>
        <v>200</v>
      </c>
      <c r="N233" s="11"/>
      <c r="O233" s="11"/>
      <c r="P233" s="152">
        <f t="shared" si="14"/>
        <v>0</v>
      </c>
      <c r="Q233" s="274"/>
      <c r="R233" s="139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/>
      <c r="CY233" s="22"/>
      <c r="CZ233" s="22"/>
      <c r="DA233" s="22"/>
      <c r="DB233" s="22"/>
      <c r="DC233" s="22"/>
      <c r="DD233" s="22"/>
      <c r="DE233" s="22"/>
      <c r="DF233" s="22"/>
      <c r="DG233" s="22"/>
      <c r="DH233" s="22"/>
      <c r="DI233" s="22"/>
      <c r="DJ233" s="22"/>
      <c r="DK233" s="22"/>
      <c r="DL233" s="22"/>
      <c r="DM233" s="22"/>
      <c r="DN233" s="22"/>
      <c r="DO233" s="22"/>
      <c r="DP233" s="22"/>
      <c r="DQ233" s="22"/>
      <c r="DR233" s="22"/>
      <c r="DS233" s="22"/>
      <c r="DT233" s="22"/>
      <c r="DU233" s="22"/>
      <c r="DV233" s="22"/>
      <c r="DW233" s="22"/>
      <c r="DX233" s="22"/>
      <c r="DY233" s="22"/>
      <c r="DZ233" s="22"/>
      <c r="EA233" s="22"/>
      <c r="EB233" s="22"/>
      <c r="EC233" s="22"/>
      <c r="ED233" s="22"/>
      <c r="EE233" s="22"/>
      <c r="EF233" s="22"/>
      <c r="EG233" s="22"/>
      <c r="EH233" s="22"/>
      <c r="EI233" s="22"/>
      <c r="EJ233" s="22"/>
      <c r="EK233" s="22"/>
      <c r="EL233" s="22"/>
      <c r="EM233" s="22"/>
      <c r="EN233" s="22"/>
      <c r="EO233" s="22"/>
      <c r="EP233" s="22"/>
      <c r="EQ233" s="22"/>
      <c r="ER233" s="22"/>
      <c r="ES233" s="22"/>
      <c r="ET233" s="22"/>
      <c r="EU233" s="22"/>
      <c r="EV233" s="22"/>
      <c r="EW233" s="22"/>
      <c r="EX233" s="22"/>
      <c r="EY233" s="22"/>
      <c r="EZ233" s="22"/>
      <c r="FA233" s="22"/>
      <c r="FB233" s="22"/>
      <c r="FC233" s="22"/>
      <c r="FD233" s="22"/>
      <c r="FE233" s="22"/>
      <c r="FF233" s="22"/>
      <c r="FG233" s="22"/>
      <c r="FH233" s="22"/>
      <c r="FI233" s="22"/>
      <c r="FJ233" s="22"/>
      <c r="FK233" s="22"/>
      <c r="FL233" s="22"/>
      <c r="FM233" s="22"/>
      <c r="FN233" s="22"/>
      <c r="FO233" s="22"/>
      <c r="FP233" s="22"/>
      <c r="FQ233" s="22"/>
      <c r="FR233" s="22"/>
      <c r="FS233" s="22"/>
      <c r="FT233" s="22"/>
      <c r="FU233" s="22"/>
      <c r="FV233" s="22"/>
      <c r="FW233" s="22"/>
      <c r="FX233" s="22"/>
      <c r="FY233" s="22"/>
      <c r="FZ233" s="22"/>
      <c r="GA233" s="22"/>
      <c r="GB233" s="22"/>
      <c r="GC233" s="22"/>
      <c r="GD233" s="22"/>
      <c r="GE233" s="22"/>
      <c r="GF233" s="22"/>
      <c r="GG233" s="22"/>
      <c r="GH233" s="22"/>
      <c r="GI233" s="22"/>
      <c r="GJ233" s="22"/>
      <c r="GK233" s="22"/>
      <c r="GL233" s="22"/>
      <c r="GM233" s="22"/>
      <c r="GN233" s="22"/>
      <c r="GO233" s="22"/>
      <c r="GP233" s="22"/>
      <c r="GQ233" s="22"/>
      <c r="GR233" s="22"/>
      <c r="GS233" s="22"/>
      <c r="GT233" s="22"/>
      <c r="GU233" s="22"/>
      <c r="GV233" s="22"/>
      <c r="GW233" s="22"/>
      <c r="GX233" s="22"/>
      <c r="GY233" s="22"/>
      <c r="GZ233" s="22"/>
      <c r="HA233" s="22"/>
      <c r="HB233" s="22"/>
      <c r="HC233" s="22"/>
      <c r="HD233" s="22"/>
      <c r="HE233" s="22"/>
      <c r="HF233" s="22"/>
      <c r="HG233" s="22"/>
      <c r="HH233" s="22"/>
      <c r="HI233" s="22"/>
      <c r="HJ233" s="22"/>
    </row>
    <row r="234" spans="1:218" s="6" customFormat="1" ht="14" customHeight="1" x14ac:dyDescent="0.35">
      <c r="A234" s="15"/>
      <c r="C234" s="142" t="s">
        <v>50</v>
      </c>
      <c r="D234" s="142"/>
      <c r="E234" s="142"/>
      <c r="F234" s="142" t="s">
        <v>171</v>
      </c>
      <c r="G234" s="142"/>
      <c r="H234" s="155" t="s">
        <v>430</v>
      </c>
      <c r="I234" s="90"/>
      <c r="J234" s="11"/>
      <c r="K234" s="7">
        <v>100</v>
      </c>
      <c r="L234" s="7">
        <v>100</v>
      </c>
      <c r="M234" s="152">
        <f t="shared" si="13"/>
        <v>200</v>
      </c>
      <c r="N234" s="11"/>
      <c r="O234" s="11"/>
      <c r="P234" s="152">
        <f t="shared" si="14"/>
        <v>0</v>
      </c>
      <c r="Q234" s="274"/>
      <c r="R234" s="139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/>
      <c r="CY234" s="22"/>
      <c r="CZ234" s="22"/>
      <c r="DA234" s="22"/>
      <c r="DB234" s="22"/>
      <c r="DC234" s="22"/>
      <c r="DD234" s="22"/>
      <c r="DE234" s="22"/>
      <c r="DF234" s="22"/>
      <c r="DG234" s="22"/>
      <c r="DH234" s="22"/>
      <c r="DI234" s="22"/>
      <c r="DJ234" s="22"/>
      <c r="DK234" s="22"/>
      <c r="DL234" s="22"/>
      <c r="DM234" s="22"/>
      <c r="DN234" s="22"/>
      <c r="DO234" s="22"/>
      <c r="DP234" s="22"/>
      <c r="DQ234" s="22"/>
      <c r="DR234" s="22"/>
      <c r="DS234" s="22"/>
      <c r="DT234" s="22"/>
      <c r="DU234" s="22"/>
      <c r="DV234" s="22"/>
      <c r="DW234" s="22"/>
      <c r="DX234" s="22"/>
      <c r="DY234" s="22"/>
      <c r="DZ234" s="22"/>
      <c r="EA234" s="22"/>
      <c r="EB234" s="22"/>
      <c r="EC234" s="22"/>
      <c r="ED234" s="22"/>
      <c r="EE234" s="22"/>
      <c r="EF234" s="22"/>
      <c r="EG234" s="22"/>
      <c r="EH234" s="22"/>
      <c r="EI234" s="22"/>
      <c r="EJ234" s="22"/>
      <c r="EK234" s="22"/>
      <c r="EL234" s="22"/>
      <c r="EM234" s="22"/>
      <c r="EN234" s="22"/>
      <c r="EO234" s="22"/>
      <c r="EP234" s="22"/>
      <c r="EQ234" s="22"/>
      <c r="ER234" s="22"/>
      <c r="ES234" s="22"/>
      <c r="ET234" s="22"/>
      <c r="EU234" s="22"/>
      <c r="EV234" s="22"/>
      <c r="EW234" s="22"/>
      <c r="EX234" s="22"/>
      <c r="EY234" s="22"/>
      <c r="EZ234" s="22"/>
      <c r="FA234" s="22"/>
      <c r="FB234" s="22"/>
      <c r="FC234" s="22"/>
      <c r="FD234" s="22"/>
      <c r="FE234" s="22"/>
      <c r="FF234" s="22"/>
      <c r="FG234" s="22"/>
      <c r="FH234" s="22"/>
      <c r="FI234" s="22"/>
      <c r="FJ234" s="22"/>
      <c r="FK234" s="22"/>
      <c r="FL234" s="22"/>
      <c r="FM234" s="22"/>
      <c r="FN234" s="22"/>
      <c r="FO234" s="22"/>
      <c r="FP234" s="22"/>
      <c r="FQ234" s="22"/>
      <c r="FR234" s="22"/>
      <c r="FS234" s="22"/>
      <c r="FT234" s="22"/>
      <c r="FU234" s="22"/>
      <c r="FV234" s="22"/>
      <c r="FW234" s="22"/>
      <c r="FX234" s="22"/>
      <c r="FY234" s="22"/>
      <c r="FZ234" s="22"/>
      <c r="GA234" s="22"/>
      <c r="GB234" s="22"/>
      <c r="GC234" s="22"/>
      <c r="GD234" s="22"/>
      <c r="GE234" s="22"/>
      <c r="GF234" s="22"/>
      <c r="GG234" s="22"/>
      <c r="GH234" s="22"/>
      <c r="GI234" s="22"/>
      <c r="GJ234" s="22"/>
      <c r="GK234" s="22"/>
      <c r="GL234" s="22"/>
      <c r="GM234" s="22"/>
      <c r="GN234" s="22"/>
      <c r="GO234" s="22"/>
      <c r="GP234" s="22"/>
      <c r="GQ234" s="22"/>
      <c r="GR234" s="22"/>
      <c r="GS234" s="22"/>
      <c r="GT234" s="22"/>
      <c r="GU234" s="22"/>
      <c r="GV234" s="22"/>
      <c r="GW234" s="22"/>
      <c r="GX234" s="22"/>
      <c r="GY234" s="22"/>
      <c r="GZ234" s="22"/>
      <c r="HA234" s="22"/>
      <c r="HB234" s="22"/>
      <c r="HC234" s="22"/>
      <c r="HD234" s="22"/>
      <c r="HE234" s="22"/>
      <c r="HF234" s="22"/>
      <c r="HG234" s="22"/>
      <c r="HH234" s="22"/>
      <c r="HI234" s="22"/>
      <c r="HJ234" s="22"/>
    </row>
    <row r="235" spans="1:218" s="6" customFormat="1" ht="14" customHeight="1" x14ac:dyDescent="0.35">
      <c r="A235" s="15"/>
      <c r="C235" s="142" t="s">
        <v>50</v>
      </c>
      <c r="D235" s="142"/>
      <c r="E235" s="142"/>
      <c r="F235" s="142" t="s">
        <v>173</v>
      </c>
      <c r="G235" s="142" t="s">
        <v>42</v>
      </c>
      <c r="H235" s="154" t="s">
        <v>354</v>
      </c>
      <c r="I235" s="90"/>
      <c r="J235" s="11"/>
      <c r="K235" s="11">
        <v>100</v>
      </c>
      <c r="L235" s="7">
        <v>100</v>
      </c>
      <c r="M235" s="153">
        <f t="shared" si="13"/>
        <v>200</v>
      </c>
      <c r="N235" s="11"/>
      <c r="O235" s="11"/>
      <c r="P235" s="153">
        <f t="shared" si="14"/>
        <v>0</v>
      </c>
      <c r="Q235" s="274"/>
      <c r="R235" s="139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/>
      <c r="CY235" s="22"/>
      <c r="CZ235" s="22"/>
      <c r="DA235" s="22"/>
      <c r="DB235" s="22"/>
      <c r="DC235" s="22"/>
      <c r="DD235" s="22"/>
      <c r="DE235" s="22"/>
      <c r="DF235" s="22"/>
      <c r="DG235" s="22"/>
      <c r="DH235" s="22"/>
      <c r="DI235" s="22"/>
      <c r="DJ235" s="22"/>
      <c r="DK235" s="22"/>
      <c r="DL235" s="22"/>
      <c r="DM235" s="22"/>
      <c r="DN235" s="22"/>
      <c r="DO235" s="22"/>
      <c r="DP235" s="22"/>
      <c r="DQ235" s="22"/>
      <c r="DR235" s="22"/>
      <c r="DS235" s="22"/>
      <c r="DT235" s="22"/>
      <c r="DU235" s="22"/>
      <c r="DV235" s="22"/>
      <c r="DW235" s="22"/>
      <c r="DX235" s="22"/>
      <c r="DY235" s="22"/>
      <c r="DZ235" s="22"/>
      <c r="EA235" s="22"/>
      <c r="EB235" s="22"/>
      <c r="EC235" s="22"/>
      <c r="ED235" s="22"/>
      <c r="EE235" s="22"/>
      <c r="EF235" s="22"/>
      <c r="EG235" s="22"/>
      <c r="EH235" s="22"/>
      <c r="EI235" s="22"/>
      <c r="EJ235" s="22"/>
      <c r="EK235" s="22"/>
      <c r="EL235" s="22"/>
      <c r="EM235" s="22"/>
      <c r="EN235" s="22"/>
      <c r="EO235" s="22"/>
      <c r="EP235" s="22"/>
      <c r="EQ235" s="22"/>
      <c r="ER235" s="22"/>
      <c r="ES235" s="22"/>
      <c r="ET235" s="22"/>
      <c r="EU235" s="22"/>
      <c r="EV235" s="22"/>
      <c r="EW235" s="22"/>
      <c r="EX235" s="22"/>
      <c r="EY235" s="22"/>
      <c r="EZ235" s="22"/>
      <c r="FA235" s="22"/>
      <c r="FB235" s="22"/>
      <c r="FC235" s="22"/>
      <c r="FD235" s="22"/>
      <c r="FE235" s="22"/>
      <c r="FF235" s="22"/>
      <c r="FG235" s="22"/>
      <c r="FH235" s="22"/>
      <c r="FI235" s="22"/>
      <c r="FJ235" s="22"/>
      <c r="FK235" s="22"/>
      <c r="FL235" s="22"/>
      <c r="FM235" s="22"/>
      <c r="FN235" s="22"/>
      <c r="FO235" s="22"/>
      <c r="FP235" s="22"/>
      <c r="FQ235" s="22"/>
      <c r="FR235" s="22"/>
      <c r="FS235" s="22"/>
      <c r="FT235" s="22"/>
      <c r="FU235" s="22"/>
      <c r="FV235" s="22"/>
      <c r="FW235" s="22"/>
      <c r="FX235" s="22"/>
      <c r="FY235" s="22"/>
      <c r="FZ235" s="22"/>
      <c r="GA235" s="22"/>
      <c r="GB235" s="22"/>
      <c r="GC235" s="22"/>
      <c r="GD235" s="22"/>
      <c r="GE235" s="22"/>
      <c r="GF235" s="22"/>
      <c r="GG235" s="22"/>
      <c r="GH235" s="22"/>
      <c r="GI235" s="22"/>
      <c r="GJ235" s="22"/>
      <c r="GK235" s="22"/>
      <c r="GL235" s="22"/>
      <c r="GM235" s="22"/>
      <c r="GN235" s="22"/>
      <c r="GO235" s="22"/>
      <c r="GP235" s="22"/>
      <c r="GQ235" s="22"/>
      <c r="GR235" s="22"/>
      <c r="GS235" s="22"/>
      <c r="GT235" s="22"/>
      <c r="GU235" s="22"/>
      <c r="GV235" s="22"/>
      <c r="GW235" s="22"/>
      <c r="GX235" s="22"/>
      <c r="GY235" s="22"/>
      <c r="GZ235" s="22"/>
      <c r="HA235" s="22"/>
      <c r="HB235" s="22"/>
      <c r="HC235" s="22"/>
      <c r="HD235" s="22"/>
      <c r="HE235" s="22"/>
      <c r="HF235" s="22"/>
      <c r="HG235" s="22"/>
      <c r="HH235" s="22"/>
      <c r="HI235" s="22"/>
      <c r="HJ235" s="22"/>
    </row>
    <row r="236" spans="1:218" s="6" customFormat="1" ht="14" customHeight="1" x14ac:dyDescent="0.35">
      <c r="A236" s="15"/>
      <c r="C236" s="142" t="s">
        <v>50</v>
      </c>
      <c r="D236" s="142"/>
      <c r="E236" s="142"/>
      <c r="F236" s="142" t="s">
        <v>173</v>
      </c>
      <c r="G236" s="142" t="s">
        <v>42</v>
      </c>
      <c r="H236" s="154" t="s">
        <v>392</v>
      </c>
      <c r="I236" s="90"/>
      <c r="J236" s="11"/>
      <c r="K236" s="11">
        <v>100</v>
      </c>
      <c r="L236" s="7">
        <v>100</v>
      </c>
      <c r="M236" s="153">
        <f t="shared" si="13"/>
        <v>200</v>
      </c>
      <c r="N236" s="11"/>
      <c r="O236" s="11"/>
      <c r="P236" s="153">
        <f t="shared" si="14"/>
        <v>0</v>
      </c>
      <c r="Q236" s="274"/>
      <c r="R236" s="139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/>
      <c r="CY236" s="22"/>
      <c r="CZ236" s="22"/>
      <c r="DA236" s="22"/>
      <c r="DB236" s="22"/>
      <c r="DC236" s="22"/>
      <c r="DD236" s="22"/>
      <c r="DE236" s="22"/>
      <c r="DF236" s="22"/>
      <c r="DG236" s="22"/>
      <c r="DH236" s="22"/>
      <c r="DI236" s="22"/>
      <c r="DJ236" s="22"/>
      <c r="DK236" s="22"/>
      <c r="DL236" s="22"/>
      <c r="DM236" s="22"/>
      <c r="DN236" s="22"/>
      <c r="DO236" s="22"/>
      <c r="DP236" s="22"/>
      <c r="DQ236" s="22"/>
      <c r="DR236" s="22"/>
      <c r="DS236" s="22"/>
      <c r="DT236" s="22"/>
      <c r="DU236" s="22"/>
      <c r="DV236" s="22"/>
      <c r="DW236" s="22"/>
      <c r="DX236" s="22"/>
      <c r="DY236" s="22"/>
      <c r="DZ236" s="22"/>
      <c r="EA236" s="22"/>
      <c r="EB236" s="22"/>
      <c r="EC236" s="22"/>
      <c r="ED236" s="22"/>
      <c r="EE236" s="22"/>
      <c r="EF236" s="22"/>
      <c r="EG236" s="22"/>
      <c r="EH236" s="22"/>
      <c r="EI236" s="22"/>
      <c r="EJ236" s="22"/>
      <c r="EK236" s="22"/>
      <c r="EL236" s="22"/>
      <c r="EM236" s="22"/>
      <c r="EN236" s="22"/>
      <c r="EO236" s="22"/>
      <c r="EP236" s="22"/>
      <c r="EQ236" s="22"/>
      <c r="ER236" s="22"/>
      <c r="ES236" s="22"/>
      <c r="ET236" s="22"/>
      <c r="EU236" s="22"/>
      <c r="EV236" s="22"/>
      <c r="EW236" s="22"/>
      <c r="EX236" s="22"/>
      <c r="EY236" s="22"/>
      <c r="EZ236" s="22"/>
      <c r="FA236" s="22"/>
      <c r="FB236" s="22"/>
      <c r="FC236" s="22"/>
      <c r="FD236" s="22"/>
      <c r="FE236" s="22"/>
      <c r="FF236" s="22"/>
      <c r="FG236" s="22"/>
      <c r="FH236" s="22"/>
      <c r="FI236" s="22"/>
      <c r="FJ236" s="22"/>
      <c r="FK236" s="22"/>
      <c r="FL236" s="22"/>
      <c r="FM236" s="22"/>
      <c r="FN236" s="22"/>
      <c r="FO236" s="22"/>
      <c r="FP236" s="22"/>
      <c r="FQ236" s="22"/>
      <c r="FR236" s="22"/>
      <c r="FS236" s="22"/>
      <c r="FT236" s="22"/>
      <c r="FU236" s="22"/>
      <c r="FV236" s="22"/>
      <c r="FW236" s="22"/>
      <c r="FX236" s="22"/>
      <c r="FY236" s="22"/>
      <c r="FZ236" s="22"/>
      <c r="GA236" s="22"/>
      <c r="GB236" s="22"/>
      <c r="GC236" s="22"/>
      <c r="GD236" s="22"/>
      <c r="GE236" s="22"/>
      <c r="GF236" s="22"/>
      <c r="GG236" s="22"/>
      <c r="GH236" s="22"/>
      <c r="GI236" s="22"/>
      <c r="GJ236" s="22"/>
      <c r="GK236" s="22"/>
      <c r="GL236" s="22"/>
      <c r="GM236" s="22"/>
      <c r="GN236" s="22"/>
      <c r="GO236" s="22"/>
      <c r="GP236" s="22"/>
      <c r="GQ236" s="22"/>
      <c r="GR236" s="22"/>
      <c r="GS236" s="22"/>
      <c r="GT236" s="22"/>
      <c r="GU236" s="22"/>
      <c r="GV236" s="22"/>
      <c r="GW236" s="22"/>
      <c r="GX236" s="22"/>
      <c r="GY236" s="22"/>
      <c r="GZ236" s="22"/>
      <c r="HA236" s="22"/>
      <c r="HB236" s="22"/>
      <c r="HC236" s="22"/>
      <c r="HD236" s="22"/>
      <c r="HE236" s="22"/>
      <c r="HF236" s="22"/>
      <c r="HG236" s="22"/>
      <c r="HH236" s="22"/>
      <c r="HI236" s="22"/>
      <c r="HJ236" s="22"/>
    </row>
    <row r="237" spans="1:218" s="6" customFormat="1" ht="14" customHeight="1" x14ac:dyDescent="0.35">
      <c r="A237" s="15"/>
      <c r="C237" s="142" t="s">
        <v>50</v>
      </c>
      <c r="D237" s="142"/>
      <c r="E237" s="142"/>
      <c r="F237" s="142" t="s">
        <v>174</v>
      </c>
      <c r="G237" s="142" t="s">
        <v>46</v>
      </c>
      <c r="H237" s="149" t="s">
        <v>361</v>
      </c>
      <c r="I237" s="90"/>
      <c r="J237" s="11"/>
      <c r="K237" s="7">
        <v>100</v>
      </c>
      <c r="L237" s="7">
        <v>100</v>
      </c>
      <c r="M237" s="152">
        <f t="shared" si="13"/>
        <v>200</v>
      </c>
      <c r="N237" s="11"/>
      <c r="O237" s="11"/>
      <c r="P237" s="152">
        <f t="shared" si="14"/>
        <v>0</v>
      </c>
      <c r="Q237" s="274"/>
      <c r="R237" s="139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/>
      <c r="CY237" s="22"/>
      <c r="CZ237" s="22"/>
      <c r="DA237" s="22"/>
      <c r="DB237" s="22"/>
      <c r="DC237" s="22"/>
      <c r="DD237" s="22"/>
      <c r="DE237" s="22"/>
      <c r="DF237" s="22"/>
      <c r="DG237" s="22"/>
      <c r="DH237" s="22"/>
      <c r="DI237" s="22"/>
      <c r="DJ237" s="22"/>
      <c r="DK237" s="22"/>
      <c r="DL237" s="22"/>
      <c r="DM237" s="22"/>
      <c r="DN237" s="22"/>
      <c r="DO237" s="22"/>
      <c r="DP237" s="22"/>
      <c r="DQ237" s="22"/>
      <c r="DR237" s="22"/>
      <c r="DS237" s="22"/>
      <c r="DT237" s="22"/>
      <c r="DU237" s="22"/>
      <c r="DV237" s="22"/>
      <c r="DW237" s="22"/>
      <c r="DX237" s="22"/>
      <c r="DY237" s="22"/>
      <c r="DZ237" s="22"/>
      <c r="EA237" s="22"/>
      <c r="EB237" s="22"/>
      <c r="EC237" s="22"/>
      <c r="ED237" s="22"/>
      <c r="EE237" s="22"/>
      <c r="EF237" s="22"/>
      <c r="EG237" s="22"/>
      <c r="EH237" s="22"/>
      <c r="EI237" s="22"/>
      <c r="EJ237" s="22"/>
      <c r="EK237" s="22"/>
      <c r="EL237" s="22"/>
      <c r="EM237" s="22"/>
      <c r="EN237" s="22"/>
      <c r="EO237" s="22"/>
      <c r="EP237" s="22"/>
      <c r="EQ237" s="22"/>
      <c r="ER237" s="22"/>
      <c r="ES237" s="22"/>
      <c r="ET237" s="22"/>
      <c r="EU237" s="22"/>
      <c r="EV237" s="22"/>
      <c r="EW237" s="22"/>
      <c r="EX237" s="22"/>
      <c r="EY237" s="22"/>
      <c r="EZ237" s="22"/>
      <c r="FA237" s="22"/>
      <c r="FB237" s="22"/>
      <c r="FC237" s="22"/>
      <c r="FD237" s="22"/>
      <c r="FE237" s="22"/>
      <c r="FF237" s="22"/>
      <c r="FG237" s="22"/>
      <c r="FH237" s="22"/>
      <c r="FI237" s="22"/>
      <c r="FJ237" s="22"/>
      <c r="FK237" s="22"/>
      <c r="FL237" s="22"/>
      <c r="FM237" s="22"/>
      <c r="FN237" s="22"/>
      <c r="FO237" s="22"/>
      <c r="FP237" s="22"/>
      <c r="FQ237" s="22"/>
      <c r="FR237" s="22"/>
      <c r="FS237" s="22"/>
      <c r="FT237" s="22"/>
      <c r="FU237" s="22"/>
      <c r="FV237" s="22"/>
      <c r="FW237" s="22"/>
      <c r="FX237" s="22"/>
      <c r="FY237" s="22"/>
      <c r="FZ237" s="22"/>
      <c r="GA237" s="22"/>
      <c r="GB237" s="22"/>
      <c r="GC237" s="22"/>
      <c r="GD237" s="22"/>
      <c r="GE237" s="22"/>
      <c r="GF237" s="22"/>
      <c r="GG237" s="22"/>
      <c r="GH237" s="22"/>
      <c r="GI237" s="22"/>
      <c r="GJ237" s="22"/>
      <c r="GK237" s="22"/>
      <c r="GL237" s="22"/>
      <c r="GM237" s="22"/>
      <c r="GN237" s="22"/>
      <c r="GO237" s="22"/>
      <c r="GP237" s="22"/>
      <c r="GQ237" s="22"/>
      <c r="GR237" s="22"/>
      <c r="GS237" s="22"/>
      <c r="GT237" s="22"/>
      <c r="GU237" s="22"/>
      <c r="GV237" s="22"/>
      <c r="GW237" s="22"/>
      <c r="GX237" s="22"/>
      <c r="GY237" s="22"/>
      <c r="GZ237" s="22"/>
      <c r="HA237" s="22"/>
      <c r="HB237" s="22"/>
      <c r="HC237" s="22"/>
      <c r="HD237" s="22"/>
      <c r="HE237" s="22"/>
      <c r="HF237" s="22"/>
      <c r="HG237" s="22"/>
      <c r="HH237" s="22"/>
      <c r="HI237" s="22"/>
      <c r="HJ237" s="22"/>
    </row>
    <row r="238" spans="1:218" s="6" customFormat="1" ht="14" customHeight="1" x14ac:dyDescent="0.35">
      <c r="A238" s="15"/>
      <c r="C238" s="142" t="s">
        <v>50</v>
      </c>
      <c r="D238" s="142"/>
      <c r="E238" s="142"/>
      <c r="F238" s="142" t="s">
        <v>174</v>
      </c>
      <c r="G238" s="142" t="s">
        <v>46</v>
      </c>
      <c r="H238" s="149" t="s">
        <v>363</v>
      </c>
      <c r="I238" s="90"/>
      <c r="J238" s="11"/>
      <c r="K238" s="7">
        <v>100</v>
      </c>
      <c r="L238" s="7">
        <v>100</v>
      </c>
      <c r="M238" s="152">
        <f t="shared" si="13"/>
        <v>200</v>
      </c>
      <c r="N238" s="11"/>
      <c r="O238" s="11"/>
      <c r="P238" s="152">
        <f t="shared" si="14"/>
        <v>0</v>
      </c>
      <c r="Q238" s="274"/>
      <c r="R238" s="139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/>
      <c r="CY238" s="22"/>
      <c r="CZ238" s="22"/>
      <c r="DA238" s="22"/>
      <c r="DB238" s="22"/>
      <c r="DC238" s="22"/>
      <c r="DD238" s="22"/>
      <c r="DE238" s="22"/>
      <c r="DF238" s="22"/>
      <c r="DG238" s="22"/>
      <c r="DH238" s="22"/>
      <c r="DI238" s="22"/>
      <c r="DJ238" s="22"/>
      <c r="DK238" s="22"/>
      <c r="DL238" s="22"/>
      <c r="DM238" s="22"/>
      <c r="DN238" s="22"/>
      <c r="DO238" s="22"/>
      <c r="DP238" s="22"/>
      <c r="DQ238" s="22"/>
      <c r="DR238" s="22"/>
      <c r="DS238" s="22"/>
      <c r="DT238" s="22"/>
      <c r="DU238" s="22"/>
      <c r="DV238" s="22"/>
      <c r="DW238" s="22"/>
      <c r="DX238" s="22"/>
      <c r="DY238" s="22"/>
      <c r="DZ238" s="22"/>
      <c r="EA238" s="22"/>
      <c r="EB238" s="22"/>
      <c r="EC238" s="22"/>
      <c r="ED238" s="22"/>
      <c r="EE238" s="22"/>
      <c r="EF238" s="22"/>
      <c r="EG238" s="22"/>
      <c r="EH238" s="22"/>
      <c r="EI238" s="22"/>
      <c r="EJ238" s="22"/>
      <c r="EK238" s="22"/>
      <c r="EL238" s="22"/>
      <c r="EM238" s="22"/>
      <c r="EN238" s="22"/>
      <c r="EO238" s="22"/>
      <c r="EP238" s="22"/>
      <c r="EQ238" s="22"/>
      <c r="ER238" s="22"/>
      <c r="ES238" s="22"/>
      <c r="ET238" s="22"/>
      <c r="EU238" s="22"/>
      <c r="EV238" s="22"/>
      <c r="EW238" s="22"/>
      <c r="EX238" s="22"/>
      <c r="EY238" s="22"/>
      <c r="EZ238" s="22"/>
      <c r="FA238" s="22"/>
      <c r="FB238" s="22"/>
      <c r="FC238" s="22"/>
      <c r="FD238" s="22"/>
      <c r="FE238" s="22"/>
      <c r="FF238" s="22"/>
      <c r="FG238" s="22"/>
      <c r="FH238" s="22"/>
      <c r="FI238" s="22"/>
      <c r="FJ238" s="22"/>
      <c r="FK238" s="22"/>
      <c r="FL238" s="22"/>
      <c r="FM238" s="22"/>
      <c r="FN238" s="22"/>
      <c r="FO238" s="22"/>
      <c r="FP238" s="22"/>
      <c r="FQ238" s="22"/>
      <c r="FR238" s="22"/>
      <c r="FS238" s="22"/>
      <c r="FT238" s="22"/>
      <c r="FU238" s="22"/>
      <c r="FV238" s="22"/>
      <c r="FW238" s="22"/>
      <c r="FX238" s="22"/>
      <c r="FY238" s="22"/>
      <c r="FZ238" s="22"/>
      <c r="GA238" s="22"/>
      <c r="GB238" s="22"/>
      <c r="GC238" s="22"/>
      <c r="GD238" s="22"/>
      <c r="GE238" s="22"/>
      <c r="GF238" s="22"/>
      <c r="GG238" s="22"/>
      <c r="GH238" s="22"/>
      <c r="GI238" s="22"/>
      <c r="GJ238" s="22"/>
      <c r="GK238" s="22"/>
      <c r="GL238" s="22"/>
      <c r="GM238" s="22"/>
      <c r="GN238" s="22"/>
      <c r="GO238" s="22"/>
      <c r="GP238" s="22"/>
      <c r="GQ238" s="22"/>
      <c r="GR238" s="22"/>
      <c r="GS238" s="22"/>
      <c r="GT238" s="22"/>
      <c r="GU238" s="22"/>
      <c r="GV238" s="22"/>
      <c r="GW238" s="22"/>
      <c r="GX238" s="22"/>
      <c r="GY238" s="22"/>
      <c r="GZ238" s="22"/>
      <c r="HA238" s="22"/>
      <c r="HB238" s="22"/>
      <c r="HC238" s="22"/>
      <c r="HD238" s="22"/>
      <c r="HE238" s="22"/>
      <c r="HF238" s="22"/>
      <c r="HG238" s="22"/>
      <c r="HH238" s="22"/>
      <c r="HI238" s="22"/>
      <c r="HJ238" s="22"/>
    </row>
    <row r="239" spans="1:218" s="6" customFormat="1" ht="14" customHeight="1" x14ac:dyDescent="0.35">
      <c r="A239" s="15"/>
      <c r="C239" s="142" t="s">
        <v>50</v>
      </c>
      <c r="D239" s="142"/>
      <c r="E239" s="142"/>
      <c r="F239" s="142" t="s">
        <v>174</v>
      </c>
      <c r="G239" s="142" t="s">
        <v>46</v>
      </c>
      <c r="H239" s="154" t="s">
        <v>379</v>
      </c>
      <c r="I239" s="90"/>
      <c r="J239" s="11"/>
      <c r="K239" s="11">
        <v>100</v>
      </c>
      <c r="L239" s="11">
        <v>100</v>
      </c>
      <c r="M239" s="153">
        <f t="shared" si="13"/>
        <v>200</v>
      </c>
      <c r="N239" s="11"/>
      <c r="O239" s="11"/>
      <c r="P239" s="153">
        <f t="shared" si="14"/>
        <v>0</v>
      </c>
      <c r="Q239" s="274"/>
      <c r="R239" s="139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/>
      <c r="CY239" s="22"/>
      <c r="CZ239" s="22"/>
      <c r="DA239" s="22"/>
      <c r="DB239" s="22"/>
      <c r="DC239" s="22"/>
      <c r="DD239" s="22"/>
      <c r="DE239" s="22"/>
      <c r="DF239" s="22"/>
      <c r="DG239" s="22"/>
      <c r="DH239" s="22"/>
      <c r="DI239" s="22"/>
      <c r="DJ239" s="22"/>
      <c r="DK239" s="22"/>
      <c r="DL239" s="22"/>
      <c r="DM239" s="22"/>
      <c r="DN239" s="22"/>
      <c r="DO239" s="22"/>
      <c r="DP239" s="22"/>
      <c r="DQ239" s="22"/>
      <c r="DR239" s="22"/>
      <c r="DS239" s="22"/>
      <c r="DT239" s="22"/>
      <c r="DU239" s="22"/>
      <c r="DV239" s="22"/>
      <c r="DW239" s="22"/>
      <c r="DX239" s="22"/>
      <c r="DY239" s="22"/>
      <c r="DZ239" s="22"/>
      <c r="EA239" s="22"/>
      <c r="EB239" s="22"/>
      <c r="EC239" s="22"/>
      <c r="ED239" s="22"/>
      <c r="EE239" s="22"/>
      <c r="EF239" s="22"/>
      <c r="EG239" s="22"/>
      <c r="EH239" s="22"/>
      <c r="EI239" s="22"/>
      <c r="EJ239" s="22"/>
      <c r="EK239" s="22"/>
      <c r="EL239" s="22"/>
      <c r="EM239" s="22"/>
      <c r="EN239" s="22"/>
      <c r="EO239" s="22"/>
      <c r="EP239" s="22"/>
      <c r="EQ239" s="22"/>
      <c r="ER239" s="22"/>
      <c r="ES239" s="22"/>
      <c r="ET239" s="22"/>
      <c r="EU239" s="22"/>
      <c r="EV239" s="22"/>
      <c r="EW239" s="22"/>
      <c r="EX239" s="22"/>
      <c r="EY239" s="22"/>
      <c r="EZ239" s="22"/>
      <c r="FA239" s="22"/>
      <c r="FB239" s="22"/>
      <c r="FC239" s="22"/>
      <c r="FD239" s="22"/>
      <c r="FE239" s="22"/>
      <c r="FF239" s="22"/>
      <c r="FG239" s="22"/>
      <c r="FH239" s="22"/>
      <c r="FI239" s="22"/>
      <c r="FJ239" s="22"/>
      <c r="FK239" s="22"/>
      <c r="FL239" s="22"/>
      <c r="FM239" s="22"/>
      <c r="FN239" s="22"/>
      <c r="FO239" s="22"/>
      <c r="FP239" s="22"/>
      <c r="FQ239" s="22"/>
      <c r="FR239" s="22"/>
      <c r="FS239" s="22"/>
      <c r="FT239" s="22"/>
      <c r="FU239" s="22"/>
      <c r="FV239" s="22"/>
      <c r="FW239" s="22"/>
      <c r="FX239" s="22"/>
      <c r="FY239" s="22"/>
      <c r="FZ239" s="22"/>
      <c r="GA239" s="22"/>
      <c r="GB239" s="22"/>
      <c r="GC239" s="22"/>
      <c r="GD239" s="22"/>
      <c r="GE239" s="22"/>
      <c r="GF239" s="22"/>
      <c r="GG239" s="22"/>
      <c r="GH239" s="22"/>
      <c r="GI239" s="22"/>
      <c r="GJ239" s="22"/>
      <c r="GK239" s="22"/>
      <c r="GL239" s="22"/>
      <c r="GM239" s="22"/>
      <c r="GN239" s="22"/>
      <c r="GO239" s="22"/>
      <c r="GP239" s="22"/>
      <c r="GQ239" s="22"/>
      <c r="GR239" s="22"/>
      <c r="GS239" s="22"/>
      <c r="GT239" s="22"/>
      <c r="GU239" s="22"/>
      <c r="GV239" s="22"/>
      <c r="GW239" s="22"/>
      <c r="GX239" s="22"/>
      <c r="GY239" s="22"/>
      <c r="GZ239" s="22"/>
      <c r="HA239" s="22"/>
      <c r="HB239" s="22"/>
      <c r="HC239" s="22"/>
      <c r="HD239" s="22"/>
      <c r="HE239" s="22"/>
      <c r="HF239" s="22"/>
      <c r="HG239" s="22"/>
      <c r="HH239" s="22"/>
      <c r="HI239" s="22"/>
      <c r="HJ239" s="22"/>
    </row>
    <row r="240" spans="1:218" s="6" customFormat="1" ht="14" customHeight="1" x14ac:dyDescent="0.35">
      <c r="A240" s="15"/>
      <c r="C240" s="142" t="s">
        <v>50</v>
      </c>
      <c r="D240" s="142"/>
      <c r="E240" s="142"/>
      <c r="F240" s="142" t="s">
        <v>174</v>
      </c>
      <c r="G240" s="142" t="s">
        <v>40</v>
      </c>
      <c r="H240" s="156" t="s">
        <v>336</v>
      </c>
      <c r="I240" s="90"/>
      <c r="J240" s="11"/>
      <c r="K240" s="11">
        <v>100</v>
      </c>
      <c r="L240" s="11">
        <v>100</v>
      </c>
      <c r="M240" s="153">
        <f t="shared" si="13"/>
        <v>200</v>
      </c>
      <c r="N240" s="11"/>
      <c r="O240" s="11"/>
      <c r="P240" s="153">
        <f t="shared" si="14"/>
        <v>0</v>
      </c>
      <c r="Q240" s="274"/>
      <c r="R240" s="139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/>
      <c r="CY240" s="22"/>
      <c r="CZ240" s="22"/>
      <c r="DA240" s="22"/>
      <c r="DB240" s="22"/>
      <c r="DC240" s="22"/>
      <c r="DD240" s="22"/>
      <c r="DE240" s="22"/>
      <c r="DF240" s="22"/>
      <c r="DG240" s="22"/>
      <c r="DH240" s="22"/>
      <c r="DI240" s="22"/>
      <c r="DJ240" s="22"/>
      <c r="DK240" s="22"/>
      <c r="DL240" s="22"/>
      <c r="DM240" s="22"/>
      <c r="DN240" s="22"/>
      <c r="DO240" s="22"/>
      <c r="DP240" s="22"/>
      <c r="DQ240" s="22"/>
      <c r="DR240" s="22"/>
      <c r="DS240" s="22"/>
      <c r="DT240" s="22"/>
      <c r="DU240" s="22"/>
      <c r="DV240" s="22"/>
      <c r="DW240" s="22"/>
      <c r="DX240" s="22"/>
      <c r="DY240" s="22"/>
      <c r="DZ240" s="22"/>
      <c r="EA240" s="22"/>
      <c r="EB240" s="22"/>
      <c r="EC240" s="22"/>
      <c r="ED240" s="22"/>
      <c r="EE240" s="22"/>
      <c r="EF240" s="22"/>
      <c r="EG240" s="22"/>
      <c r="EH240" s="22"/>
      <c r="EI240" s="22"/>
      <c r="EJ240" s="22"/>
      <c r="EK240" s="22"/>
      <c r="EL240" s="22"/>
      <c r="EM240" s="22"/>
      <c r="EN240" s="22"/>
      <c r="EO240" s="22"/>
      <c r="EP240" s="22"/>
      <c r="EQ240" s="22"/>
      <c r="ER240" s="22"/>
      <c r="ES240" s="22"/>
      <c r="ET240" s="22"/>
      <c r="EU240" s="22"/>
      <c r="EV240" s="22"/>
      <c r="EW240" s="22"/>
      <c r="EX240" s="22"/>
      <c r="EY240" s="22"/>
      <c r="EZ240" s="22"/>
      <c r="FA240" s="22"/>
      <c r="FB240" s="22"/>
      <c r="FC240" s="22"/>
      <c r="FD240" s="22"/>
      <c r="FE240" s="22"/>
      <c r="FF240" s="22"/>
      <c r="FG240" s="22"/>
      <c r="FH240" s="22"/>
      <c r="FI240" s="22"/>
      <c r="FJ240" s="22"/>
      <c r="FK240" s="22"/>
      <c r="FL240" s="22"/>
      <c r="FM240" s="22"/>
      <c r="FN240" s="22"/>
      <c r="FO240" s="22"/>
      <c r="FP240" s="22"/>
      <c r="FQ240" s="22"/>
      <c r="FR240" s="22"/>
      <c r="FS240" s="22"/>
      <c r="FT240" s="22"/>
      <c r="FU240" s="22"/>
      <c r="FV240" s="22"/>
      <c r="FW240" s="22"/>
      <c r="FX240" s="22"/>
      <c r="FY240" s="22"/>
      <c r="FZ240" s="22"/>
      <c r="GA240" s="22"/>
      <c r="GB240" s="22"/>
      <c r="GC240" s="22"/>
      <c r="GD240" s="22"/>
      <c r="GE240" s="22"/>
      <c r="GF240" s="22"/>
      <c r="GG240" s="22"/>
      <c r="GH240" s="22"/>
      <c r="GI240" s="22"/>
      <c r="GJ240" s="22"/>
      <c r="GK240" s="22"/>
      <c r="GL240" s="22"/>
      <c r="GM240" s="22"/>
      <c r="GN240" s="22"/>
      <c r="GO240" s="22"/>
      <c r="GP240" s="22"/>
      <c r="GQ240" s="22"/>
      <c r="GR240" s="22"/>
      <c r="GS240" s="22"/>
      <c r="GT240" s="22"/>
      <c r="GU240" s="22"/>
      <c r="GV240" s="22"/>
      <c r="GW240" s="22"/>
      <c r="GX240" s="22"/>
      <c r="GY240" s="22"/>
      <c r="GZ240" s="22"/>
      <c r="HA240" s="22"/>
      <c r="HB240" s="22"/>
      <c r="HC240" s="22"/>
      <c r="HD240" s="22"/>
      <c r="HE240" s="22"/>
      <c r="HF240" s="22"/>
      <c r="HG240" s="22"/>
      <c r="HH240" s="22"/>
      <c r="HI240" s="22"/>
      <c r="HJ240" s="22"/>
    </row>
    <row r="241" spans="1:218" s="6" customFormat="1" ht="14" customHeight="1" x14ac:dyDescent="0.35">
      <c r="A241" s="15"/>
      <c r="C241" s="142" t="s">
        <v>50</v>
      </c>
      <c r="D241" s="142"/>
      <c r="E241" s="142"/>
      <c r="F241" s="142" t="s">
        <v>173</v>
      </c>
      <c r="G241" s="142" t="s">
        <v>46</v>
      </c>
      <c r="H241" s="149" t="s">
        <v>373</v>
      </c>
      <c r="I241" s="90"/>
      <c r="J241" s="11"/>
      <c r="K241" s="7">
        <v>100</v>
      </c>
      <c r="L241" s="7">
        <v>100</v>
      </c>
      <c r="M241" s="152">
        <f t="shared" si="13"/>
        <v>200</v>
      </c>
      <c r="N241" s="11"/>
      <c r="O241" s="11"/>
      <c r="P241" s="152">
        <f t="shared" si="14"/>
        <v>0</v>
      </c>
      <c r="Q241" s="274"/>
      <c r="R241" s="139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/>
      <c r="CY241" s="22"/>
      <c r="CZ241" s="22"/>
      <c r="DA241" s="22"/>
      <c r="DB241" s="22"/>
      <c r="DC241" s="22"/>
      <c r="DD241" s="22"/>
      <c r="DE241" s="22"/>
      <c r="DF241" s="22"/>
      <c r="DG241" s="22"/>
      <c r="DH241" s="22"/>
      <c r="DI241" s="22"/>
      <c r="DJ241" s="22"/>
      <c r="DK241" s="22"/>
      <c r="DL241" s="22"/>
      <c r="DM241" s="22"/>
      <c r="DN241" s="22"/>
      <c r="DO241" s="22"/>
      <c r="DP241" s="22"/>
      <c r="DQ241" s="22"/>
      <c r="DR241" s="22"/>
      <c r="DS241" s="22"/>
      <c r="DT241" s="22"/>
      <c r="DU241" s="22"/>
      <c r="DV241" s="22"/>
      <c r="DW241" s="22"/>
      <c r="DX241" s="22"/>
      <c r="DY241" s="22"/>
      <c r="DZ241" s="22"/>
      <c r="EA241" s="22"/>
      <c r="EB241" s="22"/>
      <c r="EC241" s="22"/>
      <c r="ED241" s="22"/>
      <c r="EE241" s="22"/>
      <c r="EF241" s="22"/>
      <c r="EG241" s="22"/>
      <c r="EH241" s="22"/>
      <c r="EI241" s="22"/>
      <c r="EJ241" s="22"/>
      <c r="EK241" s="22"/>
      <c r="EL241" s="22"/>
      <c r="EM241" s="22"/>
      <c r="EN241" s="22"/>
      <c r="EO241" s="22"/>
      <c r="EP241" s="22"/>
      <c r="EQ241" s="22"/>
      <c r="ER241" s="22"/>
      <c r="ES241" s="22"/>
      <c r="ET241" s="22"/>
      <c r="EU241" s="22"/>
      <c r="EV241" s="22"/>
      <c r="EW241" s="22"/>
      <c r="EX241" s="22"/>
      <c r="EY241" s="22"/>
      <c r="EZ241" s="22"/>
      <c r="FA241" s="22"/>
      <c r="FB241" s="22"/>
      <c r="FC241" s="22"/>
      <c r="FD241" s="22"/>
      <c r="FE241" s="22"/>
      <c r="FF241" s="22"/>
      <c r="FG241" s="22"/>
      <c r="FH241" s="22"/>
      <c r="FI241" s="22"/>
      <c r="FJ241" s="22"/>
      <c r="FK241" s="22"/>
      <c r="FL241" s="22"/>
      <c r="FM241" s="22"/>
      <c r="FN241" s="22"/>
      <c r="FO241" s="22"/>
      <c r="FP241" s="22"/>
      <c r="FQ241" s="22"/>
      <c r="FR241" s="22"/>
      <c r="FS241" s="22"/>
      <c r="FT241" s="22"/>
      <c r="FU241" s="22"/>
      <c r="FV241" s="22"/>
      <c r="FW241" s="22"/>
      <c r="FX241" s="22"/>
      <c r="FY241" s="22"/>
      <c r="FZ241" s="22"/>
      <c r="GA241" s="22"/>
      <c r="GB241" s="22"/>
      <c r="GC241" s="22"/>
      <c r="GD241" s="22"/>
      <c r="GE241" s="22"/>
      <c r="GF241" s="22"/>
      <c r="GG241" s="22"/>
      <c r="GH241" s="22"/>
      <c r="GI241" s="22"/>
      <c r="GJ241" s="22"/>
      <c r="GK241" s="22"/>
      <c r="GL241" s="22"/>
      <c r="GM241" s="22"/>
      <c r="GN241" s="22"/>
      <c r="GO241" s="22"/>
      <c r="GP241" s="22"/>
      <c r="GQ241" s="22"/>
      <c r="GR241" s="22"/>
      <c r="GS241" s="22"/>
      <c r="GT241" s="22"/>
      <c r="GU241" s="22"/>
      <c r="GV241" s="22"/>
      <c r="GW241" s="22"/>
      <c r="GX241" s="22"/>
      <c r="GY241" s="22"/>
      <c r="GZ241" s="22"/>
      <c r="HA241" s="22"/>
      <c r="HB241" s="22"/>
      <c r="HC241" s="22"/>
      <c r="HD241" s="22"/>
      <c r="HE241" s="22"/>
      <c r="HF241" s="22"/>
      <c r="HG241" s="22"/>
      <c r="HH241" s="22"/>
      <c r="HI241" s="22"/>
      <c r="HJ241" s="22"/>
    </row>
    <row r="242" spans="1:218" s="6" customFormat="1" ht="14" customHeight="1" x14ac:dyDescent="0.35">
      <c r="A242" s="15"/>
      <c r="C242" s="142" t="s">
        <v>50</v>
      </c>
      <c r="D242" s="142"/>
      <c r="E242" s="142"/>
      <c r="F242" s="142" t="s">
        <v>173</v>
      </c>
      <c r="G242" s="142" t="s">
        <v>46</v>
      </c>
      <c r="H242" s="149" t="s">
        <v>368</v>
      </c>
      <c r="I242" s="90"/>
      <c r="J242" s="11"/>
      <c r="K242" s="7">
        <v>100</v>
      </c>
      <c r="L242" s="7">
        <v>100</v>
      </c>
      <c r="M242" s="152">
        <f t="shared" si="13"/>
        <v>200</v>
      </c>
      <c r="N242" s="11"/>
      <c r="O242" s="11"/>
      <c r="P242" s="152">
        <f t="shared" si="14"/>
        <v>0</v>
      </c>
      <c r="Q242" s="274"/>
      <c r="R242" s="139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/>
      <c r="CY242" s="22"/>
      <c r="CZ242" s="22"/>
      <c r="DA242" s="22"/>
      <c r="DB242" s="22"/>
      <c r="DC242" s="22"/>
      <c r="DD242" s="22"/>
      <c r="DE242" s="22"/>
      <c r="DF242" s="22"/>
      <c r="DG242" s="22"/>
      <c r="DH242" s="22"/>
      <c r="DI242" s="22"/>
      <c r="DJ242" s="22"/>
      <c r="DK242" s="22"/>
      <c r="DL242" s="22"/>
      <c r="DM242" s="22"/>
      <c r="DN242" s="22"/>
      <c r="DO242" s="22"/>
      <c r="DP242" s="22"/>
      <c r="DQ242" s="22"/>
      <c r="DR242" s="22"/>
      <c r="DS242" s="22"/>
      <c r="DT242" s="22"/>
      <c r="DU242" s="22"/>
      <c r="DV242" s="22"/>
      <c r="DW242" s="22"/>
      <c r="DX242" s="22"/>
      <c r="DY242" s="22"/>
      <c r="DZ242" s="22"/>
      <c r="EA242" s="22"/>
      <c r="EB242" s="22"/>
      <c r="EC242" s="22"/>
      <c r="ED242" s="22"/>
      <c r="EE242" s="22"/>
      <c r="EF242" s="22"/>
      <c r="EG242" s="22"/>
      <c r="EH242" s="22"/>
      <c r="EI242" s="22"/>
      <c r="EJ242" s="22"/>
      <c r="EK242" s="22"/>
      <c r="EL242" s="22"/>
      <c r="EM242" s="22"/>
      <c r="EN242" s="22"/>
      <c r="EO242" s="22"/>
      <c r="EP242" s="22"/>
      <c r="EQ242" s="22"/>
      <c r="ER242" s="22"/>
      <c r="ES242" s="22"/>
      <c r="ET242" s="22"/>
      <c r="EU242" s="22"/>
      <c r="EV242" s="22"/>
      <c r="EW242" s="22"/>
      <c r="EX242" s="22"/>
      <c r="EY242" s="22"/>
      <c r="EZ242" s="22"/>
      <c r="FA242" s="22"/>
      <c r="FB242" s="22"/>
      <c r="FC242" s="22"/>
      <c r="FD242" s="22"/>
      <c r="FE242" s="22"/>
      <c r="FF242" s="22"/>
      <c r="FG242" s="22"/>
      <c r="FH242" s="22"/>
      <c r="FI242" s="22"/>
      <c r="FJ242" s="22"/>
      <c r="FK242" s="22"/>
      <c r="FL242" s="22"/>
      <c r="FM242" s="22"/>
      <c r="FN242" s="22"/>
      <c r="FO242" s="22"/>
      <c r="FP242" s="22"/>
      <c r="FQ242" s="22"/>
      <c r="FR242" s="22"/>
      <c r="FS242" s="22"/>
      <c r="FT242" s="22"/>
      <c r="FU242" s="22"/>
      <c r="FV242" s="22"/>
      <c r="FW242" s="22"/>
      <c r="FX242" s="22"/>
      <c r="FY242" s="22"/>
      <c r="FZ242" s="22"/>
      <c r="GA242" s="22"/>
      <c r="GB242" s="22"/>
      <c r="GC242" s="22"/>
      <c r="GD242" s="22"/>
      <c r="GE242" s="22"/>
      <c r="GF242" s="22"/>
      <c r="GG242" s="22"/>
      <c r="GH242" s="22"/>
      <c r="GI242" s="22"/>
      <c r="GJ242" s="22"/>
      <c r="GK242" s="22"/>
      <c r="GL242" s="22"/>
      <c r="GM242" s="22"/>
      <c r="GN242" s="22"/>
      <c r="GO242" s="22"/>
      <c r="GP242" s="22"/>
      <c r="GQ242" s="22"/>
      <c r="GR242" s="22"/>
      <c r="GS242" s="22"/>
      <c r="GT242" s="22"/>
      <c r="GU242" s="22"/>
      <c r="GV242" s="22"/>
      <c r="GW242" s="22"/>
      <c r="GX242" s="22"/>
      <c r="GY242" s="22"/>
      <c r="GZ242" s="22"/>
      <c r="HA242" s="22"/>
      <c r="HB242" s="22"/>
      <c r="HC242" s="22"/>
      <c r="HD242" s="22"/>
      <c r="HE242" s="22"/>
      <c r="HF242" s="22"/>
      <c r="HG242" s="22"/>
      <c r="HH242" s="22"/>
      <c r="HI242" s="22"/>
      <c r="HJ242" s="22"/>
    </row>
    <row r="243" spans="1:218" s="10" customFormat="1" x14ac:dyDescent="0.35">
      <c r="A243" s="10" t="s">
        <v>60</v>
      </c>
      <c r="C243" s="10" t="s">
        <v>40</v>
      </c>
      <c r="H243" s="151" t="s">
        <v>83</v>
      </c>
      <c r="I243" s="87"/>
      <c r="M243" s="172"/>
      <c r="P243" s="172"/>
      <c r="Q243" s="274"/>
      <c r="R243" s="139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/>
      <c r="CY243" s="22"/>
      <c r="CZ243" s="22"/>
      <c r="DA243" s="22"/>
      <c r="DB243" s="22"/>
      <c r="DC243" s="22"/>
      <c r="DD243" s="22"/>
      <c r="DE243" s="22"/>
      <c r="DF243" s="22"/>
      <c r="DG243" s="22"/>
      <c r="DH243" s="22"/>
      <c r="DI243" s="22"/>
      <c r="DJ243" s="22"/>
      <c r="DK243" s="22"/>
      <c r="DL243" s="22"/>
      <c r="DM243" s="22"/>
      <c r="DN243" s="22"/>
      <c r="DO243" s="22"/>
      <c r="DP243" s="22"/>
      <c r="DQ243" s="22"/>
      <c r="DR243" s="22"/>
      <c r="DS243" s="22"/>
      <c r="DT243" s="22"/>
      <c r="DU243" s="22"/>
      <c r="DV243" s="22"/>
      <c r="DW243" s="22"/>
      <c r="DX243" s="22"/>
      <c r="DY243" s="22"/>
      <c r="DZ243" s="22"/>
      <c r="EA243" s="22"/>
      <c r="EB243" s="22"/>
      <c r="EC243" s="22"/>
      <c r="ED243" s="22"/>
      <c r="EE243" s="22"/>
      <c r="EF243" s="22"/>
      <c r="EG243" s="22"/>
      <c r="EH243" s="22"/>
      <c r="EI243" s="22"/>
      <c r="EJ243" s="22"/>
      <c r="EK243" s="22"/>
      <c r="EL243" s="22"/>
      <c r="EM243" s="22"/>
      <c r="EN243" s="22"/>
      <c r="EO243" s="22"/>
      <c r="EP243" s="22"/>
      <c r="EQ243" s="22"/>
      <c r="ER243" s="22"/>
      <c r="ES243" s="22"/>
      <c r="ET243" s="22"/>
      <c r="EU243" s="22"/>
      <c r="EV243" s="22"/>
      <c r="EW243" s="22"/>
      <c r="EX243" s="22"/>
      <c r="EY243" s="22"/>
      <c r="EZ243" s="22"/>
      <c r="FA243" s="22"/>
      <c r="FB243" s="22"/>
      <c r="FC243" s="22"/>
      <c r="FD243" s="22"/>
      <c r="FE243" s="22"/>
      <c r="FF243" s="22"/>
      <c r="FG243" s="22"/>
      <c r="FH243" s="22"/>
      <c r="FI243" s="22"/>
      <c r="FJ243" s="22"/>
      <c r="FK243" s="22"/>
      <c r="FL243" s="22"/>
      <c r="FM243" s="22"/>
      <c r="FN243" s="22"/>
      <c r="FO243" s="22"/>
      <c r="FP243" s="22"/>
      <c r="FQ243" s="22"/>
      <c r="FR243" s="22"/>
      <c r="FS243" s="22"/>
      <c r="FT243" s="22"/>
      <c r="FU243" s="22"/>
      <c r="FV243" s="22"/>
      <c r="FW243" s="22"/>
      <c r="FX243" s="22"/>
      <c r="FY243" s="22"/>
      <c r="FZ243" s="22"/>
      <c r="GA243" s="22"/>
      <c r="GB243" s="22"/>
      <c r="GC243" s="22"/>
      <c r="GD243" s="22"/>
      <c r="GE243" s="22"/>
      <c r="GF243" s="22"/>
      <c r="GG243" s="22"/>
      <c r="GH243" s="22"/>
      <c r="GI243" s="22"/>
      <c r="GJ243" s="22"/>
      <c r="GK243" s="22"/>
      <c r="GL243" s="22"/>
      <c r="GM243" s="22"/>
      <c r="GN243" s="22"/>
      <c r="GO243" s="22"/>
      <c r="GP243" s="22"/>
      <c r="GQ243" s="22"/>
      <c r="GR243" s="22"/>
      <c r="GS243" s="22"/>
      <c r="GT243" s="22"/>
      <c r="GU243" s="22"/>
      <c r="GV243" s="22"/>
      <c r="GW243" s="22"/>
      <c r="GX243" s="22"/>
      <c r="GY243" s="22"/>
      <c r="GZ243" s="22"/>
      <c r="HA243" s="22"/>
      <c r="HB243" s="22"/>
      <c r="HC243" s="22"/>
      <c r="HD243" s="22"/>
      <c r="HE243" s="22"/>
      <c r="HF243" s="22"/>
      <c r="HG243" s="22"/>
      <c r="HH243" s="22"/>
      <c r="HI243" s="22"/>
      <c r="HJ243" s="22"/>
    </row>
    <row r="244" spans="1:218" s="24" customFormat="1" x14ac:dyDescent="0.35">
      <c r="A244" s="24" t="s">
        <v>60</v>
      </c>
      <c r="F244" s="24">
        <v>39</v>
      </c>
      <c r="I244" s="88" t="s">
        <v>1</v>
      </c>
      <c r="K244" s="24" t="s">
        <v>2</v>
      </c>
      <c r="M244" s="103"/>
      <c r="N244" s="24" t="s">
        <v>3</v>
      </c>
      <c r="P244" s="103"/>
      <c r="Q244" s="274"/>
      <c r="R244" s="311" t="s">
        <v>515</v>
      </c>
      <c r="S244" s="311" t="s">
        <v>516</v>
      </c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51"/>
      <c r="AZ244" s="51"/>
      <c r="BA244" s="51"/>
      <c r="BB244" s="51"/>
      <c r="BC244" s="51"/>
      <c r="BD244" s="51"/>
      <c r="BE244" s="51"/>
      <c r="BF244" s="51"/>
      <c r="BG244" s="51"/>
      <c r="BH244" s="51"/>
      <c r="BI244" s="51"/>
      <c r="BJ244" s="51"/>
      <c r="BK244" s="51"/>
      <c r="BL244" s="51"/>
      <c r="BM244" s="51"/>
      <c r="BN244" s="51"/>
      <c r="BO244" s="51"/>
      <c r="BP244" s="51"/>
      <c r="BQ244" s="51"/>
      <c r="BR244" s="51"/>
      <c r="BS244" s="51"/>
      <c r="BT244" s="51"/>
      <c r="BU244" s="51"/>
      <c r="BV244" s="51"/>
      <c r="BW244" s="51"/>
      <c r="BX244" s="51"/>
      <c r="BY244" s="51"/>
      <c r="BZ244" s="51"/>
      <c r="CA244" s="51"/>
      <c r="CB244" s="51"/>
      <c r="CC244" s="51"/>
      <c r="CD244" s="51"/>
      <c r="CE244" s="51"/>
      <c r="CF244" s="51"/>
      <c r="CG244" s="51"/>
      <c r="CH244" s="51"/>
      <c r="CI244" s="51"/>
      <c r="CJ244" s="51"/>
      <c r="CK244" s="51"/>
      <c r="CL244" s="51"/>
      <c r="CM244" s="51"/>
      <c r="CN244" s="51"/>
      <c r="CO244" s="51"/>
      <c r="CP244" s="51"/>
      <c r="CQ244" s="51"/>
      <c r="CR244" s="51"/>
      <c r="CS244" s="51"/>
      <c r="CT244" s="51"/>
      <c r="CU244" s="51"/>
      <c r="CV244" s="51"/>
      <c r="CW244" s="51"/>
      <c r="CX244" s="51"/>
      <c r="CY244" s="51"/>
      <c r="CZ244" s="51"/>
      <c r="DA244" s="51"/>
      <c r="DB244" s="51"/>
      <c r="DC244" s="51"/>
      <c r="DD244" s="51"/>
      <c r="DE244" s="51"/>
      <c r="DF244" s="51"/>
      <c r="DG244" s="51"/>
      <c r="DH244" s="51"/>
      <c r="DI244" s="51"/>
      <c r="DJ244" s="51"/>
      <c r="DK244" s="51"/>
      <c r="DL244" s="51"/>
      <c r="DM244" s="51"/>
      <c r="DN244" s="51"/>
      <c r="DO244" s="51"/>
      <c r="DP244" s="51"/>
      <c r="DQ244" s="51"/>
      <c r="DR244" s="51"/>
      <c r="DS244" s="51"/>
      <c r="DT244" s="51"/>
      <c r="DU244" s="51"/>
      <c r="DV244" s="51"/>
      <c r="DW244" s="51"/>
      <c r="DX244" s="51"/>
      <c r="DY244" s="51"/>
      <c r="DZ244" s="51"/>
      <c r="EA244" s="51"/>
      <c r="EB244" s="51"/>
      <c r="EC244" s="51"/>
      <c r="ED244" s="51"/>
      <c r="EE244" s="51"/>
      <c r="EF244" s="51"/>
      <c r="EG244" s="51"/>
      <c r="EH244" s="51"/>
      <c r="EI244" s="51"/>
      <c r="EJ244" s="51"/>
      <c r="EK244" s="51"/>
      <c r="EL244" s="51"/>
      <c r="EM244" s="51"/>
      <c r="EN244" s="51"/>
      <c r="EO244" s="51"/>
      <c r="EP244" s="51"/>
      <c r="EQ244" s="51"/>
      <c r="ER244" s="51"/>
      <c r="ES244" s="51"/>
      <c r="ET244" s="51"/>
      <c r="EU244" s="51"/>
      <c r="EV244" s="51"/>
      <c r="EW244" s="51"/>
      <c r="EX244" s="51"/>
      <c r="EY244" s="51"/>
      <c r="EZ244" s="51"/>
      <c r="FA244" s="51"/>
      <c r="FB244" s="51"/>
      <c r="FC244" s="51"/>
      <c r="FD244" s="51"/>
      <c r="FE244" s="51"/>
      <c r="FF244" s="51"/>
      <c r="FG244" s="51"/>
      <c r="FH244" s="51"/>
      <c r="FI244" s="51"/>
      <c r="FJ244" s="51"/>
      <c r="FK244" s="51"/>
      <c r="FL244" s="51"/>
      <c r="FM244" s="51"/>
      <c r="FN244" s="51"/>
      <c r="FO244" s="51"/>
      <c r="FP244" s="51"/>
      <c r="FQ244" s="51"/>
      <c r="FR244" s="51"/>
      <c r="FS244" s="51"/>
      <c r="FT244" s="51"/>
      <c r="FU244" s="51"/>
      <c r="FV244" s="51"/>
      <c r="FW244" s="51"/>
      <c r="FX244" s="51"/>
      <c r="FY244" s="51"/>
      <c r="FZ244" s="51"/>
      <c r="GA244" s="51"/>
      <c r="GB244" s="51"/>
      <c r="GC244" s="51"/>
      <c r="GD244" s="51"/>
      <c r="GE244" s="51"/>
      <c r="GF244" s="51"/>
      <c r="GG244" s="51"/>
      <c r="GH244" s="51"/>
      <c r="GI244" s="51"/>
      <c r="GJ244" s="51"/>
      <c r="GK244" s="51"/>
      <c r="GL244" s="51"/>
      <c r="GM244" s="51"/>
      <c r="GN244" s="51"/>
      <c r="GO244" s="51"/>
      <c r="GP244" s="51"/>
      <c r="GQ244" s="51"/>
      <c r="GR244" s="51"/>
      <c r="GS244" s="51"/>
      <c r="GT244" s="51"/>
      <c r="GU244" s="51"/>
      <c r="GV244" s="51"/>
      <c r="GW244" s="51"/>
      <c r="GX244" s="51"/>
      <c r="GY244" s="51"/>
      <c r="GZ244" s="51"/>
      <c r="HA244" s="51"/>
      <c r="HB244" s="51"/>
      <c r="HC244" s="51"/>
      <c r="HD244" s="51"/>
      <c r="HE244" s="51"/>
      <c r="HF244" s="51"/>
      <c r="HG244" s="51"/>
      <c r="HH244" s="51"/>
      <c r="HI244" s="51"/>
      <c r="HJ244" s="51"/>
    </row>
    <row r="245" spans="1:218" s="12" customFormat="1" x14ac:dyDescent="0.35">
      <c r="A245" s="12" t="s">
        <v>60</v>
      </c>
      <c r="C245" s="157" t="s">
        <v>431</v>
      </c>
      <c r="D245" s="157" t="s">
        <v>40</v>
      </c>
      <c r="E245" s="157" t="s">
        <v>434</v>
      </c>
      <c r="H245" s="12" t="s">
        <v>4</v>
      </c>
      <c r="I245" s="89" t="s">
        <v>5</v>
      </c>
      <c r="J245" s="12" t="s">
        <v>6</v>
      </c>
      <c r="K245" s="12" t="s">
        <v>5</v>
      </c>
      <c r="L245" s="12" t="s">
        <v>6</v>
      </c>
      <c r="M245" s="173" t="s">
        <v>61</v>
      </c>
      <c r="N245" s="12" t="s">
        <v>5</v>
      </c>
      <c r="O245" s="12" t="s">
        <v>6</v>
      </c>
      <c r="P245" s="173" t="s">
        <v>169</v>
      </c>
      <c r="Q245" s="274"/>
      <c r="R245" s="138" t="s">
        <v>514</v>
      </c>
      <c r="S245" s="138" t="s">
        <v>514</v>
      </c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  <c r="AO245" s="51"/>
      <c r="AP245" s="51"/>
      <c r="AQ245" s="51"/>
      <c r="AR245" s="51"/>
      <c r="AS245" s="51"/>
      <c r="AT245" s="51"/>
      <c r="AU245" s="51"/>
      <c r="AV245" s="51"/>
      <c r="AW245" s="51"/>
      <c r="AX245" s="51"/>
      <c r="AY245" s="51"/>
      <c r="AZ245" s="51"/>
      <c r="BA245" s="51"/>
      <c r="BB245" s="51"/>
      <c r="BC245" s="51"/>
      <c r="BD245" s="51"/>
      <c r="BE245" s="51"/>
      <c r="BF245" s="51"/>
      <c r="BG245" s="51"/>
      <c r="BH245" s="51"/>
      <c r="BI245" s="51"/>
      <c r="BJ245" s="51"/>
      <c r="BK245" s="51"/>
      <c r="BL245" s="51"/>
      <c r="BM245" s="51"/>
      <c r="BN245" s="51"/>
      <c r="BO245" s="51"/>
      <c r="BP245" s="51"/>
      <c r="BQ245" s="51"/>
      <c r="BR245" s="51"/>
      <c r="BS245" s="51"/>
      <c r="BT245" s="51"/>
      <c r="BU245" s="51"/>
      <c r="BV245" s="51"/>
      <c r="BW245" s="51"/>
      <c r="BX245" s="51"/>
      <c r="BY245" s="51"/>
      <c r="BZ245" s="51"/>
      <c r="CA245" s="51"/>
      <c r="CB245" s="51"/>
      <c r="CC245" s="51"/>
      <c r="CD245" s="51"/>
      <c r="CE245" s="51"/>
      <c r="CF245" s="51"/>
      <c r="CG245" s="51"/>
      <c r="CH245" s="51"/>
      <c r="CI245" s="51"/>
      <c r="CJ245" s="51"/>
      <c r="CK245" s="51"/>
      <c r="CL245" s="51"/>
      <c r="CM245" s="51"/>
      <c r="CN245" s="51"/>
      <c r="CO245" s="51"/>
      <c r="CP245" s="51"/>
      <c r="CQ245" s="51"/>
      <c r="CR245" s="51"/>
      <c r="CS245" s="51"/>
      <c r="CT245" s="51"/>
      <c r="CU245" s="51"/>
      <c r="CV245" s="51"/>
      <c r="CW245" s="51"/>
      <c r="CX245" s="51"/>
      <c r="CY245" s="51"/>
      <c r="CZ245" s="51"/>
      <c r="DA245" s="51"/>
      <c r="DB245" s="51"/>
      <c r="DC245" s="51"/>
      <c r="DD245" s="51"/>
      <c r="DE245" s="51"/>
      <c r="DF245" s="51"/>
      <c r="DG245" s="51"/>
      <c r="DH245" s="51"/>
      <c r="DI245" s="51"/>
      <c r="DJ245" s="51"/>
      <c r="DK245" s="51"/>
      <c r="DL245" s="51"/>
      <c r="DM245" s="51"/>
      <c r="DN245" s="51"/>
      <c r="DO245" s="51"/>
      <c r="DP245" s="51"/>
      <c r="DQ245" s="51"/>
      <c r="DR245" s="51"/>
      <c r="DS245" s="51"/>
      <c r="DT245" s="51"/>
      <c r="DU245" s="51"/>
      <c r="DV245" s="51"/>
      <c r="DW245" s="51"/>
      <c r="DX245" s="51"/>
      <c r="DY245" s="51"/>
      <c r="DZ245" s="51"/>
      <c r="EA245" s="51"/>
      <c r="EB245" s="51"/>
      <c r="EC245" s="51"/>
      <c r="ED245" s="51"/>
      <c r="EE245" s="51"/>
      <c r="EF245" s="51"/>
      <c r="EG245" s="51"/>
      <c r="EH245" s="51"/>
      <c r="EI245" s="51"/>
      <c r="EJ245" s="51"/>
      <c r="EK245" s="51"/>
      <c r="EL245" s="51"/>
      <c r="EM245" s="51"/>
      <c r="EN245" s="51"/>
      <c r="EO245" s="51"/>
      <c r="EP245" s="51"/>
      <c r="EQ245" s="51"/>
      <c r="ER245" s="51"/>
      <c r="ES245" s="51"/>
      <c r="ET245" s="51"/>
      <c r="EU245" s="51"/>
      <c r="EV245" s="51"/>
      <c r="EW245" s="51"/>
      <c r="EX245" s="51"/>
      <c r="EY245" s="51"/>
      <c r="EZ245" s="51"/>
      <c r="FA245" s="51"/>
      <c r="FB245" s="51"/>
      <c r="FC245" s="51"/>
      <c r="FD245" s="51"/>
      <c r="FE245" s="51"/>
      <c r="FF245" s="51"/>
      <c r="FG245" s="51"/>
      <c r="FH245" s="51"/>
      <c r="FI245" s="51"/>
      <c r="FJ245" s="51"/>
      <c r="FK245" s="51"/>
      <c r="FL245" s="51"/>
      <c r="FM245" s="51"/>
      <c r="FN245" s="51"/>
      <c r="FO245" s="51"/>
      <c r="FP245" s="51"/>
      <c r="FQ245" s="51"/>
      <c r="FR245" s="51"/>
      <c r="FS245" s="51"/>
      <c r="FT245" s="51"/>
      <c r="FU245" s="51"/>
      <c r="FV245" s="51"/>
      <c r="FW245" s="51"/>
      <c r="FX245" s="51"/>
      <c r="FY245" s="51"/>
      <c r="FZ245" s="51"/>
      <c r="GA245" s="51"/>
      <c r="GB245" s="51"/>
      <c r="GC245" s="51"/>
      <c r="GD245" s="51"/>
      <c r="GE245" s="51"/>
      <c r="GF245" s="51"/>
      <c r="GG245" s="51"/>
      <c r="GH245" s="51"/>
      <c r="GI245" s="51"/>
      <c r="GJ245" s="51"/>
      <c r="GK245" s="51"/>
      <c r="GL245" s="51"/>
      <c r="GM245" s="51"/>
      <c r="GN245" s="51"/>
      <c r="GO245" s="51"/>
      <c r="GP245" s="51"/>
      <c r="GQ245" s="51"/>
      <c r="GR245" s="51"/>
      <c r="GS245" s="51"/>
      <c r="GT245" s="51"/>
      <c r="GU245" s="51"/>
      <c r="GV245" s="51"/>
      <c r="GW245" s="51"/>
      <c r="GX245" s="51"/>
      <c r="GY245" s="51"/>
      <c r="GZ245" s="51"/>
      <c r="HA245" s="51"/>
      <c r="HB245" s="51"/>
      <c r="HC245" s="51"/>
      <c r="HD245" s="51"/>
      <c r="HE245" s="51"/>
      <c r="HF245" s="51"/>
      <c r="HG245" s="51"/>
      <c r="HH245" s="51"/>
      <c r="HI245" s="51"/>
      <c r="HJ245" s="51"/>
    </row>
    <row r="246" spans="1:218" s="12" customFormat="1" ht="15.5" x14ac:dyDescent="0.35">
      <c r="C246" s="142" t="s">
        <v>501</v>
      </c>
      <c r="D246" s="142"/>
      <c r="E246" s="142"/>
      <c r="F246" s="158" t="s">
        <v>208</v>
      </c>
      <c r="G246" s="7" t="s">
        <v>46</v>
      </c>
      <c r="H246" s="160" t="s">
        <v>364</v>
      </c>
      <c r="I246" s="90"/>
      <c r="J246" s="11"/>
      <c r="K246" s="7">
        <v>11.79</v>
      </c>
      <c r="L246" s="7">
        <v>10.32</v>
      </c>
      <c r="M246" s="152">
        <f t="shared" ref="M246:M284" si="15">SUM(K246:L246)</f>
        <v>22.11</v>
      </c>
      <c r="N246" s="173">
        <v>8</v>
      </c>
      <c r="O246" s="173">
        <v>10</v>
      </c>
      <c r="P246" s="152">
        <f t="shared" ref="P246:P284" si="16">SUM(N246:O246)</f>
        <v>18</v>
      </c>
      <c r="Q246" s="274" t="s">
        <v>498</v>
      </c>
      <c r="R246" s="136">
        <v>8</v>
      </c>
      <c r="S246" s="51">
        <v>10</v>
      </c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  <c r="BJ246" s="51"/>
      <c r="BK246" s="51"/>
      <c r="BL246" s="51"/>
      <c r="BM246" s="51"/>
      <c r="BN246" s="51"/>
      <c r="BO246" s="51"/>
      <c r="BP246" s="51"/>
      <c r="BQ246" s="51"/>
      <c r="BR246" s="51"/>
      <c r="BS246" s="51"/>
      <c r="BT246" s="51"/>
      <c r="BU246" s="51"/>
      <c r="BV246" s="51"/>
      <c r="BW246" s="51"/>
      <c r="BX246" s="51"/>
      <c r="BY246" s="51"/>
      <c r="BZ246" s="51"/>
      <c r="CA246" s="51"/>
      <c r="CB246" s="51"/>
      <c r="CC246" s="51"/>
      <c r="CD246" s="51"/>
      <c r="CE246" s="51"/>
      <c r="CF246" s="51"/>
      <c r="CG246" s="51"/>
      <c r="CH246" s="51"/>
      <c r="CI246" s="51"/>
      <c r="CJ246" s="51"/>
      <c r="CK246" s="51"/>
      <c r="CL246" s="51"/>
      <c r="CM246" s="51"/>
      <c r="CN246" s="51"/>
      <c r="CO246" s="51"/>
      <c r="CP246" s="51"/>
      <c r="CQ246" s="51"/>
      <c r="CR246" s="51"/>
      <c r="CS246" s="51"/>
      <c r="CT246" s="51"/>
      <c r="CU246" s="51"/>
      <c r="CV246" s="51"/>
      <c r="CW246" s="51"/>
      <c r="CX246" s="51"/>
      <c r="CY246" s="51"/>
      <c r="CZ246" s="51"/>
      <c r="DA246" s="51"/>
      <c r="DB246" s="51"/>
      <c r="DC246" s="51"/>
      <c r="DD246" s="51"/>
      <c r="DE246" s="51"/>
      <c r="DF246" s="51"/>
      <c r="DG246" s="51"/>
      <c r="DH246" s="51"/>
      <c r="DI246" s="51"/>
      <c r="DJ246" s="51"/>
      <c r="DK246" s="51"/>
      <c r="DL246" s="51"/>
      <c r="DM246" s="51"/>
      <c r="DN246" s="51"/>
      <c r="DO246" s="51"/>
      <c r="DP246" s="51"/>
      <c r="DQ246" s="51"/>
      <c r="DR246" s="51"/>
      <c r="DS246" s="51"/>
      <c r="DT246" s="51"/>
      <c r="DU246" s="51"/>
      <c r="DV246" s="51"/>
      <c r="DW246" s="51"/>
      <c r="DX246" s="51"/>
      <c r="DY246" s="51"/>
      <c r="DZ246" s="51"/>
      <c r="EA246" s="51"/>
      <c r="EB246" s="51"/>
      <c r="EC246" s="51"/>
      <c r="ED246" s="51"/>
      <c r="EE246" s="51"/>
      <c r="EF246" s="51"/>
      <c r="EG246" s="51"/>
      <c r="EH246" s="51"/>
      <c r="EI246" s="51"/>
      <c r="EJ246" s="51"/>
      <c r="EK246" s="51"/>
      <c r="EL246" s="51"/>
      <c r="EM246" s="51"/>
      <c r="EN246" s="51"/>
      <c r="EO246" s="51"/>
      <c r="EP246" s="51"/>
      <c r="EQ246" s="51"/>
      <c r="ER246" s="51"/>
      <c r="ES246" s="51"/>
      <c r="ET246" s="51"/>
      <c r="EU246" s="51"/>
      <c r="EV246" s="51"/>
      <c r="EW246" s="51"/>
      <c r="EX246" s="51"/>
      <c r="EY246" s="51"/>
      <c r="EZ246" s="51"/>
      <c r="FA246" s="51"/>
      <c r="FB246" s="51"/>
      <c r="FC246" s="51"/>
      <c r="FD246" s="51"/>
      <c r="FE246" s="51"/>
      <c r="FF246" s="51"/>
      <c r="FG246" s="51"/>
      <c r="FH246" s="51"/>
      <c r="FI246" s="51"/>
      <c r="FJ246" s="51"/>
      <c r="FK246" s="51"/>
      <c r="FL246" s="51"/>
      <c r="FM246" s="51"/>
      <c r="FN246" s="51"/>
      <c r="FO246" s="51"/>
      <c r="FP246" s="51"/>
      <c r="FQ246" s="51"/>
      <c r="FR246" s="51"/>
      <c r="FS246" s="51"/>
      <c r="FT246" s="51"/>
      <c r="FU246" s="51"/>
      <c r="FV246" s="51"/>
      <c r="FW246" s="51"/>
      <c r="FX246" s="51"/>
      <c r="FY246" s="51"/>
      <c r="FZ246" s="51"/>
      <c r="GA246" s="51"/>
      <c r="GB246" s="51"/>
      <c r="GC246" s="51"/>
      <c r="GD246" s="51"/>
      <c r="GE246" s="51"/>
      <c r="GF246" s="51"/>
      <c r="GG246" s="51"/>
      <c r="GH246" s="51"/>
      <c r="GI246" s="51"/>
      <c r="GJ246" s="51"/>
      <c r="GK246" s="51"/>
      <c r="GL246" s="51"/>
      <c r="GM246" s="51"/>
      <c r="GN246" s="51"/>
      <c r="GO246" s="51"/>
      <c r="GP246" s="51"/>
      <c r="GQ246" s="51"/>
      <c r="GR246" s="51"/>
      <c r="GS246" s="51"/>
      <c r="GT246" s="51"/>
      <c r="GU246" s="51"/>
      <c r="GV246" s="51"/>
      <c r="GW246" s="51"/>
      <c r="GX246" s="51"/>
      <c r="GY246" s="51"/>
      <c r="GZ246" s="51"/>
      <c r="HA246" s="51"/>
      <c r="HB246" s="51"/>
      <c r="HC246" s="51"/>
      <c r="HD246" s="51"/>
      <c r="HE246" s="51"/>
      <c r="HF246" s="51"/>
      <c r="HG246" s="51"/>
      <c r="HH246" s="51"/>
      <c r="HI246" s="51"/>
      <c r="HJ246" s="51"/>
    </row>
    <row r="247" spans="1:218" s="12" customFormat="1" ht="15.5" x14ac:dyDescent="0.35">
      <c r="C247" s="142" t="s">
        <v>501</v>
      </c>
      <c r="D247" s="7"/>
      <c r="E247" s="7"/>
      <c r="F247" s="158" t="s">
        <v>208</v>
      </c>
      <c r="G247" s="7" t="s">
        <v>46</v>
      </c>
      <c r="H247" s="160" t="s">
        <v>407</v>
      </c>
      <c r="I247" s="90"/>
      <c r="J247" s="11"/>
      <c r="K247" s="4">
        <v>22.5</v>
      </c>
      <c r="L247" s="4">
        <v>10.89</v>
      </c>
      <c r="M247" s="174">
        <f t="shared" si="15"/>
        <v>33.39</v>
      </c>
      <c r="N247" s="11"/>
      <c r="O247" s="173">
        <v>9</v>
      </c>
      <c r="P247" s="174">
        <f t="shared" si="16"/>
        <v>9</v>
      </c>
      <c r="Q247" s="274"/>
      <c r="R247" s="136"/>
      <c r="S247" s="51">
        <v>9</v>
      </c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51"/>
      <c r="AQ247" s="51"/>
      <c r="AR247" s="51"/>
      <c r="AS247" s="51"/>
      <c r="AT247" s="51"/>
      <c r="AU247" s="51"/>
      <c r="AV247" s="51"/>
      <c r="AW247" s="51"/>
      <c r="AX247" s="51"/>
      <c r="AY247" s="51"/>
      <c r="AZ247" s="51"/>
      <c r="BA247" s="51"/>
      <c r="BB247" s="51"/>
      <c r="BC247" s="51"/>
      <c r="BD247" s="51"/>
      <c r="BE247" s="51"/>
      <c r="BF247" s="51"/>
      <c r="BG247" s="51"/>
      <c r="BH247" s="51"/>
      <c r="BI247" s="51"/>
      <c r="BJ247" s="51"/>
      <c r="BK247" s="51"/>
      <c r="BL247" s="51"/>
      <c r="BM247" s="51"/>
      <c r="BN247" s="51"/>
      <c r="BO247" s="51"/>
      <c r="BP247" s="51"/>
      <c r="BQ247" s="51"/>
      <c r="BR247" s="51"/>
      <c r="BS247" s="51"/>
      <c r="BT247" s="51"/>
      <c r="BU247" s="51"/>
      <c r="BV247" s="51"/>
      <c r="BW247" s="51"/>
      <c r="BX247" s="51"/>
      <c r="BY247" s="51"/>
      <c r="BZ247" s="51"/>
      <c r="CA247" s="51"/>
      <c r="CB247" s="51"/>
      <c r="CC247" s="51"/>
      <c r="CD247" s="51"/>
      <c r="CE247" s="51"/>
      <c r="CF247" s="51"/>
      <c r="CG247" s="51"/>
      <c r="CH247" s="51"/>
      <c r="CI247" s="51"/>
      <c r="CJ247" s="51"/>
      <c r="CK247" s="51"/>
      <c r="CL247" s="51"/>
      <c r="CM247" s="51"/>
      <c r="CN247" s="51"/>
      <c r="CO247" s="51"/>
      <c r="CP247" s="51"/>
      <c r="CQ247" s="51"/>
      <c r="CR247" s="51"/>
      <c r="CS247" s="51"/>
      <c r="CT247" s="51"/>
      <c r="CU247" s="51"/>
      <c r="CV247" s="51"/>
      <c r="CW247" s="51"/>
      <c r="CX247" s="51"/>
      <c r="CY247" s="51"/>
      <c r="CZ247" s="51"/>
      <c r="DA247" s="51"/>
      <c r="DB247" s="51"/>
      <c r="DC247" s="51"/>
      <c r="DD247" s="51"/>
      <c r="DE247" s="51"/>
      <c r="DF247" s="51"/>
      <c r="DG247" s="51"/>
      <c r="DH247" s="51"/>
      <c r="DI247" s="51"/>
      <c r="DJ247" s="51"/>
      <c r="DK247" s="51"/>
      <c r="DL247" s="51"/>
      <c r="DM247" s="51"/>
      <c r="DN247" s="51"/>
      <c r="DO247" s="51"/>
      <c r="DP247" s="51"/>
      <c r="DQ247" s="51"/>
      <c r="DR247" s="51"/>
      <c r="DS247" s="51"/>
      <c r="DT247" s="51"/>
      <c r="DU247" s="51"/>
      <c r="DV247" s="51"/>
      <c r="DW247" s="51"/>
      <c r="DX247" s="51"/>
      <c r="DY247" s="51"/>
      <c r="DZ247" s="51"/>
      <c r="EA247" s="51"/>
      <c r="EB247" s="51"/>
      <c r="EC247" s="51"/>
      <c r="ED247" s="51"/>
      <c r="EE247" s="51"/>
      <c r="EF247" s="51"/>
      <c r="EG247" s="51"/>
      <c r="EH247" s="51"/>
      <c r="EI247" s="51"/>
      <c r="EJ247" s="51"/>
      <c r="EK247" s="51"/>
      <c r="EL247" s="51"/>
      <c r="EM247" s="51"/>
      <c r="EN247" s="51"/>
      <c r="EO247" s="51"/>
      <c r="EP247" s="51"/>
      <c r="EQ247" s="51"/>
      <c r="ER247" s="51"/>
      <c r="ES247" s="51"/>
      <c r="ET247" s="51"/>
      <c r="EU247" s="51"/>
      <c r="EV247" s="51"/>
      <c r="EW247" s="51"/>
      <c r="EX247" s="51"/>
      <c r="EY247" s="51"/>
      <c r="EZ247" s="51"/>
      <c r="FA247" s="51"/>
      <c r="FB247" s="51"/>
      <c r="FC247" s="51"/>
      <c r="FD247" s="51"/>
      <c r="FE247" s="51"/>
      <c r="FF247" s="51"/>
      <c r="FG247" s="51"/>
      <c r="FH247" s="51"/>
      <c r="FI247" s="51"/>
      <c r="FJ247" s="51"/>
      <c r="FK247" s="51"/>
      <c r="FL247" s="51"/>
      <c r="FM247" s="51"/>
      <c r="FN247" s="51"/>
      <c r="FO247" s="51"/>
      <c r="FP247" s="51"/>
      <c r="FQ247" s="51"/>
      <c r="FR247" s="51"/>
      <c r="FS247" s="51"/>
      <c r="FT247" s="51"/>
      <c r="FU247" s="51"/>
      <c r="FV247" s="51"/>
      <c r="FW247" s="51"/>
      <c r="FX247" s="51"/>
      <c r="FY247" s="51"/>
      <c r="FZ247" s="51"/>
      <c r="GA247" s="51"/>
      <c r="GB247" s="51"/>
      <c r="GC247" s="51"/>
      <c r="GD247" s="51"/>
      <c r="GE247" s="51"/>
      <c r="GF247" s="51"/>
      <c r="GG247" s="51"/>
      <c r="GH247" s="51"/>
      <c r="GI247" s="51"/>
      <c r="GJ247" s="51"/>
      <c r="GK247" s="51"/>
      <c r="GL247" s="51"/>
      <c r="GM247" s="51"/>
      <c r="GN247" s="51"/>
      <c r="GO247" s="51"/>
      <c r="GP247" s="51"/>
      <c r="GQ247" s="51"/>
      <c r="GR247" s="51"/>
      <c r="GS247" s="51"/>
      <c r="GT247" s="51"/>
      <c r="GU247" s="51"/>
      <c r="GV247" s="51"/>
      <c r="GW247" s="51"/>
      <c r="GX247" s="51"/>
      <c r="GY247" s="51"/>
      <c r="GZ247" s="51"/>
      <c r="HA247" s="51"/>
      <c r="HB247" s="51"/>
      <c r="HC247" s="51"/>
      <c r="HD247" s="51"/>
      <c r="HE247" s="51"/>
      <c r="HF247" s="51"/>
      <c r="HG247" s="51"/>
      <c r="HH247" s="51"/>
      <c r="HI247" s="51"/>
      <c r="HJ247" s="51"/>
    </row>
    <row r="248" spans="1:218" s="12" customFormat="1" ht="15.5" x14ac:dyDescent="0.35">
      <c r="C248" s="142" t="s">
        <v>501</v>
      </c>
      <c r="D248" s="142"/>
      <c r="E248" s="142"/>
      <c r="F248" s="158" t="s">
        <v>208</v>
      </c>
      <c r="G248" s="7" t="s">
        <v>46</v>
      </c>
      <c r="H248" s="160" t="s">
        <v>372</v>
      </c>
      <c r="I248" s="90"/>
      <c r="J248" s="11"/>
      <c r="K248" s="4">
        <v>12.01</v>
      </c>
      <c r="L248" s="4">
        <v>11.69</v>
      </c>
      <c r="M248" s="174">
        <f t="shared" si="15"/>
        <v>23.7</v>
      </c>
      <c r="N248" s="173">
        <v>7</v>
      </c>
      <c r="O248" s="173">
        <v>8</v>
      </c>
      <c r="P248" s="174">
        <f t="shared" si="16"/>
        <v>15</v>
      </c>
      <c r="Q248" s="274"/>
      <c r="R248" s="136">
        <v>7</v>
      </c>
      <c r="S248" s="51">
        <v>8</v>
      </c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51"/>
      <c r="AN248" s="51"/>
      <c r="AO248" s="51"/>
      <c r="AP248" s="51"/>
      <c r="AQ248" s="51"/>
      <c r="AR248" s="51"/>
      <c r="AS248" s="51"/>
      <c r="AT248" s="51"/>
      <c r="AU248" s="51"/>
      <c r="AV248" s="51"/>
      <c r="AW248" s="51"/>
      <c r="AX248" s="51"/>
      <c r="AY248" s="51"/>
      <c r="AZ248" s="51"/>
      <c r="BA248" s="51"/>
      <c r="BB248" s="51"/>
      <c r="BC248" s="51"/>
      <c r="BD248" s="51"/>
      <c r="BE248" s="51"/>
      <c r="BF248" s="51"/>
      <c r="BG248" s="51"/>
      <c r="BH248" s="51"/>
      <c r="BI248" s="51"/>
      <c r="BJ248" s="51"/>
      <c r="BK248" s="51"/>
      <c r="BL248" s="51"/>
      <c r="BM248" s="51"/>
      <c r="BN248" s="51"/>
      <c r="BO248" s="51"/>
      <c r="BP248" s="51"/>
      <c r="BQ248" s="51"/>
      <c r="BR248" s="51"/>
      <c r="BS248" s="51"/>
      <c r="BT248" s="51"/>
      <c r="BU248" s="51"/>
      <c r="BV248" s="51"/>
      <c r="BW248" s="51"/>
      <c r="BX248" s="51"/>
      <c r="BY248" s="51"/>
      <c r="BZ248" s="51"/>
      <c r="CA248" s="51"/>
      <c r="CB248" s="51"/>
      <c r="CC248" s="51"/>
      <c r="CD248" s="51"/>
      <c r="CE248" s="51"/>
      <c r="CF248" s="51"/>
      <c r="CG248" s="51"/>
      <c r="CH248" s="51"/>
      <c r="CI248" s="51"/>
      <c r="CJ248" s="51"/>
      <c r="CK248" s="51"/>
      <c r="CL248" s="51"/>
      <c r="CM248" s="51"/>
      <c r="CN248" s="51"/>
      <c r="CO248" s="51"/>
      <c r="CP248" s="51"/>
      <c r="CQ248" s="51"/>
      <c r="CR248" s="51"/>
      <c r="CS248" s="51"/>
      <c r="CT248" s="51"/>
      <c r="CU248" s="51"/>
      <c r="CV248" s="51"/>
      <c r="CW248" s="51"/>
      <c r="CX248" s="51"/>
      <c r="CY248" s="51"/>
      <c r="CZ248" s="51"/>
      <c r="DA248" s="51"/>
      <c r="DB248" s="51"/>
      <c r="DC248" s="51"/>
      <c r="DD248" s="51"/>
      <c r="DE248" s="51"/>
      <c r="DF248" s="51"/>
      <c r="DG248" s="51"/>
      <c r="DH248" s="51"/>
      <c r="DI248" s="51"/>
      <c r="DJ248" s="51"/>
      <c r="DK248" s="51"/>
      <c r="DL248" s="51"/>
      <c r="DM248" s="51"/>
      <c r="DN248" s="51"/>
      <c r="DO248" s="51"/>
      <c r="DP248" s="51"/>
      <c r="DQ248" s="51"/>
      <c r="DR248" s="51"/>
      <c r="DS248" s="51"/>
      <c r="DT248" s="51"/>
      <c r="DU248" s="51"/>
      <c r="DV248" s="51"/>
      <c r="DW248" s="51"/>
      <c r="DX248" s="51"/>
      <c r="DY248" s="51"/>
      <c r="DZ248" s="51"/>
      <c r="EA248" s="51"/>
      <c r="EB248" s="51"/>
      <c r="EC248" s="51"/>
      <c r="ED248" s="51"/>
      <c r="EE248" s="51"/>
      <c r="EF248" s="51"/>
      <c r="EG248" s="51"/>
      <c r="EH248" s="51"/>
      <c r="EI248" s="51"/>
      <c r="EJ248" s="51"/>
      <c r="EK248" s="51"/>
      <c r="EL248" s="51"/>
      <c r="EM248" s="51"/>
      <c r="EN248" s="51"/>
      <c r="EO248" s="51"/>
      <c r="EP248" s="51"/>
      <c r="EQ248" s="51"/>
      <c r="ER248" s="51"/>
      <c r="ES248" s="51"/>
      <c r="ET248" s="51"/>
      <c r="EU248" s="51"/>
      <c r="EV248" s="51"/>
      <c r="EW248" s="51"/>
      <c r="EX248" s="51"/>
      <c r="EY248" s="51"/>
      <c r="EZ248" s="51"/>
      <c r="FA248" s="51"/>
      <c r="FB248" s="51"/>
      <c r="FC248" s="51"/>
      <c r="FD248" s="51"/>
      <c r="FE248" s="51"/>
      <c r="FF248" s="51"/>
      <c r="FG248" s="51"/>
      <c r="FH248" s="51"/>
      <c r="FI248" s="51"/>
      <c r="FJ248" s="51"/>
      <c r="FK248" s="51"/>
      <c r="FL248" s="51"/>
      <c r="FM248" s="51"/>
      <c r="FN248" s="51"/>
      <c r="FO248" s="51"/>
      <c r="FP248" s="51"/>
      <c r="FQ248" s="51"/>
      <c r="FR248" s="51"/>
      <c r="FS248" s="51"/>
      <c r="FT248" s="51"/>
      <c r="FU248" s="51"/>
      <c r="FV248" s="51"/>
      <c r="FW248" s="51"/>
      <c r="FX248" s="51"/>
      <c r="FY248" s="51"/>
      <c r="FZ248" s="51"/>
      <c r="GA248" s="51"/>
      <c r="GB248" s="51"/>
      <c r="GC248" s="51"/>
      <c r="GD248" s="51"/>
      <c r="GE248" s="51"/>
      <c r="GF248" s="51"/>
      <c r="GG248" s="51"/>
      <c r="GH248" s="51"/>
      <c r="GI248" s="51"/>
      <c r="GJ248" s="51"/>
      <c r="GK248" s="51"/>
      <c r="GL248" s="51"/>
      <c r="GM248" s="51"/>
      <c r="GN248" s="51"/>
      <c r="GO248" s="51"/>
      <c r="GP248" s="51"/>
      <c r="GQ248" s="51"/>
      <c r="GR248" s="51"/>
      <c r="GS248" s="51"/>
      <c r="GT248" s="51"/>
      <c r="GU248" s="51"/>
      <c r="GV248" s="51"/>
      <c r="GW248" s="51"/>
      <c r="GX248" s="51"/>
      <c r="GY248" s="51"/>
      <c r="GZ248" s="51"/>
      <c r="HA248" s="51"/>
      <c r="HB248" s="51"/>
      <c r="HC248" s="51"/>
      <c r="HD248" s="51"/>
      <c r="HE248" s="51"/>
      <c r="HF248" s="51"/>
      <c r="HG248" s="51"/>
      <c r="HH248" s="51"/>
      <c r="HI248" s="51"/>
      <c r="HJ248" s="51"/>
    </row>
    <row r="249" spans="1:218" s="12" customFormat="1" ht="15.5" x14ac:dyDescent="0.35">
      <c r="C249" s="142" t="s">
        <v>501</v>
      </c>
      <c r="D249" s="7"/>
      <c r="E249" s="7"/>
      <c r="F249" s="158" t="s">
        <v>210</v>
      </c>
      <c r="G249" s="7" t="s">
        <v>46</v>
      </c>
      <c r="H249" s="160" t="s">
        <v>416</v>
      </c>
      <c r="I249" s="90"/>
      <c r="J249" s="11"/>
      <c r="K249" s="4">
        <v>23.69</v>
      </c>
      <c r="L249" s="4">
        <v>11.73</v>
      </c>
      <c r="M249" s="174">
        <f t="shared" si="15"/>
        <v>35.42</v>
      </c>
      <c r="N249" s="11"/>
      <c r="O249" s="173">
        <v>7</v>
      </c>
      <c r="P249" s="174">
        <f t="shared" si="16"/>
        <v>7</v>
      </c>
      <c r="Q249" s="274"/>
      <c r="R249" s="136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  <c r="AP249" s="51"/>
      <c r="AQ249" s="51"/>
      <c r="AR249" s="51"/>
      <c r="AS249" s="51"/>
      <c r="AT249" s="51"/>
      <c r="AU249" s="51"/>
      <c r="AV249" s="51"/>
      <c r="AW249" s="51"/>
      <c r="AX249" s="51"/>
      <c r="AY249" s="51"/>
      <c r="AZ249" s="51"/>
      <c r="BA249" s="51"/>
      <c r="BB249" s="51"/>
      <c r="BC249" s="51"/>
      <c r="BD249" s="51"/>
      <c r="BE249" s="51"/>
      <c r="BF249" s="51"/>
      <c r="BG249" s="51"/>
      <c r="BH249" s="51"/>
      <c r="BI249" s="51"/>
      <c r="BJ249" s="51"/>
      <c r="BK249" s="51"/>
      <c r="BL249" s="51"/>
      <c r="BM249" s="51"/>
      <c r="BN249" s="51"/>
      <c r="BO249" s="51"/>
      <c r="BP249" s="51"/>
      <c r="BQ249" s="51"/>
      <c r="BR249" s="51"/>
      <c r="BS249" s="51"/>
      <c r="BT249" s="51"/>
      <c r="BU249" s="51"/>
      <c r="BV249" s="51"/>
      <c r="BW249" s="51"/>
      <c r="BX249" s="51"/>
      <c r="BY249" s="51"/>
      <c r="BZ249" s="51"/>
      <c r="CA249" s="51"/>
      <c r="CB249" s="51"/>
      <c r="CC249" s="51"/>
      <c r="CD249" s="51"/>
      <c r="CE249" s="51"/>
      <c r="CF249" s="51"/>
      <c r="CG249" s="51"/>
      <c r="CH249" s="51"/>
      <c r="CI249" s="51"/>
      <c r="CJ249" s="51"/>
      <c r="CK249" s="51"/>
      <c r="CL249" s="51"/>
      <c r="CM249" s="51"/>
      <c r="CN249" s="51"/>
      <c r="CO249" s="51"/>
      <c r="CP249" s="51"/>
      <c r="CQ249" s="51"/>
      <c r="CR249" s="51"/>
      <c r="CS249" s="51"/>
      <c r="CT249" s="51"/>
      <c r="CU249" s="51"/>
      <c r="CV249" s="51"/>
      <c r="CW249" s="51"/>
      <c r="CX249" s="51"/>
      <c r="CY249" s="51"/>
      <c r="CZ249" s="51"/>
      <c r="DA249" s="51"/>
      <c r="DB249" s="51"/>
      <c r="DC249" s="51"/>
      <c r="DD249" s="51"/>
      <c r="DE249" s="51"/>
      <c r="DF249" s="51"/>
      <c r="DG249" s="51"/>
      <c r="DH249" s="51"/>
      <c r="DI249" s="51"/>
      <c r="DJ249" s="51"/>
      <c r="DK249" s="51"/>
      <c r="DL249" s="51"/>
      <c r="DM249" s="51"/>
      <c r="DN249" s="51"/>
      <c r="DO249" s="51"/>
      <c r="DP249" s="51"/>
      <c r="DQ249" s="51"/>
      <c r="DR249" s="51"/>
      <c r="DS249" s="51"/>
      <c r="DT249" s="51"/>
      <c r="DU249" s="51"/>
      <c r="DV249" s="51"/>
      <c r="DW249" s="51"/>
      <c r="DX249" s="51"/>
      <c r="DY249" s="51"/>
      <c r="DZ249" s="51"/>
      <c r="EA249" s="51"/>
      <c r="EB249" s="51"/>
      <c r="EC249" s="51"/>
      <c r="ED249" s="51"/>
      <c r="EE249" s="51"/>
      <c r="EF249" s="51"/>
      <c r="EG249" s="51"/>
      <c r="EH249" s="51"/>
      <c r="EI249" s="51"/>
      <c r="EJ249" s="51"/>
      <c r="EK249" s="51"/>
      <c r="EL249" s="51"/>
      <c r="EM249" s="51"/>
      <c r="EN249" s="51"/>
      <c r="EO249" s="51"/>
      <c r="EP249" s="51"/>
      <c r="EQ249" s="51"/>
      <c r="ER249" s="51"/>
      <c r="ES249" s="51"/>
      <c r="ET249" s="51"/>
      <c r="EU249" s="51"/>
      <c r="EV249" s="51"/>
      <c r="EW249" s="51"/>
      <c r="EX249" s="51"/>
      <c r="EY249" s="51"/>
      <c r="EZ249" s="51"/>
      <c r="FA249" s="51"/>
      <c r="FB249" s="51"/>
      <c r="FC249" s="51"/>
      <c r="FD249" s="51"/>
      <c r="FE249" s="51"/>
      <c r="FF249" s="51"/>
      <c r="FG249" s="51"/>
      <c r="FH249" s="51"/>
      <c r="FI249" s="51"/>
      <c r="FJ249" s="51"/>
      <c r="FK249" s="51"/>
      <c r="FL249" s="51"/>
      <c r="FM249" s="51"/>
      <c r="FN249" s="51"/>
      <c r="FO249" s="51"/>
      <c r="FP249" s="51"/>
      <c r="FQ249" s="51"/>
      <c r="FR249" s="51"/>
      <c r="FS249" s="51"/>
      <c r="FT249" s="51"/>
      <c r="FU249" s="51"/>
      <c r="FV249" s="51"/>
      <c r="FW249" s="51"/>
      <c r="FX249" s="51"/>
      <c r="FY249" s="51"/>
      <c r="FZ249" s="51"/>
      <c r="GA249" s="51"/>
      <c r="GB249" s="51"/>
      <c r="GC249" s="51"/>
      <c r="GD249" s="51"/>
      <c r="GE249" s="51"/>
      <c r="GF249" s="51"/>
      <c r="GG249" s="51"/>
      <c r="GH249" s="51"/>
      <c r="GI249" s="51"/>
      <c r="GJ249" s="51"/>
      <c r="GK249" s="51"/>
      <c r="GL249" s="51"/>
      <c r="GM249" s="51"/>
      <c r="GN249" s="51"/>
      <c r="GO249" s="51"/>
      <c r="GP249" s="51"/>
      <c r="GQ249" s="51"/>
      <c r="GR249" s="51"/>
      <c r="GS249" s="51"/>
      <c r="GT249" s="51"/>
      <c r="GU249" s="51"/>
      <c r="GV249" s="51"/>
      <c r="GW249" s="51"/>
      <c r="GX249" s="51"/>
      <c r="GY249" s="51"/>
      <c r="GZ249" s="51"/>
      <c r="HA249" s="51"/>
      <c r="HB249" s="51"/>
      <c r="HC249" s="51"/>
      <c r="HD249" s="51"/>
      <c r="HE249" s="51"/>
      <c r="HF249" s="51"/>
      <c r="HG249" s="51"/>
      <c r="HH249" s="51"/>
      <c r="HI249" s="51"/>
      <c r="HJ249" s="51"/>
    </row>
    <row r="250" spans="1:218" s="12" customFormat="1" ht="15.5" x14ac:dyDescent="0.35">
      <c r="C250" s="142" t="s">
        <v>501</v>
      </c>
      <c r="D250" s="142"/>
      <c r="E250" s="142"/>
      <c r="F250" s="158" t="s">
        <v>208</v>
      </c>
      <c r="G250" s="7" t="s">
        <v>46</v>
      </c>
      <c r="H250" s="160" t="s">
        <v>365</v>
      </c>
      <c r="I250" s="90"/>
      <c r="J250" s="11"/>
      <c r="K250" s="7">
        <v>11.75</v>
      </c>
      <c r="L250" s="7">
        <v>11.97</v>
      </c>
      <c r="M250" s="152">
        <f t="shared" si="15"/>
        <v>23.72</v>
      </c>
      <c r="N250" s="173">
        <v>9</v>
      </c>
      <c r="O250" s="173">
        <v>6</v>
      </c>
      <c r="P250" s="152">
        <f t="shared" si="16"/>
        <v>15</v>
      </c>
      <c r="Q250" s="274"/>
      <c r="R250" s="136">
        <v>9</v>
      </c>
      <c r="S250" s="51">
        <v>7</v>
      </c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  <c r="AO250" s="51"/>
      <c r="AP250" s="51"/>
      <c r="AQ250" s="51"/>
      <c r="AR250" s="51"/>
      <c r="AS250" s="51"/>
      <c r="AT250" s="51"/>
      <c r="AU250" s="51"/>
      <c r="AV250" s="51"/>
      <c r="AW250" s="51"/>
      <c r="AX250" s="51"/>
      <c r="AY250" s="51"/>
      <c r="AZ250" s="51"/>
      <c r="BA250" s="51"/>
      <c r="BB250" s="51"/>
      <c r="BC250" s="51"/>
      <c r="BD250" s="51"/>
      <c r="BE250" s="51"/>
      <c r="BF250" s="51"/>
      <c r="BG250" s="51"/>
      <c r="BH250" s="51"/>
      <c r="BI250" s="51"/>
      <c r="BJ250" s="51"/>
      <c r="BK250" s="51"/>
      <c r="BL250" s="51"/>
      <c r="BM250" s="51"/>
      <c r="BN250" s="51"/>
      <c r="BO250" s="51"/>
      <c r="BP250" s="51"/>
      <c r="BQ250" s="51"/>
      <c r="BR250" s="51"/>
      <c r="BS250" s="51"/>
      <c r="BT250" s="51"/>
      <c r="BU250" s="51"/>
      <c r="BV250" s="51"/>
      <c r="BW250" s="51"/>
      <c r="BX250" s="51"/>
      <c r="BY250" s="51"/>
      <c r="BZ250" s="51"/>
      <c r="CA250" s="51"/>
      <c r="CB250" s="51"/>
      <c r="CC250" s="51"/>
      <c r="CD250" s="51"/>
      <c r="CE250" s="51"/>
      <c r="CF250" s="51"/>
      <c r="CG250" s="51"/>
      <c r="CH250" s="51"/>
      <c r="CI250" s="51"/>
      <c r="CJ250" s="51"/>
      <c r="CK250" s="51"/>
      <c r="CL250" s="51"/>
      <c r="CM250" s="51"/>
      <c r="CN250" s="51"/>
      <c r="CO250" s="51"/>
      <c r="CP250" s="51"/>
      <c r="CQ250" s="51"/>
      <c r="CR250" s="51"/>
      <c r="CS250" s="51"/>
      <c r="CT250" s="51"/>
      <c r="CU250" s="51"/>
      <c r="CV250" s="51"/>
      <c r="CW250" s="51"/>
      <c r="CX250" s="51"/>
      <c r="CY250" s="51"/>
      <c r="CZ250" s="51"/>
      <c r="DA250" s="51"/>
      <c r="DB250" s="51"/>
      <c r="DC250" s="51"/>
      <c r="DD250" s="51"/>
      <c r="DE250" s="51"/>
      <c r="DF250" s="51"/>
      <c r="DG250" s="51"/>
      <c r="DH250" s="51"/>
      <c r="DI250" s="51"/>
      <c r="DJ250" s="51"/>
      <c r="DK250" s="51"/>
      <c r="DL250" s="51"/>
      <c r="DM250" s="51"/>
      <c r="DN250" s="51"/>
      <c r="DO250" s="51"/>
      <c r="DP250" s="51"/>
      <c r="DQ250" s="51"/>
      <c r="DR250" s="51"/>
      <c r="DS250" s="51"/>
      <c r="DT250" s="51"/>
      <c r="DU250" s="51"/>
      <c r="DV250" s="51"/>
      <c r="DW250" s="51"/>
      <c r="DX250" s="51"/>
      <c r="DY250" s="51"/>
      <c r="DZ250" s="51"/>
      <c r="EA250" s="51"/>
      <c r="EB250" s="51"/>
      <c r="EC250" s="51"/>
      <c r="ED250" s="51"/>
      <c r="EE250" s="51"/>
      <c r="EF250" s="51"/>
      <c r="EG250" s="51"/>
      <c r="EH250" s="51"/>
      <c r="EI250" s="51"/>
      <c r="EJ250" s="51"/>
      <c r="EK250" s="51"/>
      <c r="EL250" s="51"/>
      <c r="EM250" s="51"/>
      <c r="EN250" s="51"/>
      <c r="EO250" s="51"/>
      <c r="EP250" s="51"/>
      <c r="EQ250" s="51"/>
      <c r="ER250" s="51"/>
      <c r="ES250" s="51"/>
      <c r="ET250" s="51"/>
      <c r="EU250" s="51"/>
      <c r="EV250" s="51"/>
      <c r="EW250" s="51"/>
      <c r="EX250" s="51"/>
      <c r="EY250" s="51"/>
      <c r="EZ250" s="51"/>
      <c r="FA250" s="51"/>
      <c r="FB250" s="51"/>
      <c r="FC250" s="51"/>
      <c r="FD250" s="51"/>
      <c r="FE250" s="51"/>
      <c r="FF250" s="51"/>
      <c r="FG250" s="51"/>
      <c r="FH250" s="51"/>
      <c r="FI250" s="51"/>
      <c r="FJ250" s="51"/>
      <c r="FK250" s="51"/>
      <c r="FL250" s="51"/>
      <c r="FM250" s="51"/>
      <c r="FN250" s="51"/>
      <c r="FO250" s="51"/>
      <c r="FP250" s="51"/>
      <c r="FQ250" s="51"/>
      <c r="FR250" s="51"/>
      <c r="FS250" s="51"/>
      <c r="FT250" s="51"/>
      <c r="FU250" s="51"/>
      <c r="FV250" s="51"/>
      <c r="FW250" s="51"/>
      <c r="FX250" s="51"/>
      <c r="FY250" s="51"/>
      <c r="FZ250" s="51"/>
      <c r="GA250" s="51"/>
      <c r="GB250" s="51"/>
      <c r="GC250" s="51"/>
      <c r="GD250" s="51"/>
      <c r="GE250" s="51"/>
      <c r="GF250" s="51"/>
      <c r="GG250" s="51"/>
      <c r="GH250" s="51"/>
      <c r="GI250" s="51"/>
      <c r="GJ250" s="51"/>
      <c r="GK250" s="51"/>
      <c r="GL250" s="51"/>
      <c r="GM250" s="51"/>
      <c r="GN250" s="51"/>
      <c r="GO250" s="51"/>
      <c r="GP250" s="51"/>
      <c r="GQ250" s="51"/>
      <c r="GR250" s="51"/>
      <c r="GS250" s="51"/>
      <c r="GT250" s="51"/>
      <c r="GU250" s="51"/>
      <c r="GV250" s="51"/>
      <c r="GW250" s="51"/>
      <c r="GX250" s="51"/>
      <c r="GY250" s="51"/>
      <c r="GZ250" s="51"/>
      <c r="HA250" s="51"/>
      <c r="HB250" s="51"/>
      <c r="HC250" s="51"/>
      <c r="HD250" s="51"/>
      <c r="HE250" s="51"/>
      <c r="HF250" s="51"/>
      <c r="HG250" s="51"/>
      <c r="HH250" s="51"/>
      <c r="HI250" s="51"/>
      <c r="HJ250" s="51"/>
    </row>
    <row r="251" spans="1:218" s="12" customFormat="1" ht="15.5" x14ac:dyDescent="0.35">
      <c r="C251" s="142" t="s">
        <v>501</v>
      </c>
      <c r="D251" s="142"/>
      <c r="E251" s="142"/>
      <c r="F251" s="158" t="s">
        <v>208</v>
      </c>
      <c r="G251" s="7" t="s">
        <v>46</v>
      </c>
      <c r="H251" s="160" t="s">
        <v>370</v>
      </c>
      <c r="I251" s="90"/>
      <c r="J251" s="11"/>
      <c r="K251" s="4">
        <v>17.45</v>
      </c>
      <c r="L251" s="4">
        <v>12.54</v>
      </c>
      <c r="M251" s="174">
        <f t="shared" si="15"/>
        <v>29.99</v>
      </c>
      <c r="N251" s="11"/>
      <c r="O251" s="173">
        <v>5</v>
      </c>
      <c r="P251" s="174">
        <f t="shared" si="16"/>
        <v>5</v>
      </c>
      <c r="Q251" s="274"/>
      <c r="R251" s="136">
        <v>1</v>
      </c>
      <c r="S251" s="51">
        <v>6</v>
      </c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  <c r="AV251" s="51"/>
      <c r="AW251" s="51"/>
      <c r="AX251" s="51"/>
      <c r="AY251" s="51"/>
      <c r="AZ251" s="51"/>
      <c r="BA251" s="51"/>
      <c r="BB251" s="51"/>
      <c r="BC251" s="51"/>
      <c r="BD251" s="51"/>
      <c r="BE251" s="51"/>
      <c r="BF251" s="51"/>
      <c r="BG251" s="51"/>
      <c r="BH251" s="51"/>
      <c r="BI251" s="51"/>
      <c r="BJ251" s="51"/>
      <c r="BK251" s="51"/>
      <c r="BL251" s="51"/>
      <c r="BM251" s="51"/>
      <c r="BN251" s="51"/>
      <c r="BO251" s="51"/>
      <c r="BP251" s="51"/>
      <c r="BQ251" s="51"/>
      <c r="BR251" s="51"/>
      <c r="BS251" s="51"/>
      <c r="BT251" s="51"/>
      <c r="BU251" s="51"/>
      <c r="BV251" s="51"/>
      <c r="BW251" s="51"/>
      <c r="BX251" s="51"/>
      <c r="BY251" s="51"/>
      <c r="BZ251" s="51"/>
      <c r="CA251" s="51"/>
      <c r="CB251" s="51"/>
      <c r="CC251" s="51"/>
      <c r="CD251" s="51"/>
      <c r="CE251" s="51"/>
      <c r="CF251" s="51"/>
      <c r="CG251" s="51"/>
      <c r="CH251" s="51"/>
      <c r="CI251" s="51"/>
      <c r="CJ251" s="51"/>
      <c r="CK251" s="51"/>
      <c r="CL251" s="51"/>
      <c r="CM251" s="51"/>
      <c r="CN251" s="51"/>
      <c r="CO251" s="51"/>
      <c r="CP251" s="51"/>
      <c r="CQ251" s="51"/>
      <c r="CR251" s="51"/>
      <c r="CS251" s="51"/>
      <c r="CT251" s="51"/>
      <c r="CU251" s="51"/>
      <c r="CV251" s="51"/>
      <c r="CW251" s="51"/>
      <c r="CX251" s="51"/>
      <c r="CY251" s="51"/>
      <c r="CZ251" s="51"/>
      <c r="DA251" s="51"/>
      <c r="DB251" s="51"/>
      <c r="DC251" s="51"/>
      <c r="DD251" s="51"/>
      <c r="DE251" s="51"/>
      <c r="DF251" s="51"/>
      <c r="DG251" s="51"/>
      <c r="DH251" s="51"/>
      <c r="DI251" s="51"/>
      <c r="DJ251" s="51"/>
      <c r="DK251" s="51"/>
      <c r="DL251" s="51"/>
      <c r="DM251" s="51"/>
      <c r="DN251" s="51"/>
      <c r="DO251" s="51"/>
      <c r="DP251" s="51"/>
      <c r="DQ251" s="51"/>
      <c r="DR251" s="51"/>
      <c r="DS251" s="51"/>
      <c r="DT251" s="51"/>
      <c r="DU251" s="51"/>
      <c r="DV251" s="51"/>
      <c r="DW251" s="51"/>
      <c r="DX251" s="51"/>
      <c r="DY251" s="51"/>
      <c r="DZ251" s="51"/>
      <c r="EA251" s="51"/>
      <c r="EB251" s="51"/>
      <c r="EC251" s="51"/>
      <c r="ED251" s="51"/>
      <c r="EE251" s="51"/>
      <c r="EF251" s="51"/>
      <c r="EG251" s="51"/>
      <c r="EH251" s="51"/>
      <c r="EI251" s="51"/>
      <c r="EJ251" s="51"/>
      <c r="EK251" s="51"/>
      <c r="EL251" s="51"/>
      <c r="EM251" s="51"/>
      <c r="EN251" s="51"/>
      <c r="EO251" s="51"/>
      <c r="EP251" s="51"/>
      <c r="EQ251" s="51"/>
      <c r="ER251" s="51"/>
      <c r="ES251" s="51"/>
      <c r="ET251" s="51"/>
      <c r="EU251" s="51"/>
      <c r="EV251" s="51"/>
      <c r="EW251" s="51"/>
      <c r="EX251" s="51"/>
      <c r="EY251" s="51"/>
      <c r="EZ251" s="51"/>
      <c r="FA251" s="51"/>
      <c r="FB251" s="51"/>
      <c r="FC251" s="51"/>
      <c r="FD251" s="51"/>
      <c r="FE251" s="51"/>
      <c r="FF251" s="51"/>
      <c r="FG251" s="51"/>
      <c r="FH251" s="51"/>
      <c r="FI251" s="51"/>
      <c r="FJ251" s="51"/>
      <c r="FK251" s="51"/>
      <c r="FL251" s="51"/>
      <c r="FM251" s="51"/>
      <c r="FN251" s="51"/>
      <c r="FO251" s="51"/>
      <c r="FP251" s="51"/>
      <c r="FQ251" s="51"/>
      <c r="FR251" s="51"/>
      <c r="FS251" s="51"/>
      <c r="FT251" s="51"/>
      <c r="FU251" s="51"/>
      <c r="FV251" s="51"/>
      <c r="FW251" s="51"/>
      <c r="FX251" s="51"/>
      <c r="FY251" s="51"/>
      <c r="FZ251" s="51"/>
      <c r="GA251" s="51"/>
      <c r="GB251" s="51"/>
      <c r="GC251" s="51"/>
      <c r="GD251" s="51"/>
      <c r="GE251" s="51"/>
      <c r="GF251" s="51"/>
      <c r="GG251" s="51"/>
      <c r="GH251" s="51"/>
      <c r="GI251" s="51"/>
      <c r="GJ251" s="51"/>
      <c r="GK251" s="51"/>
      <c r="GL251" s="51"/>
      <c r="GM251" s="51"/>
      <c r="GN251" s="51"/>
      <c r="GO251" s="51"/>
      <c r="GP251" s="51"/>
      <c r="GQ251" s="51"/>
      <c r="GR251" s="51"/>
      <c r="GS251" s="51"/>
      <c r="GT251" s="51"/>
      <c r="GU251" s="51"/>
      <c r="GV251" s="51"/>
      <c r="GW251" s="51"/>
      <c r="GX251" s="51"/>
      <c r="GY251" s="51"/>
      <c r="GZ251" s="51"/>
      <c r="HA251" s="51"/>
      <c r="HB251" s="51"/>
      <c r="HC251" s="51"/>
      <c r="HD251" s="51"/>
      <c r="HE251" s="51"/>
      <c r="HF251" s="51"/>
      <c r="HG251" s="51"/>
      <c r="HH251" s="51"/>
      <c r="HI251" s="51"/>
      <c r="HJ251" s="51"/>
    </row>
    <row r="252" spans="1:218" s="12" customFormat="1" ht="15.5" x14ac:dyDescent="0.35">
      <c r="C252" s="142" t="s">
        <v>501</v>
      </c>
      <c r="D252" s="142"/>
      <c r="E252" s="142"/>
      <c r="F252" s="158" t="s">
        <v>211</v>
      </c>
      <c r="G252" s="7" t="s">
        <v>46</v>
      </c>
      <c r="H252" s="160" t="s">
        <v>373</v>
      </c>
      <c r="I252" s="90" t="s">
        <v>477</v>
      </c>
      <c r="J252" s="11"/>
      <c r="K252" s="4">
        <v>100</v>
      </c>
      <c r="L252" s="4">
        <v>12.91</v>
      </c>
      <c r="M252" s="174">
        <f t="shared" si="15"/>
        <v>112.91</v>
      </c>
      <c r="N252" s="11"/>
      <c r="O252" s="173">
        <v>4</v>
      </c>
      <c r="P252" s="174">
        <f t="shared" si="16"/>
        <v>4</v>
      </c>
      <c r="Q252" s="274"/>
      <c r="R252" s="136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  <c r="AO252" s="51"/>
      <c r="AP252" s="51"/>
      <c r="AQ252" s="51"/>
      <c r="AR252" s="51"/>
      <c r="AS252" s="51"/>
      <c r="AT252" s="51"/>
      <c r="AU252" s="51"/>
      <c r="AV252" s="51"/>
      <c r="AW252" s="51"/>
      <c r="AX252" s="51"/>
      <c r="AY252" s="51"/>
      <c r="AZ252" s="51"/>
      <c r="BA252" s="51"/>
      <c r="BB252" s="51"/>
      <c r="BC252" s="51"/>
      <c r="BD252" s="51"/>
      <c r="BE252" s="51"/>
      <c r="BF252" s="51"/>
      <c r="BG252" s="51"/>
      <c r="BH252" s="51"/>
      <c r="BI252" s="51"/>
      <c r="BJ252" s="51"/>
      <c r="BK252" s="51"/>
      <c r="BL252" s="51"/>
      <c r="BM252" s="51"/>
      <c r="BN252" s="51"/>
      <c r="BO252" s="51"/>
      <c r="BP252" s="51"/>
      <c r="BQ252" s="51"/>
      <c r="BR252" s="51"/>
      <c r="BS252" s="51"/>
      <c r="BT252" s="51"/>
      <c r="BU252" s="51"/>
      <c r="BV252" s="51"/>
      <c r="BW252" s="51"/>
      <c r="BX252" s="51"/>
      <c r="BY252" s="51"/>
      <c r="BZ252" s="51"/>
      <c r="CA252" s="51"/>
      <c r="CB252" s="51"/>
      <c r="CC252" s="51"/>
      <c r="CD252" s="51"/>
      <c r="CE252" s="51"/>
      <c r="CF252" s="51"/>
      <c r="CG252" s="51"/>
      <c r="CH252" s="51"/>
      <c r="CI252" s="51"/>
      <c r="CJ252" s="51"/>
      <c r="CK252" s="51"/>
      <c r="CL252" s="51"/>
      <c r="CM252" s="51"/>
      <c r="CN252" s="51"/>
      <c r="CO252" s="51"/>
      <c r="CP252" s="51"/>
      <c r="CQ252" s="51"/>
      <c r="CR252" s="51"/>
      <c r="CS252" s="51"/>
      <c r="CT252" s="51"/>
      <c r="CU252" s="51"/>
      <c r="CV252" s="51"/>
      <c r="CW252" s="51"/>
      <c r="CX252" s="51"/>
      <c r="CY252" s="51"/>
      <c r="CZ252" s="51"/>
      <c r="DA252" s="51"/>
      <c r="DB252" s="51"/>
      <c r="DC252" s="51"/>
      <c r="DD252" s="51"/>
      <c r="DE252" s="51"/>
      <c r="DF252" s="51"/>
      <c r="DG252" s="51"/>
      <c r="DH252" s="51"/>
      <c r="DI252" s="51"/>
      <c r="DJ252" s="51"/>
      <c r="DK252" s="51"/>
      <c r="DL252" s="51"/>
      <c r="DM252" s="51"/>
      <c r="DN252" s="51"/>
      <c r="DO252" s="51"/>
      <c r="DP252" s="51"/>
      <c r="DQ252" s="51"/>
      <c r="DR252" s="51"/>
      <c r="DS252" s="51"/>
      <c r="DT252" s="51"/>
      <c r="DU252" s="51"/>
      <c r="DV252" s="51"/>
      <c r="DW252" s="51"/>
      <c r="DX252" s="51"/>
      <c r="DY252" s="51"/>
      <c r="DZ252" s="51"/>
      <c r="EA252" s="51"/>
      <c r="EB252" s="51"/>
      <c r="EC252" s="51"/>
      <c r="ED252" s="51"/>
      <c r="EE252" s="51"/>
      <c r="EF252" s="51"/>
      <c r="EG252" s="51"/>
      <c r="EH252" s="51"/>
      <c r="EI252" s="51"/>
      <c r="EJ252" s="51"/>
      <c r="EK252" s="51"/>
      <c r="EL252" s="51"/>
      <c r="EM252" s="51"/>
      <c r="EN252" s="51"/>
      <c r="EO252" s="51"/>
      <c r="EP252" s="51"/>
      <c r="EQ252" s="51"/>
      <c r="ER252" s="51"/>
      <c r="ES252" s="51"/>
      <c r="ET252" s="51"/>
      <c r="EU252" s="51"/>
      <c r="EV252" s="51"/>
      <c r="EW252" s="51"/>
      <c r="EX252" s="51"/>
      <c r="EY252" s="51"/>
      <c r="EZ252" s="51"/>
      <c r="FA252" s="51"/>
      <c r="FB252" s="51"/>
      <c r="FC252" s="51"/>
      <c r="FD252" s="51"/>
      <c r="FE252" s="51"/>
      <c r="FF252" s="51"/>
      <c r="FG252" s="51"/>
      <c r="FH252" s="51"/>
      <c r="FI252" s="51"/>
      <c r="FJ252" s="51"/>
      <c r="FK252" s="51"/>
      <c r="FL252" s="51"/>
      <c r="FM252" s="51"/>
      <c r="FN252" s="51"/>
      <c r="FO252" s="51"/>
      <c r="FP252" s="51"/>
      <c r="FQ252" s="51"/>
      <c r="FR252" s="51"/>
      <c r="FS252" s="51"/>
      <c r="FT252" s="51"/>
      <c r="FU252" s="51"/>
      <c r="FV252" s="51"/>
      <c r="FW252" s="51"/>
      <c r="FX252" s="51"/>
      <c r="FY252" s="51"/>
      <c r="FZ252" s="51"/>
      <c r="GA252" s="51"/>
      <c r="GB252" s="51"/>
      <c r="GC252" s="51"/>
      <c r="GD252" s="51"/>
      <c r="GE252" s="51"/>
      <c r="GF252" s="51"/>
      <c r="GG252" s="51"/>
      <c r="GH252" s="51"/>
      <c r="GI252" s="51"/>
      <c r="GJ252" s="51"/>
      <c r="GK252" s="51"/>
      <c r="GL252" s="51"/>
      <c r="GM252" s="51"/>
      <c r="GN252" s="51"/>
      <c r="GO252" s="51"/>
      <c r="GP252" s="51"/>
      <c r="GQ252" s="51"/>
      <c r="GR252" s="51"/>
      <c r="GS252" s="51"/>
      <c r="GT252" s="51"/>
      <c r="GU252" s="51"/>
      <c r="GV252" s="51"/>
      <c r="GW252" s="51"/>
      <c r="GX252" s="51"/>
      <c r="GY252" s="51"/>
      <c r="GZ252" s="51"/>
      <c r="HA252" s="51"/>
      <c r="HB252" s="51"/>
      <c r="HC252" s="51"/>
      <c r="HD252" s="51"/>
      <c r="HE252" s="51"/>
      <c r="HF252" s="51"/>
      <c r="HG252" s="51"/>
      <c r="HH252" s="51"/>
      <c r="HI252" s="51"/>
      <c r="HJ252" s="51"/>
    </row>
    <row r="253" spans="1:218" s="12" customFormat="1" ht="15.5" x14ac:dyDescent="0.35">
      <c r="C253" s="142" t="s">
        <v>501</v>
      </c>
      <c r="D253" s="7"/>
      <c r="E253" s="7"/>
      <c r="F253" s="158" t="s">
        <v>207</v>
      </c>
      <c r="G253" s="7" t="s">
        <v>46</v>
      </c>
      <c r="H253" s="160" t="s">
        <v>371</v>
      </c>
      <c r="I253" s="90"/>
      <c r="J253" s="11"/>
      <c r="K253" s="4">
        <v>12.28</v>
      </c>
      <c r="L253" s="4">
        <v>13.35</v>
      </c>
      <c r="M253" s="174">
        <f t="shared" si="15"/>
        <v>25.63</v>
      </c>
      <c r="N253" s="173">
        <v>6</v>
      </c>
      <c r="O253" s="173">
        <v>3</v>
      </c>
      <c r="P253" s="174">
        <f t="shared" si="16"/>
        <v>9</v>
      </c>
      <c r="Q253" s="274"/>
      <c r="R253" s="136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  <c r="AV253" s="51"/>
      <c r="AW253" s="51"/>
      <c r="AX253" s="51"/>
      <c r="AY253" s="51"/>
      <c r="AZ253" s="51"/>
      <c r="BA253" s="51"/>
      <c r="BB253" s="51"/>
      <c r="BC253" s="51"/>
      <c r="BD253" s="51"/>
      <c r="BE253" s="51"/>
      <c r="BF253" s="51"/>
      <c r="BG253" s="51"/>
      <c r="BH253" s="51"/>
      <c r="BI253" s="51"/>
      <c r="BJ253" s="51"/>
      <c r="BK253" s="51"/>
      <c r="BL253" s="51"/>
      <c r="BM253" s="51"/>
      <c r="BN253" s="51"/>
      <c r="BO253" s="51"/>
      <c r="BP253" s="51"/>
      <c r="BQ253" s="51"/>
      <c r="BR253" s="51"/>
      <c r="BS253" s="51"/>
      <c r="BT253" s="51"/>
      <c r="BU253" s="51"/>
      <c r="BV253" s="51"/>
      <c r="BW253" s="51"/>
      <c r="BX253" s="51"/>
      <c r="BY253" s="51"/>
      <c r="BZ253" s="51"/>
      <c r="CA253" s="51"/>
      <c r="CB253" s="51"/>
      <c r="CC253" s="51"/>
      <c r="CD253" s="51"/>
      <c r="CE253" s="51"/>
      <c r="CF253" s="51"/>
      <c r="CG253" s="51"/>
      <c r="CH253" s="51"/>
      <c r="CI253" s="51"/>
      <c r="CJ253" s="51"/>
      <c r="CK253" s="51"/>
      <c r="CL253" s="51"/>
      <c r="CM253" s="51"/>
      <c r="CN253" s="51"/>
      <c r="CO253" s="51"/>
      <c r="CP253" s="51"/>
      <c r="CQ253" s="51"/>
      <c r="CR253" s="51"/>
      <c r="CS253" s="51"/>
      <c r="CT253" s="51"/>
      <c r="CU253" s="51"/>
      <c r="CV253" s="51"/>
      <c r="CW253" s="51"/>
      <c r="CX253" s="51"/>
      <c r="CY253" s="51"/>
      <c r="CZ253" s="51"/>
      <c r="DA253" s="51"/>
      <c r="DB253" s="51"/>
      <c r="DC253" s="51"/>
      <c r="DD253" s="51"/>
      <c r="DE253" s="51"/>
      <c r="DF253" s="51"/>
      <c r="DG253" s="51"/>
      <c r="DH253" s="51"/>
      <c r="DI253" s="51"/>
      <c r="DJ253" s="51"/>
      <c r="DK253" s="51"/>
      <c r="DL253" s="51"/>
      <c r="DM253" s="51"/>
      <c r="DN253" s="51"/>
      <c r="DO253" s="51"/>
      <c r="DP253" s="51"/>
      <c r="DQ253" s="51"/>
      <c r="DR253" s="51"/>
      <c r="DS253" s="51"/>
      <c r="DT253" s="51"/>
      <c r="DU253" s="51"/>
      <c r="DV253" s="51"/>
      <c r="DW253" s="51"/>
      <c r="DX253" s="51"/>
      <c r="DY253" s="51"/>
      <c r="DZ253" s="51"/>
      <c r="EA253" s="51"/>
      <c r="EB253" s="51"/>
      <c r="EC253" s="51"/>
      <c r="ED253" s="51"/>
      <c r="EE253" s="51"/>
      <c r="EF253" s="51"/>
      <c r="EG253" s="51"/>
      <c r="EH253" s="51"/>
      <c r="EI253" s="51"/>
      <c r="EJ253" s="51"/>
      <c r="EK253" s="51"/>
      <c r="EL253" s="51"/>
      <c r="EM253" s="51"/>
      <c r="EN253" s="51"/>
      <c r="EO253" s="51"/>
      <c r="EP253" s="51"/>
      <c r="EQ253" s="51"/>
      <c r="ER253" s="51"/>
      <c r="ES253" s="51"/>
      <c r="ET253" s="51"/>
      <c r="EU253" s="51"/>
      <c r="EV253" s="51"/>
      <c r="EW253" s="51"/>
      <c r="EX253" s="51"/>
      <c r="EY253" s="51"/>
      <c r="EZ253" s="51"/>
      <c r="FA253" s="51"/>
      <c r="FB253" s="51"/>
      <c r="FC253" s="51"/>
      <c r="FD253" s="51"/>
      <c r="FE253" s="51"/>
      <c r="FF253" s="51"/>
      <c r="FG253" s="51"/>
      <c r="FH253" s="51"/>
      <c r="FI253" s="51"/>
      <c r="FJ253" s="51"/>
      <c r="FK253" s="51"/>
      <c r="FL253" s="51"/>
      <c r="FM253" s="51"/>
      <c r="FN253" s="51"/>
      <c r="FO253" s="51"/>
      <c r="FP253" s="51"/>
      <c r="FQ253" s="51"/>
      <c r="FR253" s="51"/>
      <c r="FS253" s="51"/>
      <c r="FT253" s="51"/>
      <c r="FU253" s="51"/>
      <c r="FV253" s="51"/>
      <c r="FW253" s="51"/>
      <c r="FX253" s="51"/>
      <c r="FY253" s="51"/>
      <c r="FZ253" s="51"/>
      <c r="GA253" s="51"/>
      <c r="GB253" s="51"/>
      <c r="GC253" s="51"/>
      <c r="GD253" s="51"/>
      <c r="GE253" s="51"/>
      <c r="GF253" s="51"/>
      <c r="GG253" s="51"/>
      <c r="GH253" s="51"/>
      <c r="GI253" s="51"/>
      <c r="GJ253" s="51"/>
      <c r="GK253" s="51"/>
      <c r="GL253" s="51"/>
      <c r="GM253" s="51"/>
      <c r="GN253" s="51"/>
      <c r="GO253" s="51"/>
      <c r="GP253" s="51"/>
      <c r="GQ253" s="51"/>
      <c r="GR253" s="51"/>
      <c r="GS253" s="51"/>
      <c r="GT253" s="51"/>
      <c r="GU253" s="51"/>
      <c r="GV253" s="51"/>
      <c r="GW253" s="51"/>
      <c r="GX253" s="51"/>
      <c r="GY253" s="51"/>
      <c r="GZ253" s="51"/>
      <c r="HA253" s="51"/>
      <c r="HB253" s="51"/>
      <c r="HC253" s="51"/>
      <c r="HD253" s="51"/>
      <c r="HE253" s="51"/>
      <c r="HF253" s="51"/>
      <c r="HG253" s="51"/>
      <c r="HH253" s="51"/>
      <c r="HI253" s="51"/>
      <c r="HJ253" s="51"/>
    </row>
    <row r="254" spans="1:218" s="12" customFormat="1" ht="15.5" x14ac:dyDescent="0.35">
      <c r="C254" s="142" t="s">
        <v>501</v>
      </c>
      <c r="D254" s="142"/>
      <c r="E254" s="142" t="s">
        <v>469</v>
      </c>
      <c r="F254" s="158" t="s">
        <v>211</v>
      </c>
      <c r="G254" s="7" t="s">
        <v>46</v>
      </c>
      <c r="H254" s="160" t="s">
        <v>368</v>
      </c>
      <c r="I254" s="90"/>
      <c r="J254" s="11"/>
      <c r="K254" s="7">
        <v>14.76</v>
      </c>
      <c r="L254" s="7">
        <v>14.3</v>
      </c>
      <c r="M254" s="152">
        <f t="shared" si="15"/>
        <v>29.060000000000002</v>
      </c>
      <c r="N254" s="11"/>
      <c r="O254" s="173">
        <v>2</v>
      </c>
      <c r="P254" s="152">
        <f t="shared" si="16"/>
        <v>2</v>
      </c>
      <c r="Q254" s="274"/>
      <c r="R254" s="136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  <c r="AV254" s="51"/>
      <c r="AW254" s="51"/>
      <c r="AX254" s="51"/>
      <c r="AY254" s="51"/>
      <c r="AZ254" s="51"/>
      <c r="BA254" s="51"/>
      <c r="BB254" s="51"/>
      <c r="BC254" s="51"/>
      <c r="BD254" s="51"/>
      <c r="BE254" s="51"/>
      <c r="BF254" s="51"/>
      <c r="BG254" s="51"/>
      <c r="BH254" s="51"/>
      <c r="BI254" s="51"/>
      <c r="BJ254" s="51"/>
      <c r="BK254" s="51"/>
      <c r="BL254" s="51"/>
      <c r="BM254" s="51"/>
      <c r="BN254" s="51"/>
      <c r="BO254" s="51"/>
      <c r="BP254" s="51"/>
      <c r="BQ254" s="51"/>
      <c r="BR254" s="51"/>
      <c r="BS254" s="51"/>
      <c r="BT254" s="51"/>
      <c r="BU254" s="51"/>
      <c r="BV254" s="51"/>
      <c r="BW254" s="51"/>
      <c r="BX254" s="51"/>
      <c r="BY254" s="51"/>
      <c r="BZ254" s="51"/>
      <c r="CA254" s="51"/>
      <c r="CB254" s="51"/>
      <c r="CC254" s="51"/>
      <c r="CD254" s="51"/>
      <c r="CE254" s="51"/>
      <c r="CF254" s="51"/>
      <c r="CG254" s="51"/>
      <c r="CH254" s="51"/>
      <c r="CI254" s="51"/>
      <c r="CJ254" s="51"/>
      <c r="CK254" s="51"/>
      <c r="CL254" s="51"/>
      <c r="CM254" s="51"/>
      <c r="CN254" s="51"/>
      <c r="CO254" s="51"/>
      <c r="CP254" s="51"/>
      <c r="CQ254" s="51"/>
      <c r="CR254" s="51"/>
      <c r="CS254" s="51"/>
      <c r="CT254" s="51"/>
      <c r="CU254" s="51"/>
      <c r="CV254" s="51"/>
      <c r="CW254" s="51"/>
      <c r="CX254" s="51"/>
      <c r="CY254" s="51"/>
      <c r="CZ254" s="51"/>
      <c r="DA254" s="51"/>
      <c r="DB254" s="51"/>
      <c r="DC254" s="51"/>
      <c r="DD254" s="51"/>
      <c r="DE254" s="51"/>
      <c r="DF254" s="51"/>
      <c r="DG254" s="51"/>
      <c r="DH254" s="51"/>
      <c r="DI254" s="51"/>
      <c r="DJ254" s="51"/>
      <c r="DK254" s="51"/>
      <c r="DL254" s="51"/>
      <c r="DM254" s="51"/>
      <c r="DN254" s="51"/>
      <c r="DO254" s="51"/>
      <c r="DP254" s="51"/>
      <c r="DQ254" s="51"/>
      <c r="DR254" s="51"/>
      <c r="DS254" s="51"/>
      <c r="DT254" s="51"/>
      <c r="DU254" s="51"/>
      <c r="DV254" s="51"/>
      <c r="DW254" s="51"/>
      <c r="DX254" s="51"/>
      <c r="DY254" s="51"/>
      <c r="DZ254" s="51"/>
      <c r="EA254" s="51"/>
      <c r="EB254" s="51"/>
      <c r="EC254" s="51"/>
      <c r="ED254" s="51"/>
      <c r="EE254" s="51"/>
      <c r="EF254" s="51"/>
      <c r="EG254" s="51"/>
      <c r="EH254" s="51"/>
      <c r="EI254" s="51"/>
      <c r="EJ254" s="51"/>
      <c r="EK254" s="51"/>
      <c r="EL254" s="51"/>
      <c r="EM254" s="51"/>
      <c r="EN254" s="51"/>
      <c r="EO254" s="51"/>
      <c r="EP254" s="51"/>
      <c r="EQ254" s="51"/>
      <c r="ER254" s="51"/>
      <c r="ES254" s="51"/>
      <c r="ET254" s="51"/>
      <c r="EU254" s="51"/>
      <c r="EV254" s="51"/>
      <c r="EW254" s="51"/>
      <c r="EX254" s="51"/>
      <c r="EY254" s="51"/>
      <c r="EZ254" s="51"/>
      <c r="FA254" s="51"/>
      <c r="FB254" s="51"/>
      <c r="FC254" s="51"/>
      <c r="FD254" s="51"/>
      <c r="FE254" s="51"/>
      <c r="FF254" s="51"/>
      <c r="FG254" s="51"/>
      <c r="FH254" s="51"/>
      <c r="FI254" s="51"/>
      <c r="FJ254" s="51"/>
      <c r="FK254" s="51"/>
      <c r="FL254" s="51"/>
      <c r="FM254" s="51"/>
      <c r="FN254" s="51"/>
      <c r="FO254" s="51"/>
      <c r="FP254" s="51"/>
      <c r="FQ254" s="51"/>
      <c r="FR254" s="51"/>
      <c r="FS254" s="51"/>
      <c r="FT254" s="51"/>
      <c r="FU254" s="51"/>
      <c r="FV254" s="51"/>
      <c r="FW254" s="51"/>
      <c r="FX254" s="51"/>
      <c r="FY254" s="51"/>
      <c r="FZ254" s="51"/>
      <c r="GA254" s="51"/>
      <c r="GB254" s="51"/>
      <c r="GC254" s="51"/>
      <c r="GD254" s="51"/>
      <c r="GE254" s="51"/>
      <c r="GF254" s="51"/>
      <c r="GG254" s="51"/>
      <c r="GH254" s="51"/>
      <c r="GI254" s="51"/>
      <c r="GJ254" s="51"/>
      <c r="GK254" s="51"/>
      <c r="GL254" s="51"/>
      <c r="GM254" s="51"/>
      <c r="GN254" s="51"/>
      <c r="GO254" s="51"/>
      <c r="GP254" s="51"/>
      <c r="GQ254" s="51"/>
      <c r="GR254" s="51"/>
      <c r="GS254" s="51"/>
      <c r="GT254" s="51"/>
      <c r="GU254" s="51"/>
      <c r="GV254" s="51"/>
      <c r="GW254" s="51"/>
      <c r="GX254" s="51"/>
      <c r="GY254" s="51"/>
      <c r="GZ254" s="51"/>
      <c r="HA254" s="51"/>
      <c r="HB254" s="51"/>
      <c r="HC254" s="51"/>
      <c r="HD254" s="51"/>
      <c r="HE254" s="51"/>
      <c r="HF254" s="51"/>
      <c r="HG254" s="51"/>
      <c r="HH254" s="51"/>
      <c r="HI254" s="51"/>
      <c r="HJ254" s="51"/>
    </row>
    <row r="255" spans="1:218" s="12" customFormat="1" ht="15.5" x14ac:dyDescent="0.35">
      <c r="C255" s="142" t="s">
        <v>501</v>
      </c>
      <c r="D255" s="142"/>
      <c r="E255" s="142"/>
      <c r="F255" s="158" t="s">
        <v>208</v>
      </c>
      <c r="G255" s="7" t="s">
        <v>46</v>
      </c>
      <c r="H255" s="160" t="s">
        <v>400</v>
      </c>
      <c r="I255" s="90"/>
      <c r="J255" s="11"/>
      <c r="K255" s="7">
        <v>16.25</v>
      </c>
      <c r="L255" s="7">
        <v>14.75</v>
      </c>
      <c r="M255" s="152">
        <f t="shared" si="15"/>
        <v>31</v>
      </c>
      <c r="N255" s="11"/>
      <c r="O255" s="173">
        <v>1</v>
      </c>
      <c r="P255" s="152">
        <f t="shared" si="16"/>
        <v>1</v>
      </c>
      <c r="Q255" s="274"/>
      <c r="R255" s="136">
        <v>3</v>
      </c>
      <c r="S255" s="51">
        <v>5</v>
      </c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  <c r="AV255" s="51"/>
      <c r="AW255" s="51"/>
      <c r="AX255" s="51"/>
      <c r="AY255" s="51"/>
      <c r="AZ255" s="51"/>
      <c r="BA255" s="51"/>
      <c r="BB255" s="51"/>
      <c r="BC255" s="51"/>
      <c r="BD255" s="51"/>
      <c r="BE255" s="51"/>
      <c r="BF255" s="51"/>
      <c r="BG255" s="51"/>
      <c r="BH255" s="51"/>
      <c r="BI255" s="51"/>
      <c r="BJ255" s="51"/>
      <c r="BK255" s="51"/>
      <c r="BL255" s="51"/>
      <c r="BM255" s="51"/>
      <c r="BN255" s="51"/>
      <c r="BO255" s="51"/>
      <c r="BP255" s="51"/>
      <c r="BQ255" s="51"/>
      <c r="BR255" s="51"/>
      <c r="BS255" s="51"/>
      <c r="BT255" s="51"/>
      <c r="BU255" s="51"/>
      <c r="BV255" s="51"/>
      <c r="BW255" s="51"/>
      <c r="BX255" s="51"/>
      <c r="BY255" s="51"/>
      <c r="BZ255" s="51"/>
      <c r="CA255" s="51"/>
      <c r="CB255" s="51"/>
      <c r="CC255" s="51"/>
      <c r="CD255" s="51"/>
      <c r="CE255" s="51"/>
      <c r="CF255" s="51"/>
      <c r="CG255" s="51"/>
      <c r="CH255" s="51"/>
      <c r="CI255" s="51"/>
      <c r="CJ255" s="51"/>
      <c r="CK255" s="51"/>
      <c r="CL255" s="51"/>
      <c r="CM255" s="51"/>
      <c r="CN255" s="51"/>
      <c r="CO255" s="51"/>
      <c r="CP255" s="51"/>
      <c r="CQ255" s="51"/>
      <c r="CR255" s="51"/>
      <c r="CS255" s="51"/>
      <c r="CT255" s="51"/>
      <c r="CU255" s="51"/>
      <c r="CV255" s="51"/>
      <c r="CW255" s="51"/>
      <c r="CX255" s="51"/>
      <c r="CY255" s="51"/>
      <c r="CZ255" s="51"/>
      <c r="DA255" s="51"/>
      <c r="DB255" s="51"/>
      <c r="DC255" s="51"/>
      <c r="DD255" s="51"/>
      <c r="DE255" s="51"/>
      <c r="DF255" s="51"/>
      <c r="DG255" s="51"/>
      <c r="DH255" s="51"/>
      <c r="DI255" s="51"/>
      <c r="DJ255" s="51"/>
      <c r="DK255" s="51"/>
      <c r="DL255" s="51"/>
      <c r="DM255" s="51"/>
      <c r="DN255" s="51"/>
      <c r="DO255" s="51"/>
      <c r="DP255" s="51"/>
      <c r="DQ255" s="51"/>
      <c r="DR255" s="51"/>
      <c r="DS255" s="51"/>
      <c r="DT255" s="51"/>
      <c r="DU255" s="51"/>
      <c r="DV255" s="51"/>
      <c r="DW255" s="51"/>
      <c r="DX255" s="51"/>
      <c r="DY255" s="51"/>
      <c r="DZ255" s="51"/>
      <c r="EA255" s="51"/>
      <c r="EB255" s="51"/>
      <c r="EC255" s="51"/>
      <c r="ED255" s="51"/>
      <c r="EE255" s="51"/>
      <c r="EF255" s="51"/>
      <c r="EG255" s="51"/>
      <c r="EH255" s="51"/>
      <c r="EI255" s="51"/>
      <c r="EJ255" s="51"/>
      <c r="EK255" s="51"/>
      <c r="EL255" s="51"/>
      <c r="EM255" s="51"/>
      <c r="EN255" s="51"/>
      <c r="EO255" s="51"/>
      <c r="EP255" s="51"/>
      <c r="EQ255" s="51"/>
      <c r="ER255" s="51"/>
      <c r="ES255" s="51"/>
      <c r="ET255" s="51"/>
      <c r="EU255" s="51"/>
      <c r="EV255" s="51"/>
      <c r="EW255" s="51"/>
      <c r="EX255" s="51"/>
      <c r="EY255" s="51"/>
      <c r="EZ255" s="51"/>
      <c r="FA255" s="51"/>
      <c r="FB255" s="51"/>
      <c r="FC255" s="51"/>
      <c r="FD255" s="51"/>
      <c r="FE255" s="51"/>
      <c r="FF255" s="51"/>
      <c r="FG255" s="51"/>
      <c r="FH255" s="51"/>
      <c r="FI255" s="51"/>
      <c r="FJ255" s="51"/>
      <c r="FK255" s="51"/>
      <c r="FL255" s="51"/>
      <c r="FM255" s="51"/>
      <c r="FN255" s="51"/>
      <c r="FO255" s="51"/>
      <c r="FP255" s="51"/>
      <c r="FQ255" s="51"/>
      <c r="FR255" s="51"/>
      <c r="FS255" s="51"/>
      <c r="FT255" s="51"/>
      <c r="FU255" s="51"/>
      <c r="FV255" s="51"/>
      <c r="FW255" s="51"/>
      <c r="FX255" s="51"/>
      <c r="FY255" s="51"/>
      <c r="FZ255" s="51"/>
      <c r="GA255" s="51"/>
      <c r="GB255" s="51"/>
      <c r="GC255" s="51"/>
      <c r="GD255" s="51"/>
      <c r="GE255" s="51"/>
      <c r="GF255" s="51"/>
      <c r="GG255" s="51"/>
      <c r="GH255" s="51"/>
      <c r="GI255" s="51"/>
      <c r="GJ255" s="51"/>
      <c r="GK255" s="51"/>
      <c r="GL255" s="51"/>
      <c r="GM255" s="51"/>
      <c r="GN255" s="51"/>
      <c r="GO255" s="51"/>
      <c r="GP255" s="51"/>
      <c r="GQ255" s="51"/>
      <c r="GR255" s="51"/>
      <c r="GS255" s="51"/>
      <c r="GT255" s="51"/>
      <c r="GU255" s="51"/>
      <c r="GV255" s="51"/>
      <c r="GW255" s="51"/>
      <c r="GX255" s="51"/>
      <c r="GY255" s="51"/>
      <c r="GZ255" s="51"/>
      <c r="HA255" s="51"/>
      <c r="HB255" s="51"/>
      <c r="HC255" s="51"/>
      <c r="HD255" s="51"/>
      <c r="HE255" s="51"/>
      <c r="HF255" s="51"/>
      <c r="HG255" s="51"/>
      <c r="HH255" s="51"/>
      <c r="HI255" s="51"/>
      <c r="HJ255" s="51"/>
    </row>
    <row r="256" spans="1:218" s="12" customFormat="1" ht="15.5" x14ac:dyDescent="0.35">
      <c r="A256" s="15" t="s">
        <v>60</v>
      </c>
      <c r="B256" s="4" t="s">
        <v>81</v>
      </c>
      <c r="C256" s="142" t="s">
        <v>501</v>
      </c>
      <c r="D256" s="7"/>
      <c r="E256" s="7"/>
      <c r="F256" s="158" t="s">
        <v>211</v>
      </c>
      <c r="G256" s="7" t="s">
        <v>46</v>
      </c>
      <c r="H256" s="160" t="s">
        <v>369</v>
      </c>
      <c r="I256" s="90"/>
      <c r="J256" s="11"/>
      <c r="K256" s="7">
        <v>14.03</v>
      </c>
      <c r="L256" s="7">
        <v>14.82</v>
      </c>
      <c r="M256" s="152">
        <f t="shared" si="15"/>
        <v>28.85</v>
      </c>
      <c r="N256" s="173">
        <v>2</v>
      </c>
      <c r="O256" s="173" t="s">
        <v>40</v>
      </c>
      <c r="P256" s="152">
        <f t="shared" si="16"/>
        <v>2</v>
      </c>
      <c r="Q256" s="274"/>
      <c r="R256" s="139"/>
      <c r="S256" s="22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51"/>
      <c r="AU256" s="51"/>
      <c r="AV256" s="51"/>
      <c r="AW256" s="51"/>
      <c r="AX256" s="51"/>
      <c r="AY256" s="51"/>
      <c r="AZ256" s="51"/>
      <c r="BA256" s="51"/>
      <c r="BB256" s="51"/>
      <c r="BC256" s="51"/>
      <c r="BD256" s="51"/>
      <c r="BE256" s="51"/>
      <c r="BF256" s="51"/>
      <c r="BG256" s="51"/>
      <c r="BH256" s="51"/>
      <c r="BI256" s="51"/>
      <c r="BJ256" s="51"/>
      <c r="BK256" s="51"/>
      <c r="BL256" s="51"/>
      <c r="BM256" s="51"/>
      <c r="BN256" s="51"/>
      <c r="BO256" s="51"/>
      <c r="BP256" s="51"/>
      <c r="BQ256" s="51"/>
      <c r="BR256" s="51"/>
      <c r="BS256" s="51"/>
      <c r="BT256" s="51"/>
      <c r="BU256" s="51"/>
      <c r="BV256" s="51"/>
      <c r="BW256" s="51"/>
      <c r="BX256" s="51"/>
      <c r="BY256" s="51"/>
      <c r="BZ256" s="51"/>
      <c r="CA256" s="51"/>
      <c r="CB256" s="51"/>
      <c r="CC256" s="51"/>
      <c r="CD256" s="51"/>
      <c r="CE256" s="51"/>
      <c r="CF256" s="51"/>
      <c r="CG256" s="51"/>
      <c r="CH256" s="51"/>
      <c r="CI256" s="51"/>
      <c r="CJ256" s="51"/>
      <c r="CK256" s="51"/>
      <c r="CL256" s="51"/>
      <c r="CM256" s="51"/>
      <c r="CN256" s="51"/>
      <c r="CO256" s="51"/>
      <c r="CP256" s="51"/>
      <c r="CQ256" s="51"/>
      <c r="CR256" s="51"/>
      <c r="CS256" s="51"/>
      <c r="CT256" s="51"/>
      <c r="CU256" s="51"/>
      <c r="CV256" s="51"/>
      <c r="CW256" s="51"/>
      <c r="CX256" s="51"/>
      <c r="CY256" s="51"/>
      <c r="CZ256" s="51"/>
      <c r="DA256" s="51"/>
      <c r="DB256" s="51"/>
      <c r="DC256" s="51"/>
      <c r="DD256" s="51"/>
      <c r="DE256" s="51"/>
      <c r="DF256" s="51"/>
      <c r="DG256" s="51"/>
      <c r="DH256" s="51"/>
      <c r="DI256" s="51"/>
      <c r="DJ256" s="51"/>
      <c r="DK256" s="51"/>
      <c r="DL256" s="51"/>
      <c r="DM256" s="51"/>
      <c r="DN256" s="51"/>
      <c r="DO256" s="51"/>
      <c r="DP256" s="51"/>
      <c r="DQ256" s="51"/>
      <c r="DR256" s="51"/>
      <c r="DS256" s="51"/>
      <c r="DT256" s="51"/>
      <c r="DU256" s="51"/>
      <c r="DV256" s="51"/>
      <c r="DW256" s="51"/>
      <c r="DX256" s="51"/>
      <c r="DY256" s="51"/>
      <c r="DZ256" s="51"/>
      <c r="EA256" s="51"/>
      <c r="EB256" s="51"/>
      <c r="EC256" s="51"/>
      <c r="ED256" s="51"/>
      <c r="EE256" s="51"/>
      <c r="EF256" s="51"/>
      <c r="EG256" s="51"/>
      <c r="EH256" s="51"/>
      <c r="EI256" s="51"/>
      <c r="EJ256" s="51"/>
      <c r="EK256" s="51"/>
      <c r="EL256" s="51"/>
      <c r="EM256" s="51"/>
      <c r="EN256" s="51"/>
      <c r="EO256" s="51"/>
      <c r="EP256" s="51"/>
      <c r="EQ256" s="51"/>
      <c r="ER256" s="51"/>
      <c r="ES256" s="51"/>
      <c r="ET256" s="51"/>
      <c r="EU256" s="51"/>
      <c r="EV256" s="51"/>
      <c r="EW256" s="51"/>
      <c r="EX256" s="51"/>
      <c r="EY256" s="51"/>
      <c r="EZ256" s="51"/>
      <c r="FA256" s="51"/>
      <c r="FB256" s="51"/>
      <c r="FC256" s="51"/>
      <c r="FD256" s="51"/>
      <c r="FE256" s="51"/>
      <c r="FF256" s="51"/>
      <c r="FG256" s="51"/>
      <c r="FH256" s="51"/>
      <c r="FI256" s="51"/>
      <c r="FJ256" s="51"/>
      <c r="FK256" s="51"/>
      <c r="FL256" s="51"/>
      <c r="FM256" s="51"/>
      <c r="FN256" s="51"/>
      <c r="FO256" s="51"/>
      <c r="FP256" s="51"/>
      <c r="FQ256" s="51"/>
      <c r="FR256" s="51"/>
      <c r="FS256" s="51"/>
      <c r="FT256" s="51"/>
      <c r="FU256" s="51"/>
      <c r="FV256" s="51"/>
      <c r="FW256" s="51"/>
      <c r="FX256" s="51"/>
      <c r="FY256" s="51"/>
      <c r="FZ256" s="51"/>
      <c r="GA256" s="51"/>
      <c r="GB256" s="51"/>
      <c r="GC256" s="51"/>
      <c r="GD256" s="51"/>
      <c r="GE256" s="51"/>
      <c r="GF256" s="51"/>
      <c r="GG256" s="51"/>
      <c r="GH256" s="51"/>
      <c r="GI256" s="51"/>
      <c r="GJ256" s="51"/>
      <c r="GK256" s="51"/>
      <c r="GL256" s="51"/>
      <c r="GM256" s="51"/>
      <c r="GN256" s="51"/>
      <c r="GO256" s="51"/>
      <c r="GP256" s="51"/>
      <c r="GQ256" s="51"/>
      <c r="GR256" s="51"/>
      <c r="GS256" s="51"/>
      <c r="GT256" s="51"/>
      <c r="GU256" s="51"/>
      <c r="GV256" s="51"/>
      <c r="GW256" s="51"/>
      <c r="GX256" s="51"/>
      <c r="GY256" s="51"/>
      <c r="GZ256" s="51"/>
      <c r="HA256" s="51"/>
      <c r="HB256" s="51"/>
      <c r="HC256" s="51"/>
      <c r="HD256" s="51"/>
      <c r="HE256" s="51"/>
      <c r="HF256" s="51"/>
      <c r="HG256" s="51"/>
      <c r="HH256" s="51"/>
      <c r="HI256" s="51"/>
      <c r="HJ256" s="51"/>
    </row>
    <row r="257" spans="1:19" ht="15.5" x14ac:dyDescent="0.35">
      <c r="A257" s="15" t="s">
        <v>60</v>
      </c>
      <c r="B257" s="4" t="s">
        <v>81</v>
      </c>
      <c r="C257" s="142" t="s">
        <v>501</v>
      </c>
      <c r="D257" s="7"/>
      <c r="E257" s="7"/>
      <c r="F257" s="158" t="s">
        <v>207</v>
      </c>
      <c r="G257" s="7" t="s">
        <v>46</v>
      </c>
      <c r="H257" s="160" t="s">
        <v>418</v>
      </c>
      <c r="I257" s="90"/>
      <c r="J257" s="11"/>
      <c r="K257" s="4">
        <v>14.14</v>
      </c>
      <c r="L257" s="4">
        <v>15.67</v>
      </c>
      <c r="M257" s="174">
        <f t="shared" si="15"/>
        <v>29.810000000000002</v>
      </c>
      <c r="N257" s="173">
        <v>1</v>
      </c>
      <c r="O257" s="11"/>
      <c r="P257" s="174">
        <f t="shared" si="16"/>
        <v>1</v>
      </c>
    </row>
    <row r="258" spans="1:19" ht="15.5" x14ac:dyDescent="0.35">
      <c r="A258" s="15" t="s">
        <v>60</v>
      </c>
      <c r="B258" s="4" t="s">
        <v>81</v>
      </c>
      <c r="C258" s="142" t="s">
        <v>501</v>
      </c>
      <c r="D258" s="142"/>
      <c r="E258" s="142"/>
      <c r="F258" s="158" t="s">
        <v>211</v>
      </c>
      <c r="G258" s="7" t="s">
        <v>46</v>
      </c>
      <c r="H258" s="160" t="s">
        <v>402</v>
      </c>
      <c r="I258" s="90"/>
      <c r="J258" s="11"/>
      <c r="K258" s="4">
        <v>100</v>
      </c>
      <c r="L258" s="4">
        <v>16.309999999999999</v>
      </c>
      <c r="M258" s="174">
        <f t="shared" si="15"/>
        <v>116.31</v>
      </c>
      <c r="N258" s="11"/>
      <c r="O258" s="11"/>
      <c r="P258" s="152">
        <f t="shared" si="16"/>
        <v>0</v>
      </c>
    </row>
    <row r="259" spans="1:19" ht="15.5" x14ac:dyDescent="0.35">
      <c r="A259" s="12"/>
      <c r="B259" s="12"/>
      <c r="C259" s="142" t="s">
        <v>501</v>
      </c>
      <c r="D259" s="7"/>
      <c r="E259" s="7"/>
      <c r="F259" s="158" t="s">
        <v>208</v>
      </c>
      <c r="G259" s="7" t="s">
        <v>46</v>
      </c>
      <c r="H259" s="160" t="s">
        <v>380</v>
      </c>
      <c r="I259" s="90"/>
      <c r="J259" s="11"/>
      <c r="K259" s="4">
        <v>18.41</v>
      </c>
      <c r="L259" s="4">
        <v>16.440000000000001</v>
      </c>
      <c r="M259" s="174">
        <f t="shared" si="15"/>
        <v>34.85</v>
      </c>
      <c r="N259" s="11"/>
      <c r="O259" s="11"/>
      <c r="P259" s="174">
        <f t="shared" si="16"/>
        <v>0</v>
      </c>
      <c r="R259" s="136"/>
      <c r="S259" s="51">
        <v>4</v>
      </c>
    </row>
    <row r="260" spans="1:19" ht="15.5" x14ac:dyDescent="0.35">
      <c r="A260" s="15" t="s">
        <v>60</v>
      </c>
      <c r="B260" s="4" t="s">
        <v>81</v>
      </c>
      <c r="C260" s="142" t="s">
        <v>501</v>
      </c>
      <c r="D260" s="7"/>
      <c r="E260" s="7"/>
      <c r="F260" s="158" t="s">
        <v>210</v>
      </c>
      <c r="G260" s="7" t="s">
        <v>46</v>
      </c>
      <c r="H260" s="160" t="s">
        <v>379</v>
      </c>
      <c r="I260" s="90"/>
      <c r="J260" s="11"/>
      <c r="K260" s="4">
        <v>25</v>
      </c>
      <c r="L260" s="4">
        <v>16.61</v>
      </c>
      <c r="M260" s="174">
        <f t="shared" si="15"/>
        <v>41.61</v>
      </c>
      <c r="N260" s="11"/>
      <c r="O260" s="11"/>
      <c r="P260" s="174">
        <f t="shared" si="16"/>
        <v>0</v>
      </c>
    </row>
    <row r="261" spans="1:19" ht="15.5" x14ac:dyDescent="0.35">
      <c r="A261" s="15" t="s">
        <v>60</v>
      </c>
      <c r="B261" s="4" t="s">
        <v>81</v>
      </c>
      <c r="C261" s="142" t="s">
        <v>501</v>
      </c>
      <c r="D261" s="7"/>
      <c r="E261" s="7"/>
      <c r="F261" s="158" t="s">
        <v>208</v>
      </c>
      <c r="G261" s="7" t="s">
        <v>46</v>
      </c>
      <c r="H261" s="160" t="s">
        <v>409</v>
      </c>
      <c r="I261" s="90"/>
      <c r="J261" s="11"/>
      <c r="K261" s="4">
        <v>100</v>
      </c>
      <c r="L261" s="4">
        <v>17.25</v>
      </c>
      <c r="M261" s="174">
        <f t="shared" si="15"/>
        <v>117.25</v>
      </c>
      <c r="N261" s="11"/>
      <c r="O261" s="11"/>
      <c r="P261" s="174">
        <f t="shared" si="16"/>
        <v>0</v>
      </c>
    </row>
    <row r="262" spans="1:19" ht="15.5" x14ac:dyDescent="0.35">
      <c r="C262" s="142" t="s">
        <v>501</v>
      </c>
      <c r="D262" s="7"/>
      <c r="E262" s="7"/>
      <c r="F262" s="158" t="s">
        <v>208</v>
      </c>
      <c r="G262" s="7" t="s">
        <v>46</v>
      </c>
      <c r="H262" s="160" t="s">
        <v>411</v>
      </c>
      <c r="I262" s="90"/>
      <c r="J262" s="11"/>
      <c r="K262" s="4">
        <v>19.329999999999998</v>
      </c>
      <c r="L262" s="4">
        <v>17.53</v>
      </c>
      <c r="M262" s="174">
        <f t="shared" si="15"/>
        <v>36.86</v>
      </c>
      <c r="N262" s="11"/>
      <c r="O262" s="11"/>
      <c r="P262" s="174">
        <f t="shared" si="16"/>
        <v>0</v>
      </c>
    </row>
    <row r="263" spans="1:19" ht="15.5" x14ac:dyDescent="0.35">
      <c r="C263" s="142" t="s">
        <v>501</v>
      </c>
      <c r="D263" s="7"/>
      <c r="E263" s="7"/>
      <c r="F263" s="158" t="s">
        <v>207</v>
      </c>
      <c r="G263" s="7" t="s">
        <v>46</v>
      </c>
      <c r="H263" s="160" t="s">
        <v>384</v>
      </c>
      <c r="I263" s="90"/>
      <c r="J263" s="11"/>
      <c r="K263" s="4">
        <v>100</v>
      </c>
      <c r="L263" s="4">
        <v>17.68</v>
      </c>
      <c r="M263" s="174">
        <f t="shared" si="15"/>
        <v>117.68</v>
      </c>
      <c r="N263" s="11"/>
      <c r="O263" s="11"/>
      <c r="P263" s="174">
        <f t="shared" si="16"/>
        <v>0</v>
      </c>
    </row>
    <row r="264" spans="1:19" ht="15.5" x14ac:dyDescent="0.35">
      <c r="C264" s="142" t="s">
        <v>501</v>
      </c>
      <c r="D264" s="7"/>
      <c r="E264" s="7"/>
      <c r="F264" s="158" t="s">
        <v>208</v>
      </c>
      <c r="G264" s="7" t="s">
        <v>46</v>
      </c>
      <c r="H264" s="160" t="s">
        <v>410</v>
      </c>
      <c r="I264" s="90"/>
      <c r="J264" s="11"/>
      <c r="K264" s="4">
        <v>11.63</v>
      </c>
      <c r="L264" s="4">
        <v>17.809999999999999</v>
      </c>
      <c r="M264" s="174">
        <f t="shared" si="15"/>
        <v>29.439999999999998</v>
      </c>
      <c r="N264" s="173">
        <v>10</v>
      </c>
      <c r="O264" s="11"/>
      <c r="P264" s="174">
        <f t="shared" si="16"/>
        <v>10</v>
      </c>
      <c r="R264" s="139">
        <v>10</v>
      </c>
      <c r="S264" s="22">
        <v>3</v>
      </c>
    </row>
    <row r="265" spans="1:19" ht="15.5" x14ac:dyDescent="0.35">
      <c r="C265" s="142" t="s">
        <v>501</v>
      </c>
      <c r="D265" s="7"/>
      <c r="E265" s="7"/>
      <c r="F265" s="158" t="s">
        <v>210</v>
      </c>
      <c r="G265" s="7" t="s">
        <v>46</v>
      </c>
      <c r="H265" s="160" t="s">
        <v>375</v>
      </c>
      <c r="I265" s="90"/>
      <c r="J265" s="11"/>
      <c r="K265" s="4">
        <v>17.239999999999998</v>
      </c>
      <c r="L265" s="4">
        <v>18.14</v>
      </c>
      <c r="M265" s="174">
        <f t="shared" si="15"/>
        <v>35.379999999999995</v>
      </c>
      <c r="N265" s="11"/>
      <c r="O265" s="11"/>
      <c r="P265" s="174">
        <f t="shared" si="16"/>
        <v>0</v>
      </c>
    </row>
    <row r="266" spans="1:19" ht="15.5" x14ac:dyDescent="0.35">
      <c r="C266" s="142" t="s">
        <v>501</v>
      </c>
      <c r="D266" s="142"/>
      <c r="E266" s="142"/>
      <c r="F266" s="158" t="s">
        <v>208</v>
      </c>
      <c r="G266" s="7" t="s">
        <v>46</v>
      </c>
      <c r="H266" s="160" t="s">
        <v>419</v>
      </c>
      <c r="I266" s="90"/>
      <c r="J266" s="11"/>
      <c r="K266" s="4">
        <v>13.6</v>
      </c>
      <c r="L266" s="4">
        <v>18.559999999999999</v>
      </c>
      <c r="M266" s="174">
        <f t="shared" si="15"/>
        <v>32.159999999999997</v>
      </c>
      <c r="N266" s="173">
        <v>3</v>
      </c>
      <c r="O266" s="11"/>
      <c r="P266" s="174">
        <f t="shared" si="16"/>
        <v>3</v>
      </c>
      <c r="R266" s="139">
        <v>4</v>
      </c>
      <c r="S266" s="22">
        <v>2</v>
      </c>
    </row>
    <row r="267" spans="1:19" ht="15.5" x14ac:dyDescent="0.35">
      <c r="C267" s="142" t="s">
        <v>501</v>
      </c>
      <c r="D267" s="7"/>
      <c r="E267" s="7"/>
      <c r="F267" s="158" t="s">
        <v>208</v>
      </c>
      <c r="G267" s="7" t="s">
        <v>46</v>
      </c>
      <c r="H267" s="160" t="s">
        <v>386</v>
      </c>
      <c r="I267" s="90"/>
      <c r="J267" s="11"/>
      <c r="K267" s="4">
        <v>13.01</v>
      </c>
      <c r="L267" s="4">
        <v>18.649999999999999</v>
      </c>
      <c r="M267" s="174">
        <f t="shared" si="15"/>
        <v>31.659999999999997</v>
      </c>
      <c r="N267" s="173">
        <v>5</v>
      </c>
      <c r="O267" s="11"/>
      <c r="P267" s="174">
        <f t="shared" si="16"/>
        <v>5</v>
      </c>
      <c r="R267" s="139">
        <v>6</v>
      </c>
      <c r="S267" s="22">
        <v>1</v>
      </c>
    </row>
    <row r="268" spans="1:19" ht="15.5" x14ac:dyDescent="0.35">
      <c r="C268" s="142" t="s">
        <v>501</v>
      </c>
      <c r="D268" s="7"/>
      <c r="E268" s="7"/>
      <c r="F268" s="158" t="s">
        <v>208</v>
      </c>
      <c r="G268" s="7" t="s">
        <v>46</v>
      </c>
      <c r="H268" s="160" t="s">
        <v>406</v>
      </c>
      <c r="I268" s="90"/>
      <c r="J268" s="11"/>
      <c r="K268" s="4">
        <v>18.37</v>
      </c>
      <c r="L268" s="4">
        <v>18.760000000000002</v>
      </c>
      <c r="M268" s="174">
        <f t="shared" si="15"/>
        <v>37.130000000000003</v>
      </c>
      <c r="N268" s="11"/>
      <c r="O268" s="11"/>
      <c r="P268" s="174">
        <f t="shared" si="16"/>
        <v>0</v>
      </c>
    </row>
    <row r="269" spans="1:19" ht="15.5" x14ac:dyDescent="0.35">
      <c r="C269" s="142" t="s">
        <v>501</v>
      </c>
      <c r="D269" s="7"/>
      <c r="E269" s="7"/>
      <c r="F269" s="158" t="s">
        <v>211</v>
      </c>
      <c r="G269" s="7" t="s">
        <v>46</v>
      </c>
      <c r="H269" s="160" t="s">
        <v>377</v>
      </c>
      <c r="I269" s="90"/>
      <c r="J269" s="11"/>
      <c r="K269" s="4">
        <v>17.03</v>
      </c>
      <c r="L269" s="4">
        <v>18.86</v>
      </c>
      <c r="M269" s="174">
        <f t="shared" si="15"/>
        <v>35.89</v>
      </c>
      <c r="N269" s="11"/>
      <c r="O269" s="11"/>
      <c r="P269" s="174">
        <f t="shared" si="16"/>
        <v>0</v>
      </c>
    </row>
    <row r="270" spans="1:19" ht="15.5" x14ac:dyDescent="0.35">
      <c r="C270" s="142" t="s">
        <v>501</v>
      </c>
      <c r="D270" s="142"/>
      <c r="E270" s="142"/>
      <c r="F270" s="158" t="s">
        <v>210</v>
      </c>
      <c r="G270" s="7" t="s">
        <v>46</v>
      </c>
      <c r="H270" s="160" t="s">
        <v>363</v>
      </c>
      <c r="I270" s="90"/>
      <c r="J270" s="11"/>
      <c r="K270" s="7">
        <v>100</v>
      </c>
      <c r="L270" s="7">
        <v>19.45</v>
      </c>
      <c r="M270" s="152">
        <f t="shared" si="15"/>
        <v>119.45</v>
      </c>
      <c r="N270" s="11"/>
      <c r="O270" s="11"/>
      <c r="P270" s="152">
        <f t="shared" si="16"/>
        <v>0</v>
      </c>
    </row>
    <row r="271" spans="1:19" ht="15.5" x14ac:dyDescent="0.35">
      <c r="C271" s="142" t="s">
        <v>501</v>
      </c>
      <c r="D271" s="7"/>
      <c r="E271" s="7"/>
      <c r="F271" s="158" t="s">
        <v>208</v>
      </c>
      <c r="G271" s="7" t="s">
        <v>46</v>
      </c>
      <c r="H271" s="160" t="s">
        <v>408</v>
      </c>
      <c r="I271" s="90"/>
      <c r="J271" s="11"/>
      <c r="K271" s="4">
        <v>100</v>
      </c>
      <c r="L271" s="4">
        <v>19.77</v>
      </c>
      <c r="M271" s="174">
        <f t="shared" si="15"/>
        <v>119.77</v>
      </c>
      <c r="N271" s="11"/>
      <c r="O271" s="11"/>
      <c r="P271" s="174">
        <f t="shared" si="16"/>
        <v>0</v>
      </c>
    </row>
    <row r="272" spans="1:19" ht="15.5" x14ac:dyDescent="0.35">
      <c r="C272" s="142" t="s">
        <v>501</v>
      </c>
      <c r="D272" s="7"/>
      <c r="E272" s="7"/>
      <c r="F272" s="158" t="s">
        <v>211</v>
      </c>
      <c r="G272" s="7" t="s">
        <v>46</v>
      </c>
      <c r="H272" s="160" t="s">
        <v>401</v>
      </c>
      <c r="I272" s="90"/>
      <c r="J272" s="11"/>
      <c r="K272" s="7">
        <v>18.95</v>
      </c>
      <c r="L272" s="7">
        <v>21.5</v>
      </c>
      <c r="M272" s="152">
        <f t="shared" si="15"/>
        <v>40.450000000000003</v>
      </c>
      <c r="N272" s="11"/>
      <c r="O272" s="11"/>
      <c r="P272" s="152">
        <f t="shared" si="16"/>
        <v>0</v>
      </c>
    </row>
    <row r="273" spans="1:218" ht="15.5" x14ac:dyDescent="0.35">
      <c r="C273" s="142" t="s">
        <v>501</v>
      </c>
      <c r="D273" s="7"/>
      <c r="E273" s="7"/>
      <c r="F273" s="158" t="s">
        <v>207</v>
      </c>
      <c r="G273" s="7" t="s">
        <v>46</v>
      </c>
      <c r="H273" s="160" t="s">
        <v>404</v>
      </c>
      <c r="I273" s="90"/>
      <c r="J273" s="11"/>
      <c r="K273" s="4">
        <v>26.91</v>
      </c>
      <c r="L273" s="4">
        <v>23.56</v>
      </c>
      <c r="M273" s="174">
        <f t="shared" si="15"/>
        <v>50.47</v>
      </c>
      <c r="N273" s="11"/>
      <c r="O273" s="11"/>
      <c r="P273" s="174">
        <f t="shared" si="16"/>
        <v>0</v>
      </c>
    </row>
    <row r="274" spans="1:218" ht="15.5" x14ac:dyDescent="0.35">
      <c r="C274" s="142" t="s">
        <v>501</v>
      </c>
      <c r="D274" s="7"/>
      <c r="E274" s="7"/>
      <c r="F274" s="158" t="s">
        <v>207</v>
      </c>
      <c r="G274" s="7" t="s">
        <v>46</v>
      </c>
      <c r="H274" s="160" t="s">
        <v>385</v>
      </c>
      <c r="I274" s="90"/>
      <c r="J274" s="11"/>
      <c r="K274" s="4">
        <v>15.02</v>
      </c>
      <c r="L274" s="4">
        <v>23.61</v>
      </c>
      <c r="M274" s="174">
        <f t="shared" si="15"/>
        <v>38.629999999999995</v>
      </c>
      <c r="N274" s="11"/>
      <c r="O274" s="11"/>
      <c r="P274" s="174">
        <f t="shared" si="16"/>
        <v>0</v>
      </c>
    </row>
    <row r="275" spans="1:218" ht="15.5" x14ac:dyDescent="0.35">
      <c r="C275" s="142" t="s">
        <v>501</v>
      </c>
      <c r="D275" s="7"/>
      <c r="E275" s="7"/>
      <c r="F275" s="158" t="s">
        <v>207</v>
      </c>
      <c r="G275" s="7" t="s">
        <v>46</v>
      </c>
      <c r="H275" s="160" t="s">
        <v>381</v>
      </c>
      <c r="I275" s="90"/>
      <c r="J275" s="11"/>
      <c r="K275" s="4">
        <v>26.57</v>
      </c>
      <c r="L275" s="4">
        <v>24.74</v>
      </c>
      <c r="M275" s="174">
        <f t="shared" si="15"/>
        <v>51.31</v>
      </c>
      <c r="N275" s="11"/>
      <c r="O275" s="11"/>
      <c r="P275" s="174">
        <f t="shared" si="16"/>
        <v>0</v>
      </c>
    </row>
    <row r="276" spans="1:218" ht="15.5" x14ac:dyDescent="0.35">
      <c r="C276" s="142" t="s">
        <v>501</v>
      </c>
      <c r="D276" s="7"/>
      <c r="E276" s="7"/>
      <c r="F276" s="158" t="s">
        <v>208</v>
      </c>
      <c r="G276" s="7" t="s">
        <v>46</v>
      </c>
      <c r="H276" s="160" t="s">
        <v>396</v>
      </c>
      <c r="I276" s="90"/>
      <c r="J276" s="11"/>
      <c r="K276" s="4">
        <v>13.31</v>
      </c>
      <c r="L276" s="4">
        <v>29.2</v>
      </c>
      <c r="M276" s="174">
        <f t="shared" si="15"/>
        <v>42.51</v>
      </c>
      <c r="N276" s="173">
        <v>4</v>
      </c>
      <c r="O276" s="11"/>
      <c r="P276" s="174">
        <f t="shared" si="16"/>
        <v>4</v>
      </c>
      <c r="R276" s="139">
        <v>5</v>
      </c>
    </row>
    <row r="277" spans="1:218" ht="15.5" x14ac:dyDescent="0.35">
      <c r="C277" s="142" t="s">
        <v>501</v>
      </c>
      <c r="D277" s="7"/>
      <c r="E277" s="7"/>
      <c r="F277" s="158" t="s">
        <v>208</v>
      </c>
      <c r="G277" s="7" t="s">
        <v>46</v>
      </c>
      <c r="H277" s="160" t="s">
        <v>378</v>
      </c>
      <c r="I277" s="90"/>
      <c r="J277" s="11"/>
      <c r="K277" s="4">
        <v>16.48</v>
      </c>
      <c r="L277" s="4">
        <v>100</v>
      </c>
      <c r="M277" s="174">
        <f t="shared" si="15"/>
        <v>116.48</v>
      </c>
      <c r="N277" s="11"/>
      <c r="O277" s="11"/>
      <c r="P277" s="174">
        <f t="shared" si="16"/>
        <v>0</v>
      </c>
      <c r="R277" s="139">
        <v>2</v>
      </c>
    </row>
    <row r="278" spans="1:218" ht="15.5" x14ac:dyDescent="0.35">
      <c r="C278" s="142" t="s">
        <v>501</v>
      </c>
      <c r="D278" s="7"/>
      <c r="E278" s="7"/>
      <c r="F278" s="158" t="s">
        <v>211</v>
      </c>
      <c r="G278" s="7" t="s">
        <v>46</v>
      </c>
      <c r="H278" s="160" t="s">
        <v>376</v>
      </c>
      <c r="I278" s="90"/>
      <c r="J278" s="11"/>
      <c r="K278" s="4">
        <v>16.57</v>
      </c>
      <c r="L278" s="4">
        <v>100</v>
      </c>
      <c r="M278" s="174">
        <f t="shared" si="15"/>
        <v>116.57</v>
      </c>
      <c r="N278" s="11"/>
      <c r="O278" s="11"/>
      <c r="P278" s="174">
        <f t="shared" si="16"/>
        <v>0</v>
      </c>
    </row>
    <row r="279" spans="1:218" ht="15.5" x14ac:dyDescent="0.35">
      <c r="C279" s="142" t="s">
        <v>501</v>
      </c>
      <c r="D279" s="142"/>
      <c r="E279" s="142"/>
      <c r="F279" s="158" t="s">
        <v>207</v>
      </c>
      <c r="G279" s="7" t="s">
        <v>46</v>
      </c>
      <c r="H279" s="160" t="s">
        <v>423</v>
      </c>
      <c r="I279" s="90"/>
      <c r="J279" s="11"/>
      <c r="K279" s="4">
        <v>17.649999999999999</v>
      </c>
      <c r="L279" s="4">
        <v>100</v>
      </c>
      <c r="M279" s="174">
        <f t="shared" si="15"/>
        <v>117.65</v>
      </c>
      <c r="N279" s="11"/>
      <c r="O279" s="11"/>
      <c r="P279" s="174">
        <f t="shared" si="16"/>
        <v>0</v>
      </c>
    </row>
    <row r="280" spans="1:218" ht="15.5" x14ac:dyDescent="0.35">
      <c r="C280" s="142" t="s">
        <v>501</v>
      </c>
      <c r="D280" s="142"/>
      <c r="E280" s="142"/>
      <c r="F280" s="158" t="s">
        <v>210</v>
      </c>
      <c r="G280" s="7" t="s">
        <v>46</v>
      </c>
      <c r="H280" s="160" t="s">
        <v>361</v>
      </c>
      <c r="I280" s="90"/>
      <c r="J280" s="11"/>
      <c r="K280" s="4">
        <v>22.6</v>
      </c>
      <c r="L280" s="4">
        <v>100</v>
      </c>
      <c r="M280" s="174">
        <f t="shared" si="15"/>
        <v>122.6</v>
      </c>
      <c r="N280" s="11"/>
      <c r="O280" s="11"/>
      <c r="P280" s="174">
        <f t="shared" si="16"/>
        <v>0</v>
      </c>
    </row>
    <row r="281" spans="1:218" ht="15.5" x14ac:dyDescent="0.35">
      <c r="C281" s="142" t="s">
        <v>501</v>
      </c>
      <c r="D281" s="7"/>
      <c r="E281" s="7"/>
      <c r="F281" s="158" t="s">
        <v>207</v>
      </c>
      <c r="G281" s="7" t="s">
        <v>46</v>
      </c>
      <c r="H281" s="160" t="s">
        <v>387</v>
      </c>
      <c r="I281" s="90"/>
      <c r="J281" s="11"/>
      <c r="K281" s="4">
        <v>23.28</v>
      </c>
      <c r="L281" s="4">
        <v>100</v>
      </c>
      <c r="M281" s="174">
        <f t="shared" si="15"/>
        <v>123.28</v>
      </c>
      <c r="N281" s="11"/>
      <c r="O281" s="11"/>
      <c r="P281" s="174">
        <f t="shared" si="16"/>
        <v>0</v>
      </c>
    </row>
    <row r="282" spans="1:218" ht="15.5" x14ac:dyDescent="0.35">
      <c r="C282" s="142" t="s">
        <v>501</v>
      </c>
      <c r="D282" s="7"/>
      <c r="E282" s="7"/>
      <c r="F282" s="158" t="s">
        <v>208</v>
      </c>
      <c r="G282" s="7" t="s">
        <v>46</v>
      </c>
      <c r="H282" s="160" t="s">
        <v>382</v>
      </c>
      <c r="I282" s="90"/>
      <c r="J282" s="11"/>
      <c r="K282" s="4">
        <v>100</v>
      </c>
      <c r="L282" s="4">
        <v>100</v>
      </c>
      <c r="M282" s="174">
        <f t="shared" si="15"/>
        <v>200</v>
      </c>
      <c r="N282" s="11"/>
      <c r="O282" s="11"/>
      <c r="P282" s="174">
        <f t="shared" si="16"/>
        <v>0</v>
      </c>
    </row>
    <row r="283" spans="1:218" ht="15.5" x14ac:dyDescent="0.35">
      <c r="C283" s="142" t="s">
        <v>501</v>
      </c>
      <c r="D283" s="7"/>
      <c r="E283" s="7"/>
      <c r="F283" s="158" t="s">
        <v>211</v>
      </c>
      <c r="G283" s="7" t="s">
        <v>46</v>
      </c>
      <c r="H283" s="160" t="s">
        <v>415</v>
      </c>
      <c r="I283" s="90"/>
      <c r="J283" s="11"/>
      <c r="K283" s="4">
        <v>100</v>
      </c>
      <c r="L283" s="4">
        <v>100</v>
      </c>
      <c r="M283" s="174">
        <f t="shared" si="15"/>
        <v>200</v>
      </c>
      <c r="N283" s="11"/>
      <c r="O283" s="11"/>
      <c r="P283" s="174">
        <f t="shared" si="16"/>
        <v>0</v>
      </c>
    </row>
    <row r="284" spans="1:218" ht="15.5" x14ac:dyDescent="0.35">
      <c r="C284" s="142" t="s">
        <v>501</v>
      </c>
      <c r="D284" s="142"/>
      <c r="E284" s="142"/>
      <c r="F284" s="158" t="s">
        <v>210</v>
      </c>
      <c r="G284" s="7" t="s">
        <v>46</v>
      </c>
      <c r="H284" s="160" t="s">
        <v>420</v>
      </c>
      <c r="I284" s="90"/>
      <c r="J284" s="11"/>
      <c r="K284" s="4">
        <v>100</v>
      </c>
      <c r="L284" s="4">
        <v>100</v>
      </c>
      <c r="M284" s="174">
        <f t="shared" si="15"/>
        <v>200</v>
      </c>
      <c r="N284" s="12"/>
      <c r="O284" s="12"/>
      <c r="P284" s="174">
        <f t="shared" si="16"/>
        <v>0</v>
      </c>
    </row>
    <row r="285" spans="1:218" s="10" customFormat="1" x14ac:dyDescent="0.35">
      <c r="A285" s="10" t="s">
        <v>60</v>
      </c>
      <c r="H285" s="17" t="s">
        <v>82</v>
      </c>
      <c r="I285" s="87"/>
      <c r="M285" s="172"/>
      <c r="P285" s="172"/>
      <c r="Q285" s="274"/>
      <c r="R285" s="139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2"/>
      <c r="CP285" s="22"/>
      <c r="CQ285" s="22"/>
      <c r="CR285" s="22"/>
      <c r="CS285" s="22"/>
      <c r="CT285" s="22"/>
      <c r="CU285" s="22"/>
      <c r="CV285" s="22"/>
      <c r="CW285" s="22"/>
      <c r="CX285" s="22"/>
      <c r="CY285" s="22"/>
      <c r="CZ285" s="22"/>
      <c r="DA285" s="22"/>
      <c r="DB285" s="22"/>
      <c r="DC285" s="22"/>
      <c r="DD285" s="22"/>
      <c r="DE285" s="22"/>
      <c r="DF285" s="22"/>
      <c r="DG285" s="22"/>
      <c r="DH285" s="22"/>
      <c r="DI285" s="22"/>
      <c r="DJ285" s="22"/>
      <c r="DK285" s="22"/>
      <c r="DL285" s="22"/>
      <c r="DM285" s="22"/>
      <c r="DN285" s="22"/>
      <c r="DO285" s="22"/>
      <c r="DP285" s="22"/>
      <c r="DQ285" s="22"/>
      <c r="DR285" s="22"/>
      <c r="DS285" s="22"/>
      <c r="DT285" s="22"/>
      <c r="DU285" s="22"/>
      <c r="DV285" s="22"/>
      <c r="DW285" s="22"/>
      <c r="DX285" s="22"/>
      <c r="DY285" s="22"/>
      <c r="DZ285" s="22"/>
      <c r="EA285" s="22"/>
      <c r="EB285" s="22"/>
      <c r="EC285" s="22"/>
      <c r="ED285" s="22"/>
      <c r="EE285" s="22"/>
      <c r="EF285" s="22"/>
      <c r="EG285" s="22"/>
      <c r="EH285" s="22"/>
      <c r="EI285" s="22"/>
      <c r="EJ285" s="22"/>
      <c r="EK285" s="22"/>
      <c r="EL285" s="22"/>
      <c r="EM285" s="22"/>
      <c r="EN285" s="22"/>
      <c r="EO285" s="22"/>
      <c r="EP285" s="22"/>
      <c r="EQ285" s="22"/>
      <c r="ER285" s="22"/>
      <c r="ES285" s="22"/>
      <c r="ET285" s="22"/>
      <c r="EU285" s="22"/>
      <c r="EV285" s="22"/>
      <c r="EW285" s="22"/>
      <c r="EX285" s="22"/>
      <c r="EY285" s="22"/>
      <c r="EZ285" s="22"/>
      <c r="FA285" s="22"/>
      <c r="FB285" s="22"/>
      <c r="FC285" s="22"/>
      <c r="FD285" s="22"/>
      <c r="FE285" s="22"/>
      <c r="FF285" s="22"/>
      <c r="FG285" s="22"/>
      <c r="FH285" s="22"/>
      <c r="FI285" s="22"/>
      <c r="FJ285" s="22"/>
      <c r="FK285" s="22"/>
      <c r="FL285" s="22"/>
      <c r="FM285" s="22"/>
      <c r="FN285" s="22"/>
      <c r="FO285" s="22"/>
      <c r="FP285" s="22"/>
      <c r="FQ285" s="22"/>
      <c r="FR285" s="22"/>
      <c r="FS285" s="22"/>
      <c r="FT285" s="22"/>
      <c r="FU285" s="22"/>
      <c r="FV285" s="22"/>
      <c r="FW285" s="22"/>
      <c r="FX285" s="22"/>
      <c r="FY285" s="22"/>
      <c r="FZ285" s="22"/>
      <c r="GA285" s="22"/>
      <c r="GB285" s="22"/>
      <c r="GC285" s="22"/>
      <c r="GD285" s="22"/>
      <c r="GE285" s="22"/>
      <c r="GF285" s="22"/>
      <c r="GG285" s="22"/>
      <c r="GH285" s="22"/>
      <c r="GI285" s="22"/>
      <c r="GJ285" s="22"/>
      <c r="GK285" s="22"/>
      <c r="GL285" s="22"/>
      <c r="GM285" s="22"/>
      <c r="GN285" s="22"/>
      <c r="GO285" s="22"/>
      <c r="GP285" s="22"/>
      <c r="GQ285" s="22"/>
      <c r="GR285" s="22"/>
      <c r="GS285" s="22"/>
      <c r="GT285" s="22"/>
      <c r="GU285" s="22"/>
      <c r="GV285" s="22"/>
      <c r="GW285" s="22"/>
      <c r="GX285" s="22"/>
      <c r="GY285" s="22"/>
      <c r="GZ285" s="22"/>
      <c r="HA285" s="22"/>
      <c r="HB285" s="22"/>
      <c r="HC285" s="22"/>
      <c r="HD285" s="22"/>
      <c r="HE285" s="22"/>
      <c r="HF285" s="22"/>
      <c r="HG285" s="22"/>
      <c r="HH285" s="22"/>
      <c r="HI285" s="22"/>
      <c r="HJ285" s="22"/>
    </row>
    <row r="286" spans="1:218" s="24" customFormat="1" x14ac:dyDescent="0.35">
      <c r="A286" s="24" t="s">
        <v>60</v>
      </c>
      <c r="F286" s="24">
        <v>18</v>
      </c>
      <c r="I286" s="88" t="s">
        <v>1</v>
      </c>
      <c r="K286" s="24" t="s">
        <v>2</v>
      </c>
      <c r="M286" s="103"/>
      <c r="N286" s="24" t="s">
        <v>3</v>
      </c>
      <c r="P286" s="103"/>
      <c r="Q286" s="274"/>
      <c r="R286" s="311" t="s">
        <v>515</v>
      </c>
      <c r="S286" s="311" t="s">
        <v>516</v>
      </c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  <c r="AO286" s="51"/>
      <c r="AP286" s="51"/>
      <c r="AQ286" s="51"/>
      <c r="AR286" s="51"/>
      <c r="AS286" s="51"/>
      <c r="AT286" s="51"/>
      <c r="AU286" s="51"/>
      <c r="AV286" s="51"/>
      <c r="AW286" s="51"/>
      <c r="AX286" s="51"/>
      <c r="AY286" s="51"/>
      <c r="AZ286" s="51"/>
      <c r="BA286" s="51"/>
      <c r="BB286" s="51"/>
      <c r="BC286" s="51"/>
      <c r="BD286" s="51"/>
      <c r="BE286" s="51"/>
      <c r="BF286" s="51"/>
      <c r="BG286" s="51"/>
      <c r="BH286" s="51"/>
      <c r="BI286" s="51"/>
      <c r="BJ286" s="51"/>
      <c r="BK286" s="51"/>
      <c r="BL286" s="51"/>
      <c r="BM286" s="51"/>
      <c r="BN286" s="51"/>
      <c r="BO286" s="51"/>
      <c r="BP286" s="51"/>
      <c r="BQ286" s="51"/>
      <c r="BR286" s="51"/>
      <c r="BS286" s="51"/>
      <c r="BT286" s="51"/>
      <c r="BU286" s="51"/>
      <c r="BV286" s="51"/>
      <c r="BW286" s="51"/>
      <c r="BX286" s="51"/>
      <c r="BY286" s="51"/>
      <c r="BZ286" s="51"/>
      <c r="CA286" s="51"/>
      <c r="CB286" s="51"/>
      <c r="CC286" s="51"/>
      <c r="CD286" s="51"/>
      <c r="CE286" s="51"/>
      <c r="CF286" s="51"/>
      <c r="CG286" s="51"/>
      <c r="CH286" s="51"/>
      <c r="CI286" s="51"/>
      <c r="CJ286" s="51"/>
      <c r="CK286" s="51"/>
      <c r="CL286" s="51"/>
      <c r="CM286" s="51"/>
      <c r="CN286" s="51"/>
      <c r="CO286" s="51"/>
      <c r="CP286" s="51"/>
      <c r="CQ286" s="51"/>
      <c r="CR286" s="51"/>
      <c r="CS286" s="51"/>
      <c r="CT286" s="51"/>
      <c r="CU286" s="51"/>
      <c r="CV286" s="51"/>
      <c r="CW286" s="51"/>
      <c r="CX286" s="51"/>
      <c r="CY286" s="51"/>
      <c r="CZ286" s="51"/>
      <c r="DA286" s="51"/>
      <c r="DB286" s="51"/>
      <c r="DC286" s="51"/>
      <c r="DD286" s="51"/>
      <c r="DE286" s="51"/>
      <c r="DF286" s="51"/>
      <c r="DG286" s="51"/>
      <c r="DH286" s="51"/>
      <c r="DI286" s="51"/>
      <c r="DJ286" s="51"/>
      <c r="DK286" s="51"/>
      <c r="DL286" s="51"/>
      <c r="DM286" s="51"/>
      <c r="DN286" s="51"/>
      <c r="DO286" s="51"/>
      <c r="DP286" s="51"/>
      <c r="DQ286" s="51"/>
      <c r="DR286" s="51"/>
      <c r="DS286" s="51"/>
      <c r="DT286" s="51"/>
      <c r="DU286" s="51"/>
      <c r="DV286" s="51"/>
      <c r="DW286" s="51"/>
      <c r="DX286" s="51"/>
      <c r="DY286" s="51"/>
      <c r="DZ286" s="51"/>
      <c r="EA286" s="51"/>
      <c r="EB286" s="51"/>
      <c r="EC286" s="51"/>
      <c r="ED286" s="51"/>
      <c r="EE286" s="51"/>
      <c r="EF286" s="51"/>
      <c r="EG286" s="51"/>
      <c r="EH286" s="51"/>
      <c r="EI286" s="51"/>
      <c r="EJ286" s="51"/>
      <c r="EK286" s="51"/>
      <c r="EL286" s="51"/>
      <c r="EM286" s="51"/>
      <c r="EN286" s="51"/>
      <c r="EO286" s="51"/>
      <c r="EP286" s="51"/>
      <c r="EQ286" s="51"/>
      <c r="ER286" s="51"/>
      <c r="ES286" s="51"/>
      <c r="ET286" s="51"/>
      <c r="EU286" s="51"/>
      <c r="EV286" s="51"/>
      <c r="EW286" s="51"/>
      <c r="EX286" s="51"/>
      <c r="EY286" s="51"/>
      <c r="EZ286" s="51"/>
      <c r="FA286" s="51"/>
      <c r="FB286" s="51"/>
      <c r="FC286" s="51"/>
      <c r="FD286" s="51"/>
      <c r="FE286" s="51"/>
      <c r="FF286" s="51"/>
      <c r="FG286" s="51"/>
      <c r="FH286" s="51"/>
      <c r="FI286" s="51"/>
      <c r="FJ286" s="51"/>
      <c r="FK286" s="51"/>
      <c r="FL286" s="51"/>
      <c r="FM286" s="51"/>
      <c r="FN286" s="51"/>
      <c r="FO286" s="51"/>
      <c r="FP286" s="51"/>
      <c r="FQ286" s="51"/>
      <c r="FR286" s="51"/>
      <c r="FS286" s="51"/>
      <c r="FT286" s="51"/>
      <c r="FU286" s="51"/>
      <c r="FV286" s="51"/>
      <c r="FW286" s="51"/>
      <c r="FX286" s="51"/>
      <c r="FY286" s="51"/>
      <c r="FZ286" s="51"/>
      <c r="GA286" s="51"/>
      <c r="GB286" s="51"/>
      <c r="GC286" s="51"/>
      <c r="GD286" s="51"/>
      <c r="GE286" s="51"/>
      <c r="GF286" s="51"/>
      <c r="GG286" s="51"/>
      <c r="GH286" s="51"/>
      <c r="GI286" s="51"/>
      <c r="GJ286" s="51"/>
      <c r="GK286" s="51"/>
      <c r="GL286" s="51"/>
      <c r="GM286" s="51"/>
      <c r="GN286" s="51"/>
      <c r="GO286" s="51"/>
      <c r="GP286" s="51"/>
      <c r="GQ286" s="51"/>
      <c r="GR286" s="51"/>
      <c r="GS286" s="51"/>
      <c r="GT286" s="51"/>
      <c r="GU286" s="51"/>
      <c r="GV286" s="51"/>
      <c r="GW286" s="51"/>
      <c r="GX286" s="51"/>
      <c r="GY286" s="51"/>
      <c r="GZ286" s="51"/>
      <c r="HA286" s="51"/>
      <c r="HB286" s="51"/>
      <c r="HC286" s="51"/>
      <c r="HD286" s="51"/>
      <c r="HE286" s="51"/>
      <c r="HF286" s="51"/>
      <c r="HG286" s="51"/>
      <c r="HH286" s="51"/>
      <c r="HI286" s="51"/>
      <c r="HJ286" s="51"/>
    </row>
    <row r="287" spans="1:218" s="12" customFormat="1" x14ac:dyDescent="0.35">
      <c r="A287" s="12" t="s">
        <v>60</v>
      </c>
      <c r="C287" s="157" t="s">
        <v>431</v>
      </c>
      <c r="D287" s="157" t="s">
        <v>40</v>
      </c>
      <c r="E287" s="157" t="s">
        <v>434</v>
      </c>
      <c r="H287" s="12" t="s">
        <v>4</v>
      </c>
      <c r="I287" s="89" t="s">
        <v>5</v>
      </c>
      <c r="J287" s="12" t="s">
        <v>6</v>
      </c>
      <c r="K287" s="12" t="s">
        <v>5</v>
      </c>
      <c r="L287" s="12" t="s">
        <v>6</v>
      </c>
      <c r="M287" s="173" t="s">
        <v>61</v>
      </c>
      <c r="N287" s="12" t="s">
        <v>5</v>
      </c>
      <c r="O287" s="12" t="s">
        <v>6</v>
      </c>
      <c r="P287" s="173" t="s">
        <v>169</v>
      </c>
      <c r="Q287" s="274"/>
      <c r="R287" s="138" t="s">
        <v>514</v>
      </c>
      <c r="S287" s="138" t="s">
        <v>514</v>
      </c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1"/>
      <c r="AN287" s="51"/>
      <c r="AO287" s="51"/>
      <c r="AP287" s="51"/>
      <c r="AQ287" s="51"/>
      <c r="AR287" s="51"/>
      <c r="AS287" s="51"/>
      <c r="AT287" s="51"/>
      <c r="AU287" s="51"/>
      <c r="AV287" s="51"/>
      <c r="AW287" s="51"/>
      <c r="AX287" s="51"/>
      <c r="AY287" s="51"/>
      <c r="AZ287" s="51"/>
      <c r="BA287" s="51"/>
      <c r="BB287" s="51"/>
      <c r="BC287" s="51"/>
      <c r="BD287" s="51"/>
      <c r="BE287" s="51"/>
      <c r="BF287" s="51"/>
      <c r="BG287" s="51"/>
      <c r="BH287" s="51"/>
      <c r="BI287" s="51"/>
      <c r="BJ287" s="51"/>
      <c r="BK287" s="51"/>
      <c r="BL287" s="51"/>
      <c r="BM287" s="51"/>
      <c r="BN287" s="51"/>
      <c r="BO287" s="51"/>
      <c r="BP287" s="51"/>
      <c r="BQ287" s="51"/>
      <c r="BR287" s="51"/>
      <c r="BS287" s="51"/>
      <c r="BT287" s="51"/>
      <c r="BU287" s="51"/>
      <c r="BV287" s="51"/>
      <c r="BW287" s="51"/>
      <c r="BX287" s="51"/>
      <c r="BY287" s="51"/>
      <c r="BZ287" s="51"/>
      <c r="CA287" s="51"/>
      <c r="CB287" s="51"/>
      <c r="CC287" s="51"/>
      <c r="CD287" s="51"/>
      <c r="CE287" s="51"/>
      <c r="CF287" s="51"/>
      <c r="CG287" s="51"/>
      <c r="CH287" s="51"/>
      <c r="CI287" s="51"/>
      <c r="CJ287" s="51"/>
      <c r="CK287" s="51"/>
      <c r="CL287" s="51"/>
      <c r="CM287" s="51"/>
      <c r="CN287" s="51"/>
      <c r="CO287" s="51"/>
      <c r="CP287" s="51"/>
      <c r="CQ287" s="51"/>
      <c r="CR287" s="51"/>
      <c r="CS287" s="51"/>
      <c r="CT287" s="51"/>
      <c r="CU287" s="51"/>
      <c r="CV287" s="51"/>
      <c r="CW287" s="51"/>
      <c r="CX287" s="51"/>
      <c r="CY287" s="51"/>
      <c r="CZ287" s="51"/>
      <c r="DA287" s="51"/>
      <c r="DB287" s="51"/>
      <c r="DC287" s="51"/>
      <c r="DD287" s="51"/>
      <c r="DE287" s="51"/>
      <c r="DF287" s="51"/>
      <c r="DG287" s="51"/>
      <c r="DH287" s="51"/>
      <c r="DI287" s="51"/>
      <c r="DJ287" s="51"/>
      <c r="DK287" s="51"/>
      <c r="DL287" s="51"/>
      <c r="DM287" s="51"/>
      <c r="DN287" s="51"/>
      <c r="DO287" s="51"/>
      <c r="DP287" s="51"/>
      <c r="DQ287" s="51"/>
      <c r="DR287" s="51"/>
      <c r="DS287" s="51"/>
      <c r="DT287" s="51"/>
      <c r="DU287" s="51"/>
      <c r="DV287" s="51"/>
      <c r="DW287" s="51"/>
      <c r="DX287" s="51"/>
      <c r="DY287" s="51"/>
      <c r="DZ287" s="51"/>
      <c r="EA287" s="51"/>
      <c r="EB287" s="51"/>
      <c r="EC287" s="51"/>
      <c r="ED287" s="51"/>
      <c r="EE287" s="51"/>
      <c r="EF287" s="51"/>
      <c r="EG287" s="51"/>
      <c r="EH287" s="51"/>
      <c r="EI287" s="51"/>
      <c r="EJ287" s="51"/>
      <c r="EK287" s="51"/>
      <c r="EL287" s="51"/>
      <c r="EM287" s="51"/>
      <c r="EN287" s="51"/>
      <c r="EO287" s="51"/>
      <c r="EP287" s="51"/>
      <c r="EQ287" s="51"/>
      <c r="ER287" s="51"/>
      <c r="ES287" s="51"/>
      <c r="ET287" s="51"/>
      <c r="EU287" s="51"/>
      <c r="EV287" s="51"/>
      <c r="EW287" s="51"/>
      <c r="EX287" s="51"/>
      <c r="EY287" s="51"/>
      <c r="EZ287" s="51"/>
      <c r="FA287" s="51"/>
      <c r="FB287" s="51"/>
      <c r="FC287" s="51"/>
      <c r="FD287" s="51"/>
      <c r="FE287" s="51"/>
      <c r="FF287" s="51"/>
      <c r="FG287" s="51"/>
      <c r="FH287" s="51"/>
      <c r="FI287" s="51"/>
      <c r="FJ287" s="51"/>
      <c r="FK287" s="51"/>
      <c r="FL287" s="51"/>
      <c r="FM287" s="51"/>
      <c r="FN287" s="51"/>
      <c r="FO287" s="51"/>
      <c r="FP287" s="51"/>
      <c r="FQ287" s="51"/>
      <c r="FR287" s="51"/>
      <c r="FS287" s="51"/>
      <c r="FT287" s="51"/>
      <c r="FU287" s="51"/>
      <c r="FV287" s="51"/>
      <c r="FW287" s="51"/>
      <c r="FX287" s="51"/>
      <c r="FY287" s="51"/>
      <c r="FZ287" s="51"/>
      <c r="GA287" s="51"/>
      <c r="GB287" s="51"/>
      <c r="GC287" s="51"/>
      <c r="GD287" s="51"/>
      <c r="GE287" s="51"/>
      <c r="GF287" s="51"/>
      <c r="GG287" s="51"/>
      <c r="GH287" s="51"/>
      <c r="GI287" s="51"/>
      <c r="GJ287" s="51"/>
      <c r="GK287" s="51"/>
      <c r="GL287" s="51"/>
      <c r="GM287" s="51"/>
      <c r="GN287" s="51"/>
      <c r="GO287" s="51"/>
      <c r="GP287" s="51"/>
      <c r="GQ287" s="51"/>
      <c r="GR287" s="51"/>
      <c r="GS287" s="51"/>
      <c r="GT287" s="51"/>
      <c r="GU287" s="51"/>
      <c r="GV287" s="51"/>
      <c r="GW287" s="51"/>
      <c r="GX287" s="51"/>
      <c r="GY287" s="51"/>
      <c r="GZ287" s="51"/>
      <c r="HA287" s="51"/>
      <c r="HB287" s="51"/>
      <c r="HC287" s="51"/>
      <c r="HD287" s="51"/>
      <c r="HE287" s="51"/>
      <c r="HF287" s="51"/>
      <c r="HG287" s="51"/>
      <c r="HH287" s="51"/>
      <c r="HI287" s="51"/>
      <c r="HJ287" s="51"/>
    </row>
    <row r="288" spans="1:218" s="12" customFormat="1" ht="15.5" x14ac:dyDescent="0.35">
      <c r="C288" s="7" t="s">
        <v>51</v>
      </c>
      <c r="D288" s="7"/>
      <c r="E288" s="7"/>
      <c r="F288" s="158" t="s">
        <v>208</v>
      </c>
      <c r="G288" s="7" t="s">
        <v>42</v>
      </c>
      <c r="H288" s="160" t="s">
        <v>346</v>
      </c>
      <c r="I288" s="90"/>
      <c r="J288" s="11"/>
      <c r="K288" s="7">
        <v>10.92</v>
      </c>
      <c r="L288" s="7">
        <v>12.52</v>
      </c>
      <c r="M288" s="152">
        <f t="shared" ref="M288:M305" si="17">SUM(K288:L288)</f>
        <v>23.439999999999998</v>
      </c>
      <c r="N288" s="173">
        <v>10</v>
      </c>
      <c r="O288" s="173">
        <v>10</v>
      </c>
      <c r="P288" s="152">
        <f t="shared" ref="P288:P305" si="18">SUM(N288:O288)</f>
        <v>20</v>
      </c>
      <c r="Q288" s="274" t="s">
        <v>498</v>
      </c>
      <c r="R288" s="139">
        <v>10</v>
      </c>
      <c r="S288" s="139">
        <v>10</v>
      </c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  <c r="AL288" s="51"/>
      <c r="AM288" s="51"/>
      <c r="AN288" s="51"/>
      <c r="AO288" s="51"/>
      <c r="AP288" s="51"/>
      <c r="AQ288" s="51"/>
      <c r="AR288" s="51"/>
      <c r="AS288" s="51"/>
      <c r="AT288" s="51"/>
      <c r="AU288" s="51"/>
      <c r="AV288" s="51"/>
      <c r="AW288" s="51"/>
      <c r="AX288" s="51"/>
      <c r="AY288" s="51"/>
      <c r="AZ288" s="51"/>
      <c r="BA288" s="51"/>
      <c r="BB288" s="51"/>
      <c r="BC288" s="51"/>
      <c r="BD288" s="51"/>
      <c r="BE288" s="51"/>
      <c r="BF288" s="51"/>
      <c r="BG288" s="51"/>
      <c r="BH288" s="51"/>
      <c r="BI288" s="51"/>
      <c r="BJ288" s="51"/>
      <c r="BK288" s="51"/>
      <c r="BL288" s="51"/>
      <c r="BM288" s="51"/>
      <c r="BN288" s="51"/>
      <c r="BO288" s="51"/>
      <c r="BP288" s="51"/>
      <c r="BQ288" s="51"/>
      <c r="BR288" s="51"/>
      <c r="BS288" s="51"/>
      <c r="BT288" s="51"/>
      <c r="BU288" s="51"/>
      <c r="BV288" s="51"/>
      <c r="BW288" s="51"/>
      <c r="BX288" s="51"/>
      <c r="BY288" s="51"/>
      <c r="BZ288" s="51"/>
      <c r="CA288" s="51"/>
      <c r="CB288" s="51"/>
      <c r="CC288" s="51"/>
      <c r="CD288" s="51"/>
      <c r="CE288" s="51"/>
      <c r="CF288" s="51"/>
      <c r="CG288" s="51"/>
      <c r="CH288" s="51"/>
      <c r="CI288" s="51"/>
      <c r="CJ288" s="51"/>
      <c r="CK288" s="51"/>
      <c r="CL288" s="51"/>
      <c r="CM288" s="51"/>
      <c r="CN288" s="51"/>
      <c r="CO288" s="51"/>
      <c r="CP288" s="51"/>
      <c r="CQ288" s="51"/>
      <c r="CR288" s="51"/>
      <c r="CS288" s="51"/>
      <c r="CT288" s="51"/>
      <c r="CU288" s="51"/>
      <c r="CV288" s="51"/>
      <c r="CW288" s="51"/>
      <c r="CX288" s="51"/>
      <c r="CY288" s="51"/>
      <c r="CZ288" s="51"/>
      <c r="DA288" s="51"/>
      <c r="DB288" s="51"/>
      <c r="DC288" s="51"/>
      <c r="DD288" s="51"/>
      <c r="DE288" s="51"/>
      <c r="DF288" s="51"/>
      <c r="DG288" s="51"/>
      <c r="DH288" s="51"/>
      <c r="DI288" s="51"/>
      <c r="DJ288" s="51"/>
      <c r="DK288" s="51"/>
      <c r="DL288" s="51"/>
      <c r="DM288" s="51"/>
      <c r="DN288" s="51"/>
      <c r="DO288" s="51"/>
      <c r="DP288" s="51"/>
      <c r="DQ288" s="51"/>
      <c r="DR288" s="51"/>
      <c r="DS288" s="51"/>
      <c r="DT288" s="51"/>
      <c r="DU288" s="51"/>
      <c r="DV288" s="51"/>
      <c r="DW288" s="51"/>
      <c r="DX288" s="51"/>
      <c r="DY288" s="51"/>
      <c r="DZ288" s="51"/>
      <c r="EA288" s="51"/>
      <c r="EB288" s="51"/>
      <c r="EC288" s="51"/>
      <c r="ED288" s="51"/>
      <c r="EE288" s="51"/>
      <c r="EF288" s="51"/>
      <c r="EG288" s="51"/>
      <c r="EH288" s="51"/>
      <c r="EI288" s="51"/>
      <c r="EJ288" s="51"/>
      <c r="EK288" s="51"/>
      <c r="EL288" s="51"/>
      <c r="EM288" s="51"/>
      <c r="EN288" s="51"/>
      <c r="EO288" s="51"/>
      <c r="EP288" s="51"/>
      <c r="EQ288" s="51"/>
      <c r="ER288" s="51"/>
      <c r="ES288" s="51"/>
      <c r="ET288" s="51"/>
      <c r="EU288" s="51"/>
      <c r="EV288" s="51"/>
      <c r="EW288" s="51"/>
      <c r="EX288" s="51"/>
      <c r="EY288" s="51"/>
      <c r="EZ288" s="51"/>
      <c r="FA288" s="51"/>
      <c r="FB288" s="51"/>
      <c r="FC288" s="51"/>
      <c r="FD288" s="51"/>
      <c r="FE288" s="51"/>
      <c r="FF288" s="51"/>
      <c r="FG288" s="51"/>
      <c r="FH288" s="51"/>
      <c r="FI288" s="51"/>
      <c r="FJ288" s="51"/>
      <c r="FK288" s="51"/>
      <c r="FL288" s="51"/>
      <c r="FM288" s="51"/>
      <c r="FN288" s="51"/>
      <c r="FO288" s="51"/>
      <c r="FP288" s="51"/>
      <c r="FQ288" s="51"/>
      <c r="FR288" s="51"/>
      <c r="FS288" s="51"/>
      <c r="FT288" s="51"/>
      <c r="FU288" s="51"/>
      <c r="FV288" s="51"/>
      <c r="FW288" s="51"/>
      <c r="FX288" s="51"/>
      <c r="FY288" s="51"/>
      <c r="FZ288" s="51"/>
      <c r="GA288" s="51"/>
      <c r="GB288" s="51"/>
      <c r="GC288" s="51"/>
      <c r="GD288" s="51"/>
      <c r="GE288" s="51"/>
      <c r="GF288" s="51"/>
      <c r="GG288" s="51"/>
      <c r="GH288" s="51"/>
      <c r="GI288" s="51"/>
      <c r="GJ288" s="51"/>
      <c r="GK288" s="51"/>
      <c r="GL288" s="51"/>
      <c r="GM288" s="51"/>
      <c r="GN288" s="51"/>
      <c r="GO288" s="51"/>
      <c r="GP288" s="51"/>
      <c r="GQ288" s="51"/>
      <c r="GR288" s="51"/>
      <c r="GS288" s="51"/>
      <c r="GT288" s="51"/>
      <c r="GU288" s="51"/>
      <c r="GV288" s="51"/>
      <c r="GW288" s="51"/>
      <c r="GX288" s="51"/>
      <c r="GY288" s="51"/>
      <c r="GZ288" s="51"/>
      <c r="HA288" s="51"/>
      <c r="HB288" s="51"/>
      <c r="HC288" s="51"/>
      <c r="HD288" s="51"/>
      <c r="HE288" s="51"/>
      <c r="HF288" s="51"/>
      <c r="HG288" s="51"/>
      <c r="HH288" s="51"/>
      <c r="HI288" s="51"/>
      <c r="HJ288" s="51"/>
    </row>
    <row r="289" spans="1:218" s="12" customFormat="1" ht="15.5" x14ac:dyDescent="0.35">
      <c r="C289" s="7" t="s">
        <v>51</v>
      </c>
      <c r="D289" s="7"/>
      <c r="E289" s="7"/>
      <c r="F289" s="158" t="s">
        <v>211</v>
      </c>
      <c r="G289" s="7" t="s">
        <v>42</v>
      </c>
      <c r="H289" s="160" t="s">
        <v>354</v>
      </c>
      <c r="I289" s="90"/>
      <c r="J289" s="11"/>
      <c r="K289" s="7">
        <v>13.12</v>
      </c>
      <c r="L289" s="7">
        <v>13.77</v>
      </c>
      <c r="M289" s="152">
        <f t="shared" si="17"/>
        <v>26.89</v>
      </c>
      <c r="N289" s="173">
        <v>9</v>
      </c>
      <c r="O289" s="173">
        <v>8</v>
      </c>
      <c r="P289" s="152">
        <f t="shared" si="18"/>
        <v>17</v>
      </c>
      <c r="Q289" s="274"/>
      <c r="R289" s="139"/>
      <c r="S289" s="139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1"/>
      <c r="AN289" s="51"/>
      <c r="AO289" s="51"/>
      <c r="AP289" s="51"/>
      <c r="AQ289" s="51"/>
      <c r="AR289" s="51"/>
      <c r="AS289" s="51"/>
      <c r="AT289" s="51"/>
      <c r="AU289" s="51"/>
      <c r="AV289" s="51"/>
      <c r="AW289" s="51"/>
      <c r="AX289" s="51"/>
      <c r="AY289" s="51"/>
      <c r="AZ289" s="51"/>
      <c r="BA289" s="51"/>
      <c r="BB289" s="51"/>
      <c r="BC289" s="51"/>
      <c r="BD289" s="51"/>
      <c r="BE289" s="51"/>
      <c r="BF289" s="51"/>
      <c r="BG289" s="51"/>
      <c r="BH289" s="51"/>
      <c r="BI289" s="51"/>
      <c r="BJ289" s="51"/>
      <c r="BK289" s="51"/>
      <c r="BL289" s="51"/>
      <c r="BM289" s="51"/>
      <c r="BN289" s="51"/>
      <c r="BO289" s="51"/>
      <c r="BP289" s="51"/>
      <c r="BQ289" s="51"/>
      <c r="BR289" s="51"/>
      <c r="BS289" s="51"/>
      <c r="BT289" s="51"/>
      <c r="BU289" s="51"/>
      <c r="BV289" s="51"/>
      <c r="BW289" s="51"/>
      <c r="BX289" s="51"/>
      <c r="BY289" s="51"/>
      <c r="BZ289" s="51"/>
      <c r="CA289" s="51"/>
      <c r="CB289" s="51"/>
      <c r="CC289" s="51"/>
      <c r="CD289" s="51"/>
      <c r="CE289" s="51"/>
      <c r="CF289" s="51"/>
      <c r="CG289" s="51"/>
      <c r="CH289" s="51"/>
      <c r="CI289" s="51"/>
      <c r="CJ289" s="51"/>
      <c r="CK289" s="51"/>
      <c r="CL289" s="51"/>
      <c r="CM289" s="51"/>
      <c r="CN289" s="51"/>
      <c r="CO289" s="51"/>
      <c r="CP289" s="51"/>
      <c r="CQ289" s="51"/>
      <c r="CR289" s="51"/>
      <c r="CS289" s="51"/>
      <c r="CT289" s="51"/>
      <c r="CU289" s="51"/>
      <c r="CV289" s="51"/>
      <c r="CW289" s="51"/>
      <c r="CX289" s="51"/>
      <c r="CY289" s="51"/>
      <c r="CZ289" s="51"/>
      <c r="DA289" s="51"/>
      <c r="DB289" s="51"/>
      <c r="DC289" s="51"/>
      <c r="DD289" s="51"/>
      <c r="DE289" s="51"/>
      <c r="DF289" s="51"/>
      <c r="DG289" s="51"/>
      <c r="DH289" s="51"/>
      <c r="DI289" s="51"/>
      <c r="DJ289" s="51"/>
      <c r="DK289" s="51"/>
      <c r="DL289" s="51"/>
      <c r="DM289" s="51"/>
      <c r="DN289" s="51"/>
      <c r="DO289" s="51"/>
      <c r="DP289" s="51"/>
      <c r="DQ289" s="51"/>
      <c r="DR289" s="51"/>
      <c r="DS289" s="51"/>
      <c r="DT289" s="51"/>
      <c r="DU289" s="51"/>
      <c r="DV289" s="51"/>
      <c r="DW289" s="51"/>
      <c r="DX289" s="51"/>
      <c r="DY289" s="51"/>
      <c r="DZ289" s="51"/>
      <c r="EA289" s="51"/>
      <c r="EB289" s="51"/>
      <c r="EC289" s="51"/>
      <c r="ED289" s="51"/>
      <c r="EE289" s="51"/>
      <c r="EF289" s="51"/>
      <c r="EG289" s="51"/>
      <c r="EH289" s="51"/>
      <c r="EI289" s="51"/>
      <c r="EJ289" s="51"/>
      <c r="EK289" s="51"/>
      <c r="EL289" s="51"/>
      <c r="EM289" s="51"/>
      <c r="EN289" s="51"/>
      <c r="EO289" s="51"/>
      <c r="EP289" s="51"/>
      <c r="EQ289" s="51"/>
      <c r="ER289" s="51"/>
      <c r="ES289" s="51"/>
      <c r="ET289" s="51"/>
      <c r="EU289" s="51"/>
      <c r="EV289" s="51"/>
      <c r="EW289" s="51"/>
      <c r="EX289" s="51"/>
      <c r="EY289" s="51"/>
      <c r="EZ289" s="51"/>
      <c r="FA289" s="51"/>
      <c r="FB289" s="51"/>
      <c r="FC289" s="51"/>
      <c r="FD289" s="51"/>
      <c r="FE289" s="51"/>
      <c r="FF289" s="51"/>
      <c r="FG289" s="51"/>
      <c r="FH289" s="51"/>
      <c r="FI289" s="51"/>
      <c r="FJ289" s="51"/>
      <c r="FK289" s="51"/>
      <c r="FL289" s="51"/>
      <c r="FM289" s="51"/>
      <c r="FN289" s="51"/>
      <c r="FO289" s="51"/>
      <c r="FP289" s="51"/>
      <c r="FQ289" s="51"/>
      <c r="FR289" s="51"/>
      <c r="FS289" s="51"/>
      <c r="FT289" s="51"/>
      <c r="FU289" s="51"/>
      <c r="FV289" s="51"/>
      <c r="FW289" s="51"/>
      <c r="FX289" s="51"/>
      <c r="FY289" s="51"/>
      <c r="FZ289" s="51"/>
      <c r="GA289" s="51"/>
      <c r="GB289" s="51"/>
      <c r="GC289" s="51"/>
      <c r="GD289" s="51"/>
      <c r="GE289" s="51"/>
      <c r="GF289" s="51"/>
      <c r="GG289" s="51"/>
      <c r="GH289" s="51"/>
      <c r="GI289" s="51"/>
      <c r="GJ289" s="51"/>
      <c r="GK289" s="51"/>
      <c r="GL289" s="51"/>
      <c r="GM289" s="51"/>
      <c r="GN289" s="51"/>
      <c r="GO289" s="51"/>
      <c r="GP289" s="51"/>
      <c r="GQ289" s="51"/>
      <c r="GR289" s="51"/>
      <c r="GS289" s="51"/>
      <c r="GT289" s="51"/>
      <c r="GU289" s="51"/>
      <c r="GV289" s="51"/>
      <c r="GW289" s="51"/>
      <c r="GX289" s="51"/>
      <c r="GY289" s="51"/>
      <c r="GZ289" s="51"/>
      <c r="HA289" s="51"/>
      <c r="HB289" s="51"/>
      <c r="HC289" s="51"/>
      <c r="HD289" s="51"/>
      <c r="HE289" s="51"/>
      <c r="HF289" s="51"/>
      <c r="HG289" s="51"/>
      <c r="HH289" s="51"/>
      <c r="HI289" s="51"/>
      <c r="HJ289" s="51"/>
    </row>
    <row r="290" spans="1:218" s="12" customFormat="1" ht="15.5" x14ac:dyDescent="0.35">
      <c r="C290" s="7" t="s">
        <v>51</v>
      </c>
      <c r="D290" s="7"/>
      <c r="E290" s="7"/>
      <c r="F290" s="158" t="s">
        <v>208</v>
      </c>
      <c r="G290" s="7" t="s">
        <v>42</v>
      </c>
      <c r="H290" s="160" t="s">
        <v>393</v>
      </c>
      <c r="I290" s="90"/>
      <c r="J290" s="11"/>
      <c r="K290" s="7">
        <v>13.49</v>
      </c>
      <c r="L290" s="7">
        <v>13.02</v>
      </c>
      <c r="M290" s="152">
        <f t="shared" si="17"/>
        <v>26.509999999999998</v>
      </c>
      <c r="N290" s="173">
        <v>8</v>
      </c>
      <c r="O290" s="173">
        <v>9</v>
      </c>
      <c r="P290" s="152">
        <f t="shared" si="18"/>
        <v>17</v>
      </c>
      <c r="Q290" s="274"/>
      <c r="R290" s="139">
        <v>9</v>
      </c>
      <c r="S290" s="139">
        <v>9</v>
      </c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1"/>
      <c r="AK290" s="51"/>
      <c r="AL290" s="51"/>
      <c r="AM290" s="51"/>
      <c r="AN290" s="51"/>
      <c r="AO290" s="51"/>
      <c r="AP290" s="51"/>
      <c r="AQ290" s="51"/>
      <c r="AR290" s="51"/>
      <c r="AS290" s="51"/>
      <c r="AT290" s="51"/>
      <c r="AU290" s="51"/>
      <c r="AV290" s="51"/>
      <c r="AW290" s="51"/>
      <c r="AX290" s="51"/>
      <c r="AY290" s="51"/>
      <c r="AZ290" s="51"/>
      <c r="BA290" s="51"/>
      <c r="BB290" s="51"/>
      <c r="BC290" s="51"/>
      <c r="BD290" s="51"/>
      <c r="BE290" s="51"/>
      <c r="BF290" s="51"/>
      <c r="BG290" s="51"/>
      <c r="BH290" s="51"/>
      <c r="BI290" s="51"/>
      <c r="BJ290" s="51"/>
      <c r="BK290" s="51"/>
      <c r="BL290" s="51"/>
      <c r="BM290" s="51"/>
      <c r="BN290" s="51"/>
      <c r="BO290" s="51"/>
      <c r="BP290" s="51"/>
      <c r="BQ290" s="51"/>
      <c r="BR290" s="51"/>
      <c r="BS290" s="51"/>
      <c r="BT290" s="51"/>
      <c r="BU290" s="51"/>
      <c r="BV290" s="51"/>
      <c r="BW290" s="51"/>
      <c r="BX290" s="51"/>
      <c r="BY290" s="51"/>
      <c r="BZ290" s="51"/>
      <c r="CA290" s="51"/>
      <c r="CB290" s="51"/>
      <c r="CC290" s="51"/>
      <c r="CD290" s="51"/>
      <c r="CE290" s="51"/>
      <c r="CF290" s="51"/>
      <c r="CG290" s="51"/>
      <c r="CH290" s="51"/>
      <c r="CI290" s="51"/>
      <c r="CJ290" s="51"/>
      <c r="CK290" s="51"/>
      <c r="CL290" s="51"/>
      <c r="CM290" s="51"/>
      <c r="CN290" s="51"/>
      <c r="CO290" s="51"/>
      <c r="CP290" s="51"/>
      <c r="CQ290" s="51"/>
      <c r="CR290" s="51"/>
      <c r="CS290" s="51"/>
      <c r="CT290" s="51"/>
      <c r="CU290" s="51"/>
      <c r="CV290" s="51"/>
      <c r="CW290" s="51"/>
      <c r="CX290" s="51"/>
      <c r="CY290" s="51"/>
      <c r="CZ290" s="51"/>
      <c r="DA290" s="51"/>
      <c r="DB290" s="51"/>
      <c r="DC290" s="51"/>
      <c r="DD290" s="51"/>
      <c r="DE290" s="51"/>
      <c r="DF290" s="51"/>
      <c r="DG290" s="51"/>
      <c r="DH290" s="51"/>
      <c r="DI290" s="51"/>
      <c r="DJ290" s="51"/>
      <c r="DK290" s="51"/>
      <c r="DL290" s="51"/>
      <c r="DM290" s="51"/>
      <c r="DN290" s="51"/>
      <c r="DO290" s="51"/>
      <c r="DP290" s="51"/>
      <c r="DQ290" s="51"/>
      <c r="DR290" s="51"/>
      <c r="DS290" s="51"/>
      <c r="DT290" s="51"/>
      <c r="DU290" s="51"/>
      <c r="DV290" s="51"/>
      <c r="DW290" s="51"/>
      <c r="DX290" s="51"/>
      <c r="DY290" s="51"/>
      <c r="DZ290" s="51"/>
      <c r="EA290" s="51"/>
      <c r="EB290" s="51"/>
      <c r="EC290" s="51"/>
      <c r="ED290" s="51"/>
      <c r="EE290" s="51"/>
      <c r="EF290" s="51"/>
      <c r="EG290" s="51"/>
      <c r="EH290" s="51"/>
      <c r="EI290" s="51"/>
      <c r="EJ290" s="51"/>
      <c r="EK290" s="51"/>
      <c r="EL290" s="51"/>
      <c r="EM290" s="51"/>
      <c r="EN290" s="51"/>
      <c r="EO290" s="51"/>
      <c r="EP290" s="51"/>
      <c r="EQ290" s="51"/>
      <c r="ER290" s="51"/>
      <c r="ES290" s="51"/>
      <c r="ET290" s="51"/>
      <c r="EU290" s="51"/>
      <c r="EV290" s="51"/>
      <c r="EW290" s="51"/>
      <c r="EX290" s="51"/>
      <c r="EY290" s="51"/>
      <c r="EZ290" s="51"/>
      <c r="FA290" s="51"/>
      <c r="FB290" s="51"/>
      <c r="FC290" s="51"/>
      <c r="FD290" s="51"/>
      <c r="FE290" s="51"/>
      <c r="FF290" s="51"/>
      <c r="FG290" s="51"/>
      <c r="FH290" s="51"/>
      <c r="FI290" s="51"/>
      <c r="FJ290" s="51"/>
      <c r="FK290" s="51"/>
      <c r="FL290" s="51"/>
      <c r="FM290" s="51"/>
      <c r="FN290" s="51"/>
      <c r="FO290" s="51"/>
      <c r="FP290" s="51"/>
      <c r="FQ290" s="51"/>
      <c r="FR290" s="51"/>
      <c r="FS290" s="51"/>
      <c r="FT290" s="51"/>
      <c r="FU290" s="51"/>
      <c r="FV290" s="51"/>
      <c r="FW290" s="51"/>
      <c r="FX290" s="51"/>
      <c r="FY290" s="51"/>
      <c r="FZ290" s="51"/>
      <c r="GA290" s="51"/>
      <c r="GB290" s="51"/>
      <c r="GC290" s="51"/>
      <c r="GD290" s="51"/>
      <c r="GE290" s="51"/>
      <c r="GF290" s="51"/>
      <c r="GG290" s="51"/>
      <c r="GH290" s="51"/>
      <c r="GI290" s="51"/>
      <c r="GJ290" s="51"/>
      <c r="GK290" s="51"/>
      <c r="GL290" s="51"/>
      <c r="GM290" s="51"/>
      <c r="GN290" s="51"/>
      <c r="GO290" s="51"/>
      <c r="GP290" s="51"/>
      <c r="GQ290" s="51"/>
      <c r="GR290" s="51"/>
      <c r="GS290" s="51"/>
      <c r="GT290" s="51"/>
      <c r="GU290" s="51"/>
      <c r="GV290" s="51"/>
      <c r="GW290" s="51"/>
      <c r="GX290" s="51"/>
      <c r="GY290" s="51"/>
      <c r="GZ290" s="51"/>
      <c r="HA290" s="51"/>
      <c r="HB290" s="51"/>
      <c r="HC290" s="51"/>
      <c r="HD290" s="51"/>
      <c r="HE290" s="51"/>
      <c r="HF290" s="51"/>
      <c r="HG290" s="51"/>
      <c r="HH290" s="51"/>
      <c r="HI290" s="51"/>
      <c r="HJ290" s="51"/>
    </row>
    <row r="291" spans="1:218" s="12" customFormat="1" ht="15.5" x14ac:dyDescent="0.35">
      <c r="C291" s="7" t="s">
        <v>51</v>
      </c>
      <c r="D291" s="7"/>
      <c r="E291" s="7"/>
      <c r="F291" s="158" t="s">
        <v>208</v>
      </c>
      <c r="G291" s="7" t="s">
        <v>42</v>
      </c>
      <c r="H291" s="160" t="s">
        <v>355</v>
      </c>
      <c r="I291" s="90"/>
      <c r="J291" s="11"/>
      <c r="K291" s="7">
        <v>13.78</v>
      </c>
      <c r="L291" s="7">
        <v>14.11</v>
      </c>
      <c r="M291" s="152">
        <f t="shared" si="17"/>
        <v>27.89</v>
      </c>
      <c r="N291" s="173">
        <v>7</v>
      </c>
      <c r="O291" s="173">
        <v>7</v>
      </c>
      <c r="P291" s="152">
        <f t="shared" si="18"/>
        <v>14</v>
      </c>
      <c r="Q291" s="274"/>
      <c r="R291" s="139">
        <v>8</v>
      </c>
      <c r="S291" s="139">
        <v>8</v>
      </c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51"/>
      <c r="AN291" s="51"/>
      <c r="AO291" s="51"/>
      <c r="AP291" s="51"/>
      <c r="AQ291" s="51"/>
      <c r="AR291" s="51"/>
      <c r="AS291" s="51"/>
      <c r="AT291" s="51"/>
      <c r="AU291" s="51"/>
      <c r="AV291" s="51"/>
      <c r="AW291" s="51"/>
      <c r="AX291" s="51"/>
      <c r="AY291" s="51"/>
      <c r="AZ291" s="51"/>
      <c r="BA291" s="51"/>
      <c r="BB291" s="51"/>
      <c r="BC291" s="51"/>
      <c r="BD291" s="51"/>
      <c r="BE291" s="51"/>
      <c r="BF291" s="51"/>
      <c r="BG291" s="51"/>
      <c r="BH291" s="51"/>
      <c r="BI291" s="51"/>
      <c r="BJ291" s="51"/>
      <c r="BK291" s="51"/>
      <c r="BL291" s="51"/>
      <c r="BM291" s="51"/>
      <c r="BN291" s="51"/>
      <c r="BO291" s="51"/>
      <c r="BP291" s="51"/>
      <c r="BQ291" s="51"/>
      <c r="BR291" s="51"/>
      <c r="BS291" s="51"/>
      <c r="BT291" s="51"/>
      <c r="BU291" s="51"/>
      <c r="BV291" s="51"/>
      <c r="BW291" s="51"/>
      <c r="BX291" s="51"/>
      <c r="BY291" s="51"/>
      <c r="BZ291" s="51"/>
      <c r="CA291" s="51"/>
      <c r="CB291" s="51"/>
      <c r="CC291" s="51"/>
      <c r="CD291" s="51"/>
      <c r="CE291" s="51"/>
      <c r="CF291" s="51"/>
      <c r="CG291" s="51"/>
      <c r="CH291" s="51"/>
      <c r="CI291" s="51"/>
      <c r="CJ291" s="51"/>
      <c r="CK291" s="51"/>
      <c r="CL291" s="51"/>
      <c r="CM291" s="51"/>
      <c r="CN291" s="51"/>
      <c r="CO291" s="51"/>
      <c r="CP291" s="51"/>
      <c r="CQ291" s="51"/>
      <c r="CR291" s="51"/>
      <c r="CS291" s="51"/>
      <c r="CT291" s="51"/>
      <c r="CU291" s="51"/>
      <c r="CV291" s="51"/>
      <c r="CW291" s="51"/>
      <c r="CX291" s="51"/>
      <c r="CY291" s="51"/>
      <c r="CZ291" s="51"/>
      <c r="DA291" s="51"/>
      <c r="DB291" s="51"/>
      <c r="DC291" s="51"/>
      <c r="DD291" s="51"/>
      <c r="DE291" s="51"/>
      <c r="DF291" s="51"/>
      <c r="DG291" s="51"/>
      <c r="DH291" s="51"/>
      <c r="DI291" s="51"/>
      <c r="DJ291" s="51"/>
      <c r="DK291" s="51"/>
      <c r="DL291" s="51"/>
      <c r="DM291" s="51"/>
      <c r="DN291" s="51"/>
      <c r="DO291" s="51"/>
      <c r="DP291" s="51"/>
      <c r="DQ291" s="51"/>
      <c r="DR291" s="51"/>
      <c r="DS291" s="51"/>
      <c r="DT291" s="51"/>
      <c r="DU291" s="51"/>
      <c r="DV291" s="51"/>
      <c r="DW291" s="51"/>
      <c r="DX291" s="51"/>
      <c r="DY291" s="51"/>
      <c r="DZ291" s="51"/>
      <c r="EA291" s="51"/>
      <c r="EB291" s="51"/>
      <c r="EC291" s="51"/>
      <c r="ED291" s="51"/>
      <c r="EE291" s="51"/>
      <c r="EF291" s="51"/>
      <c r="EG291" s="51"/>
      <c r="EH291" s="51"/>
      <c r="EI291" s="51"/>
      <c r="EJ291" s="51"/>
      <c r="EK291" s="51"/>
      <c r="EL291" s="51"/>
      <c r="EM291" s="51"/>
      <c r="EN291" s="51"/>
      <c r="EO291" s="51"/>
      <c r="EP291" s="51"/>
      <c r="EQ291" s="51"/>
      <c r="ER291" s="51"/>
      <c r="ES291" s="51"/>
      <c r="ET291" s="51"/>
      <c r="EU291" s="51"/>
      <c r="EV291" s="51"/>
      <c r="EW291" s="51"/>
      <c r="EX291" s="51"/>
      <c r="EY291" s="51"/>
      <c r="EZ291" s="51"/>
      <c r="FA291" s="51"/>
      <c r="FB291" s="51"/>
      <c r="FC291" s="51"/>
      <c r="FD291" s="51"/>
      <c r="FE291" s="51"/>
      <c r="FF291" s="51"/>
      <c r="FG291" s="51"/>
      <c r="FH291" s="51"/>
      <c r="FI291" s="51"/>
      <c r="FJ291" s="51"/>
      <c r="FK291" s="51"/>
      <c r="FL291" s="51"/>
      <c r="FM291" s="51"/>
      <c r="FN291" s="51"/>
      <c r="FO291" s="51"/>
      <c r="FP291" s="51"/>
      <c r="FQ291" s="51"/>
      <c r="FR291" s="51"/>
      <c r="FS291" s="51"/>
      <c r="FT291" s="51"/>
      <c r="FU291" s="51"/>
      <c r="FV291" s="51"/>
      <c r="FW291" s="51"/>
      <c r="FX291" s="51"/>
      <c r="FY291" s="51"/>
      <c r="FZ291" s="51"/>
      <c r="GA291" s="51"/>
      <c r="GB291" s="51"/>
      <c r="GC291" s="51"/>
      <c r="GD291" s="51"/>
      <c r="GE291" s="51"/>
      <c r="GF291" s="51"/>
      <c r="GG291" s="51"/>
      <c r="GH291" s="51"/>
      <c r="GI291" s="51"/>
      <c r="GJ291" s="51"/>
      <c r="GK291" s="51"/>
      <c r="GL291" s="51"/>
      <c r="GM291" s="51"/>
      <c r="GN291" s="51"/>
      <c r="GO291" s="51"/>
      <c r="GP291" s="51"/>
      <c r="GQ291" s="51"/>
      <c r="GR291" s="51"/>
      <c r="GS291" s="51"/>
      <c r="GT291" s="51"/>
      <c r="GU291" s="51"/>
      <c r="GV291" s="51"/>
      <c r="GW291" s="51"/>
      <c r="GX291" s="51"/>
      <c r="GY291" s="51"/>
      <c r="GZ291" s="51"/>
      <c r="HA291" s="51"/>
      <c r="HB291" s="51"/>
      <c r="HC291" s="51"/>
      <c r="HD291" s="51"/>
      <c r="HE291" s="51"/>
      <c r="HF291" s="51"/>
      <c r="HG291" s="51"/>
      <c r="HH291" s="51"/>
      <c r="HI291" s="51"/>
      <c r="HJ291" s="51"/>
    </row>
    <row r="292" spans="1:218" s="12" customFormat="1" ht="15.5" x14ac:dyDescent="0.35">
      <c r="C292" s="7" t="s">
        <v>51</v>
      </c>
      <c r="D292" s="7"/>
      <c r="E292" s="7"/>
      <c r="F292" s="158" t="s">
        <v>208</v>
      </c>
      <c r="G292" s="7" t="s">
        <v>42</v>
      </c>
      <c r="H292" s="160" t="s">
        <v>390</v>
      </c>
      <c r="I292" s="90"/>
      <c r="J292" s="11"/>
      <c r="K292" s="7">
        <v>15.01</v>
      </c>
      <c r="L292" s="7">
        <v>19.690000000000001</v>
      </c>
      <c r="M292" s="152">
        <f t="shared" si="17"/>
        <v>34.700000000000003</v>
      </c>
      <c r="N292" s="173">
        <v>6</v>
      </c>
      <c r="O292" s="173">
        <v>5</v>
      </c>
      <c r="P292" s="152">
        <f t="shared" si="18"/>
        <v>11</v>
      </c>
      <c r="Q292" s="274"/>
      <c r="R292" s="139">
        <v>7</v>
      </c>
      <c r="S292" s="139">
        <v>6</v>
      </c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51"/>
      <c r="AN292" s="51"/>
      <c r="AO292" s="51"/>
      <c r="AP292" s="51"/>
      <c r="AQ292" s="51"/>
      <c r="AR292" s="51"/>
      <c r="AS292" s="51"/>
      <c r="AT292" s="51"/>
      <c r="AU292" s="51"/>
      <c r="AV292" s="51"/>
      <c r="AW292" s="51"/>
      <c r="AX292" s="51"/>
      <c r="AY292" s="51"/>
      <c r="AZ292" s="51"/>
      <c r="BA292" s="51"/>
      <c r="BB292" s="51"/>
      <c r="BC292" s="51"/>
      <c r="BD292" s="51"/>
      <c r="BE292" s="51"/>
      <c r="BF292" s="51"/>
      <c r="BG292" s="51"/>
      <c r="BH292" s="51"/>
      <c r="BI292" s="51"/>
      <c r="BJ292" s="51"/>
      <c r="BK292" s="51"/>
      <c r="BL292" s="51"/>
      <c r="BM292" s="51"/>
      <c r="BN292" s="51"/>
      <c r="BO292" s="51"/>
      <c r="BP292" s="51"/>
      <c r="BQ292" s="51"/>
      <c r="BR292" s="51"/>
      <c r="BS292" s="51"/>
      <c r="BT292" s="51"/>
      <c r="BU292" s="51"/>
      <c r="BV292" s="51"/>
      <c r="BW292" s="51"/>
      <c r="BX292" s="51"/>
      <c r="BY292" s="51"/>
      <c r="BZ292" s="51"/>
      <c r="CA292" s="51"/>
      <c r="CB292" s="51"/>
      <c r="CC292" s="51"/>
      <c r="CD292" s="51"/>
      <c r="CE292" s="51"/>
      <c r="CF292" s="51"/>
      <c r="CG292" s="51"/>
      <c r="CH292" s="51"/>
      <c r="CI292" s="51"/>
      <c r="CJ292" s="51"/>
      <c r="CK292" s="51"/>
      <c r="CL292" s="51"/>
      <c r="CM292" s="51"/>
      <c r="CN292" s="51"/>
      <c r="CO292" s="51"/>
      <c r="CP292" s="51"/>
      <c r="CQ292" s="51"/>
      <c r="CR292" s="51"/>
      <c r="CS292" s="51"/>
      <c r="CT292" s="51"/>
      <c r="CU292" s="51"/>
      <c r="CV292" s="51"/>
      <c r="CW292" s="51"/>
      <c r="CX292" s="51"/>
      <c r="CY292" s="51"/>
      <c r="CZ292" s="51"/>
      <c r="DA292" s="51"/>
      <c r="DB292" s="51"/>
      <c r="DC292" s="51"/>
      <c r="DD292" s="51"/>
      <c r="DE292" s="51"/>
      <c r="DF292" s="51"/>
      <c r="DG292" s="51"/>
      <c r="DH292" s="51"/>
      <c r="DI292" s="51"/>
      <c r="DJ292" s="51"/>
      <c r="DK292" s="51"/>
      <c r="DL292" s="51"/>
      <c r="DM292" s="51"/>
      <c r="DN292" s="51"/>
      <c r="DO292" s="51"/>
      <c r="DP292" s="51"/>
      <c r="DQ292" s="51"/>
      <c r="DR292" s="51"/>
      <c r="DS292" s="51"/>
      <c r="DT292" s="51"/>
      <c r="DU292" s="51"/>
      <c r="DV292" s="51"/>
      <c r="DW292" s="51"/>
      <c r="DX292" s="51"/>
      <c r="DY292" s="51"/>
      <c r="DZ292" s="51"/>
      <c r="EA292" s="51"/>
      <c r="EB292" s="51"/>
      <c r="EC292" s="51"/>
      <c r="ED292" s="51"/>
      <c r="EE292" s="51"/>
      <c r="EF292" s="51"/>
      <c r="EG292" s="51"/>
      <c r="EH292" s="51"/>
      <c r="EI292" s="51"/>
      <c r="EJ292" s="51"/>
      <c r="EK292" s="51"/>
      <c r="EL292" s="51"/>
      <c r="EM292" s="51"/>
      <c r="EN292" s="51"/>
      <c r="EO292" s="51"/>
      <c r="EP292" s="51"/>
      <c r="EQ292" s="51"/>
      <c r="ER292" s="51"/>
      <c r="ES292" s="51"/>
      <c r="ET292" s="51"/>
      <c r="EU292" s="51"/>
      <c r="EV292" s="51"/>
      <c r="EW292" s="51"/>
      <c r="EX292" s="51"/>
      <c r="EY292" s="51"/>
      <c r="EZ292" s="51"/>
      <c r="FA292" s="51"/>
      <c r="FB292" s="51"/>
      <c r="FC292" s="51"/>
      <c r="FD292" s="51"/>
      <c r="FE292" s="51"/>
      <c r="FF292" s="51"/>
      <c r="FG292" s="51"/>
      <c r="FH292" s="51"/>
      <c r="FI292" s="51"/>
      <c r="FJ292" s="51"/>
      <c r="FK292" s="51"/>
      <c r="FL292" s="51"/>
      <c r="FM292" s="51"/>
      <c r="FN292" s="51"/>
      <c r="FO292" s="51"/>
      <c r="FP292" s="51"/>
      <c r="FQ292" s="51"/>
      <c r="FR292" s="51"/>
      <c r="FS292" s="51"/>
      <c r="FT292" s="51"/>
      <c r="FU292" s="51"/>
      <c r="FV292" s="51"/>
      <c r="FW292" s="51"/>
      <c r="FX292" s="51"/>
      <c r="FY292" s="51"/>
      <c r="FZ292" s="51"/>
      <c r="GA292" s="51"/>
      <c r="GB292" s="51"/>
      <c r="GC292" s="51"/>
      <c r="GD292" s="51"/>
      <c r="GE292" s="51"/>
      <c r="GF292" s="51"/>
      <c r="GG292" s="51"/>
      <c r="GH292" s="51"/>
      <c r="GI292" s="51"/>
      <c r="GJ292" s="51"/>
      <c r="GK292" s="51"/>
      <c r="GL292" s="51"/>
      <c r="GM292" s="51"/>
      <c r="GN292" s="51"/>
      <c r="GO292" s="51"/>
      <c r="GP292" s="51"/>
      <c r="GQ292" s="51"/>
      <c r="GR292" s="51"/>
      <c r="GS292" s="51"/>
      <c r="GT292" s="51"/>
      <c r="GU292" s="51"/>
      <c r="GV292" s="51"/>
      <c r="GW292" s="51"/>
      <c r="GX292" s="51"/>
      <c r="GY292" s="51"/>
      <c r="GZ292" s="51"/>
      <c r="HA292" s="51"/>
      <c r="HB292" s="51"/>
      <c r="HC292" s="51"/>
      <c r="HD292" s="51"/>
      <c r="HE292" s="51"/>
      <c r="HF292" s="51"/>
      <c r="HG292" s="51"/>
      <c r="HH292" s="51"/>
      <c r="HI292" s="51"/>
      <c r="HJ292" s="51"/>
    </row>
    <row r="293" spans="1:218" s="12" customFormat="1" ht="15.5" x14ac:dyDescent="0.35">
      <c r="C293" s="7" t="s">
        <v>51</v>
      </c>
      <c r="D293" s="7"/>
      <c r="E293" s="7"/>
      <c r="F293" s="158" t="s">
        <v>208</v>
      </c>
      <c r="G293" s="7" t="s">
        <v>42</v>
      </c>
      <c r="H293" s="160" t="s">
        <v>349</v>
      </c>
      <c r="I293" s="90"/>
      <c r="J293" s="11"/>
      <c r="K293" s="7">
        <v>16.11</v>
      </c>
      <c r="L293" s="7">
        <v>19.59</v>
      </c>
      <c r="M293" s="152">
        <f t="shared" si="17"/>
        <v>35.700000000000003</v>
      </c>
      <c r="N293" s="173">
        <v>5</v>
      </c>
      <c r="O293" s="173">
        <v>6</v>
      </c>
      <c r="P293" s="152">
        <f t="shared" si="18"/>
        <v>11</v>
      </c>
      <c r="Q293" s="274"/>
      <c r="R293" s="139">
        <v>6</v>
      </c>
      <c r="S293" s="139">
        <v>7</v>
      </c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1"/>
      <c r="AN293" s="51"/>
      <c r="AO293" s="51"/>
      <c r="AP293" s="51"/>
      <c r="AQ293" s="51"/>
      <c r="AR293" s="51"/>
      <c r="AS293" s="51"/>
      <c r="AT293" s="51"/>
      <c r="AU293" s="51"/>
      <c r="AV293" s="51"/>
      <c r="AW293" s="51"/>
      <c r="AX293" s="51"/>
      <c r="AY293" s="51"/>
      <c r="AZ293" s="51"/>
      <c r="BA293" s="51"/>
      <c r="BB293" s="51"/>
      <c r="BC293" s="51"/>
      <c r="BD293" s="51"/>
      <c r="BE293" s="51"/>
      <c r="BF293" s="51"/>
      <c r="BG293" s="51"/>
      <c r="BH293" s="51"/>
      <c r="BI293" s="51"/>
      <c r="BJ293" s="51"/>
      <c r="BK293" s="51"/>
      <c r="BL293" s="51"/>
      <c r="BM293" s="51"/>
      <c r="BN293" s="51"/>
      <c r="BO293" s="51"/>
      <c r="BP293" s="51"/>
      <c r="BQ293" s="51"/>
      <c r="BR293" s="51"/>
      <c r="BS293" s="51"/>
      <c r="BT293" s="51"/>
      <c r="BU293" s="51"/>
      <c r="BV293" s="51"/>
      <c r="BW293" s="51"/>
      <c r="BX293" s="51"/>
      <c r="BY293" s="51"/>
      <c r="BZ293" s="51"/>
      <c r="CA293" s="51"/>
      <c r="CB293" s="51"/>
      <c r="CC293" s="51"/>
      <c r="CD293" s="51"/>
      <c r="CE293" s="51"/>
      <c r="CF293" s="51"/>
      <c r="CG293" s="51"/>
      <c r="CH293" s="51"/>
      <c r="CI293" s="51"/>
      <c r="CJ293" s="51"/>
      <c r="CK293" s="51"/>
      <c r="CL293" s="51"/>
      <c r="CM293" s="51"/>
      <c r="CN293" s="51"/>
      <c r="CO293" s="51"/>
      <c r="CP293" s="51"/>
      <c r="CQ293" s="51"/>
      <c r="CR293" s="51"/>
      <c r="CS293" s="51"/>
      <c r="CT293" s="51"/>
      <c r="CU293" s="51"/>
      <c r="CV293" s="51"/>
      <c r="CW293" s="51"/>
      <c r="CX293" s="51"/>
      <c r="CY293" s="51"/>
      <c r="CZ293" s="51"/>
      <c r="DA293" s="51"/>
      <c r="DB293" s="51"/>
      <c r="DC293" s="51"/>
      <c r="DD293" s="51"/>
      <c r="DE293" s="51"/>
      <c r="DF293" s="51"/>
      <c r="DG293" s="51"/>
      <c r="DH293" s="51"/>
      <c r="DI293" s="51"/>
      <c r="DJ293" s="51"/>
      <c r="DK293" s="51"/>
      <c r="DL293" s="51"/>
      <c r="DM293" s="51"/>
      <c r="DN293" s="51"/>
      <c r="DO293" s="51"/>
      <c r="DP293" s="51"/>
      <c r="DQ293" s="51"/>
      <c r="DR293" s="51"/>
      <c r="DS293" s="51"/>
      <c r="DT293" s="51"/>
      <c r="DU293" s="51"/>
      <c r="DV293" s="51"/>
      <c r="DW293" s="51"/>
      <c r="DX293" s="51"/>
      <c r="DY293" s="51"/>
      <c r="DZ293" s="51"/>
      <c r="EA293" s="51"/>
      <c r="EB293" s="51"/>
      <c r="EC293" s="51"/>
      <c r="ED293" s="51"/>
      <c r="EE293" s="51"/>
      <c r="EF293" s="51"/>
      <c r="EG293" s="51"/>
      <c r="EH293" s="51"/>
      <c r="EI293" s="51"/>
      <c r="EJ293" s="51"/>
      <c r="EK293" s="51"/>
      <c r="EL293" s="51"/>
      <c r="EM293" s="51"/>
      <c r="EN293" s="51"/>
      <c r="EO293" s="51"/>
      <c r="EP293" s="51"/>
      <c r="EQ293" s="51"/>
      <c r="ER293" s="51"/>
      <c r="ES293" s="51"/>
      <c r="ET293" s="51"/>
      <c r="EU293" s="51"/>
      <c r="EV293" s="51"/>
      <c r="EW293" s="51"/>
      <c r="EX293" s="51"/>
      <c r="EY293" s="51"/>
      <c r="EZ293" s="51"/>
      <c r="FA293" s="51"/>
      <c r="FB293" s="51"/>
      <c r="FC293" s="51"/>
      <c r="FD293" s="51"/>
      <c r="FE293" s="51"/>
      <c r="FF293" s="51"/>
      <c r="FG293" s="51"/>
      <c r="FH293" s="51"/>
      <c r="FI293" s="51"/>
      <c r="FJ293" s="51"/>
      <c r="FK293" s="51"/>
      <c r="FL293" s="51"/>
      <c r="FM293" s="51"/>
      <c r="FN293" s="51"/>
      <c r="FO293" s="51"/>
      <c r="FP293" s="51"/>
      <c r="FQ293" s="51"/>
      <c r="FR293" s="51"/>
      <c r="FS293" s="51"/>
      <c r="FT293" s="51"/>
      <c r="FU293" s="51"/>
      <c r="FV293" s="51"/>
      <c r="FW293" s="51"/>
      <c r="FX293" s="51"/>
      <c r="FY293" s="51"/>
      <c r="FZ293" s="51"/>
      <c r="GA293" s="51"/>
      <c r="GB293" s="51"/>
      <c r="GC293" s="51"/>
      <c r="GD293" s="51"/>
      <c r="GE293" s="51"/>
      <c r="GF293" s="51"/>
      <c r="GG293" s="51"/>
      <c r="GH293" s="51"/>
      <c r="GI293" s="51"/>
      <c r="GJ293" s="51"/>
      <c r="GK293" s="51"/>
      <c r="GL293" s="51"/>
      <c r="GM293" s="51"/>
      <c r="GN293" s="51"/>
      <c r="GO293" s="51"/>
      <c r="GP293" s="51"/>
      <c r="GQ293" s="51"/>
      <c r="GR293" s="51"/>
      <c r="GS293" s="51"/>
      <c r="GT293" s="51"/>
      <c r="GU293" s="51"/>
      <c r="GV293" s="51"/>
      <c r="GW293" s="51"/>
      <c r="GX293" s="51"/>
      <c r="GY293" s="51"/>
      <c r="GZ293" s="51"/>
      <c r="HA293" s="51"/>
      <c r="HB293" s="51"/>
      <c r="HC293" s="51"/>
      <c r="HD293" s="51"/>
      <c r="HE293" s="51"/>
      <c r="HF293" s="51"/>
      <c r="HG293" s="51"/>
      <c r="HH293" s="51"/>
      <c r="HI293" s="51"/>
      <c r="HJ293" s="51"/>
    </row>
    <row r="294" spans="1:218" s="12" customFormat="1" ht="15.5" x14ac:dyDescent="0.35">
      <c r="C294" s="7" t="s">
        <v>51</v>
      </c>
      <c r="D294" s="7"/>
      <c r="E294" s="7"/>
      <c r="F294" s="158" t="s">
        <v>211</v>
      </c>
      <c r="G294" s="7" t="s">
        <v>42</v>
      </c>
      <c r="H294" s="160" t="s">
        <v>392</v>
      </c>
      <c r="I294" s="90"/>
      <c r="J294" s="11"/>
      <c r="K294" s="4">
        <v>16.850000000000001</v>
      </c>
      <c r="L294" s="4">
        <v>22.87</v>
      </c>
      <c r="M294" s="174">
        <f t="shared" si="17"/>
        <v>39.72</v>
      </c>
      <c r="N294" s="173">
        <v>4</v>
      </c>
      <c r="O294" s="11"/>
      <c r="P294" s="174">
        <f t="shared" si="18"/>
        <v>4</v>
      </c>
      <c r="Q294" s="274"/>
      <c r="R294" s="139"/>
      <c r="S294" s="139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  <c r="AO294" s="51"/>
      <c r="AP294" s="51"/>
      <c r="AQ294" s="51"/>
      <c r="AR294" s="51"/>
      <c r="AS294" s="51"/>
      <c r="AT294" s="51"/>
      <c r="AU294" s="51"/>
      <c r="AV294" s="51"/>
      <c r="AW294" s="51"/>
      <c r="AX294" s="51"/>
      <c r="AY294" s="51"/>
      <c r="AZ294" s="51"/>
      <c r="BA294" s="51"/>
      <c r="BB294" s="51"/>
      <c r="BC294" s="51"/>
      <c r="BD294" s="51"/>
      <c r="BE294" s="51"/>
      <c r="BF294" s="51"/>
      <c r="BG294" s="51"/>
      <c r="BH294" s="51"/>
      <c r="BI294" s="51"/>
      <c r="BJ294" s="51"/>
      <c r="BK294" s="51"/>
      <c r="BL294" s="51"/>
      <c r="BM294" s="51"/>
      <c r="BN294" s="51"/>
      <c r="BO294" s="51"/>
      <c r="BP294" s="51"/>
      <c r="BQ294" s="51"/>
      <c r="BR294" s="51"/>
      <c r="BS294" s="51"/>
      <c r="BT294" s="51"/>
      <c r="BU294" s="51"/>
      <c r="BV294" s="51"/>
      <c r="BW294" s="51"/>
      <c r="BX294" s="51"/>
      <c r="BY294" s="51"/>
      <c r="BZ294" s="51"/>
      <c r="CA294" s="51"/>
      <c r="CB294" s="51"/>
      <c r="CC294" s="51"/>
      <c r="CD294" s="51"/>
      <c r="CE294" s="51"/>
      <c r="CF294" s="51"/>
      <c r="CG294" s="51"/>
      <c r="CH294" s="51"/>
      <c r="CI294" s="51"/>
      <c r="CJ294" s="51"/>
      <c r="CK294" s="51"/>
      <c r="CL294" s="51"/>
      <c r="CM294" s="51"/>
      <c r="CN294" s="51"/>
      <c r="CO294" s="51"/>
      <c r="CP294" s="51"/>
      <c r="CQ294" s="51"/>
      <c r="CR294" s="51"/>
      <c r="CS294" s="51"/>
      <c r="CT294" s="51"/>
      <c r="CU294" s="51"/>
      <c r="CV294" s="51"/>
      <c r="CW294" s="51"/>
      <c r="CX294" s="51"/>
      <c r="CY294" s="51"/>
      <c r="CZ294" s="51"/>
      <c r="DA294" s="51"/>
      <c r="DB294" s="51"/>
      <c r="DC294" s="51"/>
      <c r="DD294" s="51"/>
      <c r="DE294" s="51"/>
      <c r="DF294" s="51"/>
      <c r="DG294" s="51"/>
      <c r="DH294" s="51"/>
      <c r="DI294" s="51"/>
      <c r="DJ294" s="51"/>
      <c r="DK294" s="51"/>
      <c r="DL294" s="51"/>
      <c r="DM294" s="51"/>
      <c r="DN294" s="51"/>
      <c r="DO294" s="51"/>
      <c r="DP294" s="51"/>
      <c r="DQ294" s="51"/>
      <c r="DR294" s="51"/>
      <c r="DS294" s="51"/>
      <c r="DT294" s="51"/>
      <c r="DU294" s="51"/>
      <c r="DV294" s="51"/>
      <c r="DW294" s="51"/>
      <c r="DX294" s="51"/>
      <c r="DY294" s="51"/>
      <c r="DZ294" s="51"/>
      <c r="EA294" s="51"/>
      <c r="EB294" s="51"/>
      <c r="EC294" s="51"/>
      <c r="ED294" s="51"/>
      <c r="EE294" s="51"/>
      <c r="EF294" s="51"/>
      <c r="EG294" s="51"/>
      <c r="EH294" s="51"/>
      <c r="EI294" s="51"/>
      <c r="EJ294" s="51"/>
      <c r="EK294" s="51"/>
      <c r="EL294" s="51"/>
      <c r="EM294" s="51"/>
      <c r="EN294" s="51"/>
      <c r="EO294" s="51"/>
      <c r="EP294" s="51"/>
      <c r="EQ294" s="51"/>
      <c r="ER294" s="51"/>
      <c r="ES294" s="51"/>
      <c r="ET294" s="51"/>
      <c r="EU294" s="51"/>
      <c r="EV294" s="51"/>
      <c r="EW294" s="51"/>
      <c r="EX294" s="51"/>
      <c r="EY294" s="51"/>
      <c r="EZ294" s="51"/>
      <c r="FA294" s="51"/>
      <c r="FB294" s="51"/>
      <c r="FC294" s="51"/>
      <c r="FD294" s="51"/>
      <c r="FE294" s="51"/>
      <c r="FF294" s="51"/>
      <c r="FG294" s="51"/>
      <c r="FH294" s="51"/>
      <c r="FI294" s="51"/>
      <c r="FJ294" s="51"/>
      <c r="FK294" s="51"/>
      <c r="FL294" s="51"/>
      <c r="FM294" s="51"/>
      <c r="FN294" s="51"/>
      <c r="FO294" s="51"/>
      <c r="FP294" s="51"/>
      <c r="FQ294" s="51"/>
      <c r="FR294" s="51"/>
      <c r="FS294" s="51"/>
      <c r="FT294" s="51"/>
      <c r="FU294" s="51"/>
      <c r="FV294" s="51"/>
      <c r="FW294" s="51"/>
      <c r="FX294" s="51"/>
      <c r="FY294" s="51"/>
      <c r="FZ294" s="51"/>
      <c r="GA294" s="51"/>
      <c r="GB294" s="51"/>
      <c r="GC294" s="51"/>
      <c r="GD294" s="51"/>
      <c r="GE294" s="51"/>
      <c r="GF294" s="51"/>
      <c r="GG294" s="51"/>
      <c r="GH294" s="51"/>
      <c r="GI294" s="51"/>
      <c r="GJ294" s="51"/>
      <c r="GK294" s="51"/>
      <c r="GL294" s="51"/>
      <c r="GM294" s="51"/>
      <c r="GN294" s="51"/>
      <c r="GO294" s="51"/>
      <c r="GP294" s="51"/>
      <c r="GQ294" s="51"/>
      <c r="GR294" s="51"/>
      <c r="GS294" s="51"/>
      <c r="GT294" s="51"/>
      <c r="GU294" s="51"/>
      <c r="GV294" s="51"/>
      <c r="GW294" s="51"/>
      <c r="GX294" s="51"/>
      <c r="GY294" s="51"/>
      <c r="GZ294" s="51"/>
      <c r="HA294" s="51"/>
      <c r="HB294" s="51"/>
      <c r="HC294" s="51"/>
      <c r="HD294" s="51"/>
      <c r="HE294" s="51"/>
      <c r="HF294" s="51"/>
      <c r="HG294" s="51"/>
      <c r="HH294" s="51"/>
      <c r="HI294" s="51"/>
      <c r="HJ294" s="51"/>
    </row>
    <row r="295" spans="1:218" s="12" customFormat="1" ht="15.5" x14ac:dyDescent="0.35">
      <c r="C295" s="7" t="s">
        <v>51</v>
      </c>
      <c r="D295" s="7"/>
      <c r="E295" s="7"/>
      <c r="F295" s="158" t="s">
        <v>211</v>
      </c>
      <c r="G295" s="7" t="s">
        <v>42</v>
      </c>
      <c r="H295" s="160" t="s">
        <v>351</v>
      </c>
      <c r="I295" s="90"/>
      <c r="J295" s="11"/>
      <c r="K295" s="7">
        <v>18.309999999999999</v>
      </c>
      <c r="L295" s="7">
        <v>100</v>
      </c>
      <c r="M295" s="152">
        <f t="shared" si="17"/>
        <v>118.31</v>
      </c>
      <c r="N295" s="173">
        <v>3</v>
      </c>
      <c r="O295" s="11"/>
      <c r="P295" s="152">
        <f t="shared" si="18"/>
        <v>3</v>
      </c>
      <c r="Q295" s="274"/>
      <c r="R295" s="139"/>
      <c r="S295" s="139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  <c r="AO295" s="51"/>
      <c r="AP295" s="51"/>
      <c r="AQ295" s="51"/>
      <c r="AR295" s="51"/>
      <c r="AS295" s="51"/>
      <c r="AT295" s="51"/>
      <c r="AU295" s="51"/>
      <c r="AV295" s="51"/>
      <c r="AW295" s="51"/>
      <c r="AX295" s="51"/>
      <c r="AY295" s="51"/>
      <c r="AZ295" s="51"/>
      <c r="BA295" s="51"/>
      <c r="BB295" s="51"/>
      <c r="BC295" s="51"/>
      <c r="BD295" s="51"/>
      <c r="BE295" s="51"/>
      <c r="BF295" s="51"/>
      <c r="BG295" s="51"/>
      <c r="BH295" s="51"/>
      <c r="BI295" s="51"/>
      <c r="BJ295" s="51"/>
      <c r="BK295" s="51"/>
      <c r="BL295" s="51"/>
      <c r="BM295" s="51"/>
      <c r="BN295" s="51"/>
      <c r="BO295" s="51"/>
      <c r="BP295" s="51"/>
      <c r="BQ295" s="51"/>
      <c r="BR295" s="51"/>
      <c r="BS295" s="51"/>
      <c r="BT295" s="51"/>
      <c r="BU295" s="51"/>
      <c r="BV295" s="51"/>
      <c r="BW295" s="51"/>
      <c r="BX295" s="51"/>
      <c r="BY295" s="51"/>
      <c r="BZ295" s="51"/>
      <c r="CA295" s="51"/>
      <c r="CB295" s="51"/>
      <c r="CC295" s="51"/>
      <c r="CD295" s="51"/>
      <c r="CE295" s="51"/>
      <c r="CF295" s="51"/>
      <c r="CG295" s="51"/>
      <c r="CH295" s="51"/>
      <c r="CI295" s="51"/>
      <c r="CJ295" s="51"/>
      <c r="CK295" s="51"/>
      <c r="CL295" s="51"/>
      <c r="CM295" s="51"/>
      <c r="CN295" s="51"/>
      <c r="CO295" s="51"/>
      <c r="CP295" s="51"/>
      <c r="CQ295" s="51"/>
      <c r="CR295" s="51"/>
      <c r="CS295" s="51"/>
      <c r="CT295" s="51"/>
      <c r="CU295" s="51"/>
      <c r="CV295" s="51"/>
      <c r="CW295" s="51"/>
      <c r="CX295" s="51"/>
      <c r="CY295" s="51"/>
      <c r="CZ295" s="51"/>
      <c r="DA295" s="51"/>
      <c r="DB295" s="51"/>
      <c r="DC295" s="51"/>
      <c r="DD295" s="51"/>
      <c r="DE295" s="51"/>
      <c r="DF295" s="51"/>
      <c r="DG295" s="51"/>
      <c r="DH295" s="51"/>
      <c r="DI295" s="51"/>
      <c r="DJ295" s="51"/>
      <c r="DK295" s="51"/>
      <c r="DL295" s="51"/>
      <c r="DM295" s="51"/>
      <c r="DN295" s="51"/>
      <c r="DO295" s="51"/>
      <c r="DP295" s="51"/>
      <c r="DQ295" s="51"/>
      <c r="DR295" s="51"/>
      <c r="DS295" s="51"/>
      <c r="DT295" s="51"/>
      <c r="DU295" s="51"/>
      <c r="DV295" s="51"/>
      <c r="DW295" s="51"/>
      <c r="DX295" s="51"/>
      <c r="DY295" s="51"/>
      <c r="DZ295" s="51"/>
      <c r="EA295" s="51"/>
      <c r="EB295" s="51"/>
      <c r="EC295" s="51"/>
      <c r="ED295" s="51"/>
      <c r="EE295" s="51"/>
      <c r="EF295" s="51"/>
      <c r="EG295" s="51"/>
      <c r="EH295" s="51"/>
      <c r="EI295" s="51"/>
      <c r="EJ295" s="51"/>
      <c r="EK295" s="51"/>
      <c r="EL295" s="51"/>
      <c r="EM295" s="51"/>
      <c r="EN295" s="51"/>
      <c r="EO295" s="51"/>
      <c r="EP295" s="51"/>
      <c r="EQ295" s="51"/>
      <c r="ER295" s="51"/>
      <c r="ES295" s="51"/>
      <c r="ET295" s="51"/>
      <c r="EU295" s="51"/>
      <c r="EV295" s="51"/>
      <c r="EW295" s="51"/>
      <c r="EX295" s="51"/>
      <c r="EY295" s="51"/>
      <c r="EZ295" s="51"/>
      <c r="FA295" s="51"/>
      <c r="FB295" s="51"/>
      <c r="FC295" s="51"/>
      <c r="FD295" s="51"/>
      <c r="FE295" s="51"/>
      <c r="FF295" s="51"/>
      <c r="FG295" s="51"/>
      <c r="FH295" s="51"/>
      <c r="FI295" s="51"/>
      <c r="FJ295" s="51"/>
      <c r="FK295" s="51"/>
      <c r="FL295" s="51"/>
      <c r="FM295" s="51"/>
      <c r="FN295" s="51"/>
      <c r="FO295" s="51"/>
      <c r="FP295" s="51"/>
      <c r="FQ295" s="51"/>
      <c r="FR295" s="51"/>
      <c r="FS295" s="51"/>
      <c r="FT295" s="51"/>
      <c r="FU295" s="51"/>
      <c r="FV295" s="51"/>
      <c r="FW295" s="51"/>
      <c r="FX295" s="51"/>
      <c r="FY295" s="51"/>
      <c r="FZ295" s="51"/>
      <c r="GA295" s="51"/>
      <c r="GB295" s="51"/>
      <c r="GC295" s="51"/>
      <c r="GD295" s="51"/>
      <c r="GE295" s="51"/>
      <c r="GF295" s="51"/>
      <c r="GG295" s="51"/>
      <c r="GH295" s="51"/>
      <c r="GI295" s="51"/>
      <c r="GJ295" s="51"/>
      <c r="GK295" s="51"/>
      <c r="GL295" s="51"/>
      <c r="GM295" s="51"/>
      <c r="GN295" s="51"/>
      <c r="GO295" s="51"/>
      <c r="GP295" s="51"/>
      <c r="GQ295" s="51"/>
      <c r="GR295" s="51"/>
      <c r="GS295" s="51"/>
      <c r="GT295" s="51"/>
      <c r="GU295" s="51"/>
      <c r="GV295" s="51"/>
      <c r="GW295" s="51"/>
      <c r="GX295" s="51"/>
      <c r="GY295" s="51"/>
      <c r="GZ295" s="51"/>
      <c r="HA295" s="51"/>
      <c r="HB295" s="51"/>
      <c r="HC295" s="51"/>
      <c r="HD295" s="51"/>
      <c r="HE295" s="51"/>
      <c r="HF295" s="51"/>
      <c r="HG295" s="51"/>
      <c r="HH295" s="51"/>
      <c r="HI295" s="51"/>
      <c r="HJ295" s="51"/>
    </row>
    <row r="296" spans="1:218" s="12" customFormat="1" ht="15.5" x14ac:dyDescent="0.35">
      <c r="C296" s="7" t="s">
        <v>51</v>
      </c>
      <c r="D296" s="7"/>
      <c r="E296" s="7"/>
      <c r="F296" s="158" t="s">
        <v>208</v>
      </c>
      <c r="G296" s="7" t="s">
        <v>42</v>
      </c>
      <c r="H296" s="160" t="s">
        <v>343</v>
      </c>
      <c r="I296" s="90"/>
      <c r="J296" s="11"/>
      <c r="K296" s="4">
        <v>18.829999999999998</v>
      </c>
      <c r="L296" s="4">
        <v>21.69</v>
      </c>
      <c r="M296" s="174">
        <f t="shared" si="17"/>
        <v>40.519999999999996</v>
      </c>
      <c r="N296" s="173">
        <v>2</v>
      </c>
      <c r="O296" s="173">
        <v>2</v>
      </c>
      <c r="P296" s="174">
        <f t="shared" si="18"/>
        <v>4</v>
      </c>
      <c r="Q296" s="274"/>
      <c r="R296" s="139">
        <v>5</v>
      </c>
      <c r="S296" s="139">
        <v>5</v>
      </c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  <c r="AO296" s="51"/>
      <c r="AP296" s="51"/>
      <c r="AQ296" s="51"/>
      <c r="AR296" s="51"/>
      <c r="AS296" s="51"/>
      <c r="AT296" s="51"/>
      <c r="AU296" s="51"/>
      <c r="AV296" s="51"/>
      <c r="AW296" s="51"/>
      <c r="AX296" s="51"/>
      <c r="AY296" s="51"/>
      <c r="AZ296" s="51"/>
      <c r="BA296" s="51"/>
      <c r="BB296" s="51"/>
      <c r="BC296" s="51"/>
      <c r="BD296" s="51"/>
      <c r="BE296" s="51"/>
      <c r="BF296" s="51"/>
      <c r="BG296" s="51"/>
      <c r="BH296" s="51"/>
      <c r="BI296" s="51"/>
      <c r="BJ296" s="51"/>
      <c r="BK296" s="51"/>
      <c r="BL296" s="51"/>
      <c r="BM296" s="51"/>
      <c r="BN296" s="51"/>
      <c r="BO296" s="51"/>
      <c r="BP296" s="51"/>
      <c r="BQ296" s="51"/>
      <c r="BR296" s="51"/>
      <c r="BS296" s="51"/>
      <c r="BT296" s="51"/>
      <c r="BU296" s="51"/>
      <c r="BV296" s="51"/>
      <c r="BW296" s="51"/>
      <c r="BX296" s="51"/>
      <c r="BY296" s="51"/>
      <c r="BZ296" s="51"/>
      <c r="CA296" s="51"/>
      <c r="CB296" s="51"/>
      <c r="CC296" s="51"/>
      <c r="CD296" s="51"/>
      <c r="CE296" s="51"/>
      <c r="CF296" s="51"/>
      <c r="CG296" s="51"/>
      <c r="CH296" s="51"/>
      <c r="CI296" s="51"/>
      <c r="CJ296" s="51"/>
      <c r="CK296" s="51"/>
      <c r="CL296" s="51"/>
      <c r="CM296" s="51"/>
      <c r="CN296" s="51"/>
      <c r="CO296" s="51"/>
      <c r="CP296" s="51"/>
      <c r="CQ296" s="51"/>
      <c r="CR296" s="51"/>
      <c r="CS296" s="51"/>
      <c r="CT296" s="51"/>
      <c r="CU296" s="51"/>
      <c r="CV296" s="51"/>
      <c r="CW296" s="51"/>
      <c r="CX296" s="51"/>
      <c r="CY296" s="51"/>
      <c r="CZ296" s="51"/>
      <c r="DA296" s="51"/>
      <c r="DB296" s="51"/>
      <c r="DC296" s="51"/>
      <c r="DD296" s="51"/>
      <c r="DE296" s="51"/>
      <c r="DF296" s="51"/>
      <c r="DG296" s="51"/>
      <c r="DH296" s="51"/>
      <c r="DI296" s="51"/>
      <c r="DJ296" s="51"/>
      <c r="DK296" s="51"/>
      <c r="DL296" s="51"/>
      <c r="DM296" s="51"/>
      <c r="DN296" s="51"/>
      <c r="DO296" s="51"/>
      <c r="DP296" s="51"/>
      <c r="DQ296" s="51"/>
      <c r="DR296" s="51"/>
      <c r="DS296" s="51"/>
      <c r="DT296" s="51"/>
      <c r="DU296" s="51"/>
      <c r="DV296" s="51"/>
      <c r="DW296" s="51"/>
      <c r="DX296" s="51"/>
      <c r="DY296" s="51"/>
      <c r="DZ296" s="51"/>
      <c r="EA296" s="51"/>
      <c r="EB296" s="51"/>
      <c r="EC296" s="51"/>
      <c r="ED296" s="51"/>
      <c r="EE296" s="51"/>
      <c r="EF296" s="51"/>
      <c r="EG296" s="51"/>
      <c r="EH296" s="51"/>
      <c r="EI296" s="51"/>
      <c r="EJ296" s="51"/>
      <c r="EK296" s="51"/>
      <c r="EL296" s="51"/>
      <c r="EM296" s="51"/>
      <c r="EN296" s="51"/>
      <c r="EO296" s="51"/>
      <c r="EP296" s="51"/>
      <c r="EQ296" s="51"/>
      <c r="ER296" s="51"/>
      <c r="ES296" s="51"/>
      <c r="ET296" s="51"/>
      <c r="EU296" s="51"/>
      <c r="EV296" s="51"/>
      <c r="EW296" s="51"/>
      <c r="EX296" s="51"/>
      <c r="EY296" s="51"/>
      <c r="EZ296" s="51"/>
      <c r="FA296" s="51"/>
      <c r="FB296" s="51"/>
      <c r="FC296" s="51"/>
      <c r="FD296" s="51"/>
      <c r="FE296" s="51"/>
      <c r="FF296" s="51"/>
      <c r="FG296" s="51"/>
      <c r="FH296" s="51"/>
      <c r="FI296" s="51"/>
      <c r="FJ296" s="51"/>
      <c r="FK296" s="51"/>
      <c r="FL296" s="51"/>
      <c r="FM296" s="51"/>
      <c r="FN296" s="51"/>
      <c r="FO296" s="51"/>
      <c r="FP296" s="51"/>
      <c r="FQ296" s="51"/>
      <c r="FR296" s="51"/>
      <c r="FS296" s="51"/>
      <c r="FT296" s="51"/>
      <c r="FU296" s="51"/>
      <c r="FV296" s="51"/>
      <c r="FW296" s="51"/>
      <c r="FX296" s="51"/>
      <c r="FY296" s="51"/>
      <c r="FZ296" s="51"/>
      <c r="GA296" s="51"/>
      <c r="GB296" s="51"/>
      <c r="GC296" s="51"/>
      <c r="GD296" s="51"/>
      <c r="GE296" s="51"/>
      <c r="GF296" s="51"/>
      <c r="GG296" s="51"/>
      <c r="GH296" s="51"/>
      <c r="GI296" s="51"/>
      <c r="GJ296" s="51"/>
      <c r="GK296" s="51"/>
      <c r="GL296" s="51"/>
      <c r="GM296" s="51"/>
      <c r="GN296" s="51"/>
      <c r="GO296" s="51"/>
      <c r="GP296" s="51"/>
      <c r="GQ296" s="51"/>
      <c r="GR296" s="51"/>
      <c r="GS296" s="51"/>
      <c r="GT296" s="51"/>
      <c r="GU296" s="51"/>
      <c r="GV296" s="51"/>
      <c r="GW296" s="51"/>
      <c r="GX296" s="51"/>
      <c r="GY296" s="51"/>
      <c r="GZ296" s="51"/>
      <c r="HA296" s="51"/>
      <c r="HB296" s="51"/>
      <c r="HC296" s="51"/>
      <c r="HD296" s="51"/>
      <c r="HE296" s="51"/>
      <c r="HF296" s="51"/>
      <c r="HG296" s="51"/>
      <c r="HH296" s="51"/>
      <c r="HI296" s="51"/>
      <c r="HJ296" s="51"/>
    </row>
    <row r="297" spans="1:218" s="12" customFormat="1" ht="15.5" x14ac:dyDescent="0.35">
      <c r="C297" s="7" t="s">
        <v>51</v>
      </c>
      <c r="D297" s="7"/>
      <c r="E297" s="7"/>
      <c r="F297" s="158" t="s">
        <v>211</v>
      </c>
      <c r="G297" s="7" t="s">
        <v>42</v>
      </c>
      <c r="H297" s="160" t="s">
        <v>353</v>
      </c>
      <c r="I297" s="90"/>
      <c r="J297" s="11"/>
      <c r="K297" s="7">
        <v>21.47</v>
      </c>
      <c r="L297" s="7">
        <v>100</v>
      </c>
      <c r="M297" s="152">
        <f t="shared" si="17"/>
        <v>121.47</v>
      </c>
      <c r="N297" s="173">
        <v>1</v>
      </c>
      <c r="O297" s="11"/>
      <c r="P297" s="152">
        <f t="shared" si="18"/>
        <v>1</v>
      </c>
      <c r="Q297" s="274"/>
      <c r="R297" s="139"/>
      <c r="S297" s="139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51"/>
      <c r="AQ297" s="51"/>
      <c r="AR297" s="51"/>
      <c r="AS297" s="51"/>
      <c r="AT297" s="51"/>
      <c r="AU297" s="51"/>
      <c r="AV297" s="51"/>
      <c r="AW297" s="51"/>
      <c r="AX297" s="51"/>
      <c r="AY297" s="51"/>
      <c r="AZ297" s="51"/>
      <c r="BA297" s="51"/>
      <c r="BB297" s="51"/>
      <c r="BC297" s="51"/>
      <c r="BD297" s="51"/>
      <c r="BE297" s="51"/>
      <c r="BF297" s="51"/>
      <c r="BG297" s="51"/>
      <c r="BH297" s="51"/>
      <c r="BI297" s="51"/>
      <c r="BJ297" s="51"/>
      <c r="BK297" s="51"/>
      <c r="BL297" s="51"/>
      <c r="BM297" s="51"/>
      <c r="BN297" s="51"/>
      <c r="BO297" s="51"/>
      <c r="BP297" s="51"/>
      <c r="BQ297" s="51"/>
      <c r="BR297" s="51"/>
      <c r="BS297" s="51"/>
      <c r="BT297" s="51"/>
      <c r="BU297" s="51"/>
      <c r="BV297" s="51"/>
      <c r="BW297" s="51"/>
      <c r="BX297" s="51"/>
      <c r="BY297" s="51"/>
      <c r="BZ297" s="51"/>
      <c r="CA297" s="51"/>
      <c r="CB297" s="51"/>
      <c r="CC297" s="51"/>
      <c r="CD297" s="51"/>
      <c r="CE297" s="51"/>
      <c r="CF297" s="51"/>
      <c r="CG297" s="51"/>
      <c r="CH297" s="51"/>
      <c r="CI297" s="51"/>
      <c r="CJ297" s="51"/>
      <c r="CK297" s="51"/>
      <c r="CL297" s="51"/>
      <c r="CM297" s="51"/>
      <c r="CN297" s="51"/>
      <c r="CO297" s="51"/>
      <c r="CP297" s="51"/>
      <c r="CQ297" s="51"/>
      <c r="CR297" s="51"/>
      <c r="CS297" s="51"/>
      <c r="CT297" s="51"/>
      <c r="CU297" s="51"/>
      <c r="CV297" s="51"/>
      <c r="CW297" s="51"/>
      <c r="CX297" s="51"/>
      <c r="CY297" s="51"/>
      <c r="CZ297" s="51"/>
      <c r="DA297" s="51"/>
      <c r="DB297" s="51"/>
      <c r="DC297" s="51"/>
      <c r="DD297" s="51"/>
      <c r="DE297" s="51"/>
      <c r="DF297" s="51"/>
      <c r="DG297" s="51"/>
      <c r="DH297" s="51"/>
      <c r="DI297" s="51"/>
      <c r="DJ297" s="51"/>
      <c r="DK297" s="51"/>
      <c r="DL297" s="51"/>
      <c r="DM297" s="51"/>
      <c r="DN297" s="51"/>
      <c r="DO297" s="51"/>
      <c r="DP297" s="51"/>
      <c r="DQ297" s="51"/>
      <c r="DR297" s="51"/>
      <c r="DS297" s="51"/>
      <c r="DT297" s="51"/>
      <c r="DU297" s="51"/>
      <c r="DV297" s="51"/>
      <c r="DW297" s="51"/>
      <c r="DX297" s="51"/>
      <c r="DY297" s="51"/>
      <c r="DZ297" s="51"/>
      <c r="EA297" s="51"/>
      <c r="EB297" s="51"/>
      <c r="EC297" s="51"/>
      <c r="ED297" s="51"/>
      <c r="EE297" s="51"/>
      <c r="EF297" s="51"/>
      <c r="EG297" s="51"/>
      <c r="EH297" s="51"/>
      <c r="EI297" s="51"/>
      <c r="EJ297" s="51"/>
      <c r="EK297" s="51"/>
      <c r="EL297" s="51"/>
      <c r="EM297" s="51"/>
      <c r="EN297" s="51"/>
      <c r="EO297" s="51"/>
      <c r="EP297" s="51"/>
      <c r="EQ297" s="51"/>
      <c r="ER297" s="51"/>
      <c r="ES297" s="51"/>
      <c r="ET297" s="51"/>
      <c r="EU297" s="51"/>
      <c r="EV297" s="51"/>
      <c r="EW297" s="51"/>
      <c r="EX297" s="51"/>
      <c r="EY297" s="51"/>
      <c r="EZ297" s="51"/>
      <c r="FA297" s="51"/>
      <c r="FB297" s="51"/>
      <c r="FC297" s="51"/>
      <c r="FD297" s="51"/>
      <c r="FE297" s="51"/>
      <c r="FF297" s="51"/>
      <c r="FG297" s="51"/>
      <c r="FH297" s="51"/>
      <c r="FI297" s="51"/>
      <c r="FJ297" s="51"/>
      <c r="FK297" s="51"/>
      <c r="FL297" s="51"/>
      <c r="FM297" s="51"/>
      <c r="FN297" s="51"/>
      <c r="FO297" s="51"/>
      <c r="FP297" s="51"/>
      <c r="FQ297" s="51"/>
      <c r="FR297" s="51"/>
      <c r="FS297" s="51"/>
      <c r="FT297" s="51"/>
      <c r="FU297" s="51"/>
      <c r="FV297" s="51"/>
      <c r="FW297" s="51"/>
      <c r="FX297" s="51"/>
      <c r="FY297" s="51"/>
      <c r="FZ297" s="51"/>
      <c r="GA297" s="51"/>
      <c r="GB297" s="51"/>
      <c r="GC297" s="51"/>
      <c r="GD297" s="51"/>
      <c r="GE297" s="51"/>
      <c r="GF297" s="51"/>
      <c r="GG297" s="51"/>
      <c r="GH297" s="51"/>
      <c r="GI297" s="51"/>
      <c r="GJ297" s="51"/>
      <c r="GK297" s="51"/>
      <c r="GL297" s="51"/>
      <c r="GM297" s="51"/>
      <c r="GN297" s="51"/>
      <c r="GO297" s="51"/>
      <c r="GP297" s="51"/>
      <c r="GQ297" s="51"/>
      <c r="GR297" s="51"/>
      <c r="GS297" s="51"/>
      <c r="GT297" s="51"/>
      <c r="GU297" s="51"/>
      <c r="GV297" s="51"/>
      <c r="GW297" s="51"/>
      <c r="GX297" s="51"/>
      <c r="GY297" s="51"/>
      <c r="GZ297" s="51"/>
      <c r="HA297" s="51"/>
      <c r="HB297" s="51"/>
      <c r="HC297" s="51"/>
      <c r="HD297" s="51"/>
      <c r="HE297" s="51"/>
      <c r="HF297" s="51"/>
      <c r="HG297" s="51"/>
      <c r="HH297" s="51"/>
      <c r="HI297" s="51"/>
      <c r="HJ297" s="51"/>
    </row>
    <row r="298" spans="1:218" s="12" customFormat="1" ht="15.5" x14ac:dyDescent="0.35">
      <c r="C298" s="7" t="s">
        <v>51</v>
      </c>
      <c r="D298" s="7"/>
      <c r="E298" s="7"/>
      <c r="F298" s="158" t="s">
        <v>210</v>
      </c>
      <c r="G298" s="7" t="s">
        <v>42</v>
      </c>
      <c r="H298" s="160" t="s">
        <v>357</v>
      </c>
      <c r="I298" s="90"/>
      <c r="J298" s="11"/>
      <c r="K298" s="4">
        <v>24.65</v>
      </c>
      <c r="L298" s="4">
        <v>23.71</v>
      </c>
      <c r="M298" s="174">
        <f t="shared" si="17"/>
        <v>48.36</v>
      </c>
      <c r="N298" s="11"/>
      <c r="O298" s="11"/>
      <c r="P298" s="174">
        <f t="shared" si="18"/>
        <v>0</v>
      </c>
      <c r="Q298" s="274"/>
      <c r="R298" s="139"/>
      <c r="S298" s="139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  <c r="AL298" s="51"/>
      <c r="AM298" s="51"/>
      <c r="AN298" s="51"/>
      <c r="AO298" s="51"/>
      <c r="AP298" s="51"/>
      <c r="AQ298" s="51"/>
      <c r="AR298" s="51"/>
      <c r="AS298" s="51"/>
      <c r="AT298" s="51"/>
      <c r="AU298" s="51"/>
      <c r="AV298" s="51"/>
      <c r="AW298" s="51"/>
      <c r="AX298" s="51"/>
      <c r="AY298" s="51"/>
      <c r="AZ298" s="51"/>
      <c r="BA298" s="51"/>
      <c r="BB298" s="51"/>
      <c r="BC298" s="51"/>
      <c r="BD298" s="51"/>
      <c r="BE298" s="51"/>
      <c r="BF298" s="51"/>
      <c r="BG298" s="51"/>
      <c r="BH298" s="51"/>
      <c r="BI298" s="51"/>
      <c r="BJ298" s="51"/>
      <c r="BK298" s="51"/>
      <c r="BL298" s="51"/>
      <c r="BM298" s="51"/>
      <c r="BN298" s="51"/>
      <c r="BO298" s="51"/>
      <c r="BP298" s="51"/>
      <c r="BQ298" s="51"/>
      <c r="BR298" s="51"/>
      <c r="BS298" s="51"/>
      <c r="BT298" s="51"/>
      <c r="BU298" s="51"/>
      <c r="BV298" s="51"/>
      <c r="BW298" s="51"/>
      <c r="BX298" s="51"/>
      <c r="BY298" s="51"/>
      <c r="BZ298" s="51"/>
      <c r="CA298" s="51"/>
      <c r="CB298" s="51"/>
      <c r="CC298" s="51"/>
      <c r="CD298" s="51"/>
      <c r="CE298" s="51"/>
      <c r="CF298" s="51"/>
      <c r="CG298" s="51"/>
      <c r="CH298" s="51"/>
      <c r="CI298" s="51"/>
      <c r="CJ298" s="51"/>
      <c r="CK298" s="51"/>
      <c r="CL298" s="51"/>
      <c r="CM298" s="51"/>
      <c r="CN298" s="51"/>
      <c r="CO298" s="51"/>
      <c r="CP298" s="51"/>
      <c r="CQ298" s="51"/>
      <c r="CR298" s="51"/>
      <c r="CS298" s="51"/>
      <c r="CT298" s="51"/>
      <c r="CU298" s="51"/>
      <c r="CV298" s="51"/>
      <c r="CW298" s="51"/>
      <c r="CX298" s="51"/>
      <c r="CY298" s="51"/>
      <c r="CZ298" s="51"/>
      <c r="DA298" s="51"/>
      <c r="DB298" s="51"/>
      <c r="DC298" s="51"/>
      <c r="DD298" s="51"/>
      <c r="DE298" s="51"/>
      <c r="DF298" s="51"/>
      <c r="DG298" s="51"/>
      <c r="DH298" s="51"/>
      <c r="DI298" s="51"/>
      <c r="DJ298" s="51"/>
      <c r="DK298" s="51"/>
      <c r="DL298" s="51"/>
      <c r="DM298" s="51"/>
      <c r="DN298" s="51"/>
      <c r="DO298" s="51"/>
      <c r="DP298" s="51"/>
      <c r="DQ298" s="51"/>
      <c r="DR298" s="51"/>
      <c r="DS298" s="51"/>
      <c r="DT298" s="51"/>
      <c r="DU298" s="51"/>
      <c r="DV298" s="51"/>
      <c r="DW298" s="51"/>
      <c r="DX298" s="51"/>
      <c r="DY298" s="51"/>
      <c r="DZ298" s="51"/>
      <c r="EA298" s="51"/>
      <c r="EB298" s="51"/>
      <c r="EC298" s="51"/>
      <c r="ED298" s="51"/>
      <c r="EE298" s="51"/>
      <c r="EF298" s="51"/>
      <c r="EG298" s="51"/>
      <c r="EH298" s="51"/>
      <c r="EI298" s="51"/>
      <c r="EJ298" s="51"/>
      <c r="EK298" s="51"/>
      <c r="EL298" s="51"/>
      <c r="EM298" s="51"/>
      <c r="EN298" s="51"/>
      <c r="EO298" s="51"/>
      <c r="EP298" s="51"/>
      <c r="EQ298" s="51"/>
      <c r="ER298" s="51"/>
      <c r="ES298" s="51"/>
      <c r="ET298" s="51"/>
      <c r="EU298" s="51"/>
      <c r="EV298" s="51"/>
      <c r="EW298" s="51"/>
      <c r="EX298" s="51"/>
      <c r="EY298" s="51"/>
      <c r="EZ298" s="51"/>
      <c r="FA298" s="51"/>
      <c r="FB298" s="51"/>
      <c r="FC298" s="51"/>
      <c r="FD298" s="51"/>
      <c r="FE298" s="51"/>
      <c r="FF298" s="51"/>
      <c r="FG298" s="51"/>
      <c r="FH298" s="51"/>
      <c r="FI298" s="51"/>
      <c r="FJ298" s="51"/>
      <c r="FK298" s="51"/>
      <c r="FL298" s="51"/>
      <c r="FM298" s="51"/>
      <c r="FN298" s="51"/>
      <c r="FO298" s="51"/>
      <c r="FP298" s="51"/>
      <c r="FQ298" s="51"/>
      <c r="FR298" s="51"/>
      <c r="FS298" s="51"/>
      <c r="FT298" s="51"/>
      <c r="FU298" s="51"/>
      <c r="FV298" s="51"/>
      <c r="FW298" s="51"/>
      <c r="FX298" s="51"/>
      <c r="FY298" s="51"/>
      <c r="FZ298" s="51"/>
      <c r="GA298" s="51"/>
      <c r="GB298" s="51"/>
      <c r="GC298" s="51"/>
      <c r="GD298" s="51"/>
      <c r="GE298" s="51"/>
      <c r="GF298" s="51"/>
      <c r="GG298" s="51"/>
      <c r="GH298" s="51"/>
      <c r="GI298" s="51"/>
      <c r="GJ298" s="51"/>
      <c r="GK298" s="51"/>
      <c r="GL298" s="51"/>
      <c r="GM298" s="51"/>
      <c r="GN298" s="51"/>
      <c r="GO298" s="51"/>
      <c r="GP298" s="51"/>
      <c r="GQ298" s="51"/>
      <c r="GR298" s="51"/>
      <c r="GS298" s="51"/>
      <c r="GT298" s="51"/>
      <c r="GU298" s="51"/>
      <c r="GV298" s="51"/>
      <c r="GW298" s="51"/>
      <c r="GX298" s="51"/>
      <c r="GY298" s="51"/>
      <c r="GZ298" s="51"/>
      <c r="HA298" s="51"/>
      <c r="HB298" s="51"/>
      <c r="HC298" s="51"/>
      <c r="HD298" s="51"/>
      <c r="HE298" s="51"/>
      <c r="HF298" s="51"/>
      <c r="HG298" s="51"/>
      <c r="HH298" s="51"/>
      <c r="HI298" s="51"/>
      <c r="HJ298" s="51"/>
    </row>
    <row r="299" spans="1:218" s="12" customFormat="1" ht="15.5" x14ac:dyDescent="0.35">
      <c r="C299" s="7" t="s">
        <v>51</v>
      </c>
      <c r="D299" s="7"/>
      <c r="E299" s="7"/>
      <c r="F299" s="158" t="s">
        <v>208</v>
      </c>
      <c r="G299" s="7" t="s">
        <v>42</v>
      </c>
      <c r="H299" s="160" t="s">
        <v>347</v>
      </c>
      <c r="I299" s="90"/>
      <c r="J299" s="11"/>
      <c r="K299" s="7">
        <v>25.01</v>
      </c>
      <c r="L299" s="7">
        <v>100</v>
      </c>
      <c r="M299" s="152">
        <f t="shared" si="17"/>
        <v>125.01</v>
      </c>
      <c r="N299" s="11"/>
      <c r="O299" s="11"/>
      <c r="P299" s="152">
        <f t="shared" si="18"/>
        <v>0</v>
      </c>
      <c r="Q299" s="274"/>
      <c r="R299" s="139">
        <v>4</v>
      </c>
      <c r="S299" s="139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51"/>
      <c r="AS299" s="51"/>
      <c r="AT299" s="51"/>
      <c r="AU299" s="51"/>
      <c r="AV299" s="51"/>
      <c r="AW299" s="51"/>
      <c r="AX299" s="51"/>
      <c r="AY299" s="51"/>
      <c r="AZ299" s="51"/>
      <c r="BA299" s="51"/>
      <c r="BB299" s="51"/>
      <c r="BC299" s="51"/>
      <c r="BD299" s="51"/>
      <c r="BE299" s="51"/>
      <c r="BF299" s="51"/>
      <c r="BG299" s="51"/>
      <c r="BH299" s="51"/>
      <c r="BI299" s="51"/>
      <c r="BJ299" s="51"/>
      <c r="BK299" s="51"/>
      <c r="BL299" s="51"/>
      <c r="BM299" s="51"/>
      <c r="BN299" s="51"/>
      <c r="BO299" s="51"/>
      <c r="BP299" s="51"/>
      <c r="BQ299" s="51"/>
      <c r="BR299" s="51"/>
      <c r="BS299" s="51"/>
      <c r="BT299" s="51"/>
      <c r="BU299" s="51"/>
      <c r="BV299" s="51"/>
      <c r="BW299" s="51"/>
      <c r="BX299" s="51"/>
      <c r="BY299" s="51"/>
      <c r="BZ299" s="51"/>
      <c r="CA299" s="51"/>
      <c r="CB299" s="51"/>
      <c r="CC299" s="51"/>
      <c r="CD299" s="51"/>
      <c r="CE299" s="51"/>
      <c r="CF299" s="51"/>
      <c r="CG299" s="51"/>
      <c r="CH299" s="51"/>
      <c r="CI299" s="51"/>
      <c r="CJ299" s="51"/>
      <c r="CK299" s="51"/>
      <c r="CL299" s="51"/>
      <c r="CM299" s="51"/>
      <c r="CN299" s="51"/>
      <c r="CO299" s="51"/>
      <c r="CP299" s="51"/>
      <c r="CQ299" s="51"/>
      <c r="CR299" s="51"/>
      <c r="CS299" s="51"/>
      <c r="CT299" s="51"/>
      <c r="CU299" s="51"/>
      <c r="CV299" s="51"/>
      <c r="CW299" s="51"/>
      <c r="CX299" s="51"/>
      <c r="CY299" s="51"/>
      <c r="CZ299" s="51"/>
      <c r="DA299" s="51"/>
      <c r="DB299" s="51"/>
      <c r="DC299" s="51"/>
      <c r="DD299" s="51"/>
      <c r="DE299" s="51"/>
      <c r="DF299" s="51"/>
      <c r="DG299" s="51"/>
      <c r="DH299" s="51"/>
      <c r="DI299" s="51"/>
      <c r="DJ299" s="51"/>
      <c r="DK299" s="51"/>
      <c r="DL299" s="51"/>
      <c r="DM299" s="51"/>
      <c r="DN299" s="51"/>
      <c r="DO299" s="51"/>
      <c r="DP299" s="51"/>
      <c r="DQ299" s="51"/>
      <c r="DR299" s="51"/>
      <c r="DS299" s="51"/>
      <c r="DT299" s="51"/>
      <c r="DU299" s="51"/>
      <c r="DV299" s="51"/>
      <c r="DW299" s="51"/>
      <c r="DX299" s="51"/>
      <c r="DY299" s="51"/>
      <c r="DZ299" s="51"/>
      <c r="EA299" s="51"/>
      <c r="EB299" s="51"/>
      <c r="EC299" s="51"/>
      <c r="ED299" s="51"/>
      <c r="EE299" s="51"/>
      <c r="EF299" s="51"/>
      <c r="EG299" s="51"/>
      <c r="EH299" s="51"/>
      <c r="EI299" s="51"/>
      <c r="EJ299" s="51"/>
      <c r="EK299" s="51"/>
      <c r="EL299" s="51"/>
      <c r="EM299" s="51"/>
      <c r="EN299" s="51"/>
      <c r="EO299" s="51"/>
      <c r="EP299" s="51"/>
      <c r="EQ299" s="51"/>
      <c r="ER299" s="51"/>
      <c r="ES299" s="51"/>
      <c r="ET299" s="51"/>
      <c r="EU299" s="51"/>
      <c r="EV299" s="51"/>
      <c r="EW299" s="51"/>
      <c r="EX299" s="51"/>
      <c r="EY299" s="51"/>
      <c r="EZ299" s="51"/>
      <c r="FA299" s="51"/>
      <c r="FB299" s="51"/>
      <c r="FC299" s="51"/>
      <c r="FD299" s="51"/>
      <c r="FE299" s="51"/>
      <c r="FF299" s="51"/>
      <c r="FG299" s="51"/>
      <c r="FH299" s="51"/>
      <c r="FI299" s="51"/>
      <c r="FJ299" s="51"/>
      <c r="FK299" s="51"/>
      <c r="FL299" s="51"/>
      <c r="FM299" s="51"/>
      <c r="FN299" s="51"/>
      <c r="FO299" s="51"/>
      <c r="FP299" s="51"/>
      <c r="FQ299" s="51"/>
      <c r="FR299" s="51"/>
      <c r="FS299" s="51"/>
      <c r="FT299" s="51"/>
      <c r="FU299" s="51"/>
      <c r="FV299" s="51"/>
      <c r="FW299" s="51"/>
      <c r="FX299" s="51"/>
      <c r="FY299" s="51"/>
      <c r="FZ299" s="51"/>
      <c r="GA299" s="51"/>
      <c r="GB299" s="51"/>
      <c r="GC299" s="51"/>
      <c r="GD299" s="51"/>
      <c r="GE299" s="51"/>
      <c r="GF299" s="51"/>
      <c r="GG299" s="51"/>
      <c r="GH299" s="51"/>
      <c r="GI299" s="51"/>
      <c r="GJ299" s="51"/>
      <c r="GK299" s="51"/>
      <c r="GL299" s="51"/>
      <c r="GM299" s="51"/>
      <c r="GN299" s="51"/>
      <c r="GO299" s="51"/>
      <c r="GP299" s="51"/>
      <c r="GQ299" s="51"/>
      <c r="GR299" s="51"/>
      <c r="GS299" s="51"/>
      <c r="GT299" s="51"/>
      <c r="GU299" s="51"/>
      <c r="GV299" s="51"/>
      <c r="GW299" s="51"/>
      <c r="GX299" s="51"/>
      <c r="GY299" s="51"/>
      <c r="GZ299" s="51"/>
      <c r="HA299" s="51"/>
      <c r="HB299" s="51"/>
      <c r="HC299" s="51"/>
      <c r="HD299" s="51"/>
      <c r="HE299" s="51"/>
      <c r="HF299" s="51"/>
      <c r="HG299" s="51"/>
      <c r="HH299" s="51"/>
      <c r="HI299" s="51"/>
      <c r="HJ299" s="51"/>
    </row>
    <row r="300" spans="1:218" s="12" customFormat="1" ht="15.5" x14ac:dyDescent="0.35">
      <c r="C300" s="7" t="s">
        <v>51</v>
      </c>
      <c r="D300" s="7"/>
      <c r="E300" s="7"/>
      <c r="F300" s="158" t="s">
        <v>207</v>
      </c>
      <c r="G300" s="7" t="s">
        <v>42</v>
      </c>
      <c r="H300" s="160" t="s">
        <v>344</v>
      </c>
      <c r="I300" s="90" t="s">
        <v>477</v>
      </c>
      <c r="J300" s="11"/>
      <c r="K300" s="7">
        <v>100</v>
      </c>
      <c r="L300" s="7">
        <v>19.829999999999998</v>
      </c>
      <c r="M300" s="152">
        <f t="shared" si="17"/>
        <v>119.83</v>
      </c>
      <c r="N300" s="11"/>
      <c r="O300" s="173">
        <v>4</v>
      </c>
      <c r="P300" s="152">
        <f t="shared" si="18"/>
        <v>4</v>
      </c>
      <c r="Q300" s="274"/>
      <c r="R300" s="139"/>
      <c r="S300" s="139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1"/>
      <c r="AN300" s="51"/>
      <c r="AO300" s="51"/>
      <c r="AP300" s="51"/>
      <c r="AQ300" s="51"/>
      <c r="AR300" s="51"/>
      <c r="AS300" s="51"/>
      <c r="AT300" s="51"/>
      <c r="AU300" s="51"/>
      <c r="AV300" s="51"/>
      <c r="AW300" s="51"/>
      <c r="AX300" s="51"/>
      <c r="AY300" s="51"/>
      <c r="AZ300" s="51"/>
      <c r="BA300" s="51"/>
      <c r="BB300" s="51"/>
      <c r="BC300" s="51"/>
      <c r="BD300" s="51"/>
      <c r="BE300" s="51"/>
      <c r="BF300" s="51"/>
      <c r="BG300" s="51"/>
      <c r="BH300" s="51"/>
      <c r="BI300" s="51"/>
      <c r="BJ300" s="51"/>
      <c r="BK300" s="51"/>
      <c r="BL300" s="51"/>
      <c r="BM300" s="51"/>
      <c r="BN300" s="51"/>
      <c r="BO300" s="51"/>
      <c r="BP300" s="51"/>
      <c r="BQ300" s="51"/>
      <c r="BR300" s="51"/>
      <c r="BS300" s="51"/>
      <c r="BT300" s="51"/>
      <c r="BU300" s="51"/>
      <c r="BV300" s="51"/>
      <c r="BW300" s="51"/>
      <c r="BX300" s="51"/>
      <c r="BY300" s="51"/>
      <c r="BZ300" s="51"/>
      <c r="CA300" s="51"/>
      <c r="CB300" s="51"/>
      <c r="CC300" s="51"/>
      <c r="CD300" s="51"/>
      <c r="CE300" s="51"/>
      <c r="CF300" s="51"/>
      <c r="CG300" s="51"/>
      <c r="CH300" s="51"/>
      <c r="CI300" s="51"/>
      <c r="CJ300" s="51"/>
      <c r="CK300" s="51"/>
      <c r="CL300" s="51"/>
      <c r="CM300" s="51"/>
      <c r="CN300" s="51"/>
      <c r="CO300" s="51"/>
      <c r="CP300" s="51"/>
      <c r="CQ300" s="51"/>
      <c r="CR300" s="51"/>
      <c r="CS300" s="51"/>
      <c r="CT300" s="51"/>
      <c r="CU300" s="51"/>
      <c r="CV300" s="51"/>
      <c r="CW300" s="51"/>
      <c r="CX300" s="51"/>
      <c r="CY300" s="51"/>
      <c r="CZ300" s="51"/>
      <c r="DA300" s="51"/>
      <c r="DB300" s="51"/>
      <c r="DC300" s="51"/>
      <c r="DD300" s="51"/>
      <c r="DE300" s="51"/>
      <c r="DF300" s="51"/>
      <c r="DG300" s="51"/>
      <c r="DH300" s="51"/>
      <c r="DI300" s="51"/>
      <c r="DJ300" s="51"/>
      <c r="DK300" s="51"/>
      <c r="DL300" s="51"/>
      <c r="DM300" s="51"/>
      <c r="DN300" s="51"/>
      <c r="DO300" s="51"/>
      <c r="DP300" s="51"/>
      <c r="DQ300" s="51"/>
      <c r="DR300" s="51"/>
      <c r="DS300" s="51"/>
      <c r="DT300" s="51"/>
      <c r="DU300" s="51"/>
      <c r="DV300" s="51"/>
      <c r="DW300" s="51"/>
      <c r="DX300" s="51"/>
      <c r="DY300" s="51"/>
      <c r="DZ300" s="51"/>
      <c r="EA300" s="51"/>
      <c r="EB300" s="51"/>
      <c r="EC300" s="51"/>
      <c r="ED300" s="51"/>
      <c r="EE300" s="51"/>
      <c r="EF300" s="51"/>
      <c r="EG300" s="51"/>
      <c r="EH300" s="51"/>
      <c r="EI300" s="51"/>
      <c r="EJ300" s="51"/>
      <c r="EK300" s="51"/>
      <c r="EL300" s="51"/>
      <c r="EM300" s="51"/>
      <c r="EN300" s="51"/>
      <c r="EO300" s="51"/>
      <c r="EP300" s="51"/>
      <c r="EQ300" s="51"/>
      <c r="ER300" s="51"/>
      <c r="ES300" s="51"/>
      <c r="ET300" s="51"/>
      <c r="EU300" s="51"/>
      <c r="EV300" s="51"/>
      <c r="EW300" s="51"/>
      <c r="EX300" s="51"/>
      <c r="EY300" s="51"/>
      <c r="EZ300" s="51"/>
      <c r="FA300" s="51"/>
      <c r="FB300" s="51"/>
      <c r="FC300" s="51"/>
      <c r="FD300" s="51"/>
      <c r="FE300" s="51"/>
      <c r="FF300" s="51"/>
      <c r="FG300" s="51"/>
      <c r="FH300" s="51"/>
      <c r="FI300" s="51"/>
      <c r="FJ300" s="51"/>
      <c r="FK300" s="51"/>
      <c r="FL300" s="51"/>
      <c r="FM300" s="51"/>
      <c r="FN300" s="51"/>
      <c r="FO300" s="51"/>
      <c r="FP300" s="51"/>
      <c r="FQ300" s="51"/>
      <c r="FR300" s="51"/>
      <c r="FS300" s="51"/>
      <c r="FT300" s="51"/>
      <c r="FU300" s="51"/>
      <c r="FV300" s="51"/>
      <c r="FW300" s="51"/>
      <c r="FX300" s="51"/>
      <c r="FY300" s="51"/>
      <c r="FZ300" s="51"/>
      <c r="GA300" s="51"/>
      <c r="GB300" s="51"/>
      <c r="GC300" s="51"/>
      <c r="GD300" s="51"/>
      <c r="GE300" s="51"/>
      <c r="GF300" s="51"/>
      <c r="GG300" s="51"/>
      <c r="GH300" s="51"/>
      <c r="GI300" s="51"/>
      <c r="GJ300" s="51"/>
      <c r="GK300" s="51"/>
      <c r="GL300" s="51"/>
      <c r="GM300" s="51"/>
      <c r="GN300" s="51"/>
      <c r="GO300" s="51"/>
      <c r="GP300" s="51"/>
      <c r="GQ300" s="51"/>
      <c r="GR300" s="51"/>
      <c r="GS300" s="51"/>
      <c r="GT300" s="51"/>
      <c r="GU300" s="51"/>
      <c r="GV300" s="51"/>
      <c r="GW300" s="51"/>
      <c r="GX300" s="51"/>
      <c r="GY300" s="51"/>
      <c r="GZ300" s="51"/>
      <c r="HA300" s="51"/>
      <c r="HB300" s="51"/>
      <c r="HC300" s="51"/>
      <c r="HD300" s="51"/>
      <c r="HE300" s="51"/>
      <c r="HF300" s="51"/>
      <c r="HG300" s="51"/>
      <c r="HH300" s="51"/>
      <c r="HI300" s="51"/>
      <c r="HJ300" s="51"/>
    </row>
    <row r="301" spans="1:218" s="12" customFormat="1" ht="15.5" x14ac:dyDescent="0.35">
      <c r="C301" s="7" t="s">
        <v>51</v>
      </c>
      <c r="D301" s="7"/>
      <c r="E301" s="7"/>
      <c r="F301" s="158" t="s">
        <v>209</v>
      </c>
      <c r="G301" s="7" t="s">
        <v>42</v>
      </c>
      <c r="H301" s="160" t="s">
        <v>345</v>
      </c>
      <c r="I301" s="90"/>
      <c r="J301" s="11"/>
      <c r="K301" s="7">
        <v>100</v>
      </c>
      <c r="L301" s="7">
        <v>20.420000000000002</v>
      </c>
      <c r="M301" s="152">
        <f t="shared" si="17"/>
        <v>120.42</v>
      </c>
      <c r="N301" s="11"/>
      <c r="O301" s="173">
        <v>3</v>
      </c>
      <c r="P301" s="152">
        <f t="shared" si="18"/>
        <v>3</v>
      </c>
      <c r="Q301" s="274"/>
      <c r="R301" s="136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51"/>
      <c r="AO301" s="51"/>
      <c r="AP301" s="51"/>
      <c r="AQ301" s="51"/>
      <c r="AR301" s="51"/>
      <c r="AS301" s="51"/>
      <c r="AT301" s="51"/>
      <c r="AU301" s="51"/>
      <c r="AV301" s="51"/>
      <c r="AW301" s="51"/>
      <c r="AX301" s="51"/>
      <c r="AY301" s="51"/>
      <c r="AZ301" s="51"/>
      <c r="BA301" s="51"/>
      <c r="BB301" s="51"/>
      <c r="BC301" s="51"/>
      <c r="BD301" s="51"/>
      <c r="BE301" s="51"/>
      <c r="BF301" s="51"/>
      <c r="BG301" s="51"/>
      <c r="BH301" s="51"/>
      <c r="BI301" s="51"/>
      <c r="BJ301" s="51"/>
      <c r="BK301" s="51"/>
      <c r="BL301" s="51"/>
      <c r="BM301" s="51"/>
      <c r="BN301" s="51"/>
      <c r="BO301" s="51"/>
      <c r="BP301" s="51"/>
      <c r="BQ301" s="51"/>
      <c r="BR301" s="51"/>
      <c r="BS301" s="51"/>
      <c r="BT301" s="51"/>
      <c r="BU301" s="51"/>
      <c r="BV301" s="51"/>
      <c r="BW301" s="51"/>
      <c r="BX301" s="51"/>
      <c r="BY301" s="51"/>
      <c r="BZ301" s="51"/>
      <c r="CA301" s="51"/>
      <c r="CB301" s="51"/>
      <c r="CC301" s="51"/>
      <c r="CD301" s="51"/>
      <c r="CE301" s="51"/>
      <c r="CF301" s="51"/>
      <c r="CG301" s="51"/>
      <c r="CH301" s="51"/>
      <c r="CI301" s="51"/>
      <c r="CJ301" s="51"/>
      <c r="CK301" s="51"/>
      <c r="CL301" s="51"/>
      <c r="CM301" s="51"/>
      <c r="CN301" s="51"/>
      <c r="CO301" s="51"/>
      <c r="CP301" s="51"/>
      <c r="CQ301" s="51"/>
      <c r="CR301" s="51"/>
      <c r="CS301" s="51"/>
      <c r="CT301" s="51"/>
      <c r="CU301" s="51"/>
      <c r="CV301" s="51"/>
      <c r="CW301" s="51"/>
      <c r="CX301" s="51"/>
      <c r="CY301" s="51"/>
      <c r="CZ301" s="51"/>
      <c r="DA301" s="51"/>
      <c r="DB301" s="51"/>
      <c r="DC301" s="51"/>
      <c r="DD301" s="51"/>
      <c r="DE301" s="51"/>
      <c r="DF301" s="51"/>
      <c r="DG301" s="51"/>
      <c r="DH301" s="51"/>
      <c r="DI301" s="51"/>
      <c r="DJ301" s="51"/>
      <c r="DK301" s="51"/>
      <c r="DL301" s="51"/>
      <c r="DM301" s="51"/>
      <c r="DN301" s="51"/>
      <c r="DO301" s="51"/>
      <c r="DP301" s="51"/>
      <c r="DQ301" s="51"/>
      <c r="DR301" s="51"/>
      <c r="DS301" s="51"/>
      <c r="DT301" s="51"/>
      <c r="DU301" s="51"/>
      <c r="DV301" s="51"/>
      <c r="DW301" s="51"/>
      <c r="DX301" s="51"/>
      <c r="DY301" s="51"/>
      <c r="DZ301" s="51"/>
      <c r="EA301" s="51"/>
      <c r="EB301" s="51"/>
      <c r="EC301" s="51"/>
      <c r="ED301" s="51"/>
      <c r="EE301" s="51"/>
      <c r="EF301" s="51"/>
      <c r="EG301" s="51"/>
      <c r="EH301" s="51"/>
      <c r="EI301" s="51"/>
      <c r="EJ301" s="51"/>
      <c r="EK301" s="51"/>
      <c r="EL301" s="51"/>
      <c r="EM301" s="51"/>
      <c r="EN301" s="51"/>
      <c r="EO301" s="51"/>
      <c r="EP301" s="51"/>
      <c r="EQ301" s="51"/>
      <c r="ER301" s="51"/>
      <c r="ES301" s="51"/>
      <c r="ET301" s="51"/>
      <c r="EU301" s="51"/>
      <c r="EV301" s="51"/>
      <c r="EW301" s="51"/>
      <c r="EX301" s="51"/>
      <c r="EY301" s="51"/>
      <c r="EZ301" s="51"/>
      <c r="FA301" s="51"/>
      <c r="FB301" s="51"/>
      <c r="FC301" s="51"/>
      <c r="FD301" s="51"/>
      <c r="FE301" s="51"/>
      <c r="FF301" s="51"/>
      <c r="FG301" s="51"/>
      <c r="FH301" s="51"/>
      <c r="FI301" s="51"/>
      <c r="FJ301" s="51"/>
      <c r="FK301" s="51"/>
      <c r="FL301" s="51"/>
      <c r="FM301" s="51"/>
      <c r="FN301" s="51"/>
      <c r="FO301" s="51"/>
      <c r="FP301" s="51"/>
      <c r="FQ301" s="51"/>
      <c r="FR301" s="51"/>
      <c r="FS301" s="51"/>
      <c r="FT301" s="51"/>
      <c r="FU301" s="51"/>
      <c r="FV301" s="51"/>
      <c r="FW301" s="51"/>
      <c r="FX301" s="51"/>
      <c r="FY301" s="51"/>
      <c r="FZ301" s="51"/>
      <c r="GA301" s="51"/>
      <c r="GB301" s="51"/>
      <c r="GC301" s="51"/>
      <c r="GD301" s="51"/>
      <c r="GE301" s="51"/>
      <c r="GF301" s="51"/>
      <c r="GG301" s="51"/>
      <c r="GH301" s="51"/>
      <c r="GI301" s="51"/>
      <c r="GJ301" s="51"/>
      <c r="GK301" s="51"/>
      <c r="GL301" s="51"/>
      <c r="GM301" s="51"/>
      <c r="GN301" s="51"/>
      <c r="GO301" s="51"/>
      <c r="GP301" s="51"/>
      <c r="GQ301" s="51"/>
      <c r="GR301" s="51"/>
      <c r="GS301" s="51"/>
      <c r="GT301" s="51"/>
      <c r="GU301" s="51"/>
      <c r="GV301" s="51"/>
      <c r="GW301" s="51"/>
      <c r="GX301" s="51"/>
      <c r="GY301" s="51"/>
      <c r="GZ301" s="51"/>
      <c r="HA301" s="51"/>
      <c r="HB301" s="51"/>
      <c r="HC301" s="51"/>
      <c r="HD301" s="51"/>
      <c r="HE301" s="51"/>
      <c r="HF301" s="51"/>
      <c r="HG301" s="51"/>
      <c r="HH301" s="51"/>
      <c r="HI301" s="51"/>
      <c r="HJ301" s="51"/>
    </row>
    <row r="302" spans="1:218" s="12" customFormat="1" ht="15.5" x14ac:dyDescent="0.35">
      <c r="C302" s="7" t="s">
        <v>51</v>
      </c>
      <c r="D302" s="7"/>
      <c r="E302" s="7"/>
      <c r="F302" s="158" t="s">
        <v>210</v>
      </c>
      <c r="G302" s="7" t="s">
        <v>42</v>
      </c>
      <c r="H302" s="160" t="s">
        <v>389</v>
      </c>
      <c r="I302" s="90"/>
      <c r="J302" s="11"/>
      <c r="K302" s="7">
        <v>100</v>
      </c>
      <c r="L302" s="7">
        <v>22.53</v>
      </c>
      <c r="M302" s="152">
        <f t="shared" si="17"/>
        <v>122.53</v>
      </c>
      <c r="N302" s="11"/>
      <c r="O302" s="173">
        <v>1</v>
      </c>
      <c r="P302" s="152">
        <f t="shared" si="18"/>
        <v>1</v>
      </c>
      <c r="Q302" s="274"/>
      <c r="R302" s="136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  <c r="AL302" s="51"/>
      <c r="AM302" s="51"/>
      <c r="AN302" s="51"/>
      <c r="AO302" s="51"/>
      <c r="AP302" s="51"/>
      <c r="AQ302" s="51"/>
      <c r="AR302" s="51"/>
      <c r="AS302" s="51"/>
      <c r="AT302" s="51"/>
      <c r="AU302" s="51"/>
      <c r="AV302" s="51"/>
      <c r="AW302" s="51"/>
      <c r="AX302" s="51"/>
      <c r="AY302" s="51"/>
      <c r="AZ302" s="51"/>
      <c r="BA302" s="51"/>
      <c r="BB302" s="51"/>
      <c r="BC302" s="51"/>
      <c r="BD302" s="51"/>
      <c r="BE302" s="51"/>
      <c r="BF302" s="51"/>
      <c r="BG302" s="51"/>
      <c r="BH302" s="51"/>
      <c r="BI302" s="51"/>
      <c r="BJ302" s="51"/>
      <c r="BK302" s="51"/>
      <c r="BL302" s="51"/>
      <c r="BM302" s="51"/>
      <c r="BN302" s="51"/>
      <c r="BO302" s="51"/>
      <c r="BP302" s="51"/>
      <c r="BQ302" s="51"/>
      <c r="BR302" s="51"/>
      <c r="BS302" s="51"/>
      <c r="BT302" s="51"/>
      <c r="BU302" s="51"/>
      <c r="BV302" s="51"/>
      <c r="BW302" s="51"/>
      <c r="BX302" s="51"/>
      <c r="BY302" s="51"/>
      <c r="BZ302" s="51"/>
      <c r="CA302" s="51"/>
      <c r="CB302" s="51"/>
      <c r="CC302" s="51"/>
      <c r="CD302" s="51"/>
      <c r="CE302" s="51"/>
      <c r="CF302" s="51"/>
      <c r="CG302" s="51"/>
      <c r="CH302" s="51"/>
      <c r="CI302" s="51"/>
      <c r="CJ302" s="51"/>
      <c r="CK302" s="51"/>
      <c r="CL302" s="51"/>
      <c r="CM302" s="51"/>
      <c r="CN302" s="51"/>
      <c r="CO302" s="51"/>
      <c r="CP302" s="51"/>
      <c r="CQ302" s="51"/>
      <c r="CR302" s="51"/>
      <c r="CS302" s="51"/>
      <c r="CT302" s="51"/>
      <c r="CU302" s="51"/>
      <c r="CV302" s="51"/>
      <c r="CW302" s="51"/>
      <c r="CX302" s="51"/>
      <c r="CY302" s="51"/>
      <c r="CZ302" s="51"/>
      <c r="DA302" s="51"/>
      <c r="DB302" s="51"/>
      <c r="DC302" s="51"/>
      <c r="DD302" s="51"/>
      <c r="DE302" s="51"/>
      <c r="DF302" s="51"/>
      <c r="DG302" s="51"/>
      <c r="DH302" s="51"/>
      <c r="DI302" s="51"/>
      <c r="DJ302" s="51"/>
      <c r="DK302" s="51"/>
      <c r="DL302" s="51"/>
      <c r="DM302" s="51"/>
      <c r="DN302" s="51"/>
      <c r="DO302" s="51"/>
      <c r="DP302" s="51"/>
      <c r="DQ302" s="51"/>
      <c r="DR302" s="51"/>
      <c r="DS302" s="51"/>
      <c r="DT302" s="51"/>
      <c r="DU302" s="51"/>
      <c r="DV302" s="51"/>
      <c r="DW302" s="51"/>
      <c r="DX302" s="51"/>
      <c r="DY302" s="51"/>
      <c r="DZ302" s="51"/>
      <c r="EA302" s="51"/>
      <c r="EB302" s="51"/>
      <c r="EC302" s="51"/>
      <c r="ED302" s="51"/>
      <c r="EE302" s="51"/>
      <c r="EF302" s="51"/>
      <c r="EG302" s="51"/>
      <c r="EH302" s="51"/>
      <c r="EI302" s="51"/>
      <c r="EJ302" s="51"/>
      <c r="EK302" s="51"/>
      <c r="EL302" s="51"/>
      <c r="EM302" s="51"/>
      <c r="EN302" s="51"/>
      <c r="EO302" s="51"/>
      <c r="EP302" s="51"/>
      <c r="EQ302" s="51"/>
      <c r="ER302" s="51"/>
      <c r="ES302" s="51"/>
      <c r="ET302" s="51"/>
      <c r="EU302" s="51"/>
      <c r="EV302" s="51"/>
      <c r="EW302" s="51"/>
      <c r="EX302" s="51"/>
      <c r="EY302" s="51"/>
      <c r="EZ302" s="51"/>
      <c r="FA302" s="51"/>
      <c r="FB302" s="51"/>
      <c r="FC302" s="51"/>
      <c r="FD302" s="51"/>
      <c r="FE302" s="51"/>
      <c r="FF302" s="51"/>
      <c r="FG302" s="51"/>
      <c r="FH302" s="51"/>
      <c r="FI302" s="51"/>
      <c r="FJ302" s="51"/>
      <c r="FK302" s="51"/>
      <c r="FL302" s="51"/>
      <c r="FM302" s="51"/>
      <c r="FN302" s="51"/>
      <c r="FO302" s="51"/>
      <c r="FP302" s="51"/>
      <c r="FQ302" s="51"/>
      <c r="FR302" s="51"/>
      <c r="FS302" s="51"/>
      <c r="FT302" s="51"/>
      <c r="FU302" s="51"/>
      <c r="FV302" s="51"/>
      <c r="FW302" s="51"/>
      <c r="FX302" s="51"/>
      <c r="FY302" s="51"/>
      <c r="FZ302" s="51"/>
      <c r="GA302" s="51"/>
      <c r="GB302" s="51"/>
      <c r="GC302" s="51"/>
      <c r="GD302" s="51"/>
      <c r="GE302" s="51"/>
      <c r="GF302" s="51"/>
      <c r="GG302" s="51"/>
      <c r="GH302" s="51"/>
      <c r="GI302" s="51"/>
      <c r="GJ302" s="51"/>
      <c r="GK302" s="51"/>
      <c r="GL302" s="51"/>
      <c r="GM302" s="51"/>
      <c r="GN302" s="51"/>
      <c r="GO302" s="51"/>
      <c r="GP302" s="51"/>
      <c r="GQ302" s="51"/>
      <c r="GR302" s="51"/>
      <c r="GS302" s="51"/>
      <c r="GT302" s="51"/>
      <c r="GU302" s="51"/>
      <c r="GV302" s="51"/>
      <c r="GW302" s="51"/>
      <c r="GX302" s="51"/>
      <c r="GY302" s="51"/>
      <c r="GZ302" s="51"/>
      <c r="HA302" s="51"/>
      <c r="HB302" s="51"/>
      <c r="HC302" s="51"/>
      <c r="HD302" s="51"/>
      <c r="HE302" s="51"/>
      <c r="HF302" s="51"/>
      <c r="HG302" s="51"/>
      <c r="HH302" s="51"/>
      <c r="HI302" s="51"/>
      <c r="HJ302" s="51"/>
    </row>
    <row r="303" spans="1:218" ht="15.5" x14ac:dyDescent="0.35">
      <c r="A303" s="15" t="s">
        <v>60</v>
      </c>
      <c r="B303" s="4" t="s">
        <v>42</v>
      </c>
      <c r="C303" s="7" t="s">
        <v>51</v>
      </c>
      <c r="D303" s="7"/>
      <c r="E303" s="7"/>
      <c r="F303" s="158" t="s">
        <v>208</v>
      </c>
      <c r="G303" s="7" t="s">
        <v>42</v>
      </c>
      <c r="H303" s="160" t="s">
        <v>348</v>
      </c>
      <c r="I303" s="90"/>
      <c r="J303" s="11"/>
      <c r="K303" s="7">
        <v>100</v>
      </c>
      <c r="L303" s="7">
        <v>23.17</v>
      </c>
      <c r="M303" s="152">
        <f t="shared" si="17"/>
        <v>123.17</v>
      </c>
      <c r="N303" s="11"/>
      <c r="O303" s="11"/>
      <c r="P303" s="152">
        <f t="shared" si="18"/>
        <v>0</v>
      </c>
      <c r="R303" s="136"/>
      <c r="S303" s="51">
        <v>4</v>
      </c>
    </row>
    <row r="304" spans="1:218" ht="15.5" x14ac:dyDescent="0.35">
      <c r="A304" s="15" t="s">
        <v>60</v>
      </c>
      <c r="B304" s="4" t="s">
        <v>42</v>
      </c>
      <c r="C304" s="7" t="s">
        <v>51</v>
      </c>
      <c r="D304" s="7"/>
      <c r="E304" s="7"/>
      <c r="F304" s="158" t="s">
        <v>210</v>
      </c>
      <c r="G304" s="7" t="s">
        <v>42</v>
      </c>
      <c r="H304" s="160" t="s">
        <v>350</v>
      </c>
      <c r="I304" s="90"/>
      <c r="J304" s="11"/>
      <c r="K304" s="7">
        <v>100</v>
      </c>
      <c r="L304" s="7">
        <v>27.26</v>
      </c>
      <c r="M304" s="152">
        <f t="shared" si="17"/>
        <v>127.26</v>
      </c>
      <c r="N304" s="11"/>
      <c r="O304" s="11"/>
      <c r="P304" s="152">
        <f t="shared" si="18"/>
        <v>0</v>
      </c>
      <c r="R304" s="136"/>
      <c r="S304" s="51"/>
    </row>
    <row r="305" spans="1:218" ht="15.5" x14ac:dyDescent="0.35">
      <c r="C305" s="7" t="s">
        <v>51</v>
      </c>
      <c r="D305" s="7"/>
      <c r="E305" s="7"/>
      <c r="F305" s="158" t="s">
        <v>211</v>
      </c>
      <c r="G305" s="7" t="s">
        <v>42</v>
      </c>
      <c r="H305" s="160" t="s">
        <v>398</v>
      </c>
      <c r="I305" s="90"/>
      <c r="J305" s="11"/>
      <c r="K305" s="7">
        <v>100</v>
      </c>
      <c r="L305" s="7">
        <v>100</v>
      </c>
      <c r="M305" s="152">
        <f t="shared" si="17"/>
        <v>200</v>
      </c>
      <c r="N305" s="11"/>
      <c r="O305" s="11"/>
      <c r="P305" s="152">
        <f t="shared" si="18"/>
        <v>0</v>
      </c>
    </row>
    <row r="306" spans="1:218" s="17" customFormat="1" x14ac:dyDescent="0.35">
      <c r="A306" s="17" t="s">
        <v>60</v>
      </c>
      <c r="F306" s="17">
        <v>10</v>
      </c>
      <c r="H306" s="17" t="s">
        <v>494</v>
      </c>
      <c r="I306" s="92" t="s">
        <v>1</v>
      </c>
      <c r="K306" s="130" t="s">
        <v>2</v>
      </c>
      <c r="L306" s="24"/>
      <c r="M306" s="175"/>
      <c r="P306" s="175"/>
      <c r="Q306" s="274"/>
      <c r="R306" s="311" t="s">
        <v>515</v>
      </c>
      <c r="S306" s="311" t="s">
        <v>516</v>
      </c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  <c r="AO306" s="51"/>
      <c r="AP306" s="51"/>
      <c r="AQ306" s="51"/>
      <c r="AR306" s="51"/>
      <c r="AS306" s="51"/>
      <c r="AT306" s="51"/>
      <c r="AU306" s="51"/>
      <c r="AV306" s="51"/>
      <c r="AW306" s="51"/>
      <c r="AX306" s="51"/>
      <c r="AY306" s="51"/>
      <c r="AZ306" s="51"/>
      <c r="BA306" s="51"/>
      <c r="BB306" s="51"/>
      <c r="BC306" s="51"/>
      <c r="BD306" s="51"/>
      <c r="BE306" s="51"/>
      <c r="BF306" s="51"/>
      <c r="BG306" s="51"/>
      <c r="BH306" s="51"/>
      <c r="BI306" s="51"/>
      <c r="BJ306" s="51"/>
      <c r="BK306" s="51"/>
      <c r="BL306" s="51"/>
      <c r="BM306" s="51"/>
      <c r="BN306" s="51"/>
      <c r="BO306" s="51"/>
      <c r="BP306" s="51"/>
      <c r="BQ306" s="51"/>
      <c r="BR306" s="51"/>
      <c r="BS306" s="51"/>
      <c r="BT306" s="51"/>
      <c r="BU306" s="51"/>
      <c r="BV306" s="51"/>
      <c r="BW306" s="51"/>
      <c r="BX306" s="51"/>
      <c r="BY306" s="51"/>
      <c r="BZ306" s="51"/>
      <c r="CA306" s="51"/>
      <c r="CB306" s="51"/>
      <c r="CC306" s="51"/>
      <c r="CD306" s="51"/>
      <c r="CE306" s="51"/>
      <c r="CF306" s="51"/>
      <c r="CG306" s="51"/>
      <c r="CH306" s="51"/>
      <c r="CI306" s="51"/>
      <c r="CJ306" s="51"/>
      <c r="CK306" s="51"/>
      <c r="CL306" s="51"/>
      <c r="CM306" s="51"/>
      <c r="CN306" s="51"/>
      <c r="CO306" s="51"/>
      <c r="CP306" s="51"/>
      <c r="CQ306" s="51"/>
      <c r="CR306" s="51"/>
      <c r="CS306" s="51"/>
      <c r="CT306" s="51"/>
      <c r="CU306" s="51"/>
      <c r="CV306" s="51"/>
      <c r="CW306" s="51"/>
      <c r="CX306" s="51"/>
      <c r="CY306" s="51"/>
      <c r="CZ306" s="51"/>
      <c r="DA306" s="51"/>
      <c r="DB306" s="51"/>
      <c r="DC306" s="51"/>
      <c r="DD306" s="51"/>
      <c r="DE306" s="51"/>
      <c r="DF306" s="51"/>
      <c r="DG306" s="51"/>
      <c r="DH306" s="51"/>
      <c r="DI306" s="51"/>
      <c r="DJ306" s="51"/>
      <c r="DK306" s="51"/>
      <c r="DL306" s="51"/>
      <c r="DM306" s="51"/>
      <c r="DN306" s="51"/>
      <c r="DO306" s="51"/>
      <c r="DP306" s="51"/>
      <c r="DQ306" s="51"/>
      <c r="DR306" s="51"/>
      <c r="DS306" s="51"/>
      <c r="DT306" s="51"/>
      <c r="DU306" s="51"/>
      <c r="DV306" s="51"/>
      <c r="DW306" s="51"/>
      <c r="DX306" s="51"/>
      <c r="DY306" s="51"/>
      <c r="DZ306" s="51"/>
      <c r="EA306" s="51"/>
      <c r="EB306" s="51"/>
      <c r="EC306" s="51"/>
      <c r="ED306" s="51"/>
      <c r="EE306" s="51"/>
      <c r="EF306" s="51"/>
      <c r="EG306" s="51"/>
      <c r="EH306" s="51"/>
      <c r="EI306" s="51"/>
      <c r="EJ306" s="51"/>
      <c r="EK306" s="51"/>
      <c r="EL306" s="51"/>
      <c r="EM306" s="51"/>
      <c r="EN306" s="51"/>
      <c r="EO306" s="51"/>
      <c r="EP306" s="51"/>
      <c r="EQ306" s="51"/>
      <c r="ER306" s="51"/>
      <c r="ES306" s="51"/>
      <c r="ET306" s="51"/>
      <c r="EU306" s="51"/>
      <c r="EV306" s="51"/>
      <c r="EW306" s="51"/>
      <c r="EX306" s="51"/>
      <c r="EY306" s="51"/>
      <c r="EZ306" s="51"/>
      <c r="FA306" s="51"/>
      <c r="FB306" s="51"/>
      <c r="FC306" s="51"/>
      <c r="FD306" s="51"/>
      <c r="FE306" s="51"/>
      <c r="FF306" s="51"/>
      <c r="FG306" s="51"/>
      <c r="FH306" s="51"/>
      <c r="FI306" s="51"/>
      <c r="FJ306" s="51"/>
      <c r="FK306" s="51"/>
      <c r="FL306" s="51"/>
      <c r="FM306" s="51"/>
      <c r="FN306" s="51"/>
      <c r="FO306" s="51"/>
      <c r="FP306" s="51"/>
      <c r="FQ306" s="51"/>
      <c r="FR306" s="51"/>
      <c r="FS306" s="51"/>
      <c r="FT306" s="51"/>
      <c r="FU306" s="51"/>
      <c r="FV306" s="51"/>
      <c r="FW306" s="51"/>
      <c r="FX306" s="51"/>
      <c r="FY306" s="51"/>
      <c r="FZ306" s="51"/>
      <c r="GA306" s="51"/>
      <c r="GB306" s="51"/>
      <c r="GC306" s="51"/>
      <c r="GD306" s="51"/>
      <c r="GE306" s="51"/>
      <c r="GF306" s="51"/>
      <c r="GG306" s="51"/>
      <c r="GH306" s="51"/>
      <c r="GI306" s="51"/>
      <c r="GJ306" s="51"/>
      <c r="GK306" s="51"/>
      <c r="GL306" s="51"/>
      <c r="GM306" s="51"/>
      <c r="GN306" s="51"/>
      <c r="GO306" s="51"/>
      <c r="GP306" s="51"/>
      <c r="GQ306" s="51"/>
      <c r="GR306" s="51"/>
      <c r="GS306" s="51"/>
      <c r="GT306" s="51"/>
      <c r="GU306" s="51"/>
      <c r="GV306" s="51"/>
      <c r="GW306" s="51"/>
      <c r="GX306" s="51"/>
      <c r="GY306" s="51"/>
      <c r="GZ306" s="51"/>
      <c r="HA306" s="51"/>
      <c r="HB306" s="51"/>
      <c r="HC306" s="51"/>
      <c r="HD306" s="51"/>
      <c r="HE306" s="51"/>
      <c r="HF306" s="51"/>
      <c r="HG306" s="51"/>
      <c r="HH306" s="51"/>
      <c r="HI306" s="51"/>
      <c r="HJ306" s="51"/>
    </row>
    <row r="307" spans="1:218" s="24" customFormat="1" x14ac:dyDescent="0.35">
      <c r="A307" s="24" t="s">
        <v>60</v>
      </c>
      <c r="C307" s="157" t="s">
        <v>431</v>
      </c>
      <c r="D307" s="157" t="s">
        <v>40</v>
      </c>
      <c r="E307" s="157" t="s">
        <v>434</v>
      </c>
      <c r="H307" s="24" t="s">
        <v>4</v>
      </c>
      <c r="I307" s="88" t="s">
        <v>5</v>
      </c>
      <c r="J307" s="24" t="s">
        <v>6</v>
      </c>
      <c r="K307" s="24" t="s">
        <v>5</v>
      </c>
      <c r="L307" s="24" t="s">
        <v>6</v>
      </c>
      <c r="M307" s="103" t="s">
        <v>61</v>
      </c>
      <c r="N307" s="24" t="s">
        <v>5</v>
      </c>
      <c r="O307" s="24" t="s">
        <v>6</v>
      </c>
      <c r="P307" s="173" t="s">
        <v>169</v>
      </c>
      <c r="Q307" s="274"/>
      <c r="R307" s="138" t="s">
        <v>514</v>
      </c>
      <c r="S307" s="138" t="s">
        <v>514</v>
      </c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  <c r="AO307" s="51"/>
      <c r="AP307" s="51"/>
      <c r="AQ307" s="51"/>
      <c r="AR307" s="51"/>
      <c r="AS307" s="51"/>
      <c r="AT307" s="51"/>
      <c r="AU307" s="51"/>
      <c r="AV307" s="51"/>
      <c r="AW307" s="51"/>
      <c r="AX307" s="51"/>
      <c r="AY307" s="51"/>
      <c r="AZ307" s="51"/>
      <c r="BA307" s="51"/>
      <c r="BB307" s="51"/>
      <c r="BC307" s="51"/>
      <c r="BD307" s="51"/>
      <c r="BE307" s="51"/>
      <c r="BF307" s="51"/>
      <c r="BG307" s="51"/>
      <c r="BH307" s="51"/>
      <c r="BI307" s="51"/>
      <c r="BJ307" s="51"/>
      <c r="BK307" s="51"/>
      <c r="BL307" s="51"/>
      <c r="BM307" s="51"/>
      <c r="BN307" s="51"/>
      <c r="BO307" s="51"/>
      <c r="BP307" s="51"/>
      <c r="BQ307" s="51"/>
      <c r="BR307" s="51"/>
      <c r="BS307" s="51"/>
      <c r="BT307" s="51"/>
      <c r="BU307" s="51"/>
      <c r="BV307" s="51"/>
      <c r="BW307" s="51"/>
      <c r="BX307" s="51"/>
      <c r="BY307" s="51"/>
      <c r="BZ307" s="51"/>
      <c r="CA307" s="51"/>
      <c r="CB307" s="51"/>
      <c r="CC307" s="51"/>
      <c r="CD307" s="51"/>
      <c r="CE307" s="51"/>
      <c r="CF307" s="51"/>
      <c r="CG307" s="51"/>
      <c r="CH307" s="51"/>
      <c r="CI307" s="51"/>
      <c r="CJ307" s="51"/>
      <c r="CK307" s="51"/>
      <c r="CL307" s="51"/>
      <c r="CM307" s="51"/>
      <c r="CN307" s="51"/>
      <c r="CO307" s="51"/>
      <c r="CP307" s="51"/>
      <c r="CQ307" s="51"/>
      <c r="CR307" s="51"/>
      <c r="CS307" s="51"/>
      <c r="CT307" s="51"/>
      <c r="CU307" s="51"/>
      <c r="CV307" s="51"/>
      <c r="CW307" s="51"/>
      <c r="CX307" s="51"/>
      <c r="CY307" s="51"/>
      <c r="CZ307" s="51"/>
      <c r="DA307" s="51"/>
      <c r="DB307" s="51"/>
      <c r="DC307" s="51"/>
      <c r="DD307" s="51"/>
      <c r="DE307" s="51"/>
      <c r="DF307" s="51"/>
      <c r="DG307" s="51"/>
      <c r="DH307" s="51"/>
      <c r="DI307" s="51"/>
      <c r="DJ307" s="51"/>
      <c r="DK307" s="51"/>
      <c r="DL307" s="51"/>
      <c r="DM307" s="51"/>
      <c r="DN307" s="51"/>
      <c r="DO307" s="51"/>
      <c r="DP307" s="51"/>
      <c r="DQ307" s="51"/>
      <c r="DR307" s="51"/>
      <c r="DS307" s="51"/>
      <c r="DT307" s="51"/>
      <c r="DU307" s="51"/>
      <c r="DV307" s="51"/>
      <c r="DW307" s="51"/>
      <c r="DX307" s="51"/>
      <c r="DY307" s="51"/>
      <c r="DZ307" s="51"/>
      <c r="EA307" s="51"/>
      <c r="EB307" s="51"/>
      <c r="EC307" s="51"/>
      <c r="ED307" s="51"/>
      <c r="EE307" s="51"/>
      <c r="EF307" s="51"/>
      <c r="EG307" s="51"/>
      <c r="EH307" s="51"/>
      <c r="EI307" s="51"/>
      <c r="EJ307" s="51"/>
      <c r="EK307" s="51"/>
      <c r="EL307" s="51"/>
      <c r="EM307" s="51"/>
      <c r="EN307" s="51"/>
      <c r="EO307" s="51"/>
      <c r="EP307" s="51"/>
      <c r="EQ307" s="51"/>
      <c r="ER307" s="51"/>
      <c r="ES307" s="51"/>
      <c r="ET307" s="51"/>
      <c r="EU307" s="51"/>
      <c r="EV307" s="51"/>
      <c r="EW307" s="51"/>
      <c r="EX307" s="51"/>
      <c r="EY307" s="51"/>
      <c r="EZ307" s="51"/>
      <c r="FA307" s="51"/>
      <c r="FB307" s="51"/>
      <c r="FC307" s="51"/>
      <c r="FD307" s="51"/>
      <c r="FE307" s="51"/>
      <c r="FF307" s="51"/>
      <c r="FG307" s="51"/>
      <c r="FH307" s="51"/>
      <c r="FI307" s="51"/>
      <c r="FJ307" s="51"/>
      <c r="FK307" s="51"/>
      <c r="FL307" s="51"/>
      <c r="FM307" s="51"/>
      <c r="FN307" s="51"/>
      <c r="FO307" s="51"/>
      <c r="FP307" s="51"/>
      <c r="FQ307" s="51"/>
      <c r="FR307" s="51"/>
      <c r="FS307" s="51"/>
      <c r="FT307" s="51"/>
      <c r="FU307" s="51"/>
      <c r="FV307" s="51"/>
      <c r="FW307" s="51"/>
      <c r="FX307" s="51"/>
      <c r="FY307" s="51"/>
      <c r="FZ307" s="51"/>
      <c r="GA307" s="51"/>
      <c r="GB307" s="51"/>
      <c r="GC307" s="51"/>
      <c r="GD307" s="51"/>
      <c r="GE307" s="51"/>
      <c r="GF307" s="51"/>
      <c r="GG307" s="51"/>
      <c r="GH307" s="51"/>
      <c r="GI307" s="51"/>
      <c r="GJ307" s="51"/>
      <c r="GK307" s="51"/>
      <c r="GL307" s="51"/>
      <c r="GM307" s="51"/>
      <c r="GN307" s="51"/>
      <c r="GO307" s="51"/>
      <c r="GP307" s="51"/>
      <c r="GQ307" s="51"/>
      <c r="GR307" s="51"/>
      <c r="GS307" s="51"/>
      <c r="GT307" s="51"/>
      <c r="GU307" s="51"/>
      <c r="GV307" s="51"/>
      <c r="GW307" s="51"/>
      <c r="GX307" s="51"/>
      <c r="GY307" s="51"/>
      <c r="GZ307" s="51"/>
      <c r="HA307" s="51"/>
      <c r="HB307" s="51"/>
      <c r="HC307" s="51"/>
      <c r="HD307" s="51"/>
      <c r="HE307" s="51"/>
      <c r="HF307" s="51"/>
      <c r="HG307" s="51"/>
      <c r="HH307" s="51"/>
      <c r="HI307" s="51"/>
      <c r="HJ307" s="51"/>
    </row>
    <row r="308" spans="1:218" ht="15.5" x14ac:dyDescent="0.35">
      <c r="A308" s="15" t="s">
        <v>60</v>
      </c>
      <c r="B308" s="4" t="s">
        <v>42</v>
      </c>
      <c r="C308" s="7" t="s">
        <v>56</v>
      </c>
      <c r="D308" s="7"/>
      <c r="E308" s="7"/>
      <c r="F308" s="158" t="s">
        <v>208</v>
      </c>
      <c r="G308" s="7" t="s">
        <v>42</v>
      </c>
      <c r="H308" s="160" t="s">
        <v>427</v>
      </c>
      <c r="I308" s="90"/>
      <c r="J308" s="11"/>
      <c r="K308" s="4">
        <v>69</v>
      </c>
      <c r="L308" s="4">
        <v>84</v>
      </c>
      <c r="M308" s="174">
        <f t="shared" ref="M308:M317" si="19">SUM(K308:L308)</f>
        <v>153</v>
      </c>
      <c r="N308" s="173">
        <v>7.5</v>
      </c>
      <c r="O308" s="173">
        <v>10</v>
      </c>
      <c r="P308" s="174">
        <f t="shared" ref="P308:P317" si="20">SUM(N308:O308)</f>
        <v>17.5</v>
      </c>
      <c r="Q308" s="274" t="s">
        <v>498</v>
      </c>
      <c r="R308" s="139">
        <v>8.5</v>
      </c>
      <c r="S308" s="139">
        <v>10</v>
      </c>
    </row>
    <row r="309" spans="1:218" ht="15.5" x14ac:dyDescent="0.35">
      <c r="C309" s="7" t="s">
        <v>56</v>
      </c>
      <c r="D309" s="7"/>
      <c r="E309" s="7"/>
      <c r="F309" s="158" t="s">
        <v>207</v>
      </c>
      <c r="G309" s="7" t="s">
        <v>42</v>
      </c>
      <c r="H309" s="160" t="s">
        <v>395</v>
      </c>
      <c r="I309" s="90"/>
      <c r="J309" s="11"/>
      <c r="K309" s="4">
        <v>79.5</v>
      </c>
      <c r="L309" s="4">
        <v>70</v>
      </c>
      <c r="M309" s="174">
        <f t="shared" si="19"/>
        <v>149.5</v>
      </c>
      <c r="N309" s="173">
        <v>10</v>
      </c>
      <c r="O309" s="173">
        <v>8</v>
      </c>
      <c r="P309" s="174">
        <f t="shared" si="20"/>
        <v>18</v>
      </c>
      <c r="S309" s="139"/>
    </row>
    <row r="310" spans="1:218" ht="15.5" x14ac:dyDescent="0.35">
      <c r="C310" s="7" t="s">
        <v>56</v>
      </c>
      <c r="D310" s="7"/>
      <c r="E310" s="7"/>
      <c r="F310" s="158" t="s">
        <v>208</v>
      </c>
      <c r="G310" s="7" t="s">
        <v>42</v>
      </c>
      <c r="H310" s="160" t="s">
        <v>356</v>
      </c>
      <c r="I310" s="90"/>
      <c r="J310" s="11"/>
      <c r="K310" s="4">
        <v>73</v>
      </c>
      <c r="L310" s="4">
        <v>0</v>
      </c>
      <c r="M310" s="174">
        <f t="shared" si="19"/>
        <v>73</v>
      </c>
      <c r="N310" s="173">
        <v>9</v>
      </c>
      <c r="O310" s="11"/>
      <c r="P310" s="174">
        <f t="shared" si="20"/>
        <v>9</v>
      </c>
      <c r="R310" s="139">
        <v>10</v>
      </c>
      <c r="S310" s="139"/>
    </row>
    <row r="311" spans="1:218" ht="15.5" x14ac:dyDescent="0.35">
      <c r="C311" s="7" t="s">
        <v>56</v>
      </c>
      <c r="D311" s="7"/>
      <c r="E311" s="7"/>
      <c r="F311" s="158" t="s">
        <v>208</v>
      </c>
      <c r="G311" s="7" t="s">
        <v>42</v>
      </c>
      <c r="H311" s="160" t="s">
        <v>390</v>
      </c>
      <c r="I311" s="90"/>
      <c r="J311" s="11"/>
      <c r="K311" s="4">
        <v>0</v>
      </c>
      <c r="L311" s="4">
        <v>71</v>
      </c>
      <c r="M311" s="174">
        <f t="shared" si="19"/>
        <v>71</v>
      </c>
      <c r="N311" s="11"/>
      <c r="O311" s="173">
        <v>9</v>
      </c>
      <c r="P311" s="174">
        <f t="shared" si="20"/>
        <v>9</v>
      </c>
      <c r="S311" s="139">
        <v>9</v>
      </c>
    </row>
    <row r="312" spans="1:218" ht="15.5" x14ac:dyDescent="0.35">
      <c r="C312" s="7" t="s">
        <v>56</v>
      </c>
      <c r="D312" s="7"/>
      <c r="E312" s="7"/>
      <c r="F312" s="158" t="s">
        <v>208</v>
      </c>
      <c r="G312" s="7" t="s">
        <v>42</v>
      </c>
      <c r="H312" s="160" t="s">
        <v>426</v>
      </c>
      <c r="I312" s="90"/>
      <c r="J312" s="11"/>
      <c r="K312" s="4">
        <v>69</v>
      </c>
      <c r="L312" s="4">
        <v>66</v>
      </c>
      <c r="M312" s="174">
        <f t="shared" si="19"/>
        <v>135</v>
      </c>
      <c r="N312" s="173">
        <v>7.5</v>
      </c>
      <c r="O312" s="173">
        <v>7</v>
      </c>
      <c r="P312" s="174">
        <f t="shared" si="20"/>
        <v>14.5</v>
      </c>
      <c r="R312" s="139">
        <v>8.5</v>
      </c>
      <c r="S312" s="139">
        <v>8</v>
      </c>
    </row>
    <row r="313" spans="1:218" ht="15.5" x14ac:dyDescent="0.35">
      <c r="C313" s="7" t="s">
        <v>56</v>
      </c>
      <c r="D313" s="7"/>
      <c r="E313" s="7"/>
      <c r="F313" s="158" t="s">
        <v>210</v>
      </c>
      <c r="G313" s="7" t="s">
        <v>42</v>
      </c>
      <c r="H313" s="160" t="s">
        <v>352</v>
      </c>
      <c r="I313" s="90"/>
      <c r="J313" s="11"/>
      <c r="K313" s="4">
        <v>0</v>
      </c>
      <c r="L313" s="4">
        <v>56</v>
      </c>
      <c r="M313" s="174">
        <f t="shared" si="19"/>
        <v>56</v>
      </c>
      <c r="N313" s="11"/>
      <c r="O313" s="173">
        <v>6</v>
      </c>
      <c r="P313" s="174">
        <f t="shared" si="20"/>
        <v>6</v>
      </c>
    </row>
    <row r="314" spans="1:218" ht="15.5" x14ac:dyDescent="0.35">
      <c r="C314" s="7" t="s">
        <v>56</v>
      </c>
      <c r="D314" s="7"/>
      <c r="E314" s="7"/>
      <c r="F314" s="158" t="s">
        <v>208</v>
      </c>
      <c r="G314" s="7" t="s">
        <v>42</v>
      </c>
      <c r="H314" s="160" t="s">
        <v>391</v>
      </c>
      <c r="I314" s="90"/>
      <c r="J314" s="11"/>
      <c r="K314" s="4">
        <v>0</v>
      </c>
      <c r="L314" s="4">
        <v>0</v>
      </c>
      <c r="M314" s="174">
        <f t="shared" si="19"/>
        <v>0</v>
      </c>
      <c r="N314" s="11"/>
      <c r="O314" s="11"/>
      <c r="P314" s="174">
        <f t="shared" si="20"/>
        <v>0</v>
      </c>
    </row>
    <row r="315" spans="1:218" ht="15.5" x14ac:dyDescent="0.35">
      <c r="C315" s="7" t="s">
        <v>56</v>
      </c>
      <c r="D315" s="7"/>
      <c r="E315" s="7"/>
      <c r="F315" s="158" t="s">
        <v>208</v>
      </c>
      <c r="G315" s="7" t="s">
        <v>42</v>
      </c>
      <c r="H315" s="160" t="s">
        <v>428</v>
      </c>
      <c r="I315" s="90"/>
      <c r="J315" s="11"/>
      <c r="K315" s="4">
        <v>0</v>
      </c>
      <c r="L315" s="4">
        <v>0</v>
      </c>
      <c r="M315" s="174">
        <f t="shared" si="19"/>
        <v>0</v>
      </c>
      <c r="N315" s="11"/>
      <c r="O315" s="11"/>
      <c r="P315" s="174">
        <f t="shared" si="20"/>
        <v>0</v>
      </c>
    </row>
    <row r="316" spans="1:218" ht="15.5" x14ac:dyDescent="0.35">
      <c r="C316" s="7" t="s">
        <v>56</v>
      </c>
      <c r="D316" s="7"/>
      <c r="E316" s="7"/>
      <c r="F316" s="158" t="s">
        <v>210</v>
      </c>
      <c r="G316" s="7" t="s">
        <v>42</v>
      </c>
      <c r="H316" s="160" t="s">
        <v>358</v>
      </c>
      <c r="I316" s="90"/>
      <c r="J316" s="11"/>
      <c r="K316" s="4">
        <v>0</v>
      </c>
      <c r="L316" s="4">
        <v>0</v>
      </c>
      <c r="M316" s="174">
        <f t="shared" si="19"/>
        <v>0</v>
      </c>
      <c r="N316" s="11"/>
      <c r="O316" s="11"/>
      <c r="P316" s="174">
        <f t="shared" si="20"/>
        <v>0</v>
      </c>
    </row>
    <row r="317" spans="1:218" ht="15.5" x14ac:dyDescent="0.35">
      <c r="C317" s="7" t="s">
        <v>56</v>
      </c>
      <c r="D317" s="7"/>
      <c r="E317" s="7"/>
      <c r="F317" s="158" t="s">
        <v>210</v>
      </c>
      <c r="G317" s="7" t="s">
        <v>42</v>
      </c>
      <c r="H317" s="160" t="s">
        <v>359</v>
      </c>
      <c r="I317" s="90"/>
      <c r="J317" s="11"/>
      <c r="K317" s="4">
        <v>0</v>
      </c>
      <c r="L317" s="4">
        <v>0</v>
      </c>
      <c r="M317" s="174">
        <f t="shared" si="19"/>
        <v>0</v>
      </c>
      <c r="N317" s="11"/>
      <c r="O317" s="11"/>
      <c r="P317" s="174">
        <f t="shared" si="20"/>
        <v>0</v>
      </c>
    </row>
    <row r="318" spans="1:218" s="17" customFormat="1" x14ac:dyDescent="0.35">
      <c r="A318" s="17" t="s">
        <v>60</v>
      </c>
      <c r="F318" s="17">
        <v>2</v>
      </c>
      <c r="H318" s="17" t="s">
        <v>495</v>
      </c>
      <c r="I318" s="92" t="s">
        <v>1</v>
      </c>
      <c r="K318" s="104" t="s">
        <v>2</v>
      </c>
      <c r="L318" s="103"/>
      <c r="M318" s="175"/>
      <c r="N318" s="17" t="s">
        <v>3</v>
      </c>
      <c r="P318" s="175"/>
      <c r="Q318" s="274"/>
      <c r="R318" s="311" t="s">
        <v>515</v>
      </c>
      <c r="S318" s="311" t="s">
        <v>516</v>
      </c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/>
      <c r="AN318" s="51"/>
      <c r="AO318" s="51"/>
      <c r="AP318" s="51"/>
      <c r="AQ318" s="51"/>
      <c r="AR318" s="51"/>
      <c r="AS318" s="51"/>
      <c r="AT318" s="51"/>
      <c r="AU318" s="51"/>
      <c r="AV318" s="51"/>
      <c r="AW318" s="51"/>
      <c r="AX318" s="51"/>
      <c r="AY318" s="51"/>
      <c r="AZ318" s="51"/>
      <c r="BA318" s="51"/>
      <c r="BB318" s="51"/>
      <c r="BC318" s="51"/>
      <c r="BD318" s="51"/>
      <c r="BE318" s="51"/>
      <c r="BF318" s="51"/>
      <c r="BG318" s="51"/>
      <c r="BH318" s="51"/>
      <c r="BI318" s="51"/>
      <c r="BJ318" s="51"/>
      <c r="BK318" s="51"/>
      <c r="BL318" s="51"/>
      <c r="BM318" s="51"/>
      <c r="BN318" s="51"/>
      <c r="BO318" s="51"/>
      <c r="BP318" s="51"/>
      <c r="BQ318" s="51"/>
      <c r="BR318" s="51"/>
      <c r="BS318" s="51"/>
      <c r="BT318" s="51"/>
      <c r="BU318" s="51"/>
      <c r="BV318" s="51"/>
      <c r="BW318" s="51"/>
      <c r="BX318" s="51"/>
      <c r="BY318" s="51"/>
      <c r="BZ318" s="51"/>
      <c r="CA318" s="51"/>
      <c r="CB318" s="51"/>
      <c r="CC318" s="51"/>
      <c r="CD318" s="51"/>
      <c r="CE318" s="51"/>
      <c r="CF318" s="51"/>
      <c r="CG318" s="51"/>
      <c r="CH318" s="51"/>
      <c r="CI318" s="51"/>
      <c r="CJ318" s="51"/>
      <c r="CK318" s="51"/>
      <c r="CL318" s="51"/>
      <c r="CM318" s="51"/>
      <c r="CN318" s="51"/>
      <c r="CO318" s="51"/>
      <c r="CP318" s="51"/>
      <c r="CQ318" s="51"/>
      <c r="CR318" s="51"/>
      <c r="CS318" s="51"/>
      <c r="CT318" s="51"/>
      <c r="CU318" s="51"/>
      <c r="CV318" s="51"/>
      <c r="CW318" s="51"/>
      <c r="CX318" s="51"/>
      <c r="CY318" s="51"/>
      <c r="CZ318" s="51"/>
      <c r="DA318" s="51"/>
      <c r="DB318" s="51"/>
      <c r="DC318" s="51"/>
      <c r="DD318" s="51"/>
      <c r="DE318" s="51"/>
      <c r="DF318" s="51"/>
      <c r="DG318" s="51"/>
      <c r="DH318" s="51"/>
      <c r="DI318" s="51"/>
      <c r="DJ318" s="51"/>
      <c r="DK318" s="51"/>
      <c r="DL318" s="51"/>
      <c r="DM318" s="51"/>
      <c r="DN318" s="51"/>
      <c r="DO318" s="51"/>
      <c r="DP318" s="51"/>
      <c r="DQ318" s="51"/>
      <c r="DR318" s="51"/>
      <c r="DS318" s="51"/>
      <c r="DT318" s="51"/>
      <c r="DU318" s="51"/>
      <c r="DV318" s="51"/>
      <c r="DW318" s="51"/>
      <c r="DX318" s="51"/>
      <c r="DY318" s="51"/>
      <c r="DZ318" s="51"/>
      <c r="EA318" s="51"/>
      <c r="EB318" s="51"/>
      <c r="EC318" s="51"/>
      <c r="ED318" s="51"/>
      <c r="EE318" s="51"/>
      <c r="EF318" s="51"/>
      <c r="EG318" s="51"/>
      <c r="EH318" s="51"/>
      <c r="EI318" s="51"/>
      <c r="EJ318" s="51"/>
      <c r="EK318" s="51"/>
      <c r="EL318" s="51"/>
      <c r="EM318" s="51"/>
      <c r="EN318" s="51"/>
      <c r="EO318" s="51"/>
      <c r="EP318" s="51"/>
      <c r="EQ318" s="51"/>
      <c r="ER318" s="51"/>
      <c r="ES318" s="51"/>
      <c r="ET318" s="51"/>
      <c r="EU318" s="51"/>
      <c r="EV318" s="51"/>
      <c r="EW318" s="51"/>
      <c r="EX318" s="51"/>
      <c r="EY318" s="51"/>
      <c r="EZ318" s="51"/>
      <c r="FA318" s="51"/>
      <c r="FB318" s="51"/>
      <c r="FC318" s="51"/>
      <c r="FD318" s="51"/>
      <c r="FE318" s="51"/>
      <c r="FF318" s="51"/>
      <c r="FG318" s="51"/>
      <c r="FH318" s="51"/>
      <c r="FI318" s="51"/>
      <c r="FJ318" s="51"/>
      <c r="FK318" s="51"/>
      <c r="FL318" s="51"/>
      <c r="FM318" s="51"/>
      <c r="FN318" s="51"/>
      <c r="FO318" s="51"/>
      <c r="FP318" s="51"/>
      <c r="FQ318" s="51"/>
      <c r="FR318" s="51"/>
      <c r="FS318" s="51"/>
      <c r="FT318" s="51"/>
      <c r="FU318" s="51"/>
      <c r="FV318" s="51"/>
      <c r="FW318" s="51"/>
      <c r="FX318" s="51"/>
      <c r="FY318" s="51"/>
      <c r="FZ318" s="51"/>
      <c r="GA318" s="51"/>
      <c r="GB318" s="51"/>
      <c r="GC318" s="51"/>
      <c r="GD318" s="51"/>
      <c r="GE318" s="51"/>
      <c r="GF318" s="51"/>
      <c r="GG318" s="51"/>
      <c r="GH318" s="51"/>
      <c r="GI318" s="51"/>
      <c r="GJ318" s="51"/>
      <c r="GK318" s="51"/>
      <c r="GL318" s="51"/>
      <c r="GM318" s="51"/>
      <c r="GN318" s="51"/>
      <c r="GO318" s="51"/>
      <c r="GP318" s="51"/>
      <c r="GQ318" s="51"/>
      <c r="GR318" s="51"/>
      <c r="GS318" s="51"/>
      <c r="GT318" s="51"/>
      <c r="GU318" s="51"/>
      <c r="GV318" s="51"/>
      <c r="GW318" s="51"/>
      <c r="GX318" s="51"/>
      <c r="GY318" s="51"/>
      <c r="GZ318" s="51"/>
      <c r="HA318" s="51"/>
      <c r="HB318" s="51"/>
      <c r="HC318" s="51"/>
      <c r="HD318" s="51"/>
      <c r="HE318" s="51"/>
      <c r="HF318" s="51"/>
      <c r="HG318" s="51"/>
      <c r="HH318" s="51"/>
      <c r="HI318" s="51"/>
      <c r="HJ318" s="51"/>
    </row>
    <row r="319" spans="1:218" s="24" customFormat="1" x14ac:dyDescent="0.35">
      <c r="A319" s="24" t="s">
        <v>60</v>
      </c>
      <c r="C319" s="157" t="s">
        <v>431</v>
      </c>
      <c r="D319" s="157" t="s">
        <v>40</v>
      </c>
      <c r="E319" s="157" t="s">
        <v>434</v>
      </c>
      <c r="H319" s="24" t="s">
        <v>4</v>
      </c>
      <c r="I319" s="88" t="s">
        <v>5</v>
      </c>
      <c r="J319" s="24" t="s">
        <v>6</v>
      </c>
      <c r="K319" s="24" t="s">
        <v>5</v>
      </c>
      <c r="L319" s="24" t="s">
        <v>6</v>
      </c>
      <c r="M319" s="103" t="s">
        <v>61</v>
      </c>
      <c r="N319" s="24" t="s">
        <v>5</v>
      </c>
      <c r="O319" s="24" t="s">
        <v>6</v>
      </c>
      <c r="P319" s="173" t="s">
        <v>169</v>
      </c>
      <c r="Q319" s="274"/>
      <c r="R319" s="138" t="s">
        <v>514</v>
      </c>
      <c r="S319" s="138" t="s">
        <v>514</v>
      </c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51"/>
      <c r="AO319" s="51"/>
      <c r="AP319" s="51"/>
      <c r="AQ319" s="51"/>
      <c r="AR319" s="51"/>
      <c r="AS319" s="51"/>
      <c r="AT319" s="51"/>
      <c r="AU319" s="51"/>
      <c r="AV319" s="51"/>
      <c r="AW319" s="51"/>
      <c r="AX319" s="51"/>
      <c r="AY319" s="51"/>
      <c r="AZ319" s="51"/>
      <c r="BA319" s="51"/>
      <c r="BB319" s="51"/>
      <c r="BC319" s="51"/>
      <c r="BD319" s="51"/>
      <c r="BE319" s="51"/>
      <c r="BF319" s="51"/>
      <c r="BG319" s="51"/>
      <c r="BH319" s="51"/>
      <c r="BI319" s="51"/>
      <c r="BJ319" s="51"/>
      <c r="BK319" s="51"/>
      <c r="BL319" s="51"/>
      <c r="BM319" s="51"/>
      <c r="BN319" s="51"/>
      <c r="BO319" s="51"/>
      <c r="BP319" s="51"/>
      <c r="BQ319" s="51"/>
      <c r="BR319" s="51"/>
      <c r="BS319" s="51"/>
      <c r="BT319" s="51"/>
      <c r="BU319" s="51"/>
      <c r="BV319" s="51"/>
      <c r="BW319" s="51"/>
      <c r="BX319" s="51"/>
      <c r="BY319" s="51"/>
      <c r="BZ319" s="51"/>
      <c r="CA319" s="51"/>
      <c r="CB319" s="51"/>
      <c r="CC319" s="51"/>
      <c r="CD319" s="51"/>
      <c r="CE319" s="51"/>
      <c r="CF319" s="51"/>
      <c r="CG319" s="51"/>
      <c r="CH319" s="51"/>
      <c r="CI319" s="51"/>
      <c r="CJ319" s="51"/>
      <c r="CK319" s="51"/>
      <c r="CL319" s="51"/>
      <c r="CM319" s="51"/>
      <c r="CN319" s="51"/>
      <c r="CO319" s="51"/>
      <c r="CP319" s="51"/>
      <c r="CQ319" s="51"/>
      <c r="CR319" s="51"/>
      <c r="CS319" s="51"/>
      <c r="CT319" s="51"/>
      <c r="CU319" s="51"/>
      <c r="CV319" s="51"/>
      <c r="CW319" s="51"/>
      <c r="CX319" s="51"/>
      <c r="CY319" s="51"/>
      <c r="CZ319" s="51"/>
      <c r="DA319" s="51"/>
      <c r="DB319" s="51"/>
      <c r="DC319" s="51"/>
      <c r="DD319" s="51"/>
      <c r="DE319" s="51"/>
      <c r="DF319" s="51"/>
      <c r="DG319" s="51"/>
      <c r="DH319" s="51"/>
      <c r="DI319" s="51"/>
      <c r="DJ319" s="51"/>
      <c r="DK319" s="51"/>
      <c r="DL319" s="51"/>
      <c r="DM319" s="51"/>
      <c r="DN319" s="51"/>
      <c r="DO319" s="51"/>
      <c r="DP319" s="51"/>
      <c r="DQ319" s="51"/>
      <c r="DR319" s="51"/>
      <c r="DS319" s="51"/>
      <c r="DT319" s="51"/>
      <c r="DU319" s="51"/>
      <c r="DV319" s="51"/>
      <c r="DW319" s="51"/>
      <c r="DX319" s="51"/>
      <c r="DY319" s="51"/>
      <c r="DZ319" s="51"/>
      <c r="EA319" s="51"/>
      <c r="EB319" s="51"/>
      <c r="EC319" s="51"/>
      <c r="ED319" s="51"/>
      <c r="EE319" s="51"/>
      <c r="EF319" s="51"/>
      <c r="EG319" s="51"/>
      <c r="EH319" s="51"/>
      <c r="EI319" s="51"/>
      <c r="EJ319" s="51"/>
      <c r="EK319" s="51"/>
      <c r="EL319" s="51"/>
      <c r="EM319" s="51"/>
      <c r="EN319" s="51"/>
      <c r="EO319" s="51"/>
      <c r="EP319" s="51"/>
      <c r="EQ319" s="51"/>
      <c r="ER319" s="51"/>
      <c r="ES319" s="51"/>
      <c r="ET319" s="51"/>
      <c r="EU319" s="51"/>
      <c r="EV319" s="51"/>
      <c r="EW319" s="51"/>
      <c r="EX319" s="51"/>
      <c r="EY319" s="51"/>
      <c r="EZ319" s="51"/>
      <c r="FA319" s="51"/>
      <c r="FB319" s="51"/>
      <c r="FC319" s="51"/>
      <c r="FD319" s="51"/>
      <c r="FE319" s="51"/>
      <c r="FF319" s="51"/>
      <c r="FG319" s="51"/>
      <c r="FH319" s="51"/>
      <c r="FI319" s="51"/>
      <c r="FJ319" s="51"/>
      <c r="FK319" s="51"/>
      <c r="FL319" s="51"/>
      <c r="FM319" s="51"/>
      <c r="FN319" s="51"/>
      <c r="FO319" s="51"/>
      <c r="FP319" s="51"/>
      <c r="FQ319" s="51"/>
      <c r="FR319" s="51"/>
      <c r="FS319" s="51"/>
      <c r="FT319" s="51"/>
      <c r="FU319" s="51"/>
      <c r="FV319" s="51"/>
      <c r="FW319" s="51"/>
      <c r="FX319" s="51"/>
      <c r="FY319" s="51"/>
      <c r="FZ319" s="51"/>
      <c r="GA319" s="51"/>
      <c r="GB319" s="51"/>
      <c r="GC319" s="51"/>
      <c r="GD319" s="51"/>
      <c r="GE319" s="51"/>
      <c r="GF319" s="51"/>
      <c r="GG319" s="51"/>
      <c r="GH319" s="51"/>
      <c r="GI319" s="51"/>
      <c r="GJ319" s="51"/>
      <c r="GK319" s="51"/>
      <c r="GL319" s="51"/>
      <c r="GM319" s="51"/>
      <c r="GN319" s="51"/>
      <c r="GO319" s="51"/>
      <c r="GP319" s="51"/>
      <c r="GQ319" s="51"/>
      <c r="GR319" s="51"/>
      <c r="GS319" s="51"/>
      <c r="GT319" s="51"/>
      <c r="GU319" s="51"/>
      <c r="GV319" s="51"/>
      <c r="GW319" s="51"/>
      <c r="GX319" s="51"/>
      <c r="GY319" s="51"/>
      <c r="GZ319" s="51"/>
      <c r="HA319" s="51"/>
      <c r="HB319" s="51"/>
      <c r="HC319" s="51"/>
      <c r="HD319" s="51"/>
      <c r="HE319" s="51"/>
      <c r="HF319" s="51"/>
      <c r="HG319" s="51"/>
      <c r="HH319" s="51"/>
      <c r="HI319" s="51"/>
      <c r="HJ319" s="51"/>
    </row>
    <row r="320" spans="1:218" ht="15.5" x14ac:dyDescent="0.35">
      <c r="A320" s="15" t="s">
        <v>60</v>
      </c>
      <c r="B320" s="4" t="s">
        <v>42</v>
      </c>
      <c r="C320" s="4" t="s">
        <v>44</v>
      </c>
      <c r="F320" s="4" t="s">
        <v>171</v>
      </c>
      <c r="G320" s="4" t="s">
        <v>42</v>
      </c>
      <c r="H320" s="160" t="s">
        <v>428</v>
      </c>
      <c r="I320" s="90"/>
      <c r="J320" s="11"/>
      <c r="K320" s="4">
        <v>0</v>
      </c>
      <c r="L320" s="4">
        <v>0</v>
      </c>
      <c r="M320" s="174">
        <f>SUM(K320:L320)</f>
        <v>0</v>
      </c>
      <c r="N320" s="11">
        <v>0</v>
      </c>
      <c r="O320" s="11">
        <v>0</v>
      </c>
      <c r="P320" s="174">
        <f>SUM(N320:O320)</f>
        <v>0</v>
      </c>
    </row>
    <row r="321" spans="1:218" ht="15.5" x14ac:dyDescent="0.35">
      <c r="C321" s="4" t="s">
        <v>44</v>
      </c>
      <c r="F321" s="4" t="s">
        <v>171</v>
      </c>
      <c r="G321" s="4" t="s">
        <v>42</v>
      </c>
      <c r="H321" s="160" t="s">
        <v>356</v>
      </c>
      <c r="I321" s="90"/>
      <c r="J321" s="11"/>
      <c r="K321" s="4">
        <v>53</v>
      </c>
      <c r="L321" s="4">
        <v>0</v>
      </c>
      <c r="M321" s="174">
        <f>SUM(K321:L321)</f>
        <v>53</v>
      </c>
      <c r="N321" s="173">
        <v>10</v>
      </c>
      <c r="O321" s="11">
        <v>0</v>
      </c>
      <c r="P321" s="174">
        <f>SUM(N321:O321)</f>
        <v>10</v>
      </c>
      <c r="Q321" s="274" t="s">
        <v>498</v>
      </c>
      <c r="R321" s="139">
        <v>10</v>
      </c>
    </row>
    <row r="322" spans="1:218" s="17" customFormat="1" x14ac:dyDescent="0.35">
      <c r="A322" s="17" t="s">
        <v>60</v>
      </c>
      <c r="F322" s="17">
        <v>3</v>
      </c>
      <c r="H322" s="17" t="s">
        <v>496</v>
      </c>
      <c r="I322" s="92"/>
      <c r="K322" s="103"/>
      <c r="L322" s="103"/>
      <c r="M322" s="175"/>
      <c r="N322" s="17" t="s">
        <v>3</v>
      </c>
      <c r="P322" s="175"/>
      <c r="Q322" s="274"/>
      <c r="R322" s="311" t="s">
        <v>515</v>
      </c>
      <c r="S322" s="311" t="s">
        <v>516</v>
      </c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1"/>
      <c r="AN322" s="51"/>
      <c r="AO322" s="51"/>
      <c r="AP322" s="51"/>
      <c r="AQ322" s="51"/>
      <c r="AR322" s="51"/>
      <c r="AS322" s="51"/>
      <c r="AT322" s="51"/>
      <c r="AU322" s="51"/>
      <c r="AV322" s="51"/>
      <c r="AW322" s="51"/>
      <c r="AX322" s="51"/>
      <c r="AY322" s="51"/>
      <c r="AZ322" s="51"/>
      <c r="BA322" s="51"/>
      <c r="BB322" s="51"/>
      <c r="BC322" s="51"/>
      <c r="BD322" s="51"/>
      <c r="BE322" s="51"/>
      <c r="BF322" s="51"/>
      <c r="BG322" s="51"/>
      <c r="BH322" s="51"/>
      <c r="BI322" s="51"/>
      <c r="BJ322" s="51"/>
      <c r="BK322" s="51"/>
      <c r="BL322" s="51"/>
      <c r="BM322" s="51"/>
      <c r="BN322" s="51"/>
      <c r="BO322" s="51"/>
      <c r="BP322" s="51"/>
      <c r="BQ322" s="51"/>
      <c r="BR322" s="51"/>
      <c r="BS322" s="51"/>
      <c r="BT322" s="51"/>
      <c r="BU322" s="51"/>
      <c r="BV322" s="51"/>
      <c r="BW322" s="51"/>
      <c r="BX322" s="51"/>
      <c r="BY322" s="51"/>
      <c r="BZ322" s="51"/>
      <c r="CA322" s="51"/>
      <c r="CB322" s="51"/>
      <c r="CC322" s="51"/>
      <c r="CD322" s="51"/>
      <c r="CE322" s="51"/>
      <c r="CF322" s="51"/>
      <c r="CG322" s="51"/>
      <c r="CH322" s="51"/>
      <c r="CI322" s="51"/>
      <c r="CJ322" s="51"/>
      <c r="CK322" s="51"/>
      <c r="CL322" s="51"/>
      <c r="CM322" s="51"/>
      <c r="CN322" s="51"/>
      <c r="CO322" s="51"/>
      <c r="CP322" s="51"/>
      <c r="CQ322" s="51"/>
      <c r="CR322" s="51"/>
      <c r="CS322" s="51"/>
      <c r="CT322" s="51"/>
      <c r="CU322" s="51"/>
      <c r="CV322" s="51"/>
      <c r="CW322" s="51"/>
      <c r="CX322" s="51"/>
      <c r="CY322" s="51"/>
      <c r="CZ322" s="51"/>
      <c r="DA322" s="51"/>
      <c r="DB322" s="51"/>
      <c r="DC322" s="51"/>
      <c r="DD322" s="51"/>
      <c r="DE322" s="51"/>
      <c r="DF322" s="51"/>
      <c r="DG322" s="51"/>
      <c r="DH322" s="51"/>
      <c r="DI322" s="51"/>
      <c r="DJ322" s="51"/>
      <c r="DK322" s="51"/>
      <c r="DL322" s="51"/>
      <c r="DM322" s="51"/>
      <c r="DN322" s="51"/>
      <c r="DO322" s="51"/>
      <c r="DP322" s="51"/>
      <c r="DQ322" s="51"/>
      <c r="DR322" s="51"/>
      <c r="DS322" s="51"/>
      <c r="DT322" s="51"/>
      <c r="DU322" s="51"/>
      <c r="DV322" s="51"/>
      <c r="DW322" s="51"/>
      <c r="DX322" s="51"/>
      <c r="DY322" s="51"/>
      <c r="DZ322" s="51"/>
      <c r="EA322" s="51"/>
      <c r="EB322" s="51"/>
      <c r="EC322" s="51"/>
      <c r="ED322" s="51"/>
      <c r="EE322" s="51"/>
      <c r="EF322" s="51"/>
      <c r="EG322" s="51"/>
      <c r="EH322" s="51"/>
      <c r="EI322" s="51"/>
      <c r="EJ322" s="51"/>
      <c r="EK322" s="51"/>
      <c r="EL322" s="51"/>
      <c r="EM322" s="51"/>
      <c r="EN322" s="51"/>
      <c r="EO322" s="51"/>
      <c r="EP322" s="51"/>
      <c r="EQ322" s="51"/>
      <c r="ER322" s="51"/>
      <c r="ES322" s="51"/>
      <c r="ET322" s="51"/>
      <c r="EU322" s="51"/>
      <c r="EV322" s="51"/>
      <c r="EW322" s="51"/>
      <c r="EX322" s="51"/>
      <c r="EY322" s="51"/>
      <c r="EZ322" s="51"/>
      <c r="FA322" s="51"/>
      <c r="FB322" s="51"/>
      <c r="FC322" s="51"/>
      <c r="FD322" s="51"/>
      <c r="FE322" s="51"/>
      <c r="FF322" s="51"/>
      <c r="FG322" s="51"/>
      <c r="FH322" s="51"/>
      <c r="FI322" s="51"/>
      <c r="FJ322" s="51"/>
      <c r="FK322" s="51"/>
      <c r="FL322" s="51"/>
      <c r="FM322" s="51"/>
      <c r="FN322" s="51"/>
      <c r="FO322" s="51"/>
      <c r="FP322" s="51"/>
      <c r="FQ322" s="51"/>
      <c r="FR322" s="51"/>
      <c r="FS322" s="51"/>
      <c r="FT322" s="51"/>
      <c r="FU322" s="51"/>
      <c r="FV322" s="51"/>
      <c r="FW322" s="51"/>
      <c r="FX322" s="51"/>
      <c r="FY322" s="51"/>
      <c r="FZ322" s="51"/>
      <c r="GA322" s="51"/>
      <c r="GB322" s="51"/>
      <c r="GC322" s="51"/>
      <c r="GD322" s="51"/>
      <c r="GE322" s="51"/>
      <c r="GF322" s="51"/>
      <c r="GG322" s="51"/>
      <c r="GH322" s="51"/>
      <c r="GI322" s="51"/>
      <c r="GJ322" s="51"/>
      <c r="GK322" s="51"/>
      <c r="GL322" s="51"/>
      <c r="GM322" s="51"/>
      <c r="GN322" s="51"/>
      <c r="GO322" s="51"/>
      <c r="GP322" s="51"/>
      <c r="GQ322" s="51"/>
      <c r="GR322" s="51"/>
      <c r="GS322" s="51"/>
      <c r="GT322" s="51"/>
      <c r="GU322" s="51"/>
      <c r="GV322" s="51"/>
      <c r="GW322" s="51"/>
      <c r="GX322" s="51"/>
      <c r="GY322" s="51"/>
      <c r="GZ322" s="51"/>
      <c r="HA322" s="51"/>
      <c r="HB322" s="51"/>
      <c r="HC322" s="51"/>
      <c r="HD322" s="51"/>
      <c r="HE322" s="51"/>
      <c r="HF322" s="51"/>
      <c r="HG322" s="51"/>
      <c r="HH322" s="51"/>
      <c r="HI322" s="51"/>
      <c r="HJ322" s="51"/>
    </row>
    <row r="323" spans="1:218" s="24" customFormat="1" x14ac:dyDescent="0.35">
      <c r="A323" s="24" t="s">
        <v>60</v>
      </c>
      <c r="C323" s="157" t="s">
        <v>431</v>
      </c>
      <c r="D323" s="157" t="s">
        <v>40</v>
      </c>
      <c r="E323" s="157" t="s">
        <v>434</v>
      </c>
      <c r="H323" s="24" t="s">
        <v>4</v>
      </c>
      <c r="I323" s="88" t="s">
        <v>5</v>
      </c>
      <c r="J323" s="24" t="s">
        <v>6</v>
      </c>
      <c r="K323" s="24" t="s">
        <v>5</v>
      </c>
      <c r="L323" s="24" t="s">
        <v>6</v>
      </c>
      <c r="M323" s="103" t="s">
        <v>61</v>
      </c>
      <c r="N323" s="24" t="s">
        <v>5</v>
      </c>
      <c r="O323" s="24" t="s">
        <v>6</v>
      </c>
      <c r="P323" s="173" t="s">
        <v>169</v>
      </c>
      <c r="Q323" s="274"/>
      <c r="R323" s="138" t="s">
        <v>514</v>
      </c>
      <c r="S323" s="138" t="s">
        <v>514</v>
      </c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51"/>
      <c r="AN323" s="51"/>
      <c r="AO323" s="51"/>
      <c r="AP323" s="51"/>
      <c r="AQ323" s="51"/>
      <c r="AR323" s="51"/>
      <c r="AS323" s="51"/>
      <c r="AT323" s="51"/>
      <c r="AU323" s="51"/>
      <c r="AV323" s="51"/>
      <c r="AW323" s="51"/>
      <c r="AX323" s="51"/>
      <c r="AY323" s="51"/>
      <c r="AZ323" s="51"/>
      <c r="BA323" s="51"/>
      <c r="BB323" s="51"/>
      <c r="BC323" s="51"/>
      <c r="BD323" s="51"/>
      <c r="BE323" s="51"/>
      <c r="BF323" s="51"/>
      <c r="BG323" s="51"/>
      <c r="BH323" s="51"/>
      <c r="BI323" s="51"/>
      <c r="BJ323" s="51"/>
      <c r="BK323" s="51"/>
      <c r="BL323" s="51"/>
      <c r="BM323" s="51"/>
      <c r="BN323" s="51"/>
      <c r="BO323" s="51"/>
      <c r="BP323" s="51"/>
      <c r="BQ323" s="51"/>
      <c r="BR323" s="51"/>
      <c r="BS323" s="51"/>
      <c r="BT323" s="51"/>
      <c r="BU323" s="51"/>
      <c r="BV323" s="51"/>
      <c r="BW323" s="51"/>
      <c r="BX323" s="51"/>
      <c r="BY323" s="51"/>
      <c r="BZ323" s="51"/>
      <c r="CA323" s="51"/>
      <c r="CB323" s="51"/>
      <c r="CC323" s="51"/>
      <c r="CD323" s="51"/>
      <c r="CE323" s="51"/>
      <c r="CF323" s="51"/>
      <c r="CG323" s="51"/>
      <c r="CH323" s="51"/>
      <c r="CI323" s="51"/>
      <c r="CJ323" s="51"/>
      <c r="CK323" s="51"/>
      <c r="CL323" s="51"/>
      <c r="CM323" s="51"/>
      <c r="CN323" s="51"/>
      <c r="CO323" s="51"/>
      <c r="CP323" s="51"/>
      <c r="CQ323" s="51"/>
      <c r="CR323" s="51"/>
      <c r="CS323" s="51"/>
      <c r="CT323" s="51"/>
      <c r="CU323" s="51"/>
      <c r="CV323" s="51"/>
      <c r="CW323" s="51"/>
      <c r="CX323" s="51"/>
      <c r="CY323" s="51"/>
      <c r="CZ323" s="51"/>
      <c r="DA323" s="51"/>
      <c r="DB323" s="51"/>
      <c r="DC323" s="51"/>
      <c r="DD323" s="51"/>
      <c r="DE323" s="51"/>
      <c r="DF323" s="51"/>
      <c r="DG323" s="51"/>
      <c r="DH323" s="51"/>
      <c r="DI323" s="51"/>
      <c r="DJ323" s="51"/>
      <c r="DK323" s="51"/>
      <c r="DL323" s="51"/>
      <c r="DM323" s="51"/>
      <c r="DN323" s="51"/>
      <c r="DO323" s="51"/>
      <c r="DP323" s="51"/>
      <c r="DQ323" s="51"/>
      <c r="DR323" s="51"/>
      <c r="DS323" s="51"/>
      <c r="DT323" s="51"/>
      <c r="DU323" s="51"/>
      <c r="DV323" s="51"/>
      <c r="DW323" s="51"/>
      <c r="DX323" s="51"/>
      <c r="DY323" s="51"/>
      <c r="DZ323" s="51"/>
      <c r="EA323" s="51"/>
      <c r="EB323" s="51"/>
      <c r="EC323" s="51"/>
      <c r="ED323" s="51"/>
      <c r="EE323" s="51"/>
      <c r="EF323" s="51"/>
      <c r="EG323" s="51"/>
      <c r="EH323" s="51"/>
      <c r="EI323" s="51"/>
      <c r="EJ323" s="51"/>
      <c r="EK323" s="51"/>
      <c r="EL323" s="51"/>
      <c r="EM323" s="51"/>
      <c r="EN323" s="51"/>
      <c r="EO323" s="51"/>
      <c r="EP323" s="51"/>
      <c r="EQ323" s="51"/>
      <c r="ER323" s="51"/>
      <c r="ES323" s="51"/>
      <c r="ET323" s="51"/>
      <c r="EU323" s="51"/>
      <c r="EV323" s="51"/>
      <c r="EW323" s="51"/>
      <c r="EX323" s="51"/>
      <c r="EY323" s="51"/>
      <c r="EZ323" s="51"/>
      <c r="FA323" s="51"/>
      <c r="FB323" s="51"/>
      <c r="FC323" s="51"/>
      <c r="FD323" s="51"/>
      <c r="FE323" s="51"/>
      <c r="FF323" s="51"/>
      <c r="FG323" s="51"/>
      <c r="FH323" s="51"/>
      <c r="FI323" s="51"/>
      <c r="FJ323" s="51"/>
      <c r="FK323" s="51"/>
      <c r="FL323" s="51"/>
      <c r="FM323" s="51"/>
      <c r="FN323" s="51"/>
      <c r="FO323" s="51"/>
      <c r="FP323" s="51"/>
      <c r="FQ323" s="51"/>
      <c r="FR323" s="51"/>
      <c r="FS323" s="51"/>
      <c r="FT323" s="51"/>
      <c r="FU323" s="51"/>
      <c r="FV323" s="51"/>
      <c r="FW323" s="51"/>
      <c r="FX323" s="51"/>
      <c r="FY323" s="51"/>
      <c r="FZ323" s="51"/>
      <c r="GA323" s="51"/>
      <c r="GB323" s="51"/>
      <c r="GC323" s="51"/>
      <c r="GD323" s="51"/>
      <c r="GE323" s="51"/>
      <c r="GF323" s="51"/>
      <c r="GG323" s="51"/>
      <c r="GH323" s="51"/>
      <c r="GI323" s="51"/>
      <c r="GJ323" s="51"/>
      <c r="GK323" s="51"/>
      <c r="GL323" s="51"/>
      <c r="GM323" s="51"/>
      <c r="GN323" s="51"/>
      <c r="GO323" s="51"/>
      <c r="GP323" s="51"/>
      <c r="GQ323" s="51"/>
      <c r="GR323" s="51"/>
      <c r="GS323" s="51"/>
      <c r="GT323" s="51"/>
      <c r="GU323" s="51"/>
      <c r="GV323" s="51"/>
      <c r="GW323" s="51"/>
      <c r="GX323" s="51"/>
      <c r="GY323" s="51"/>
      <c r="GZ323" s="51"/>
      <c r="HA323" s="51"/>
      <c r="HB323" s="51"/>
      <c r="HC323" s="51"/>
      <c r="HD323" s="51"/>
      <c r="HE323" s="51"/>
      <c r="HF323" s="51"/>
      <c r="HG323" s="51"/>
      <c r="HH323" s="51"/>
      <c r="HI323" s="51"/>
      <c r="HJ323" s="51"/>
    </row>
    <row r="324" spans="1:218" ht="15.5" x14ac:dyDescent="0.35">
      <c r="A324" s="15" t="s">
        <v>60</v>
      </c>
      <c r="B324" s="4" t="s">
        <v>42</v>
      </c>
      <c r="C324" s="4" t="s">
        <v>43</v>
      </c>
      <c r="F324" s="4" t="s">
        <v>171</v>
      </c>
      <c r="G324" s="4" t="s">
        <v>42</v>
      </c>
      <c r="H324" s="160" t="s">
        <v>429</v>
      </c>
      <c r="I324" s="90"/>
      <c r="J324" s="11"/>
      <c r="K324" s="4">
        <v>0</v>
      </c>
      <c r="L324" s="4">
        <v>49</v>
      </c>
      <c r="M324" s="174">
        <f>SUM(K324:L324)</f>
        <v>49</v>
      </c>
      <c r="N324" s="11">
        <v>0</v>
      </c>
      <c r="O324" s="173">
        <v>10</v>
      </c>
      <c r="P324" s="174">
        <f>SUM(N324:O324)</f>
        <v>10</v>
      </c>
      <c r="Q324" s="274" t="s">
        <v>498</v>
      </c>
      <c r="S324" s="139">
        <v>10</v>
      </c>
    </row>
    <row r="325" spans="1:218" s="22" customFormat="1" ht="15.5" x14ac:dyDescent="0.35">
      <c r="C325" s="22" t="s">
        <v>43</v>
      </c>
      <c r="F325" s="22" t="s">
        <v>171</v>
      </c>
      <c r="G325" s="22" t="s">
        <v>42</v>
      </c>
      <c r="H325" s="160" t="s">
        <v>428</v>
      </c>
      <c r="I325" s="90"/>
      <c r="J325" s="11"/>
      <c r="K325" s="22">
        <v>0</v>
      </c>
      <c r="L325" s="22">
        <v>0</v>
      </c>
      <c r="M325" s="174">
        <f>SUM(K325:L325)</f>
        <v>0</v>
      </c>
      <c r="N325" s="11">
        <v>0</v>
      </c>
      <c r="O325" s="11"/>
      <c r="P325" s="174">
        <f>SUM(N325:O325)</f>
        <v>0</v>
      </c>
      <c r="Q325" s="274"/>
      <c r="R325" s="139"/>
    </row>
    <row r="326" spans="1:218" s="22" customFormat="1" ht="15.5" x14ac:dyDescent="0.35">
      <c r="C326" s="22" t="s">
        <v>43</v>
      </c>
      <c r="F326" s="22" t="s">
        <v>171</v>
      </c>
      <c r="G326" s="22" t="s">
        <v>42</v>
      </c>
      <c r="H326" s="160" t="s">
        <v>356</v>
      </c>
      <c r="I326" s="90"/>
      <c r="J326" s="11"/>
      <c r="K326" s="22">
        <v>0</v>
      </c>
      <c r="L326" s="22">
        <v>0</v>
      </c>
      <c r="M326" s="174">
        <f>SUM(K326:L326)</f>
        <v>0</v>
      </c>
      <c r="N326" s="11">
        <v>0</v>
      </c>
      <c r="O326" s="11"/>
      <c r="P326" s="174">
        <f>SUM(N326:O326)</f>
        <v>0</v>
      </c>
      <c r="Q326" s="274"/>
      <c r="R326" s="139"/>
    </row>
    <row r="327" spans="1:218" s="22" customFormat="1" x14ac:dyDescent="0.35">
      <c r="I327" s="60"/>
      <c r="M327" s="139"/>
      <c r="P327" s="139"/>
      <c r="Q327" s="274"/>
      <c r="R327" s="139"/>
    </row>
    <row r="328" spans="1:218" s="22" customFormat="1" x14ac:dyDescent="0.35">
      <c r="I328" s="60"/>
      <c r="M328" s="139"/>
      <c r="P328" s="139"/>
      <c r="Q328" s="274"/>
      <c r="R328" s="139"/>
    </row>
    <row r="329" spans="1:218" s="22" customFormat="1" x14ac:dyDescent="0.35">
      <c r="I329" s="60"/>
      <c r="M329" s="139"/>
      <c r="P329" s="139"/>
      <c r="Q329" s="274"/>
      <c r="R329" s="139"/>
    </row>
    <row r="330" spans="1:218" s="22" customFormat="1" x14ac:dyDescent="0.35">
      <c r="I330" s="60"/>
      <c r="M330" s="139"/>
      <c r="P330" s="139"/>
      <c r="Q330" s="274"/>
      <c r="R330" s="139"/>
    </row>
    <row r="331" spans="1:218" s="22" customFormat="1" x14ac:dyDescent="0.35">
      <c r="I331" s="60"/>
      <c r="M331" s="139"/>
      <c r="P331" s="139"/>
      <c r="Q331" s="274"/>
      <c r="R331" s="139"/>
    </row>
    <row r="332" spans="1:218" s="22" customFormat="1" x14ac:dyDescent="0.35">
      <c r="I332" s="60"/>
      <c r="M332" s="139"/>
      <c r="P332" s="139"/>
      <c r="Q332" s="274"/>
      <c r="R332" s="139"/>
    </row>
    <row r="333" spans="1:218" s="22" customFormat="1" x14ac:dyDescent="0.35">
      <c r="I333" s="60"/>
      <c r="M333" s="139"/>
      <c r="P333" s="139"/>
      <c r="Q333" s="274"/>
      <c r="R333" s="139"/>
    </row>
    <row r="334" spans="1:218" s="22" customFormat="1" x14ac:dyDescent="0.35">
      <c r="I334" s="60"/>
      <c r="M334" s="139"/>
      <c r="P334" s="139"/>
      <c r="Q334" s="274"/>
      <c r="R334" s="139"/>
    </row>
    <row r="335" spans="1:218" s="22" customFormat="1" x14ac:dyDescent="0.35">
      <c r="I335" s="60"/>
      <c r="M335" s="139"/>
      <c r="P335" s="139"/>
      <c r="Q335" s="274"/>
      <c r="R335" s="139"/>
    </row>
    <row r="336" spans="1:218" s="22" customFormat="1" x14ac:dyDescent="0.35">
      <c r="I336" s="60"/>
      <c r="M336" s="139"/>
      <c r="P336" s="139"/>
      <c r="Q336" s="274"/>
      <c r="R336" s="139"/>
    </row>
    <row r="337" spans="1:18" s="22" customFormat="1" x14ac:dyDescent="0.35">
      <c r="I337" s="60"/>
      <c r="M337" s="139"/>
      <c r="P337" s="139"/>
      <c r="Q337" s="274"/>
      <c r="R337" s="139"/>
    </row>
    <row r="338" spans="1:18" s="22" customFormat="1" x14ac:dyDescent="0.35">
      <c r="I338" s="60"/>
      <c r="M338" s="139"/>
      <c r="P338" s="139"/>
      <c r="Q338" s="274"/>
      <c r="R338" s="139"/>
    </row>
    <row r="339" spans="1:18" s="22" customFormat="1" x14ac:dyDescent="0.35">
      <c r="I339" s="60"/>
      <c r="M339" s="139"/>
      <c r="P339" s="139"/>
      <c r="Q339" s="274"/>
      <c r="R339" s="139"/>
    </row>
    <row r="340" spans="1:18" s="22" customFormat="1" x14ac:dyDescent="0.35">
      <c r="I340" s="60"/>
      <c r="M340" s="139"/>
      <c r="P340" s="139"/>
      <c r="Q340" s="274"/>
      <c r="R340" s="139"/>
    </row>
    <row r="341" spans="1:18" s="22" customFormat="1" x14ac:dyDescent="0.35">
      <c r="I341" s="60"/>
      <c r="M341" s="139"/>
      <c r="P341" s="139"/>
      <c r="Q341" s="274"/>
      <c r="R341" s="139"/>
    </row>
    <row r="342" spans="1:18" s="22" customFormat="1" x14ac:dyDescent="0.35">
      <c r="I342" s="60"/>
      <c r="M342" s="139"/>
      <c r="P342" s="139"/>
      <c r="Q342" s="274"/>
      <c r="R342" s="139"/>
    </row>
    <row r="343" spans="1:18" s="22" customFormat="1" x14ac:dyDescent="0.35">
      <c r="I343" s="60"/>
      <c r="M343" s="139"/>
      <c r="P343" s="139"/>
      <c r="Q343" s="274"/>
      <c r="R343" s="139"/>
    </row>
    <row r="344" spans="1:18" s="22" customFormat="1" x14ac:dyDescent="0.35">
      <c r="I344" s="60"/>
      <c r="M344" s="139"/>
      <c r="P344" s="139"/>
      <c r="Q344" s="274"/>
      <c r="R344" s="139"/>
    </row>
    <row r="345" spans="1:18" s="22" customFormat="1" x14ac:dyDescent="0.35">
      <c r="I345" s="60"/>
      <c r="M345" s="139"/>
      <c r="P345" s="139"/>
      <c r="Q345" s="274"/>
      <c r="R345" s="139"/>
    </row>
    <row r="346" spans="1:18" x14ac:dyDescent="0.35">
      <c r="A346" s="4"/>
    </row>
    <row r="347" spans="1:18" x14ac:dyDescent="0.35">
      <c r="A347" s="4"/>
    </row>
    <row r="348" spans="1:18" x14ac:dyDescent="0.35">
      <c r="A348" s="4"/>
    </row>
    <row r="349" spans="1:18" x14ac:dyDescent="0.35">
      <c r="A349" s="4"/>
    </row>
    <row r="350" spans="1:18" x14ac:dyDescent="0.35">
      <c r="A350" s="4"/>
    </row>
    <row r="351" spans="1:18" x14ac:dyDescent="0.35">
      <c r="A351" s="4"/>
    </row>
    <row r="352" spans="1:18" x14ac:dyDescent="0.35">
      <c r="A352" s="4"/>
    </row>
    <row r="353" spans="1:9" x14ac:dyDescent="0.35">
      <c r="A353" s="4"/>
      <c r="I353" s="4"/>
    </row>
    <row r="354" spans="1:9" x14ac:dyDescent="0.35">
      <c r="A354" s="4"/>
      <c r="I354" s="4"/>
    </row>
    <row r="355" spans="1:9" x14ac:dyDescent="0.35">
      <c r="A355" s="4"/>
      <c r="I355" s="4"/>
    </row>
    <row r="356" spans="1:9" x14ac:dyDescent="0.35">
      <c r="A356" s="4"/>
      <c r="I356" s="4"/>
    </row>
    <row r="357" spans="1:9" x14ac:dyDescent="0.35">
      <c r="A357" s="4"/>
      <c r="I357" s="4"/>
    </row>
    <row r="358" spans="1:9" x14ac:dyDescent="0.35">
      <c r="A358" s="4"/>
      <c r="I358" s="4"/>
    </row>
    <row r="359" spans="1:9" x14ac:dyDescent="0.35">
      <c r="A359" s="4"/>
      <c r="I359" s="4"/>
    </row>
    <row r="360" spans="1:9" x14ac:dyDescent="0.35">
      <c r="A360" s="4"/>
      <c r="I360" s="4"/>
    </row>
    <row r="361" spans="1:9" x14ac:dyDescent="0.35">
      <c r="A361" s="4"/>
      <c r="I361" s="4"/>
    </row>
    <row r="362" spans="1:9" x14ac:dyDescent="0.35">
      <c r="A362" s="4"/>
      <c r="I362" s="4"/>
    </row>
    <row r="363" spans="1:9" x14ac:dyDescent="0.35">
      <c r="A363" s="4"/>
      <c r="I363" s="4"/>
    </row>
    <row r="364" spans="1:9" x14ac:dyDescent="0.35">
      <c r="A364" s="4"/>
      <c r="I364" s="4"/>
    </row>
    <row r="365" spans="1:9" x14ac:dyDescent="0.35">
      <c r="A365" s="4"/>
      <c r="I365" s="4"/>
    </row>
    <row r="366" spans="1:9" x14ac:dyDescent="0.35">
      <c r="A366" s="4"/>
      <c r="I366" s="4"/>
    </row>
    <row r="367" spans="1:9" x14ac:dyDescent="0.35">
      <c r="A367" s="4"/>
      <c r="I367" s="4"/>
    </row>
    <row r="368" spans="1:9" x14ac:dyDescent="0.35">
      <c r="A368" s="4"/>
      <c r="I368" s="4"/>
    </row>
    <row r="369" spans="1:16" x14ac:dyDescent="0.35">
      <c r="A369" s="4"/>
    </row>
    <row r="370" spans="1:16" x14ac:dyDescent="0.35">
      <c r="A370" s="4"/>
    </row>
    <row r="371" spans="1:16" x14ac:dyDescent="0.35">
      <c r="A371" s="4"/>
    </row>
    <row r="372" spans="1:16" x14ac:dyDescent="0.35">
      <c r="A372" s="4"/>
    </row>
    <row r="373" spans="1:16" x14ac:dyDescent="0.35">
      <c r="A373" s="4"/>
    </row>
    <row r="374" spans="1:16" x14ac:dyDescent="0.35">
      <c r="A374" s="4"/>
    </row>
    <row r="375" spans="1:16" x14ac:dyDescent="0.35">
      <c r="A375" s="4"/>
    </row>
    <row r="376" spans="1:16" x14ac:dyDescent="0.35">
      <c r="A376" s="4"/>
    </row>
    <row r="377" spans="1:16" x14ac:dyDescent="0.35">
      <c r="A377" s="4"/>
    </row>
    <row r="378" spans="1:16" x14ac:dyDescent="0.35">
      <c r="A378" s="4"/>
    </row>
    <row r="379" spans="1:16" x14ac:dyDescent="0.35">
      <c r="A379" s="4"/>
    </row>
    <row r="380" spans="1:16" x14ac:dyDescent="0.35">
      <c r="A380" s="4"/>
      <c r="P380" s="174">
        <f t="shared" ref="P380:P443" si="21">SUM(N380:O380)</f>
        <v>0</v>
      </c>
    </row>
    <row r="381" spans="1:16" x14ac:dyDescent="0.35">
      <c r="A381" s="4"/>
      <c r="P381" s="174">
        <f t="shared" si="21"/>
        <v>0</v>
      </c>
    </row>
    <row r="382" spans="1:16" x14ac:dyDescent="0.35">
      <c r="A382" s="4"/>
      <c r="P382" s="174">
        <f t="shared" si="21"/>
        <v>0</v>
      </c>
    </row>
    <row r="383" spans="1:16" x14ac:dyDescent="0.35">
      <c r="A383" s="4"/>
      <c r="P383" s="174">
        <f t="shared" si="21"/>
        <v>0</v>
      </c>
    </row>
    <row r="384" spans="1:16" x14ac:dyDescent="0.35">
      <c r="A384" s="4"/>
      <c r="P384" s="174">
        <f t="shared" si="21"/>
        <v>0</v>
      </c>
    </row>
    <row r="385" spans="1:16" x14ac:dyDescent="0.35">
      <c r="A385" s="4"/>
      <c r="P385" s="174">
        <f t="shared" si="21"/>
        <v>0</v>
      </c>
    </row>
    <row r="386" spans="1:16" x14ac:dyDescent="0.35">
      <c r="A386" s="4"/>
      <c r="P386" s="174">
        <f t="shared" si="21"/>
        <v>0</v>
      </c>
    </row>
    <row r="387" spans="1:16" x14ac:dyDescent="0.35">
      <c r="A387" s="4"/>
      <c r="P387" s="174">
        <f t="shared" si="21"/>
        <v>0</v>
      </c>
    </row>
    <row r="388" spans="1:16" x14ac:dyDescent="0.35">
      <c r="A388" s="4"/>
      <c r="P388" s="174">
        <f t="shared" si="21"/>
        <v>0</v>
      </c>
    </row>
    <row r="389" spans="1:16" x14ac:dyDescent="0.35">
      <c r="A389" s="4"/>
      <c r="P389" s="174">
        <f t="shared" si="21"/>
        <v>0</v>
      </c>
    </row>
    <row r="390" spans="1:16" x14ac:dyDescent="0.35">
      <c r="A390" s="4"/>
      <c r="P390" s="174">
        <f t="shared" si="21"/>
        <v>0</v>
      </c>
    </row>
    <row r="391" spans="1:16" x14ac:dyDescent="0.35">
      <c r="A391" s="4"/>
      <c r="P391" s="174">
        <f t="shared" si="21"/>
        <v>0</v>
      </c>
    </row>
    <row r="392" spans="1:16" x14ac:dyDescent="0.35">
      <c r="A392" s="4"/>
      <c r="P392" s="174">
        <f t="shared" si="21"/>
        <v>0</v>
      </c>
    </row>
    <row r="393" spans="1:16" x14ac:dyDescent="0.35">
      <c r="A393" s="4"/>
      <c r="P393" s="174">
        <f t="shared" si="21"/>
        <v>0</v>
      </c>
    </row>
    <row r="394" spans="1:16" x14ac:dyDescent="0.35">
      <c r="A394" s="4"/>
      <c r="P394" s="174">
        <f t="shared" si="21"/>
        <v>0</v>
      </c>
    </row>
    <row r="395" spans="1:16" x14ac:dyDescent="0.35">
      <c r="A395" s="4"/>
      <c r="P395" s="174">
        <f t="shared" si="21"/>
        <v>0</v>
      </c>
    </row>
    <row r="396" spans="1:16" x14ac:dyDescent="0.35">
      <c r="A396" s="4"/>
      <c r="P396" s="174">
        <f t="shared" si="21"/>
        <v>0</v>
      </c>
    </row>
    <row r="397" spans="1:16" x14ac:dyDescent="0.35">
      <c r="A397" s="4"/>
      <c r="P397" s="174">
        <f t="shared" si="21"/>
        <v>0</v>
      </c>
    </row>
    <row r="398" spans="1:16" x14ac:dyDescent="0.35">
      <c r="A398" s="4"/>
      <c r="P398" s="174">
        <f t="shared" si="21"/>
        <v>0</v>
      </c>
    </row>
    <row r="399" spans="1:16" x14ac:dyDescent="0.35">
      <c r="A399" s="4"/>
      <c r="P399" s="174">
        <f t="shared" si="21"/>
        <v>0</v>
      </c>
    </row>
    <row r="400" spans="1:16" x14ac:dyDescent="0.35">
      <c r="A400" s="4"/>
      <c r="P400" s="174">
        <f t="shared" si="21"/>
        <v>0</v>
      </c>
    </row>
    <row r="401" spans="1:16" x14ac:dyDescent="0.35">
      <c r="A401" s="4"/>
      <c r="P401" s="174">
        <f t="shared" si="21"/>
        <v>0</v>
      </c>
    </row>
    <row r="402" spans="1:16" x14ac:dyDescent="0.35">
      <c r="A402" s="4"/>
      <c r="P402" s="174">
        <f t="shared" si="21"/>
        <v>0</v>
      </c>
    </row>
    <row r="403" spans="1:16" x14ac:dyDescent="0.35">
      <c r="A403" s="4"/>
      <c r="P403" s="174">
        <f t="shared" si="21"/>
        <v>0</v>
      </c>
    </row>
    <row r="404" spans="1:16" x14ac:dyDescent="0.35">
      <c r="A404" s="4"/>
      <c r="P404" s="174">
        <f t="shared" si="21"/>
        <v>0</v>
      </c>
    </row>
    <row r="405" spans="1:16" x14ac:dyDescent="0.35">
      <c r="A405" s="4"/>
      <c r="P405" s="174">
        <f t="shared" si="21"/>
        <v>0</v>
      </c>
    </row>
    <row r="406" spans="1:16" x14ac:dyDescent="0.35">
      <c r="A406" s="4"/>
      <c r="P406" s="174">
        <f t="shared" si="21"/>
        <v>0</v>
      </c>
    </row>
    <row r="407" spans="1:16" x14ac:dyDescent="0.35">
      <c r="A407" s="4"/>
      <c r="P407" s="174">
        <f t="shared" si="21"/>
        <v>0</v>
      </c>
    </row>
    <row r="408" spans="1:16" x14ac:dyDescent="0.35">
      <c r="A408" s="4"/>
      <c r="P408" s="174">
        <f t="shared" si="21"/>
        <v>0</v>
      </c>
    </row>
    <row r="409" spans="1:16" x14ac:dyDescent="0.35">
      <c r="A409" s="4"/>
      <c r="P409" s="174">
        <f t="shared" si="21"/>
        <v>0</v>
      </c>
    </row>
    <row r="410" spans="1:16" x14ac:dyDescent="0.35">
      <c r="A410" s="4"/>
      <c r="P410" s="174">
        <f t="shared" si="21"/>
        <v>0</v>
      </c>
    </row>
    <row r="411" spans="1:16" x14ac:dyDescent="0.35">
      <c r="A411" s="4"/>
      <c r="P411" s="174">
        <f t="shared" si="21"/>
        <v>0</v>
      </c>
    </row>
    <row r="412" spans="1:16" x14ac:dyDescent="0.35">
      <c r="A412" s="4"/>
      <c r="P412" s="174">
        <f t="shared" si="21"/>
        <v>0</v>
      </c>
    </row>
    <row r="413" spans="1:16" x14ac:dyDescent="0.35">
      <c r="A413" s="4"/>
      <c r="P413" s="174">
        <f t="shared" si="21"/>
        <v>0</v>
      </c>
    </row>
    <row r="414" spans="1:16" x14ac:dyDescent="0.35">
      <c r="A414" s="4"/>
      <c r="P414" s="174">
        <f t="shared" si="21"/>
        <v>0</v>
      </c>
    </row>
    <row r="415" spans="1:16" x14ac:dyDescent="0.35">
      <c r="A415" s="4"/>
      <c r="P415" s="174">
        <f t="shared" si="21"/>
        <v>0</v>
      </c>
    </row>
    <row r="416" spans="1:16" x14ac:dyDescent="0.35">
      <c r="A416" s="4"/>
      <c r="P416" s="174">
        <f t="shared" si="21"/>
        <v>0</v>
      </c>
    </row>
    <row r="417" spans="1:16" x14ac:dyDescent="0.35">
      <c r="A417" s="4"/>
      <c r="P417" s="174">
        <f t="shared" si="21"/>
        <v>0</v>
      </c>
    </row>
    <row r="418" spans="1:16" x14ac:dyDescent="0.35">
      <c r="A418" s="4"/>
      <c r="P418" s="174">
        <f t="shared" si="21"/>
        <v>0</v>
      </c>
    </row>
    <row r="419" spans="1:16" x14ac:dyDescent="0.35">
      <c r="A419" s="4"/>
      <c r="P419" s="174">
        <f t="shared" si="21"/>
        <v>0</v>
      </c>
    </row>
    <row r="420" spans="1:16" x14ac:dyDescent="0.35">
      <c r="A420" s="4"/>
      <c r="P420" s="174">
        <f t="shared" si="21"/>
        <v>0</v>
      </c>
    </row>
    <row r="421" spans="1:16" x14ac:dyDescent="0.35">
      <c r="A421" s="4"/>
      <c r="P421" s="174">
        <f t="shared" si="21"/>
        <v>0</v>
      </c>
    </row>
    <row r="422" spans="1:16" x14ac:dyDescent="0.35">
      <c r="A422" s="4"/>
      <c r="P422" s="174">
        <f t="shared" si="21"/>
        <v>0</v>
      </c>
    </row>
    <row r="423" spans="1:16" x14ac:dyDescent="0.35">
      <c r="A423" s="4"/>
      <c r="P423" s="174">
        <f t="shared" si="21"/>
        <v>0</v>
      </c>
    </row>
    <row r="424" spans="1:16" x14ac:dyDescent="0.35">
      <c r="A424" s="4"/>
      <c r="P424" s="174">
        <f t="shared" si="21"/>
        <v>0</v>
      </c>
    </row>
    <row r="425" spans="1:16" x14ac:dyDescent="0.35">
      <c r="A425" s="4"/>
      <c r="P425" s="174">
        <f t="shared" si="21"/>
        <v>0</v>
      </c>
    </row>
    <row r="426" spans="1:16" x14ac:dyDescent="0.35">
      <c r="A426" s="4"/>
      <c r="P426" s="174">
        <f t="shared" si="21"/>
        <v>0</v>
      </c>
    </row>
    <row r="427" spans="1:16" x14ac:dyDescent="0.35">
      <c r="A427" s="4"/>
      <c r="P427" s="174">
        <f t="shared" si="21"/>
        <v>0</v>
      </c>
    </row>
    <row r="428" spans="1:16" x14ac:dyDescent="0.35">
      <c r="A428" s="4"/>
      <c r="P428" s="174">
        <f t="shared" si="21"/>
        <v>0</v>
      </c>
    </row>
    <row r="429" spans="1:16" x14ac:dyDescent="0.35">
      <c r="A429" s="4"/>
      <c r="P429" s="174">
        <f t="shared" si="21"/>
        <v>0</v>
      </c>
    </row>
    <row r="430" spans="1:16" x14ac:dyDescent="0.35">
      <c r="A430" s="4"/>
      <c r="P430" s="174">
        <f t="shared" si="21"/>
        <v>0</v>
      </c>
    </row>
    <row r="431" spans="1:16" x14ac:dyDescent="0.35">
      <c r="A431" s="4"/>
      <c r="P431" s="174">
        <f t="shared" si="21"/>
        <v>0</v>
      </c>
    </row>
    <row r="432" spans="1:16" x14ac:dyDescent="0.35">
      <c r="A432" s="4"/>
      <c r="P432" s="174">
        <f t="shared" si="21"/>
        <v>0</v>
      </c>
    </row>
    <row r="433" spans="1:16" x14ac:dyDescent="0.35">
      <c r="A433" s="4"/>
      <c r="P433" s="174">
        <f t="shared" si="21"/>
        <v>0</v>
      </c>
    </row>
    <row r="434" spans="1:16" x14ac:dyDescent="0.35">
      <c r="A434" s="4"/>
      <c r="P434" s="174">
        <f t="shared" si="21"/>
        <v>0</v>
      </c>
    </row>
    <row r="435" spans="1:16" x14ac:dyDescent="0.35">
      <c r="A435" s="4"/>
      <c r="P435" s="174">
        <f t="shared" si="21"/>
        <v>0</v>
      </c>
    </row>
    <row r="436" spans="1:16" x14ac:dyDescent="0.35">
      <c r="A436" s="4"/>
      <c r="P436" s="174">
        <f t="shared" si="21"/>
        <v>0</v>
      </c>
    </row>
    <row r="437" spans="1:16" x14ac:dyDescent="0.35">
      <c r="A437" s="4"/>
      <c r="P437" s="174">
        <f t="shared" si="21"/>
        <v>0</v>
      </c>
    </row>
    <row r="438" spans="1:16" x14ac:dyDescent="0.35">
      <c r="A438" s="4"/>
      <c r="P438" s="174">
        <f t="shared" si="21"/>
        <v>0</v>
      </c>
    </row>
    <row r="439" spans="1:16" x14ac:dyDescent="0.35">
      <c r="A439" s="4"/>
      <c r="P439" s="174">
        <f t="shared" si="21"/>
        <v>0</v>
      </c>
    </row>
    <row r="440" spans="1:16" x14ac:dyDescent="0.35">
      <c r="A440" s="4"/>
      <c r="P440" s="174">
        <f t="shared" si="21"/>
        <v>0</v>
      </c>
    </row>
    <row r="441" spans="1:16" x14ac:dyDescent="0.35">
      <c r="A441" s="4"/>
      <c r="P441" s="174">
        <f t="shared" si="21"/>
        <v>0</v>
      </c>
    </row>
    <row r="442" spans="1:16" x14ac:dyDescent="0.35">
      <c r="A442" s="4"/>
      <c r="P442" s="174">
        <f t="shared" si="21"/>
        <v>0</v>
      </c>
    </row>
    <row r="443" spans="1:16" x14ac:dyDescent="0.35">
      <c r="A443" s="4"/>
      <c r="P443" s="174">
        <f t="shared" si="21"/>
        <v>0</v>
      </c>
    </row>
    <row r="444" spans="1:16" x14ac:dyDescent="0.35">
      <c r="A444" s="4"/>
      <c r="P444" s="174">
        <f t="shared" ref="P444:P507" si="22">SUM(N444:O444)</f>
        <v>0</v>
      </c>
    </row>
    <row r="445" spans="1:16" x14ac:dyDescent="0.35">
      <c r="A445" s="4"/>
      <c r="P445" s="174">
        <f t="shared" si="22"/>
        <v>0</v>
      </c>
    </row>
    <row r="446" spans="1:16" x14ac:dyDescent="0.35">
      <c r="A446" s="4"/>
      <c r="P446" s="174">
        <f t="shared" si="22"/>
        <v>0</v>
      </c>
    </row>
    <row r="447" spans="1:16" x14ac:dyDescent="0.35">
      <c r="A447" s="4"/>
      <c r="P447" s="174">
        <f t="shared" si="22"/>
        <v>0</v>
      </c>
    </row>
    <row r="448" spans="1:16" x14ac:dyDescent="0.35">
      <c r="A448" s="4"/>
      <c r="P448" s="174">
        <f t="shared" si="22"/>
        <v>0</v>
      </c>
    </row>
    <row r="449" spans="1:16" x14ac:dyDescent="0.35">
      <c r="A449" s="4"/>
      <c r="P449" s="174">
        <f t="shared" si="22"/>
        <v>0</v>
      </c>
    </row>
    <row r="450" spans="1:16" x14ac:dyDescent="0.35">
      <c r="A450" s="4"/>
      <c r="P450" s="174">
        <f t="shared" si="22"/>
        <v>0</v>
      </c>
    </row>
    <row r="451" spans="1:16" x14ac:dyDescent="0.35">
      <c r="A451" s="4"/>
      <c r="P451" s="174">
        <f t="shared" si="22"/>
        <v>0</v>
      </c>
    </row>
    <row r="452" spans="1:16" x14ac:dyDescent="0.35">
      <c r="A452" s="4"/>
      <c r="P452" s="174">
        <f t="shared" si="22"/>
        <v>0</v>
      </c>
    </row>
    <row r="453" spans="1:16" x14ac:dyDescent="0.35">
      <c r="A453" s="4"/>
      <c r="P453" s="174">
        <f t="shared" si="22"/>
        <v>0</v>
      </c>
    </row>
    <row r="454" spans="1:16" x14ac:dyDescent="0.35">
      <c r="A454" s="4"/>
      <c r="P454" s="174">
        <f t="shared" si="22"/>
        <v>0</v>
      </c>
    </row>
    <row r="455" spans="1:16" x14ac:dyDescent="0.35">
      <c r="A455" s="4"/>
      <c r="P455" s="174">
        <f t="shared" si="22"/>
        <v>0</v>
      </c>
    </row>
    <row r="456" spans="1:16" x14ac:dyDescent="0.35">
      <c r="A456" s="4"/>
      <c r="P456" s="174">
        <f t="shared" si="22"/>
        <v>0</v>
      </c>
    </row>
    <row r="457" spans="1:16" x14ac:dyDescent="0.35">
      <c r="A457" s="4"/>
      <c r="P457" s="174">
        <f t="shared" si="22"/>
        <v>0</v>
      </c>
    </row>
    <row r="458" spans="1:16" x14ac:dyDescent="0.35">
      <c r="A458" s="4"/>
      <c r="P458" s="174">
        <f t="shared" si="22"/>
        <v>0</v>
      </c>
    </row>
    <row r="459" spans="1:16" x14ac:dyDescent="0.35">
      <c r="A459" s="4"/>
      <c r="P459" s="174">
        <f t="shared" si="22"/>
        <v>0</v>
      </c>
    </row>
    <row r="460" spans="1:16" x14ac:dyDescent="0.35">
      <c r="A460" s="4"/>
      <c r="P460" s="174">
        <f t="shared" si="22"/>
        <v>0</v>
      </c>
    </row>
    <row r="461" spans="1:16" x14ac:dyDescent="0.35">
      <c r="A461" s="4"/>
      <c r="P461" s="174">
        <f t="shared" si="22"/>
        <v>0</v>
      </c>
    </row>
    <row r="462" spans="1:16" x14ac:dyDescent="0.35">
      <c r="A462" s="4"/>
      <c r="P462" s="174">
        <f t="shared" si="22"/>
        <v>0</v>
      </c>
    </row>
    <row r="463" spans="1:16" x14ac:dyDescent="0.35">
      <c r="A463" s="4"/>
      <c r="P463" s="174">
        <f t="shared" si="22"/>
        <v>0</v>
      </c>
    </row>
    <row r="464" spans="1:16" x14ac:dyDescent="0.35">
      <c r="A464" s="4"/>
      <c r="P464" s="174">
        <f t="shared" si="22"/>
        <v>0</v>
      </c>
    </row>
    <row r="465" spans="1:16" x14ac:dyDescent="0.35">
      <c r="A465" s="4"/>
      <c r="P465" s="174">
        <f t="shared" si="22"/>
        <v>0</v>
      </c>
    </row>
    <row r="466" spans="1:16" x14ac:dyDescent="0.35">
      <c r="A466" s="4"/>
      <c r="P466" s="174">
        <f t="shared" si="22"/>
        <v>0</v>
      </c>
    </row>
    <row r="467" spans="1:16" x14ac:dyDescent="0.35">
      <c r="A467" s="4"/>
      <c r="P467" s="174">
        <f t="shared" si="22"/>
        <v>0</v>
      </c>
    </row>
    <row r="468" spans="1:16" x14ac:dyDescent="0.35">
      <c r="A468" s="4"/>
      <c r="P468" s="174">
        <f t="shared" si="22"/>
        <v>0</v>
      </c>
    </row>
    <row r="469" spans="1:16" x14ac:dyDescent="0.35">
      <c r="A469" s="4"/>
      <c r="P469" s="174">
        <f t="shared" si="22"/>
        <v>0</v>
      </c>
    </row>
    <row r="470" spans="1:16" x14ac:dyDescent="0.35">
      <c r="A470" s="4"/>
      <c r="P470" s="174">
        <f t="shared" si="22"/>
        <v>0</v>
      </c>
    </row>
    <row r="471" spans="1:16" x14ac:dyDescent="0.35">
      <c r="A471" s="4"/>
      <c r="P471" s="174">
        <f t="shared" si="22"/>
        <v>0</v>
      </c>
    </row>
    <row r="472" spans="1:16" x14ac:dyDescent="0.35">
      <c r="A472" s="4"/>
      <c r="P472" s="174">
        <f t="shared" si="22"/>
        <v>0</v>
      </c>
    </row>
    <row r="473" spans="1:16" x14ac:dyDescent="0.35">
      <c r="A473" s="4"/>
      <c r="P473" s="174">
        <f t="shared" si="22"/>
        <v>0</v>
      </c>
    </row>
    <row r="474" spans="1:16" x14ac:dyDescent="0.35">
      <c r="A474" s="4"/>
      <c r="P474" s="174">
        <f t="shared" si="22"/>
        <v>0</v>
      </c>
    </row>
    <row r="475" spans="1:16" x14ac:dyDescent="0.35">
      <c r="A475" s="4"/>
      <c r="P475" s="174">
        <f t="shared" si="22"/>
        <v>0</v>
      </c>
    </row>
    <row r="476" spans="1:16" x14ac:dyDescent="0.35">
      <c r="A476" s="4"/>
      <c r="P476" s="174">
        <f t="shared" si="22"/>
        <v>0</v>
      </c>
    </row>
    <row r="477" spans="1:16" x14ac:dyDescent="0.35">
      <c r="A477" s="4"/>
      <c r="P477" s="174">
        <f t="shared" si="22"/>
        <v>0</v>
      </c>
    </row>
    <row r="478" spans="1:16" x14ac:dyDescent="0.35">
      <c r="A478" s="4"/>
      <c r="P478" s="174">
        <f t="shared" si="22"/>
        <v>0</v>
      </c>
    </row>
    <row r="479" spans="1:16" x14ac:dyDescent="0.35">
      <c r="A479" s="4"/>
      <c r="P479" s="174">
        <f t="shared" si="22"/>
        <v>0</v>
      </c>
    </row>
    <row r="480" spans="1:16" x14ac:dyDescent="0.35">
      <c r="A480" s="4"/>
      <c r="P480" s="174">
        <f t="shared" si="22"/>
        <v>0</v>
      </c>
    </row>
    <row r="481" spans="1:16" x14ac:dyDescent="0.35">
      <c r="A481" s="4"/>
      <c r="P481" s="174">
        <f t="shared" si="22"/>
        <v>0</v>
      </c>
    </row>
    <row r="482" spans="1:16" x14ac:dyDescent="0.35">
      <c r="A482" s="4"/>
      <c r="P482" s="174">
        <f t="shared" si="22"/>
        <v>0</v>
      </c>
    </row>
    <row r="483" spans="1:16" x14ac:dyDescent="0.35">
      <c r="A483" s="4"/>
      <c r="P483" s="174">
        <f t="shared" si="22"/>
        <v>0</v>
      </c>
    </row>
    <row r="484" spans="1:16" x14ac:dyDescent="0.35">
      <c r="A484" s="4"/>
      <c r="P484" s="174">
        <f t="shared" si="22"/>
        <v>0</v>
      </c>
    </row>
    <row r="485" spans="1:16" x14ac:dyDescent="0.35">
      <c r="A485" s="4"/>
      <c r="P485" s="174">
        <f t="shared" si="22"/>
        <v>0</v>
      </c>
    </row>
    <row r="486" spans="1:16" x14ac:dyDescent="0.35">
      <c r="A486" s="4"/>
      <c r="P486" s="174">
        <f t="shared" si="22"/>
        <v>0</v>
      </c>
    </row>
    <row r="487" spans="1:16" x14ac:dyDescent="0.35">
      <c r="A487" s="4"/>
      <c r="P487" s="174">
        <f t="shared" si="22"/>
        <v>0</v>
      </c>
    </row>
    <row r="488" spans="1:16" x14ac:dyDescent="0.35">
      <c r="A488" s="4"/>
      <c r="P488" s="174">
        <f t="shared" si="22"/>
        <v>0</v>
      </c>
    </row>
    <row r="489" spans="1:16" x14ac:dyDescent="0.35">
      <c r="A489" s="4"/>
      <c r="P489" s="174">
        <f t="shared" si="22"/>
        <v>0</v>
      </c>
    </row>
    <row r="490" spans="1:16" x14ac:dyDescent="0.35">
      <c r="A490" s="4"/>
      <c r="P490" s="174">
        <f t="shared" si="22"/>
        <v>0</v>
      </c>
    </row>
    <row r="491" spans="1:16" x14ac:dyDescent="0.35">
      <c r="A491" s="4"/>
      <c r="P491" s="174">
        <f t="shared" si="22"/>
        <v>0</v>
      </c>
    </row>
    <row r="492" spans="1:16" x14ac:dyDescent="0.35">
      <c r="A492" s="4"/>
      <c r="P492" s="174">
        <f t="shared" si="22"/>
        <v>0</v>
      </c>
    </row>
    <row r="493" spans="1:16" x14ac:dyDescent="0.35">
      <c r="A493" s="4"/>
      <c r="P493" s="174">
        <f t="shared" si="22"/>
        <v>0</v>
      </c>
    </row>
    <row r="494" spans="1:16" x14ac:dyDescent="0.35">
      <c r="A494" s="4"/>
      <c r="P494" s="174">
        <f t="shared" si="22"/>
        <v>0</v>
      </c>
    </row>
    <row r="495" spans="1:16" x14ac:dyDescent="0.35">
      <c r="A495" s="4"/>
      <c r="P495" s="174">
        <f t="shared" si="22"/>
        <v>0</v>
      </c>
    </row>
    <row r="496" spans="1:16" x14ac:dyDescent="0.35">
      <c r="A496" s="4"/>
      <c r="P496" s="174">
        <f t="shared" si="22"/>
        <v>0</v>
      </c>
    </row>
    <row r="497" spans="1:16" x14ac:dyDescent="0.35">
      <c r="A497" s="4"/>
      <c r="P497" s="174">
        <f t="shared" si="22"/>
        <v>0</v>
      </c>
    </row>
    <row r="498" spans="1:16" x14ac:dyDescent="0.35">
      <c r="A498" s="4"/>
      <c r="P498" s="174">
        <f t="shared" si="22"/>
        <v>0</v>
      </c>
    </row>
    <row r="499" spans="1:16" x14ac:dyDescent="0.35">
      <c r="A499" s="4"/>
      <c r="P499" s="174">
        <f t="shared" si="22"/>
        <v>0</v>
      </c>
    </row>
    <row r="500" spans="1:16" x14ac:dyDescent="0.35">
      <c r="A500" s="4"/>
      <c r="P500" s="174">
        <f t="shared" si="22"/>
        <v>0</v>
      </c>
    </row>
    <row r="501" spans="1:16" x14ac:dyDescent="0.35">
      <c r="A501" s="4"/>
      <c r="P501" s="174">
        <f t="shared" si="22"/>
        <v>0</v>
      </c>
    </row>
    <row r="502" spans="1:16" x14ac:dyDescent="0.35">
      <c r="A502" s="4"/>
      <c r="P502" s="174">
        <f t="shared" si="22"/>
        <v>0</v>
      </c>
    </row>
    <row r="503" spans="1:16" x14ac:dyDescent="0.35">
      <c r="A503" s="4"/>
      <c r="P503" s="174">
        <f t="shared" si="22"/>
        <v>0</v>
      </c>
    </row>
    <row r="504" spans="1:16" x14ac:dyDescent="0.35">
      <c r="A504" s="4"/>
      <c r="P504" s="174">
        <f t="shared" si="22"/>
        <v>0</v>
      </c>
    </row>
    <row r="505" spans="1:16" x14ac:dyDescent="0.35">
      <c r="A505" s="4"/>
      <c r="P505" s="174">
        <f t="shared" si="22"/>
        <v>0</v>
      </c>
    </row>
    <row r="506" spans="1:16" x14ac:dyDescent="0.35">
      <c r="A506" s="4"/>
      <c r="P506" s="174">
        <f t="shared" si="22"/>
        <v>0</v>
      </c>
    </row>
    <row r="507" spans="1:16" x14ac:dyDescent="0.35">
      <c r="A507" s="4"/>
      <c r="P507" s="174">
        <f t="shared" si="22"/>
        <v>0</v>
      </c>
    </row>
    <row r="508" spans="1:16" x14ac:dyDescent="0.35">
      <c r="A508" s="4"/>
      <c r="P508" s="174">
        <f t="shared" ref="P508:P571" si="23">SUM(N508:O508)</f>
        <v>0</v>
      </c>
    </row>
    <row r="509" spans="1:16" x14ac:dyDescent="0.35">
      <c r="A509" s="4"/>
      <c r="P509" s="174">
        <f t="shared" si="23"/>
        <v>0</v>
      </c>
    </row>
    <row r="510" spans="1:16" x14ac:dyDescent="0.35">
      <c r="A510" s="4"/>
      <c r="P510" s="174">
        <f t="shared" si="23"/>
        <v>0</v>
      </c>
    </row>
    <row r="511" spans="1:16" x14ac:dyDescent="0.35">
      <c r="A511" s="4"/>
      <c r="P511" s="174">
        <f t="shared" si="23"/>
        <v>0</v>
      </c>
    </row>
    <row r="512" spans="1:16" x14ac:dyDescent="0.35">
      <c r="A512" s="4"/>
      <c r="P512" s="174">
        <f t="shared" si="23"/>
        <v>0</v>
      </c>
    </row>
    <row r="513" spans="1:16" x14ac:dyDescent="0.35">
      <c r="A513" s="4"/>
      <c r="P513" s="174">
        <f t="shared" si="23"/>
        <v>0</v>
      </c>
    </row>
    <row r="514" spans="1:16" x14ac:dyDescent="0.35">
      <c r="A514" s="4"/>
      <c r="P514" s="174">
        <f t="shared" si="23"/>
        <v>0</v>
      </c>
    </row>
    <row r="515" spans="1:16" x14ac:dyDescent="0.35">
      <c r="A515" s="4"/>
      <c r="P515" s="174">
        <f t="shared" si="23"/>
        <v>0</v>
      </c>
    </row>
    <row r="516" spans="1:16" x14ac:dyDescent="0.35">
      <c r="A516" s="4"/>
      <c r="P516" s="174">
        <f t="shared" si="23"/>
        <v>0</v>
      </c>
    </row>
    <row r="517" spans="1:16" x14ac:dyDescent="0.35">
      <c r="A517" s="4"/>
      <c r="P517" s="174">
        <f t="shared" si="23"/>
        <v>0</v>
      </c>
    </row>
    <row r="518" spans="1:16" x14ac:dyDescent="0.35">
      <c r="A518" s="4"/>
      <c r="P518" s="174">
        <f t="shared" si="23"/>
        <v>0</v>
      </c>
    </row>
    <row r="519" spans="1:16" x14ac:dyDescent="0.35">
      <c r="A519" s="4"/>
      <c r="P519" s="174">
        <f t="shared" si="23"/>
        <v>0</v>
      </c>
    </row>
    <row r="520" spans="1:16" x14ac:dyDescent="0.35">
      <c r="A520" s="4"/>
      <c r="P520" s="174">
        <f t="shared" si="23"/>
        <v>0</v>
      </c>
    </row>
    <row r="521" spans="1:16" x14ac:dyDescent="0.35">
      <c r="A521" s="4"/>
      <c r="P521" s="174">
        <f t="shared" si="23"/>
        <v>0</v>
      </c>
    </row>
    <row r="522" spans="1:16" x14ac:dyDescent="0.35">
      <c r="A522" s="4"/>
      <c r="P522" s="174">
        <f t="shared" si="23"/>
        <v>0</v>
      </c>
    </row>
    <row r="523" spans="1:16" x14ac:dyDescent="0.35">
      <c r="A523" s="4"/>
      <c r="P523" s="174">
        <f t="shared" si="23"/>
        <v>0</v>
      </c>
    </row>
    <row r="524" spans="1:16" x14ac:dyDescent="0.35">
      <c r="A524" s="4"/>
      <c r="P524" s="174">
        <f t="shared" si="23"/>
        <v>0</v>
      </c>
    </row>
    <row r="525" spans="1:16" x14ac:dyDescent="0.35">
      <c r="A525" s="4"/>
      <c r="P525" s="174">
        <f t="shared" si="23"/>
        <v>0</v>
      </c>
    </row>
    <row r="526" spans="1:16" x14ac:dyDescent="0.35">
      <c r="A526" s="4"/>
      <c r="P526" s="174">
        <f t="shared" si="23"/>
        <v>0</v>
      </c>
    </row>
    <row r="527" spans="1:16" x14ac:dyDescent="0.35">
      <c r="A527" s="4"/>
      <c r="P527" s="174">
        <f t="shared" si="23"/>
        <v>0</v>
      </c>
    </row>
    <row r="528" spans="1:16" x14ac:dyDescent="0.35">
      <c r="A528" s="4"/>
      <c r="P528" s="174">
        <f t="shared" si="23"/>
        <v>0</v>
      </c>
    </row>
    <row r="529" spans="1:16" x14ac:dyDescent="0.35">
      <c r="A529" s="4"/>
      <c r="P529" s="174">
        <f t="shared" si="23"/>
        <v>0</v>
      </c>
    </row>
    <row r="530" spans="1:16" x14ac:dyDescent="0.35">
      <c r="A530" s="4"/>
      <c r="P530" s="174">
        <f t="shared" si="23"/>
        <v>0</v>
      </c>
    </row>
    <row r="531" spans="1:16" x14ac:dyDescent="0.35">
      <c r="A531" s="4"/>
      <c r="P531" s="174">
        <f t="shared" si="23"/>
        <v>0</v>
      </c>
    </row>
    <row r="532" spans="1:16" x14ac:dyDescent="0.35">
      <c r="A532" s="4"/>
      <c r="P532" s="174">
        <f t="shared" si="23"/>
        <v>0</v>
      </c>
    </row>
    <row r="533" spans="1:16" x14ac:dyDescent="0.35">
      <c r="A533" s="4"/>
      <c r="P533" s="174">
        <f t="shared" si="23"/>
        <v>0</v>
      </c>
    </row>
    <row r="534" spans="1:16" x14ac:dyDescent="0.35">
      <c r="A534" s="4"/>
      <c r="P534" s="174">
        <f t="shared" si="23"/>
        <v>0</v>
      </c>
    </row>
    <row r="535" spans="1:16" x14ac:dyDescent="0.35">
      <c r="A535" s="4"/>
      <c r="P535" s="174">
        <f t="shared" si="23"/>
        <v>0</v>
      </c>
    </row>
    <row r="536" spans="1:16" x14ac:dyDescent="0.35">
      <c r="A536" s="4"/>
      <c r="P536" s="174">
        <f t="shared" si="23"/>
        <v>0</v>
      </c>
    </row>
    <row r="537" spans="1:16" x14ac:dyDescent="0.35">
      <c r="A537" s="4"/>
      <c r="P537" s="174">
        <f t="shared" si="23"/>
        <v>0</v>
      </c>
    </row>
    <row r="538" spans="1:16" x14ac:dyDescent="0.35">
      <c r="A538" s="4"/>
      <c r="P538" s="174">
        <f t="shared" si="23"/>
        <v>0</v>
      </c>
    </row>
    <row r="539" spans="1:16" x14ac:dyDescent="0.35">
      <c r="A539" s="4"/>
      <c r="P539" s="174">
        <f t="shared" si="23"/>
        <v>0</v>
      </c>
    </row>
    <row r="540" spans="1:16" x14ac:dyDescent="0.35">
      <c r="A540" s="4"/>
      <c r="P540" s="174">
        <f t="shared" si="23"/>
        <v>0</v>
      </c>
    </row>
    <row r="541" spans="1:16" x14ac:dyDescent="0.35">
      <c r="A541" s="4"/>
      <c r="P541" s="174">
        <f t="shared" si="23"/>
        <v>0</v>
      </c>
    </row>
    <row r="542" spans="1:16" x14ac:dyDescent="0.35">
      <c r="A542" s="4"/>
      <c r="P542" s="174">
        <f t="shared" si="23"/>
        <v>0</v>
      </c>
    </row>
    <row r="543" spans="1:16" x14ac:dyDescent="0.35">
      <c r="A543" s="4"/>
      <c r="P543" s="174">
        <f t="shared" si="23"/>
        <v>0</v>
      </c>
    </row>
    <row r="544" spans="1:16" x14ac:dyDescent="0.35">
      <c r="A544" s="4"/>
      <c r="P544" s="174">
        <f t="shared" si="23"/>
        <v>0</v>
      </c>
    </row>
    <row r="545" spans="1:16" x14ac:dyDescent="0.35">
      <c r="A545" s="4"/>
      <c r="P545" s="174">
        <f t="shared" si="23"/>
        <v>0</v>
      </c>
    </row>
    <row r="546" spans="1:16" x14ac:dyDescent="0.35">
      <c r="A546" s="4"/>
      <c r="P546" s="174">
        <f t="shared" si="23"/>
        <v>0</v>
      </c>
    </row>
    <row r="547" spans="1:16" x14ac:dyDescent="0.35">
      <c r="A547" s="4"/>
      <c r="P547" s="174">
        <f t="shared" si="23"/>
        <v>0</v>
      </c>
    </row>
    <row r="548" spans="1:16" x14ac:dyDescent="0.35">
      <c r="A548" s="4"/>
      <c r="P548" s="174">
        <f t="shared" si="23"/>
        <v>0</v>
      </c>
    </row>
    <row r="549" spans="1:16" x14ac:dyDescent="0.35">
      <c r="A549" s="4"/>
      <c r="P549" s="174">
        <f t="shared" si="23"/>
        <v>0</v>
      </c>
    </row>
    <row r="550" spans="1:16" x14ac:dyDescent="0.35">
      <c r="A550" s="4"/>
      <c r="P550" s="174">
        <f t="shared" si="23"/>
        <v>0</v>
      </c>
    </row>
    <row r="551" spans="1:16" x14ac:dyDescent="0.35">
      <c r="A551" s="4"/>
      <c r="P551" s="174">
        <f t="shared" si="23"/>
        <v>0</v>
      </c>
    </row>
    <row r="552" spans="1:16" x14ac:dyDescent="0.35">
      <c r="A552" s="4"/>
      <c r="P552" s="174">
        <f t="shared" si="23"/>
        <v>0</v>
      </c>
    </row>
    <row r="553" spans="1:16" x14ac:dyDescent="0.35">
      <c r="A553" s="4"/>
      <c r="P553" s="174">
        <f t="shared" si="23"/>
        <v>0</v>
      </c>
    </row>
    <row r="554" spans="1:16" x14ac:dyDescent="0.35">
      <c r="A554" s="4"/>
      <c r="P554" s="174">
        <f t="shared" si="23"/>
        <v>0</v>
      </c>
    </row>
    <row r="555" spans="1:16" x14ac:dyDescent="0.35">
      <c r="A555" s="4"/>
      <c r="P555" s="174">
        <f t="shared" si="23"/>
        <v>0</v>
      </c>
    </row>
    <row r="556" spans="1:16" x14ac:dyDescent="0.35">
      <c r="A556" s="4"/>
      <c r="P556" s="174">
        <f t="shared" si="23"/>
        <v>0</v>
      </c>
    </row>
    <row r="557" spans="1:16" x14ac:dyDescent="0.35">
      <c r="A557" s="4"/>
      <c r="P557" s="174">
        <f t="shared" si="23"/>
        <v>0</v>
      </c>
    </row>
    <row r="558" spans="1:16" x14ac:dyDescent="0.35">
      <c r="A558" s="4"/>
      <c r="P558" s="174">
        <f t="shared" si="23"/>
        <v>0</v>
      </c>
    </row>
    <row r="559" spans="1:16" x14ac:dyDescent="0.35">
      <c r="A559" s="4"/>
      <c r="P559" s="174">
        <f t="shared" si="23"/>
        <v>0</v>
      </c>
    </row>
    <row r="560" spans="1:16" x14ac:dyDescent="0.35">
      <c r="A560" s="4"/>
      <c r="P560" s="174">
        <f t="shared" si="23"/>
        <v>0</v>
      </c>
    </row>
    <row r="561" spans="1:16" x14ac:dyDescent="0.35">
      <c r="A561" s="4"/>
      <c r="P561" s="174">
        <f t="shared" si="23"/>
        <v>0</v>
      </c>
    </row>
    <row r="562" spans="1:16" x14ac:dyDescent="0.35">
      <c r="A562" s="4"/>
      <c r="P562" s="174">
        <f t="shared" si="23"/>
        <v>0</v>
      </c>
    </row>
    <row r="563" spans="1:16" x14ac:dyDescent="0.35">
      <c r="A563" s="4"/>
      <c r="P563" s="174">
        <f t="shared" si="23"/>
        <v>0</v>
      </c>
    </row>
    <row r="564" spans="1:16" x14ac:dyDescent="0.35">
      <c r="A564" s="4"/>
      <c r="P564" s="174">
        <f t="shared" si="23"/>
        <v>0</v>
      </c>
    </row>
    <row r="565" spans="1:16" x14ac:dyDescent="0.35">
      <c r="A565" s="4"/>
      <c r="P565" s="174">
        <f t="shared" si="23"/>
        <v>0</v>
      </c>
    </row>
    <row r="566" spans="1:16" x14ac:dyDescent="0.35">
      <c r="A566" s="4"/>
      <c r="P566" s="174">
        <f t="shared" si="23"/>
        <v>0</v>
      </c>
    </row>
    <row r="567" spans="1:16" x14ac:dyDescent="0.35">
      <c r="A567" s="4"/>
      <c r="P567" s="174">
        <f t="shared" si="23"/>
        <v>0</v>
      </c>
    </row>
    <row r="568" spans="1:16" x14ac:dyDescent="0.35">
      <c r="A568" s="4"/>
      <c r="P568" s="174">
        <f t="shared" si="23"/>
        <v>0</v>
      </c>
    </row>
    <row r="569" spans="1:16" x14ac:dyDescent="0.35">
      <c r="A569" s="4"/>
      <c r="P569" s="174">
        <f t="shared" si="23"/>
        <v>0</v>
      </c>
    </row>
    <row r="570" spans="1:16" x14ac:dyDescent="0.35">
      <c r="A570" s="4"/>
      <c r="P570" s="174">
        <f t="shared" si="23"/>
        <v>0</v>
      </c>
    </row>
    <row r="571" spans="1:16" x14ac:dyDescent="0.35">
      <c r="A571" s="4"/>
      <c r="P571" s="174">
        <f t="shared" si="23"/>
        <v>0</v>
      </c>
    </row>
    <row r="572" spans="1:16" x14ac:dyDescent="0.35">
      <c r="A572" s="4"/>
      <c r="P572" s="174">
        <f t="shared" ref="P572:P635" si="24">SUM(N572:O572)</f>
        <v>0</v>
      </c>
    </row>
    <row r="573" spans="1:16" x14ac:dyDescent="0.35">
      <c r="A573" s="4"/>
      <c r="P573" s="174">
        <f t="shared" si="24"/>
        <v>0</v>
      </c>
    </row>
    <row r="574" spans="1:16" x14ac:dyDescent="0.35">
      <c r="A574" s="4"/>
      <c r="P574" s="174">
        <f t="shared" si="24"/>
        <v>0</v>
      </c>
    </row>
    <row r="575" spans="1:16" x14ac:dyDescent="0.35">
      <c r="A575" s="4"/>
      <c r="P575" s="174">
        <f t="shared" si="24"/>
        <v>0</v>
      </c>
    </row>
    <row r="576" spans="1:16" x14ac:dyDescent="0.35">
      <c r="A576" s="4"/>
      <c r="P576" s="174">
        <f t="shared" si="24"/>
        <v>0</v>
      </c>
    </row>
    <row r="577" spans="1:16" x14ac:dyDescent="0.35">
      <c r="A577" s="4"/>
      <c r="P577" s="174">
        <f t="shared" si="24"/>
        <v>0</v>
      </c>
    </row>
    <row r="578" spans="1:16" x14ac:dyDescent="0.35">
      <c r="A578" s="4"/>
      <c r="P578" s="174">
        <f t="shared" si="24"/>
        <v>0</v>
      </c>
    </row>
    <row r="579" spans="1:16" x14ac:dyDescent="0.35">
      <c r="A579" s="4"/>
      <c r="P579" s="174">
        <f t="shared" si="24"/>
        <v>0</v>
      </c>
    </row>
    <row r="580" spans="1:16" x14ac:dyDescent="0.35">
      <c r="A580" s="4"/>
      <c r="P580" s="174">
        <f t="shared" si="24"/>
        <v>0</v>
      </c>
    </row>
    <row r="581" spans="1:16" x14ac:dyDescent="0.35">
      <c r="A581" s="4"/>
      <c r="P581" s="174">
        <f t="shared" si="24"/>
        <v>0</v>
      </c>
    </row>
    <row r="582" spans="1:16" x14ac:dyDescent="0.35">
      <c r="A582" s="4"/>
      <c r="P582" s="174">
        <f t="shared" si="24"/>
        <v>0</v>
      </c>
    </row>
    <row r="583" spans="1:16" x14ac:dyDescent="0.35">
      <c r="A583" s="4"/>
      <c r="P583" s="174">
        <f t="shared" si="24"/>
        <v>0</v>
      </c>
    </row>
    <row r="584" spans="1:16" x14ac:dyDescent="0.35">
      <c r="A584" s="4"/>
      <c r="P584" s="174">
        <f t="shared" si="24"/>
        <v>0</v>
      </c>
    </row>
    <row r="585" spans="1:16" x14ac:dyDescent="0.35">
      <c r="A585" s="4"/>
      <c r="P585" s="174">
        <f t="shared" si="24"/>
        <v>0</v>
      </c>
    </row>
    <row r="586" spans="1:16" x14ac:dyDescent="0.35">
      <c r="A586" s="4"/>
      <c r="P586" s="174">
        <f t="shared" si="24"/>
        <v>0</v>
      </c>
    </row>
    <row r="587" spans="1:16" x14ac:dyDescent="0.35">
      <c r="A587" s="4"/>
      <c r="P587" s="174">
        <f t="shared" si="24"/>
        <v>0</v>
      </c>
    </row>
    <row r="588" spans="1:16" x14ac:dyDescent="0.35">
      <c r="A588" s="4"/>
      <c r="P588" s="174">
        <f t="shared" si="24"/>
        <v>0</v>
      </c>
    </row>
    <row r="589" spans="1:16" x14ac:dyDescent="0.35">
      <c r="A589" s="4"/>
      <c r="P589" s="174">
        <f t="shared" si="24"/>
        <v>0</v>
      </c>
    </row>
    <row r="590" spans="1:16" x14ac:dyDescent="0.35">
      <c r="A590" s="4"/>
      <c r="P590" s="174">
        <f t="shared" si="24"/>
        <v>0</v>
      </c>
    </row>
    <row r="591" spans="1:16" x14ac:dyDescent="0.35">
      <c r="A591" s="4"/>
      <c r="P591" s="174">
        <f t="shared" si="24"/>
        <v>0</v>
      </c>
    </row>
    <row r="592" spans="1:16" x14ac:dyDescent="0.35">
      <c r="A592" s="4"/>
      <c r="P592" s="174">
        <f t="shared" si="24"/>
        <v>0</v>
      </c>
    </row>
    <row r="593" spans="1:16" x14ac:dyDescent="0.35">
      <c r="A593" s="4"/>
      <c r="P593" s="174">
        <f t="shared" si="24"/>
        <v>0</v>
      </c>
    </row>
    <row r="594" spans="1:16" x14ac:dyDescent="0.35">
      <c r="A594" s="4"/>
      <c r="P594" s="174">
        <f t="shared" si="24"/>
        <v>0</v>
      </c>
    </row>
    <row r="595" spans="1:16" x14ac:dyDescent="0.35">
      <c r="A595" s="4"/>
      <c r="P595" s="174">
        <f t="shared" si="24"/>
        <v>0</v>
      </c>
    </row>
    <row r="596" spans="1:16" x14ac:dyDescent="0.35">
      <c r="A596" s="4"/>
      <c r="P596" s="174">
        <f t="shared" si="24"/>
        <v>0</v>
      </c>
    </row>
    <row r="597" spans="1:16" x14ac:dyDescent="0.35">
      <c r="A597" s="4"/>
      <c r="P597" s="174">
        <f t="shared" si="24"/>
        <v>0</v>
      </c>
    </row>
    <row r="598" spans="1:16" x14ac:dyDescent="0.35">
      <c r="A598" s="4"/>
      <c r="P598" s="174">
        <f t="shared" si="24"/>
        <v>0</v>
      </c>
    </row>
    <row r="599" spans="1:16" x14ac:dyDescent="0.35">
      <c r="A599" s="4"/>
      <c r="P599" s="174">
        <f t="shared" si="24"/>
        <v>0</v>
      </c>
    </row>
    <row r="600" spans="1:16" x14ac:dyDescent="0.35">
      <c r="A600" s="4"/>
      <c r="P600" s="174">
        <f t="shared" si="24"/>
        <v>0</v>
      </c>
    </row>
    <row r="601" spans="1:16" x14ac:dyDescent="0.35">
      <c r="A601" s="4"/>
      <c r="P601" s="174">
        <f t="shared" si="24"/>
        <v>0</v>
      </c>
    </row>
    <row r="602" spans="1:16" x14ac:dyDescent="0.35">
      <c r="A602" s="4"/>
      <c r="P602" s="174">
        <f t="shared" si="24"/>
        <v>0</v>
      </c>
    </row>
    <row r="603" spans="1:16" x14ac:dyDescent="0.35">
      <c r="A603" s="4"/>
      <c r="P603" s="174">
        <f t="shared" si="24"/>
        <v>0</v>
      </c>
    </row>
    <row r="604" spans="1:16" x14ac:dyDescent="0.35">
      <c r="A604" s="4"/>
      <c r="P604" s="174">
        <f t="shared" si="24"/>
        <v>0</v>
      </c>
    </row>
    <row r="605" spans="1:16" x14ac:dyDescent="0.35">
      <c r="A605" s="4"/>
      <c r="P605" s="174">
        <f t="shared" si="24"/>
        <v>0</v>
      </c>
    </row>
    <row r="606" spans="1:16" x14ac:dyDescent="0.35">
      <c r="A606" s="4"/>
      <c r="P606" s="174">
        <f t="shared" si="24"/>
        <v>0</v>
      </c>
    </row>
    <row r="607" spans="1:16" x14ac:dyDescent="0.35">
      <c r="A607" s="4"/>
      <c r="P607" s="174">
        <f t="shared" si="24"/>
        <v>0</v>
      </c>
    </row>
    <row r="608" spans="1:16" x14ac:dyDescent="0.35">
      <c r="A608" s="4"/>
      <c r="P608" s="174">
        <f t="shared" si="24"/>
        <v>0</v>
      </c>
    </row>
    <row r="609" spans="1:16" x14ac:dyDescent="0.35">
      <c r="A609" s="4"/>
      <c r="P609" s="174">
        <f t="shared" si="24"/>
        <v>0</v>
      </c>
    </row>
    <row r="610" spans="1:16" x14ac:dyDescent="0.35">
      <c r="A610" s="4"/>
      <c r="P610" s="174">
        <f t="shared" si="24"/>
        <v>0</v>
      </c>
    </row>
    <row r="611" spans="1:16" x14ac:dyDescent="0.35">
      <c r="A611" s="4"/>
      <c r="P611" s="174">
        <f t="shared" si="24"/>
        <v>0</v>
      </c>
    </row>
    <row r="612" spans="1:16" x14ac:dyDescent="0.35">
      <c r="A612" s="4"/>
      <c r="P612" s="174">
        <f t="shared" si="24"/>
        <v>0</v>
      </c>
    </row>
    <row r="613" spans="1:16" x14ac:dyDescent="0.35">
      <c r="A613" s="4"/>
      <c r="P613" s="174">
        <f t="shared" si="24"/>
        <v>0</v>
      </c>
    </row>
    <row r="614" spans="1:16" x14ac:dyDescent="0.35">
      <c r="A614" s="4"/>
      <c r="P614" s="174">
        <f t="shared" si="24"/>
        <v>0</v>
      </c>
    </row>
    <row r="615" spans="1:16" x14ac:dyDescent="0.35">
      <c r="A615" s="4"/>
      <c r="P615" s="174">
        <f t="shared" si="24"/>
        <v>0</v>
      </c>
    </row>
    <row r="616" spans="1:16" x14ac:dyDescent="0.35">
      <c r="A616" s="4"/>
      <c r="P616" s="174">
        <f t="shared" si="24"/>
        <v>0</v>
      </c>
    </row>
    <row r="617" spans="1:16" x14ac:dyDescent="0.35">
      <c r="A617" s="4"/>
      <c r="P617" s="174">
        <f t="shared" si="24"/>
        <v>0</v>
      </c>
    </row>
    <row r="618" spans="1:16" x14ac:dyDescent="0.35">
      <c r="A618" s="4"/>
      <c r="P618" s="174">
        <f t="shared" si="24"/>
        <v>0</v>
      </c>
    </row>
    <row r="619" spans="1:16" x14ac:dyDescent="0.35">
      <c r="A619" s="4"/>
      <c r="P619" s="174">
        <f t="shared" si="24"/>
        <v>0</v>
      </c>
    </row>
    <row r="620" spans="1:16" x14ac:dyDescent="0.35">
      <c r="A620" s="4"/>
      <c r="P620" s="174">
        <f t="shared" si="24"/>
        <v>0</v>
      </c>
    </row>
    <row r="621" spans="1:16" x14ac:dyDescent="0.35">
      <c r="A621" s="4"/>
      <c r="P621" s="174">
        <f t="shared" si="24"/>
        <v>0</v>
      </c>
    </row>
    <row r="622" spans="1:16" x14ac:dyDescent="0.35">
      <c r="A622" s="4"/>
      <c r="P622" s="174">
        <f t="shared" si="24"/>
        <v>0</v>
      </c>
    </row>
    <row r="623" spans="1:16" x14ac:dyDescent="0.35">
      <c r="A623" s="4"/>
      <c r="P623" s="174">
        <f t="shared" si="24"/>
        <v>0</v>
      </c>
    </row>
    <row r="624" spans="1:16" x14ac:dyDescent="0.35">
      <c r="A624" s="4"/>
      <c r="P624" s="174">
        <f t="shared" si="24"/>
        <v>0</v>
      </c>
    </row>
    <row r="625" spans="1:16" x14ac:dyDescent="0.35">
      <c r="A625" s="4"/>
      <c r="P625" s="174">
        <f t="shared" si="24"/>
        <v>0</v>
      </c>
    </row>
    <row r="626" spans="1:16" x14ac:dyDescent="0.35">
      <c r="A626" s="4"/>
      <c r="P626" s="174">
        <f t="shared" si="24"/>
        <v>0</v>
      </c>
    </row>
    <row r="627" spans="1:16" x14ac:dyDescent="0.35">
      <c r="A627" s="4"/>
      <c r="P627" s="174">
        <f t="shared" si="24"/>
        <v>0</v>
      </c>
    </row>
    <row r="628" spans="1:16" x14ac:dyDescent="0.35">
      <c r="A628" s="4"/>
      <c r="P628" s="174">
        <f t="shared" si="24"/>
        <v>0</v>
      </c>
    </row>
    <row r="629" spans="1:16" x14ac:dyDescent="0.35">
      <c r="A629" s="4"/>
      <c r="P629" s="174">
        <f t="shared" si="24"/>
        <v>0</v>
      </c>
    </row>
    <row r="630" spans="1:16" x14ac:dyDescent="0.35">
      <c r="A630" s="4"/>
      <c r="P630" s="174">
        <f t="shared" si="24"/>
        <v>0</v>
      </c>
    </row>
    <row r="631" spans="1:16" x14ac:dyDescent="0.35">
      <c r="A631" s="4"/>
      <c r="P631" s="174">
        <f t="shared" si="24"/>
        <v>0</v>
      </c>
    </row>
    <row r="632" spans="1:16" x14ac:dyDescent="0.35">
      <c r="A632" s="4"/>
      <c r="P632" s="174">
        <f t="shared" si="24"/>
        <v>0</v>
      </c>
    </row>
    <row r="633" spans="1:16" x14ac:dyDescent="0.35">
      <c r="A633" s="4"/>
      <c r="P633" s="174">
        <f t="shared" si="24"/>
        <v>0</v>
      </c>
    </row>
    <row r="634" spans="1:16" x14ac:dyDescent="0.35">
      <c r="A634" s="4"/>
      <c r="P634" s="174">
        <f t="shared" si="24"/>
        <v>0</v>
      </c>
    </row>
    <row r="635" spans="1:16" x14ac:dyDescent="0.35">
      <c r="A635" s="4"/>
      <c r="P635" s="174">
        <f t="shared" si="24"/>
        <v>0</v>
      </c>
    </row>
    <row r="636" spans="1:16" x14ac:dyDescent="0.35">
      <c r="A636" s="4"/>
      <c r="P636" s="174">
        <f t="shared" ref="P636" si="25">SUM(N636:O636)</f>
        <v>0</v>
      </c>
    </row>
  </sheetData>
  <sortState ref="C246:S284">
    <sortCondition ref="L246:L284"/>
  </sortState>
  <conditionalFormatting sqref="M322:M324">
    <cfRule type="duplicateValues" dxfId="124" priority="78"/>
  </conditionalFormatting>
  <conditionalFormatting sqref="L322:L324">
    <cfRule type="duplicateValues" dxfId="123" priority="80"/>
  </conditionalFormatting>
  <conditionalFormatting sqref="K322:K324">
    <cfRule type="duplicateValues" dxfId="122" priority="81"/>
  </conditionalFormatting>
  <conditionalFormatting sqref="L318">
    <cfRule type="duplicateValues" dxfId="121" priority="76"/>
  </conditionalFormatting>
  <conditionalFormatting sqref="K318">
    <cfRule type="duplicateValues" dxfId="120" priority="77"/>
  </conditionalFormatting>
  <conditionalFormatting sqref="M71:M74 M76">
    <cfRule type="duplicateValues" dxfId="119" priority="68"/>
  </conditionalFormatting>
  <conditionalFormatting sqref="L71:L74 L76">
    <cfRule type="duplicateValues" dxfId="118" priority="70"/>
  </conditionalFormatting>
  <conditionalFormatting sqref="K71:K74 K76">
    <cfRule type="duplicateValues" dxfId="117" priority="71"/>
  </conditionalFormatting>
  <conditionalFormatting sqref="M165">
    <cfRule type="duplicateValues" dxfId="116" priority="63"/>
  </conditionalFormatting>
  <conditionalFormatting sqref="L165">
    <cfRule type="duplicateValues" dxfId="115" priority="65"/>
  </conditionalFormatting>
  <conditionalFormatting sqref="K165">
    <cfRule type="duplicateValues" dxfId="114" priority="66"/>
  </conditionalFormatting>
  <conditionalFormatting sqref="M2:M3">
    <cfRule type="duplicateValues" dxfId="113" priority="39"/>
  </conditionalFormatting>
  <conditionalFormatting sqref="M23">
    <cfRule type="duplicateValues" dxfId="112" priority="38"/>
  </conditionalFormatting>
  <conditionalFormatting sqref="M78:M79">
    <cfRule type="duplicateValues" dxfId="111" priority="37"/>
  </conditionalFormatting>
  <conditionalFormatting sqref="I216:J216">
    <cfRule type="duplicateValues" dxfId="110" priority="318"/>
  </conditionalFormatting>
  <conditionalFormatting sqref="M325">
    <cfRule type="duplicateValues" dxfId="109" priority="36"/>
  </conditionalFormatting>
  <conditionalFormatting sqref="M8:M18">
    <cfRule type="duplicateValues" dxfId="108" priority="35"/>
  </conditionalFormatting>
  <conditionalFormatting sqref="M39:M46">
    <cfRule type="duplicateValues" dxfId="107" priority="34"/>
  </conditionalFormatting>
  <conditionalFormatting sqref="M51">
    <cfRule type="duplicateValues" dxfId="106" priority="33"/>
  </conditionalFormatting>
  <conditionalFormatting sqref="M50">
    <cfRule type="duplicateValues" dxfId="105" priority="32"/>
  </conditionalFormatting>
  <conditionalFormatting sqref="M67">
    <cfRule type="duplicateValues" dxfId="104" priority="30"/>
  </conditionalFormatting>
  <conditionalFormatting sqref="M68">
    <cfRule type="duplicateValues" dxfId="103" priority="29"/>
  </conditionalFormatting>
  <conditionalFormatting sqref="M75">
    <cfRule type="duplicateValues" dxfId="102" priority="26"/>
  </conditionalFormatting>
  <conditionalFormatting sqref="L75">
    <cfRule type="duplicateValues" dxfId="101" priority="27"/>
  </conditionalFormatting>
  <conditionalFormatting sqref="K75">
    <cfRule type="duplicateValues" dxfId="100" priority="28"/>
  </conditionalFormatting>
  <conditionalFormatting sqref="M182">
    <cfRule type="duplicateValues" dxfId="99" priority="23"/>
  </conditionalFormatting>
  <conditionalFormatting sqref="M183">
    <cfRule type="duplicateValues" dxfId="98" priority="22"/>
  </conditionalFormatting>
  <conditionalFormatting sqref="M184">
    <cfRule type="duplicateValues" dxfId="97" priority="21"/>
  </conditionalFormatting>
  <conditionalFormatting sqref="M185:M188">
    <cfRule type="duplicateValues" dxfId="96" priority="20"/>
  </conditionalFormatting>
  <conditionalFormatting sqref="M189:M192">
    <cfRule type="duplicateValues" dxfId="95" priority="19"/>
  </conditionalFormatting>
  <conditionalFormatting sqref="M327:M1048576 M1 M77 M4:M7 M24:M38 M80:M93 M19:M22 M47:M49 M69:M70 M115:M135 M158:M164 M243:M261 M201:M232 M283:M291 M302:M313 M317 M52:M58 M166:M181">
    <cfRule type="duplicateValues" dxfId="94" priority="319"/>
  </conditionalFormatting>
  <conditionalFormatting sqref="M233">
    <cfRule type="duplicateValues" dxfId="93" priority="17"/>
  </conditionalFormatting>
  <conditionalFormatting sqref="M234">
    <cfRule type="duplicateValues" dxfId="92" priority="16"/>
  </conditionalFormatting>
  <conditionalFormatting sqref="M235">
    <cfRule type="duplicateValues" dxfId="91" priority="15"/>
  </conditionalFormatting>
  <conditionalFormatting sqref="M236">
    <cfRule type="duplicateValues" dxfId="90" priority="14"/>
  </conditionalFormatting>
  <conditionalFormatting sqref="M239">
    <cfRule type="duplicateValues" dxfId="89" priority="13"/>
  </conditionalFormatting>
  <conditionalFormatting sqref="M240">
    <cfRule type="duplicateValues" dxfId="88" priority="12"/>
  </conditionalFormatting>
  <conditionalFormatting sqref="M237">
    <cfRule type="duplicateValues" dxfId="87" priority="9"/>
  </conditionalFormatting>
  <conditionalFormatting sqref="M238">
    <cfRule type="duplicateValues" dxfId="86" priority="8"/>
  </conditionalFormatting>
  <conditionalFormatting sqref="M241">
    <cfRule type="duplicateValues" dxfId="85" priority="7"/>
  </conditionalFormatting>
  <conditionalFormatting sqref="M242">
    <cfRule type="duplicateValues" dxfId="84" priority="6"/>
  </conditionalFormatting>
  <conditionalFormatting sqref="M292:M301">
    <cfRule type="duplicateValues" dxfId="83" priority="4"/>
  </conditionalFormatting>
  <conditionalFormatting sqref="M314:M316">
    <cfRule type="duplicateValues" dxfId="82" priority="3"/>
  </conditionalFormatting>
  <conditionalFormatting sqref="M318:M321">
    <cfRule type="duplicateValues" dxfId="81" priority="320"/>
  </conditionalFormatting>
  <conditionalFormatting sqref="L319:L321">
    <cfRule type="duplicateValues" dxfId="80" priority="321"/>
  </conditionalFormatting>
  <conditionalFormatting sqref="K319:K321">
    <cfRule type="duplicateValues" dxfId="79" priority="322"/>
  </conditionalFormatting>
  <conditionalFormatting sqref="M326">
    <cfRule type="duplicateValues" dxfId="78" priority="2"/>
  </conditionalFormatting>
  <conditionalFormatting sqref="M136:M157">
    <cfRule type="duplicateValues" dxfId="77" priority="323"/>
  </conditionalFormatting>
  <conditionalFormatting sqref="M193:M200">
    <cfRule type="duplicateValues" dxfId="76" priority="324"/>
  </conditionalFormatting>
  <conditionalFormatting sqref="M262:M282">
    <cfRule type="duplicateValues" dxfId="75" priority="342"/>
  </conditionalFormatting>
  <conditionalFormatting sqref="M94:M114">
    <cfRule type="duplicateValues" dxfId="74" priority="343"/>
  </conditionalFormatting>
  <conditionalFormatting sqref="M59:M66">
    <cfRule type="duplicateValues" dxfId="73" priority="347"/>
  </conditionalFormatting>
  <pageMargins left="0" right="0" top="0" bottom="0" header="0.3" footer="0.3"/>
  <pageSetup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workbookViewId="0">
      <selection activeCell="K20" sqref="K20"/>
    </sheetView>
  </sheetViews>
  <sheetFormatPr defaultRowHeight="14.5" x14ac:dyDescent="0.35"/>
  <cols>
    <col min="2" max="2" width="19.36328125" customWidth="1"/>
    <col min="6" max="6" width="10.6328125" style="190" bestFit="1" customWidth="1"/>
  </cols>
  <sheetData>
    <row r="1" spans="1:12" x14ac:dyDescent="0.35">
      <c r="A1" s="176" t="s">
        <v>443</v>
      </c>
      <c r="B1" s="176"/>
      <c r="C1" s="203" t="s">
        <v>475</v>
      </c>
      <c r="H1" s="177" t="s">
        <v>444</v>
      </c>
      <c r="I1" s="178"/>
      <c r="J1" s="179"/>
    </row>
    <row r="2" spans="1:12" x14ac:dyDescent="0.35">
      <c r="H2" s="180" t="s">
        <v>445</v>
      </c>
      <c r="I2" s="181"/>
      <c r="J2" s="182"/>
    </row>
    <row r="3" spans="1:12" x14ac:dyDescent="0.35">
      <c r="A3">
        <v>40</v>
      </c>
      <c r="B3" s="183" t="s">
        <v>464</v>
      </c>
      <c r="C3" s="184">
        <f>SUM(A3*25)</f>
        <v>1000</v>
      </c>
      <c r="E3" s="190"/>
      <c r="H3" s="196" t="s">
        <v>446</v>
      </c>
      <c r="I3" s="197"/>
      <c r="J3" s="182"/>
    </row>
    <row r="4" spans="1:12" x14ac:dyDescent="0.35">
      <c r="B4" s="183" t="s">
        <v>473</v>
      </c>
      <c r="C4" s="200">
        <f>(C3+650)</f>
        <v>1650</v>
      </c>
      <c r="D4" t="s">
        <v>471</v>
      </c>
      <c r="E4" s="202">
        <f>(C4*0.7)</f>
        <v>1155</v>
      </c>
      <c r="H4" s="191" t="s">
        <v>447</v>
      </c>
      <c r="I4" s="192"/>
      <c r="J4" s="199"/>
    </row>
    <row r="5" spans="1:12" x14ac:dyDescent="0.35">
      <c r="A5" s="185" t="s">
        <v>448</v>
      </c>
      <c r="B5" s="185" t="s">
        <v>449</v>
      </c>
      <c r="C5" s="185"/>
      <c r="D5" s="185" t="s">
        <v>450</v>
      </c>
      <c r="E5" s="185"/>
      <c r="F5" s="198" t="s">
        <v>451</v>
      </c>
      <c r="H5" s="180" t="s">
        <v>452</v>
      </c>
      <c r="I5" s="181"/>
      <c r="J5" s="182"/>
    </row>
    <row r="6" spans="1:12" x14ac:dyDescent="0.35">
      <c r="A6">
        <v>1</v>
      </c>
      <c r="B6" t="s">
        <v>261</v>
      </c>
      <c r="D6">
        <v>15.997</v>
      </c>
      <c r="F6" s="190">
        <f>(I8*0.5)</f>
        <v>202.125</v>
      </c>
      <c r="H6" s="186" t="s">
        <v>456</v>
      </c>
      <c r="I6" s="187"/>
      <c r="J6" s="112"/>
    </row>
    <row r="7" spans="1:12" ht="15" thickBot="1" x14ac:dyDescent="0.4">
      <c r="A7">
        <v>2</v>
      </c>
      <c r="B7" t="s">
        <v>250</v>
      </c>
      <c r="D7">
        <v>16.018999999999998</v>
      </c>
      <c r="F7" s="190">
        <f>(I8*0.3)</f>
        <v>121.27499999999999</v>
      </c>
    </row>
    <row r="8" spans="1:12" x14ac:dyDescent="0.35">
      <c r="A8">
        <v>3</v>
      </c>
      <c r="B8" t="s">
        <v>491</v>
      </c>
      <c r="D8">
        <v>16.318999999999999</v>
      </c>
      <c r="F8" s="190">
        <f>(I8*0.2)</f>
        <v>80.850000000000009</v>
      </c>
      <c r="H8" s="114" t="s">
        <v>457</v>
      </c>
      <c r="I8" s="193">
        <f>(E4*0.35)</f>
        <v>404.25</v>
      </c>
      <c r="J8" s="123"/>
    </row>
    <row r="9" spans="1:12" x14ac:dyDescent="0.35">
      <c r="A9" t="s">
        <v>40</v>
      </c>
      <c r="B9" t="s">
        <v>453</v>
      </c>
      <c r="D9" t="s">
        <v>454</v>
      </c>
      <c r="F9" s="190" t="s">
        <v>455</v>
      </c>
      <c r="H9" s="188" t="s">
        <v>458</v>
      </c>
      <c r="I9" s="194">
        <f>(E4*0.3)</f>
        <v>346.5</v>
      </c>
      <c r="J9" s="189"/>
    </row>
    <row r="10" spans="1:12" x14ac:dyDescent="0.35">
      <c r="A10" t="s">
        <v>40</v>
      </c>
      <c r="B10" t="s">
        <v>453</v>
      </c>
      <c r="D10" t="s">
        <v>454</v>
      </c>
      <c r="F10" s="190" t="s">
        <v>455</v>
      </c>
      <c r="H10" s="188" t="s">
        <v>459</v>
      </c>
      <c r="I10" s="194">
        <f>(E4*0.2)</f>
        <v>231</v>
      </c>
      <c r="J10" s="189"/>
    </row>
    <row r="11" spans="1:12" ht="15" thickBot="1" x14ac:dyDescent="0.4">
      <c r="A11" t="s">
        <v>40</v>
      </c>
      <c r="B11" t="s">
        <v>453</v>
      </c>
      <c r="D11" t="s">
        <v>454</v>
      </c>
      <c r="F11" s="190" t="s">
        <v>455</v>
      </c>
      <c r="H11" s="80" t="s">
        <v>460</v>
      </c>
      <c r="I11" s="195">
        <f>(E4*0.15)</f>
        <v>173.25</v>
      </c>
      <c r="J11" s="82"/>
    </row>
    <row r="12" spans="1:12" x14ac:dyDescent="0.35">
      <c r="A12" s="176" t="s">
        <v>461</v>
      </c>
      <c r="B12" s="185" t="s">
        <v>449</v>
      </c>
      <c r="C12" s="185"/>
      <c r="D12" s="185" t="s">
        <v>450</v>
      </c>
      <c r="E12" s="185"/>
      <c r="F12" s="198" t="s">
        <v>451</v>
      </c>
      <c r="L12" t="s">
        <v>40</v>
      </c>
    </row>
    <row r="13" spans="1:12" x14ac:dyDescent="0.35">
      <c r="A13">
        <v>1</v>
      </c>
      <c r="B13" t="s">
        <v>302</v>
      </c>
      <c r="D13">
        <v>16.555</v>
      </c>
      <c r="F13" s="190">
        <f>(I9*0.5)</f>
        <v>173.25</v>
      </c>
    </row>
    <row r="14" spans="1:12" x14ac:dyDescent="0.35">
      <c r="A14">
        <v>2</v>
      </c>
      <c r="B14" t="s">
        <v>320</v>
      </c>
      <c r="D14">
        <v>16.652999999999999</v>
      </c>
      <c r="F14" s="190">
        <f>(I9*0.3)</f>
        <v>103.95</v>
      </c>
    </row>
    <row r="15" spans="1:12" x14ac:dyDescent="0.35">
      <c r="A15">
        <v>3</v>
      </c>
      <c r="B15" t="s">
        <v>253</v>
      </c>
      <c r="D15">
        <v>16.824000000000002</v>
      </c>
      <c r="F15" s="190">
        <f>(I9*0.2)</f>
        <v>69.3</v>
      </c>
    </row>
    <row r="16" spans="1:12" x14ac:dyDescent="0.35">
      <c r="A16" t="s">
        <v>40</v>
      </c>
      <c r="B16" t="s">
        <v>453</v>
      </c>
      <c r="D16" t="s">
        <v>454</v>
      </c>
      <c r="F16" s="190" t="s">
        <v>455</v>
      </c>
    </row>
    <row r="17" spans="1:6" x14ac:dyDescent="0.35">
      <c r="A17" t="s">
        <v>40</v>
      </c>
      <c r="B17" t="s">
        <v>453</v>
      </c>
      <c r="D17" t="s">
        <v>454</v>
      </c>
      <c r="F17" s="190" t="s">
        <v>455</v>
      </c>
    </row>
    <row r="18" spans="1:6" x14ac:dyDescent="0.35">
      <c r="A18" t="s">
        <v>40</v>
      </c>
      <c r="B18" t="s">
        <v>453</v>
      </c>
      <c r="D18" t="s">
        <v>454</v>
      </c>
      <c r="F18" s="190" t="s">
        <v>455</v>
      </c>
    </row>
    <row r="19" spans="1:6" x14ac:dyDescent="0.35">
      <c r="A19" s="176" t="s">
        <v>462</v>
      </c>
      <c r="B19" s="185" t="s">
        <v>449</v>
      </c>
      <c r="C19" s="185"/>
      <c r="D19" s="185" t="s">
        <v>450</v>
      </c>
      <c r="E19" s="185"/>
      <c r="F19" s="198" t="s">
        <v>451</v>
      </c>
    </row>
    <row r="20" spans="1:6" x14ac:dyDescent="0.35">
      <c r="A20">
        <v>1</v>
      </c>
      <c r="B20" t="s">
        <v>282</v>
      </c>
      <c r="D20">
        <v>17.05</v>
      </c>
      <c r="F20" s="190">
        <f>(I10*0.5)</f>
        <v>115.5</v>
      </c>
    </row>
    <row r="21" spans="1:6" x14ac:dyDescent="0.35">
      <c r="A21">
        <v>2</v>
      </c>
      <c r="B21" t="s">
        <v>316</v>
      </c>
      <c r="D21">
        <v>17.062000000000001</v>
      </c>
      <c r="F21" s="190">
        <f>(I10*0.3)</f>
        <v>69.3</v>
      </c>
    </row>
    <row r="22" spans="1:6" x14ac:dyDescent="0.35">
      <c r="A22">
        <v>3</v>
      </c>
      <c r="B22" t="s">
        <v>492</v>
      </c>
      <c r="D22">
        <v>17.11</v>
      </c>
      <c r="F22" s="190">
        <f>(I10*0.2)</f>
        <v>46.2</v>
      </c>
    </row>
    <row r="23" spans="1:6" x14ac:dyDescent="0.35">
      <c r="A23" t="s">
        <v>40</v>
      </c>
      <c r="B23" t="s">
        <v>453</v>
      </c>
      <c r="D23" t="s">
        <v>454</v>
      </c>
      <c r="F23" s="190" t="s">
        <v>455</v>
      </c>
    </row>
    <row r="24" spans="1:6" x14ac:dyDescent="0.35">
      <c r="A24" t="s">
        <v>40</v>
      </c>
      <c r="B24" t="s">
        <v>453</v>
      </c>
      <c r="D24" t="s">
        <v>454</v>
      </c>
      <c r="F24" s="190" t="s">
        <v>455</v>
      </c>
    </row>
    <row r="25" spans="1:6" x14ac:dyDescent="0.35">
      <c r="A25" t="s">
        <v>40</v>
      </c>
      <c r="B25" t="s">
        <v>453</v>
      </c>
      <c r="D25" t="s">
        <v>454</v>
      </c>
      <c r="F25" s="190" t="s">
        <v>455</v>
      </c>
    </row>
    <row r="26" spans="1:6" x14ac:dyDescent="0.35">
      <c r="A26" s="176" t="s">
        <v>463</v>
      </c>
      <c r="B26" s="185" t="s">
        <v>449</v>
      </c>
      <c r="C26" s="185"/>
      <c r="D26" s="185" t="s">
        <v>450</v>
      </c>
      <c r="E26" s="185"/>
      <c r="F26" s="198" t="s">
        <v>451</v>
      </c>
    </row>
    <row r="27" spans="1:6" x14ac:dyDescent="0.35">
      <c r="A27">
        <v>1</v>
      </c>
      <c r="B27" t="s">
        <v>216</v>
      </c>
      <c r="D27">
        <v>18.068000000000001</v>
      </c>
      <c r="F27" s="190">
        <f>(I11*0.5)</f>
        <v>86.625</v>
      </c>
    </row>
    <row r="28" spans="1:6" x14ac:dyDescent="0.35">
      <c r="A28">
        <v>2</v>
      </c>
      <c r="B28" t="s">
        <v>340</v>
      </c>
      <c r="D28">
        <v>18.379000000000001</v>
      </c>
      <c r="F28" s="190">
        <f>(I11*0.3)</f>
        <v>51.975000000000001</v>
      </c>
    </row>
    <row r="29" spans="1:6" x14ac:dyDescent="0.35">
      <c r="A29">
        <v>3</v>
      </c>
      <c r="B29" t="s">
        <v>247</v>
      </c>
      <c r="D29">
        <v>18.532</v>
      </c>
      <c r="F29" s="190">
        <f>(I11*0.2)</f>
        <v>34.65</v>
      </c>
    </row>
    <row r="30" spans="1:6" x14ac:dyDescent="0.35">
      <c r="A30" t="s">
        <v>40</v>
      </c>
      <c r="B30" t="s">
        <v>453</v>
      </c>
      <c r="D30" t="s">
        <v>454</v>
      </c>
      <c r="F30" s="190" t="s">
        <v>455</v>
      </c>
    </row>
    <row r="31" spans="1:6" x14ac:dyDescent="0.35">
      <c r="A31" t="s">
        <v>40</v>
      </c>
      <c r="B31" t="s">
        <v>453</v>
      </c>
      <c r="D31" t="s">
        <v>454</v>
      </c>
      <c r="F31" s="190" t="s">
        <v>455</v>
      </c>
    </row>
    <row r="32" spans="1:6" x14ac:dyDescent="0.35">
      <c r="A32" t="s">
        <v>40</v>
      </c>
      <c r="B32" t="s">
        <v>453</v>
      </c>
      <c r="D32" t="s">
        <v>454</v>
      </c>
      <c r="F32" s="190" t="s">
        <v>455</v>
      </c>
    </row>
  </sheetData>
  <pageMargins left="0.7" right="0.7" top="0.75" bottom="0.75" header="0.3" footer="0.3"/>
  <pageSetup scale="7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workbookViewId="0">
      <selection activeCell="J21" sqref="J21"/>
    </sheetView>
  </sheetViews>
  <sheetFormatPr defaultRowHeight="14.5" x14ac:dyDescent="0.35"/>
  <cols>
    <col min="2" max="2" width="19.36328125" customWidth="1"/>
    <col min="6" max="6" width="10.6328125" style="190" bestFit="1" customWidth="1"/>
  </cols>
  <sheetData>
    <row r="1" spans="1:10" x14ac:dyDescent="0.35">
      <c r="A1" s="176" t="s">
        <v>443</v>
      </c>
      <c r="B1" s="176"/>
      <c r="C1" s="203" t="s">
        <v>476</v>
      </c>
      <c r="H1" s="177" t="s">
        <v>444</v>
      </c>
      <c r="I1" s="178"/>
      <c r="J1" s="179"/>
    </row>
    <row r="2" spans="1:10" x14ac:dyDescent="0.35">
      <c r="H2" s="196" t="s">
        <v>445</v>
      </c>
      <c r="I2" s="197"/>
      <c r="J2" s="182"/>
    </row>
    <row r="3" spans="1:10" x14ac:dyDescent="0.35">
      <c r="A3">
        <v>26</v>
      </c>
      <c r="B3" s="183" t="s">
        <v>464</v>
      </c>
      <c r="C3" s="184">
        <f>SUM(A3*25)</f>
        <v>650</v>
      </c>
      <c r="E3" s="201">
        <f>(C4*0.7)</f>
        <v>909.99999999999989</v>
      </c>
      <c r="H3" s="191" t="s">
        <v>446</v>
      </c>
      <c r="I3" s="192"/>
      <c r="J3" s="182"/>
    </row>
    <row r="4" spans="1:10" x14ac:dyDescent="0.35">
      <c r="B4" s="183" t="s">
        <v>474</v>
      </c>
      <c r="C4" s="200">
        <f>(C3+650)</f>
        <v>1300</v>
      </c>
      <c r="D4" t="s">
        <v>472</v>
      </c>
      <c r="H4" s="180" t="s">
        <v>447</v>
      </c>
      <c r="I4" s="181"/>
      <c r="J4" s="182"/>
    </row>
    <row r="5" spans="1:10" x14ac:dyDescent="0.35">
      <c r="A5" s="185" t="s">
        <v>448</v>
      </c>
      <c r="B5" s="185" t="s">
        <v>449</v>
      </c>
      <c r="C5" s="185"/>
      <c r="D5" s="185" t="s">
        <v>450</v>
      </c>
      <c r="E5" s="185"/>
      <c r="F5" s="198" t="s">
        <v>451</v>
      </c>
      <c r="H5" s="180" t="s">
        <v>452</v>
      </c>
      <c r="I5" s="181"/>
      <c r="J5" s="182"/>
    </row>
    <row r="6" spans="1:10" x14ac:dyDescent="0.35">
      <c r="A6">
        <v>1</v>
      </c>
      <c r="B6" t="s">
        <v>365</v>
      </c>
      <c r="D6">
        <v>15.593999999999999</v>
      </c>
      <c r="F6" s="190">
        <v>319</v>
      </c>
      <c r="H6" s="186" t="s">
        <v>456</v>
      </c>
      <c r="I6" s="187"/>
      <c r="J6" s="112"/>
    </row>
    <row r="7" spans="1:10" ht="15" thickBot="1" x14ac:dyDescent="0.4">
      <c r="A7" t="s">
        <v>40</v>
      </c>
      <c r="B7" t="s">
        <v>453</v>
      </c>
      <c r="D7" t="s">
        <v>454</v>
      </c>
      <c r="F7" s="190" t="s">
        <v>40</v>
      </c>
    </row>
    <row r="8" spans="1:10" x14ac:dyDescent="0.35">
      <c r="A8" t="s">
        <v>140</v>
      </c>
      <c r="B8" t="s">
        <v>453</v>
      </c>
      <c r="D8" t="s">
        <v>454</v>
      </c>
      <c r="F8" s="190" t="s">
        <v>455</v>
      </c>
      <c r="H8" s="114" t="s">
        <v>457</v>
      </c>
      <c r="I8" s="193">
        <f>(E3*0.35)</f>
        <v>318.49999999999994</v>
      </c>
      <c r="J8" s="123"/>
    </row>
    <row r="9" spans="1:10" x14ac:dyDescent="0.35">
      <c r="A9" t="s">
        <v>40</v>
      </c>
      <c r="B9" t="s">
        <v>453</v>
      </c>
      <c r="D9" t="s">
        <v>454</v>
      </c>
      <c r="F9" s="190" t="s">
        <v>455</v>
      </c>
      <c r="H9" s="188" t="s">
        <v>458</v>
      </c>
      <c r="I9" s="194">
        <f>(E3*0.3)</f>
        <v>272.99999999999994</v>
      </c>
      <c r="J9" s="189"/>
    </row>
    <row r="10" spans="1:10" x14ac:dyDescent="0.35">
      <c r="A10" t="s">
        <v>40</v>
      </c>
      <c r="B10" t="s">
        <v>453</v>
      </c>
      <c r="D10" t="s">
        <v>454</v>
      </c>
      <c r="F10" s="190" t="s">
        <v>455</v>
      </c>
      <c r="H10" s="188" t="s">
        <v>459</v>
      </c>
      <c r="I10" s="194">
        <f>(E3*0.2)</f>
        <v>182</v>
      </c>
      <c r="J10" s="189"/>
    </row>
    <row r="11" spans="1:10" ht="15" thickBot="1" x14ac:dyDescent="0.4">
      <c r="A11" t="s">
        <v>40</v>
      </c>
      <c r="B11" t="s">
        <v>453</v>
      </c>
      <c r="D11" t="s">
        <v>454</v>
      </c>
      <c r="F11" s="190" t="s">
        <v>455</v>
      </c>
      <c r="H11" s="80" t="s">
        <v>460</v>
      </c>
      <c r="I11" s="195">
        <f>(E3*0.15)</f>
        <v>136.49999999999997</v>
      </c>
      <c r="J11" s="82"/>
    </row>
    <row r="12" spans="1:10" x14ac:dyDescent="0.35">
      <c r="A12" s="176" t="s">
        <v>461</v>
      </c>
      <c r="B12" s="185" t="s">
        <v>449</v>
      </c>
      <c r="C12" s="185"/>
      <c r="D12" s="185" t="s">
        <v>450</v>
      </c>
      <c r="E12" s="185"/>
      <c r="F12" s="198" t="s">
        <v>451</v>
      </c>
    </row>
    <row r="13" spans="1:10" x14ac:dyDescent="0.35">
      <c r="A13">
        <v>1</v>
      </c>
      <c r="B13" t="s">
        <v>370</v>
      </c>
      <c r="D13">
        <v>16.257000000000001</v>
      </c>
      <c r="F13" s="190">
        <v>273</v>
      </c>
    </row>
    <row r="14" spans="1:10" x14ac:dyDescent="0.35">
      <c r="A14" t="s">
        <v>40</v>
      </c>
      <c r="B14" t="s">
        <v>453</v>
      </c>
      <c r="D14" t="s">
        <v>454</v>
      </c>
      <c r="F14" s="190" t="s">
        <v>40</v>
      </c>
    </row>
    <row r="15" spans="1:10" x14ac:dyDescent="0.35">
      <c r="A15" t="s">
        <v>40</v>
      </c>
      <c r="B15" t="s">
        <v>453</v>
      </c>
      <c r="D15" t="s">
        <v>454</v>
      </c>
      <c r="F15" s="190" t="s">
        <v>455</v>
      </c>
    </row>
    <row r="16" spans="1:10" x14ac:dyDescent="0.35">
      <c r="A16" t="s">
        <v>40</v>
      </c>
      <c r="B16" t="s">
        <v>453</v>
      </c>
      <c r="D16" t="s">
        <v>454</v>
      </c>
      <c r="F16" s="190" t="s">
        <v>455</v>
      </c>
    </row>
    <row r="17" spans="1:6" x14ac:dyDescent="0.35">
      <c r="A17" t="s">
        <v>40</v>
      </c>
      <c r="B17" t="s">
        <v>453</v>
      </c>
      <c r="D17" t="s">
        <v>454</v>
      </c>
      <c r="F17" s="190" t="s">
        <v>455</v>
      </c>
    </row>
    <row r="18" spans="1:6" x14ac:dyDescent="0.35">
      <c r="A18" t="s">
        <v>40</v>
      </c>
      <c r="B18" t="s">
        <v>453</v>
      </c>
      <c r="D18" t="s">
        <v>454</v>
      </c>
      <c r="F18" s="190" t="s">
        <v>455</v>
      </c>
    </row>
    <row r="19" spans="1:6" x14ac:dyDescent="0.35">
      <c r="A19" s="176" t="s">
        <v>462</v>
      </c>
      <c r="B19" s="185" t="s">
        <v>449</v>
      </c>
      <c r="C19" s="185"/>
      <c r="D19" s="185" t="s">
        <v>450</v>
      </c>
      <c r="E19" s="185"/>
      <c r="F19" s="198" t="s">
        <v>451</v>
      </c>
    </row>
    <row r="20" spans="1:6" x14ac:dyDescent="0.35">
      <c r="A20">
        <v>1</v>
      </c>
      <c r="B20" t="s">
        <v>364</v>
      </c>
      <c r="D20">
        <v>16.690000000000001</v>
      </c>
      <c r="F20" s="190">
        <f>(I10*0.6)</f>
        <v>109.2</v>
      </c>
    </row>
    <row r="21" spans="1:6" x14ac:dyDescent="0.35">
      <c r="A21">
        <v>2</v>
      </c>
      <c r="B21" t="s">
        <v>368</v>
      </c>
      <c r="D21">
        <v>16.806000000000001</v>
      </c>
      <c r="F21" s="190">
        <f>(182*0.4)</f>
        <v>72.8</v>
      </c>
    </row>
    <row r="22" spans="1:6" x14ac:dyDescent="0.35">
      <c r="A22" t="s">
        <v>40</v>
      </c>
      <c r="B22" t="s">
        <v>453</v>
      </c>
      <c r="D22" t="s">
        <v>454</v>
      </c>
      <c r="F22" s="190" t="s">
        <v>455</v>
      </c>
    </row>
    <row r="23" spans="1:6" x14ac:dyDescent="0.35">
      <c r="A23" t="s">
        <v>40</v>
      </c>
      <c r="B23" t="s">
        <v>453</v>
      </c>
      <c r="D23" t="s">
        <v>454</v>
      </c>
      <c r="F23" s="190" t="s">
        <v>455</v>
      </c>
    </row>
    <row r="24" spans="1:6" x14ac:dyDescent="0.35">
      <c r="A24" t="s">
        <v>40</v>
      </c>
      <c r="B24" t="s">
        <v>453</v>
      </c>
      <c r="D24" t="s">
        <v>454</v>
      </c>
      <c r="F24" s="190" t="s">
        <v>455</v>
      </c>
    </row>
    <row r="25" spans="1:6" x14ac:dyDescent="0.35">
      <c r="A25" t="s">
        <v>40</v>
      </c>
      <c r="B25" t="s">
        <v>453</v>
      </c>
      <c r="D25" t="s">
        <v>454</v>
      </c>
      <c r="F25" s="190" t="s">
        <v>455</v>
      </c>
    </row>
    <row r="26" spans="1:6" x14ac:dyDescent="0.35">
      <c r="A26" s="176" t="s">
        <v>463</v>
      </c>
      <c r="B26" s="185" t="s">
        <v>449</v>
      </c>
      <c r="C26" s="185"/>
      <c r="D26" s="185" t="s">
        <v>450</v>
      </c>
      <c r="E26" s="185"/>
      <c r="F26" s="198" t="s">
        <v>451</v>
      </c>
    </row>
    <row r="27" spans="1:6" x14ac:dyDescent="0.35">
      <c r="A27">
        <v>1</v>
      </c>
      <c r="B27" t="s">
        <v>497</v>
      </c>
      <c r="D27">
        <v>17.681999999999999</v>
      </c>
      <c r="F27" s="190">
        <f>(I11*0.6)</f>
        <v>81.899999999999977</v>
      </c>
    </row>
    <row r="28" spans="1:6" x14ac:dyDescent="0.35">
      <c r="A28">
        <v>2</v>
      </c>
      <c r="B28" t="s">
        <v>380</v>
      </c>
      <c r="D28">
        <v>18.053000000000001</v>
      </c>
      <c r="F28" s="190">
        <f>(I11*0.4)</f>
        <v>54.599999999999994</v>
      </c>
    </row>
    <row r="29" spans="1:6" x14ac:dyDescent="0.35">
      <c r="A29" t="s">
        <v>40</v>
      </c>
      <c r="B29" t="s">
        <v>453</v>
      </c>
      <c r="D29" t="s">
        <v>454</v>
      </c>
      <c r="F29" s="190" t="s">
        <v>455</v>
      </c>
    </row>
    <row r="30" spans="1:6" x14ac:dyDescent="0.35">
      <c r="A30" t="s">
        <v>40</v>
      </c>
      <c r="B30" t="s">
        <v>453</v>
      </c>
      <c r="D30" t="s">
        <v>454</v>
      </c>
      <c r="F30" s="190" t="s">
        <v>455</v>
      </c>
    </row>
    <row r="31" spans="1:6" x14ac:dyDescent="0.35">
      <c r="A31" t="s">
        <v>40</v>
      </c>
      <c r="B31" t="s">
        <v>453</v>
      </c>
      <c r="D31" t="s">
        <v>454</v>
      </c>
      <c r="F31" s="190" t="s">
        <v>455</v>
      </c>
    </row>
    <row r="32" spans="1:6" x14ac:dyDescent="0.35">
      <c r="A32" t="s">
        <v>40</v>
      </c>
      <c r="B32" t="s">
        <v>453</v>
      </c>
      <c r="D32" t="s">
        <v>454</v>
      </c>
      <c r="F32" s="190" t="s">
        <v>455</v>
      </c>
    </row>
  </sheetData>
  <pageMargins left="0.7" right="0.7" top="0.75" bottom="0.75" header="0.3" footer="0.3"/>
  <pageSetup scale="91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workbookViewId="0">
      <selection activeCell="T20" sqref="T20"/>
    </sheetView>
  </sheetViews>
  <sheetFormatPr defaultRowHeight="14.5" x14ac:dyDescent="0.35"/>
  <cols>
    <col min="1" max="1" width="2.7265625" style="211" bestFit="1" customWidth="1"/>
    <col min="2" max="2" width="5.90625" style="211" bestFit="1" customWidth="1"/>
    <col min="3" max="3" width="6.453125" style="211" bestFit="1" customWidth="1"/>
    <col min="4" max="4" width="4.453125" style="211" customWidth="1"/>
    <col min="5" max="5" width="3.6328125" style="211" bestFit="1" customWidth="1"/>
    <col min="6" max="6" width="3.36328125" style="211" bestFit="1" customWidth="1"/>
    <col min="7" max="7" width="19.7265625" style="211" customWidth="1"/>
    <col min="8" max="8" width="3.1796875" style="211" bestFit="1" customWidth="1"/>
    <col min="9" max="9" width="4.90625" style="211" bestFit="1" customWidth="1"/>
    <col min="10" max="10" width="11.54296875" style="211" bestFit="1" customWidth="1"/>
    <col min="11" max="11" width="4.90625" style="211" bestFit="1" customWidth="1"/>
    <col min="12" max="12" width="6.81640625" style="211" bestFit="1" customWidth="1"/>
    <col min="13" max="13" width="6.08984375" style="211" bestFit="1" customWidth="1"/>
    <col min="14" max="14" width="4.90625" style="211" bestFit="1" customWidth="1"/>
    <col min="15" max="15" width="8.1796875" style="211" bestFit="1" customWidth="1"/>
    <col min="16" max="16384" width="8.7265625" style="211"/>
  </cols>
  <sheetData>
    <row r="1" spans="1:19" x14ac:dyDescent="0.35">
      <c r="A1" s="207" t="s">
        <v>40</v>
      </c>
      <c r="B1" s="207"/>
      <c r="C1" s="207"/>
      <c r="D1" s="208"/>
      <c r="E1" s="208"/>
      <c r="F1" s="208"/>
      <c r="G1" s="209" t="s">
        <v>28</v>
      </c>
      <c r="H1" s="210"/>
      <c r="I1" s="210"/>
      <c r="J1" s="210"/>
      <c r="K1" s="210"/>
      <c r="L1" s="210"/>
      <c r="M1" s="210"/>
      <c r="N1" s="210"/>
      <c r="O1" s="210"/>
    </row>
    <row r="2" spans="1:19" x14ac:dyDescent="0.35">
      <c r="A2" s="207" t="s">
        <v>40</v>
      </c>
      <c r="B2" s="207"/>
      <c r="C2" s="207"/>
      <c r="D2" s="212"/>
      <c r="E2" s="213">
        <v>82</v>
      </c>
      <c r="F2" s="213"/>
      <c r="G2" s="214" t="s">
        <v>4</v>
      </c>
      <c r="H2" s="214"/>
      <c r="I2" s="214"/>
      <c r="J2" s="214" t="s">
        <v>5</v>
      </c>
      <c r="K2" s="214" t="s">
        <v>6</v>
      </c>
      <c r="L2" s="214" t="s">
        <v>122</v>
      </c>
      <c r="M2" s="214" t="s">
        <v>5</v>
      </c>
      <c r="N2" s="214" t="s">
        <v>6</v>
      </c>
      <c r="O2" s="215"/>
    </row>
    <row r="3" spans="1:19" x14ac:dyDescent="0.35">
      <c r="A3" s="207" t="s">
        <v>40</v>
      </c>
      <c r="B3" s="216" t="s">
        <v>437</v>
      </c>
      <c r="C3" s="216" t="s">
        <v>436</v>
      </c>
      <c r="D3" s="217"/>
      <c r="E3" s="217"/>
      <c r="F3" s="217"/>
      <c r="G3" s="218"/>
      <c r="H3" s="218"/>
      <c r="I3" s="218"/>
      <c r="J3" s="218" t="s">
        <v>2</v>
      </c>
      <c r="K3" s="218"/>
      <c r="L3" s="218"/>
      <c r="M3" s="218" t="s">
        <v>3</v>
      </c>
      <c r="N3" s="218"/>
      <c r="O3" s="218" t="s">
        <v>166</v>
      </c>
    </row>
    <row r="4" spans="1:19" ht="16" customHeight="1" x14ac:dyDescent="0.35">
      <c r="A4" s="207" t="s">
        <v>41</v>
      </c>
      <c r="B4" s="230" t="s">
        <v>439</v>
      </c>
      <c r="C4" s="219"/>
      <c r="D4" s="220" t="s">
        <v>210</v>
      </c>
      <c r="E4" s="221" t="s">
        <v>46</v>
      </c>
      <c r="F4" s="221" t="s">
        <v>57</v>
      </c>
      <c r="G4" s="222" t="s">
        <v>261</v>
      </c>
      <c r="H4" s="218"/>
      <c r="I4" s="218"/>
      <c r="J4" s="250">
        <v>15.997</v>
      </c>
      <c r="K4" s="224"/>
      <c r="L4" s="224">
        <f t="shared" ref="L4:L43" si="0">SUM(J4:K4)</f>
        <v>15.997</v>
      </c>
      <c r="M4" s="225">
        <v>10</v>
      </c>
      <c r="N4" s="226"/>
      <c r="O4" s="224">
        <f t="shared" ref="O4:O43" si="1">SUM(M4:N4)</f>
        <v>10</v>
      </c>
      <c r="P4" s="234" t="s">
        <v>479</v>
      </c>
      <c r="R4" s="211">
        <v>15.997</v>
      </c>
      <c r="S4" s="211" t="s">
        <v>448</v>
      </c>
    </row>
    <row r="5" spans="1:19" ht="15.5" x14ac:dyDescent="0.35">
      <c r="A5" s="207" t="s">
        <v>41</v>
      </c>
      <c r="B5" s="230" t="s">
        <v>439</v>
      </c>
      <c r="C5" s="219"/>
      <c r="D5" s="220" t="s">
        <v>210</v>
      </c>
      <c r="E5" s="221" t="s">
        <v>46</v>
      </c>
      <c r="F5" s="221" t="s">
        <v>57</v>
      </c>
      <c r="G5" s="222" t="s">
        <v>250</v>
      </c>
      <c r="H5" s="218"/>
      <c r="I5" s="218"/>
      <c r="J5" s="250">
        <v>16.018999999999998</v>
      </c>
      <c r="K5" s="224"/>
      <c r="L5" s="224">
        <f t="shared" si="0"/>
        <v>16.018999999999998</v>
      </c>
      <c r="M5" s="225">
        <v>9</v>
      </c>
      <c r="N5" s="226"/>
      <c r="O5" s="224">
        <f t="shared" si="1"/>
        <v>9</v>
      </c>
      <c r="P5" s="234" t="s">
        <v>480</v>
      </c>
      <c r="R5" s="232">
        <v>0.5</v>
      </c>
    </row>
    <row r="6" spans="1:19" ht="15.5" x14ac:dyDescent="0.35">
      <c r="A6" s="207" t="s">
        <v>41</v>
      </c>
      <c r="B6" s="230" t="s">
        <v>439</v>
      </c>
      <c r="C6" s="219"/>
      <c r="D6" s="220" t="s">
        <v>208</v>
      </c>
      <c r="E6" s="221" t="s">
        <v>46</v>
      </c>
      <c r="F6" s="221" t="s">
        <v>57</v>
      </c>
      <c r="G6" s="222" t="s">
        <v>314</v>
      </c>
      <c r="H6" s="218"/>
      <c r="I6" s="218"/>
      <c r="J6" s="250">
        <v>16.318999999999999</v>
      </c>
      <c r="K6" s="224"/>
      <c r="L6" s="224">
        <f t="shared" si="0"/>
        <v>16.318999999999999</v>
      </c>
      <c r="M6" s="225">
        <v>8</v>
      </c>
      <c r="N6" s="226"/>
      <c r="O6" s="224">
        <f t="shared" si="1"/>
        <v>8</v>
      </c>
      <c r="P6" s="234" t="s">
        <v>481</v>
      </c>
      <c r="R6" s="211">
        <f>SUM(R4:R5)</f>
        <v>16.497</v>
      </c>
      <c r="S6" s="211" t="s">
        <v>461</v>
      </c>
    </row>
    <row r="7" spans="1:19" ht="15.5" x14ac:dyDescent="0.35">
      <c r="A7" s="207" t="s">
        <v>41</v>
      </c>
      <c r="B7" s="230" t="s">
        <v>439</v>
      </c>
      <c r="C7" s="219"/>
      <c r="D7" s="220" t="s">
        <v>208</v>
      </c>
      <c r="E7" s="227" t="s">
        <v>46</v>
      </c>
      <c r="F7" s="227" t="s">
        <v>57</v>
      </c>
      <c r="G7" s="222" t="s">
        <v>285</v>
      </c>
      <c r="H7" s="218"/>
      <c r="I7" s="218"/>
      <c r="J7" s="246">
        <v>16.356999999999999</v>
      </c>
      <c r="K7" s="228"/>
      <c r="L7" s="224">
        <f t="shared" si="0"/>
        <v>16.356999999999999</v>
      </c>
      <c r="M7" s="225">
        <v>7</v>
      </c>
      <c r="N7" s="218"/>
      <c r="O7" s="224">
        <f t="shared" si="1"/>
        <v>7</v>
      </c>
      <c r="R7" s="232">
        <v>0.5</v>
      </c>
    </row>
    <row r="8" spans="1:19" ht="15.5" x14ac:dyDescent="0.35">
      <c r="A8" s="207" t="s">
        <v>41</v>
      </c>
      <c r="B8" s="230" t="s">
        <v>439</v>
      </c>
      <c r="C8" s="219"/>
      <c r="D8" s="220" t="s">
        <v>211</v>
      </c>
      <c r="E8" s="227" t="s">
        <v>46</v>
      </c>
      <c r="F8" s="227" t="s">
        <v>57</v>
      </c>
      <c r="G8" s="222" t="s">
        <v>220</v>
      </c>
      <c r="H8" s="218"/>
      <c r="I8" s="218"/>
      <c r="J8" s="246">
        <v>16.391999999999999</v>
      </c>
      <c r="K8" s="224"/>
      <c r="L8" s="224">
        <f t="shared" si="0"/>
        <v>16.391999999999999</v>
      </c>
      <c r="M8" s="225">
        <v>6</v>
      </c>
      <c r="N8" s="226"/>
      <c r="O8" s="224">
        <f t="shared" si="1"/>
        <v>6</v>
      </c>
      <c r="R8" s="211">
        <f>SUM(R6:R7)</f>
        <v>16.997</v>
      </c>
      <c r="S8" s="211" t="s">
        <v>462</v>
      </c>
    </row>
    <row r="9" spans="1:19" ht="15.5" x14ac:dyDescent="0.35">
      <c r="A9" s="207" t="s">
        <v>41</v>
      </c>
      <c r="B9" s="230" t="s">
        <v>439</v>
      </c>
      <c r="C9" s="219"/>
      <c r="D9" s="220" t="s">
        <v>208</v>
      </c>
      <c r="E9" s="227" t="s">
        <v>46</v>
      </c>
      <c r="F9" s="227" t="s">
        <v>57</v>
      </c>
      <c r="G9" s="222" t="s">
        <v>224</v>
      </c>
      <c r="H9" s="218"/>
      <c r="I9" s="218"/>
      <c r="J9" s="246">
        <v>16.433</v>
      </c>
      <c r="K9" s="228"/>
      <c r="L9" s="224">
        <f t="shared" si="0"/>
        <v>16.433</v>
      </c>
      <c r="M9" s="225">
        <v>4</v>
      </c>
      <c r="N9" s="218"/>
      <c r="O9" s="224">
        <f t="shared" si="1"/>
        <v>4</v>
      </c>
      <c r="R9" s="232">
        <v>1</v>
      </c>
    </row>
    <row r="10" spans="1:19" ht="15.5" x14ac:dyDescent="0.35">
      <c r="A10" s="207" t="s">
        <v>41</v>
      </c>
      <c r="B10" s="230" t="s">
        <v>439</v>
      </c>
      <c r="C10" s="219"/>
      <c r="D10" s="220" t="s">
        <v>208</v>
      </c>
      <c r="E10" s="221" t="s">
        <v>46</v>
      </c>
      <c r="F10" s="221" t="s">
        <v>57</v>
      </c>
      <c r="G10" s="222" t="s">
        <v>302</v>
      </c>
      <c r="H10" s="218"/>
      <c r="I10" s="218"/>
      <c r="J10" s="248">
        <v>16.555</v>
      </c>
      <c r="K10" s="224"/>
      <c r="L10" s="224">
        <f t="shared" si="0"/>
        <v>16.555</v>
      </c>
      <c r="M10" s="225">
        <v>3</v>
      </c>
      <c r="N10" s="218"/>
      <c r="O10" s="224">
        <f t="shared" si="1"/>
        <v>3</v>
      </c>
      <c r="P10" s="235" t="s">
        <v>482</v>
      </c>
      <c r="R10" s="211">
        <f ca="1">SUM(R8:R10)</f>
        <v>17.997</v>
      </c>
      <c r="S10" s="211" t="s">
        <v>463</v>
      </c>
    </row>
    <row r="11" spans="1:19" ht="15.5" x14ac:dyDescent="0.35">
      <c r="A11" s="207" t="s">
        <v>41</v>
      </c>
      <c r="B11" s="230" t="s">
        <v>439</v>
      </c>
      <c r="C11" s="219"/>
      <c r="D11" s="220" t="s">
        <v>207</v>
      </c>
      <c r="E11" s="221" t="s">
        <v>46</v>
      </c>
      <c r="F11" s="221" t="s">
        <v>57</v>
      </c>
      <c r="G11" s="222" t="s">
        <v>320</v>
      </c>
      <c r="H11" s="218"/>
      <c r="I11" s="218"/>
      <c r="J11" s="248">
        <v>16.652999999999999</v>
      </c>
      <c r="K11" s="224"/>
      <c r="L11" s="224">
        <f t="shared" si="0"/>
        <v>16.652999999999999</v>
      </c>
      <c r="M11" s="225">
        <v>2</v>
      </c>
      <c r="N11" s="226"/>
      <c r="O11" s="224">
        <f t="shared" si="1"/>
        <v>2</v>
      </c>
      <c r="P11" s="235" t="s">
        <v>483</v>
      </c>
      <c r="R11" s="211" t="s">
        <v>40</v>
      </c>
    </row>
    <row r="12" spans="1:19" ht="15.5" x14ac:dyDescent="0.35">
      <c r="A12" s="207" t="s">
        <v>41</v>
      </c>
      <c r="B12" s="230" t="s">
        <v>439</v>
      </c>
      <c r="C12" s="219"/>
      <c r="D12" s="220" t="s">
        <v>207</v>
      </c>
      <c r="E12" s="221" t="s">
        <v>46</v>
      </c>
      <c r="F12" s="221" t="s">
        <v>57</v>
      </c>
      <c r="G12" s="222" t="s">
        <v>253</v>
      </c>
      <c r="H12" s="218"/>
      <c r="I12" s="218"/>
      <c r="J12" s="248">
        <v>16.824000000000002</v>
      </c>
      <c r="K12" s="224"/>
      <c r="L12" s="224">
        <f t="shared" si="0"/>
        <v>16.824000000000002</v>
      </c>
      <c r="M12" s="226"/>
      <c r="N12" s="226"/>
      <c r="O12" s="224">
        <f t="shared" si="1"/>
        <v>0</v>
      </c>
      <c r="P12" s="235" t="s">
        <v>484</v>
      </c>
    </row>
    <row r="13" spans="1:19" ht="15.5" x14ac:dyDescent="0.35">
      <c r="A13" s="207" t="s">
        <v>41</v>
      </c>
      <c r="B13" s="230" t="s">
        <v>439</v>
      </c>
      <c r="C13" s="219"/>
      <c r="D13" s="220" t="s">
        <v>210</v>
      </c>
      <c r="E13" s="229" t="s">
        <v>46</v>
      </c>
      <c r="F13" s="229" t="s">
        <v>57</v>
      </c>
      <c r="G13" s="222" t="s">
        <v>282</v>
      </c>
      <c r="H13" s="218"/>
      <c r="I13" s="218"/>
      <c r="J13" s="247">
        <v>17.05</v>
      </c>
      <c r="K13" s="228"/>
      <c r="L13" s="224">
        <f t="shared" si="0"/>
        <v>17.05</v>
      </c>
      <c r="M13" s="218"/>
      <c r="N13" s="218"/>
      <c r="O13" s="224">
        <f t="shared" si="1"/>
        <v>0</v>
      </c>
      <c r="P13" s="241" t="s">
        <v>485</v>
      </c>
    </row>
    <row r="14" spans="1:19" ht="15.5" x14ac:dyDescent="0.35">
      <c r="A14" s="207" t="s">
        <v>41</v>
      </c>
      <c r="B14" s="230" t="s">
        <v>439</v>
      </c>
      <c r="C14" s="219"/>
      <c r="D14" s="220" t="s">
        <v>208</v>
      </c>
      <c r="E14" s="221" t="s">
        <v>46</v>
      </c>
      <c r="F14" s="221" t="s">
        <v>57</v>
      </c>
      <c r="G14" s="222" t="s">
        <v>316</v>
      </c>
      <c r="H14" s="218"/>
      <c r="I14" s="218"/>
      <c r="J14" s="247">
        <v>17.062000000000001</v>
      </c>
      <c r="K14" s="224"/>
      <c r="L14" s="224">
        <f t="shared" si="0"/>
        <v>17.062000000000001</v>
      </c>
      <c r="M14" s="226"/>
      <c r="N14" s="226"/>
      <c r="O14" s="224">
        <f t="shared" si="1"/>
        <v>0</v>
      </c>
      <c r="P14" s="241" t="s">
        <v>486</v>
      </c>
    </row>
    <row r="15" spans="1:19" ht="15.5" x14ac:dyDescent="0.35">
      <c r="A15" s="207" t="s">
        <v>41</v>
      </c>
      <c r="B15" s="230" t="s">
        <v>439</v>
      </c>
      <c r="C15" s="219"/>
      <c r="D15" s="220" t="s">
        <v>208</v>
      </c>
      <c r="E15" s="221" t="s">
        <v>46</v>
      </c>
      <c r="F15" s="221" t="s">
        <v>57</v>
      </c>
      <c r="G15" s="222" t="s">
        <v>324</v>
      </c>
      <c r="H15" s="218"/>
      <c r="I15" s="218"/>
      <c r="J15" s="247">
        <v>17.11</v>
      </c>
      <c r="K15" s="224"/>
      <c r="L15" s="224">
        <f t="shared" si="0"/>
        <v>17.11</v>
      </c>
      <c r="M15" s="226"/>
      <c r="N15" s="226"/>
      <c r="O15" s="224">
        <f t="shared" si="1"/>
        <v>0</v>
      </c>
      <c r="P15" s="241" t="s">
        <v>487</v>
      </c>
    </row>
    <row r="16" spans="1:19" ht="15.5" x14ac:dyDescent="0.35">
      <c r="A16" s="207" t="s">
        <v>41</v>
      </c>
      <c r="B16" s="230" t="s">
        <v>439</v>
      </c>
      <c r="C16" s="219"/>
      <c r="D16" s="220" t="s">
        <v>211</v>
      </c>
      <c r="E16" s="221" t="s">
        <v>46</v>
      </c>
      <c r="F16" s="221" t="s">
        <v>57</v>
      </c>
      <c r="G16" s="222" t="s">
        <v>175</v>
      </c>
      <c r="H16" s="218"/>
      <c r="I16" s="218"/>
      <c r="J16" s="246">
        <v>17.129000000000001</v>
      </c>
      <c r="K16" s="224"/>
      <c r="L16" s="224">
        <f t="shared" si="0"/>
        <v>17.129000000000001</v>
      </c>
      <c r="M16" s="226"/>
      <c r="N16" s="226"/>
      <c r="O16" s="224">
        <f t="shared" si="1"/>
        <v>0</v>
      </c>
    </row>
    <row r="17" spans="1:16" ht="15.5" x14ac:dyDescent="0.35">
      <c r="A17" s="207" t="s">
        <v>41</v>
      </c>
      <c r="B17" s="230" t="s">
        <v>439</v>
      </c>
      <c r="C17" s="219"/>
      <c r="D17" s="220" t="s">
        <v>208</v>
      </c>
      <c r="E17" s="221" t="s">
        <v>46</v>
      </c>
      <c r="F17" s="221" t="s">
        <v>57</v>
      </c>
      <c r="G17" s="222" t="s">
        <v>298</v>
      </c>
      <c r="H17" s="218"/>
      <c r="I17" s="218"/>
      <c r="J17" s="246">
        <v>17.274000000000001</v>
      </c>
      <c r="K17" s="224"/>
      <c r="L17" s="224">
        <f t="shared" si="0"/>
        <v>17.274000000000001</v>
      </c>
      <c r="M17" s="226"/>
      <c r="N17" s="226"/>
      <c r="O17" s="224">
        <f t="shared" si="1"/>
        <v>0</v>
      </c>
    </row>
    <row r="18" spans="1:16" ht="15.5" x14ac:dyDescent="0.35">
      <c r="A18" s="207" t="s">
        <v>41</v>
      </c>
      <c r="B18" s="230" t="s">
        <v>439</v>
      </c>
      <c r="C18" s="219"/>
      <c r="D18" s="220" t="s">
        <v>211</v>
      </c>
      <c r="E18" s="221" t="s">
        <v>46</v>
      </c>
      <c r="F18" s="221" t="s">
        <v>57</v>
      </c>
      <c r="G18" s="222" t="s">
        <v>258</v>
      </c>
      <c r="H18" s="218"/>
      <c r="I18" s="218"/>
      <c r="J18" s="246">
        <v>17.34</v>
      </c>
      <c r="K18" s="224"/>
      <c r="L18" s="224">
        <f t="shared" si="0"/>
        <v>17.34</v>
      </c>
      <c r="M18" s="226"/>
      <c r="N18" s="226"/>
      <c r="O18" s="224">
        <f t="shared" si="1"/>
        <v>0</v>
      </c>
    </row>
    <row r="19" spans="1:16" ht="15.5" x14ac:dyDescent="0.35">
      <c r="A19" s="207" t="s">
        <v>41</v>
      </c>
      <c r="B19" s="230" t="s">
        <v>439</v>
      </c>
      <c r="C19" s="219"/>
      <c r="D19" s="220" t="s">
        <v>207</v>
      </c>
      <c r="E19" s="221" t="s">
        <v>46</v>
      </c>
      <c r="F19" s="221" t="s">
        <v>57</v>
      </c>
      <c r="G19" s="222" t="s">
        <v>321</v>
      </c>
      <c r="H19" s="218"/>
      <c r="I19" s="218"/>
      <c r="J19" s="246">
        <v>17.809999999999999</v>
      </c>
      <c r="K19" s="224"/>
      <c r="L19" s="224">
        <f t="shared" si="0"/>
        <v>17.809999999999999</v>
      </c>
      <c r="M19" s="226"/>
      <c r="N19" s="226"/>
      <c r="O19" s="224">
        <f t="shared" si="1"/>
        <v>0</v>
      </c>
    </row>
    <row r="20" spans="1:16" ht="15.5" x14ac:dyDescent="0.35">
      <c r="A20" s="207" t="s">
        <v>41</v>
      </c>
      <c r="B20" s="230" t="s">
        <v>439</v>
      </c>
      <c r="C20" s="219"/>
      <c r="D20" s="220" t="s">
        <v>208</v>
      </c>
      <c r="E20" s="221" t="s">
        <v>46</v>
      </c>
      <c r="F20" s="221" t="s">
        <v>57</v>
      </c>
      <c r="G20" s="222" t="s">
        <v>295</v>
      </c>
      <c r="H20" s="218"/>
      <c r="I20" s="218"/>
      <c r="J20" s="246">
        <v>17.841999999999999</v>
      </c>
      <c r="K20" s="224"/>
      <c r="L20" s="224">
        <f t="shared" si="0"/>
        <v>17.841999999999999</v>
      </c>
      <c r="M20" s="218"/>
      <c r="N20" s="218"/>
      <c r="O20" s="224">
        <f t="shared" si="1"/>
        <v>0</v>
      </c>
    </row>
    <row r="21" spans="1:16" ht="15.5" x14ac:dyDescent="0.35">
      <c r="A21" s="207" t="s">
        <v>41</v>
      </c>
      <c r="B21" s="230" t="s">
        <v>439</v>
      </c>
      <c r="C21" s="219"/>
      <c r="D21" s="220" t="s">
        <v>210</v>
      </c>
      <c r="E21" s="227" t="s">
        <v>46</v>
      </c>
      <c r="F21" s="227" t="s">
        <v>57</v>
      </c>
      <c r="G21" s="222" t="s">
        <v>216</v>
      </c>
      <c r="H21" s="218"/>
      <c r="I21" s="218"/>
      <c r="J21" s="245">
        <v>18.068000000000001</v>
      </c>
      <c r="K21" s="224"/>
      <c r="L21" s="224">
        <f t="shared" si="0"/>
        <v>18.068000000000001</v>
      </c>
      <c r="M21" s="226"/>
      <c r="N21" s="226"/>
      <c r="O21" s="224">
        <f t="shared" si="1"/>
        <v>0</v>
      </c>
      <c r="P21" s="244" t="s">
        <v>488</v>
      </c>
    </row>
    <row r="22" spans="1:16" ht="15.5" x14ac:dyDescent="0.35">
      <c r="A22" s="207" t="s">
        <v>41</v>
      </c>
      <c r="B22" s="230" t="s">
        <v>439</v>
      </c>
      <c r="C22" s="219"/>
      <c r="D22" s="220" t="s">
        <v>208</v>
      </c>
      <c r="E22" s="229" t="s">
        <v>46</v>
      </c>
      <c r="F22" s="229" t="s">
        <v>57</v>
      </c>
      <c r="G22" s="222" t="s">
        <v>340</v>
      </c>
      <c r="H22" s="218"/>
      <c r="I22" s="218"/>
      <c r="J22" s="245">
        <v>18.379000000000001</v>
      </c>
      <c r="K22" s="228"/>
      <c r="L22" s="224">
        <f t="shared" si="0"/>
        <v>18.379000000000001</v>
      </c>
      <c r="M22" s="218"/>
      <c r="N22" s="218"/>
      <c r="O22" s="224">
        <f t="shared" si="1"/>
        <v>0</v>
      </c>
      <c r="P22" s="244" t="s">
        <v>489</v>
      </c>
    </row>
    <row r="23" spans="1:16" ht="15.5" x14ac:dyDescent="0.35">
      <c r="A23" s="207" t="s">
        <v>41</v>
      </c>
      <c r="B23" s="230" t="s">
        <v>439</v>
      </c>
      <c r="C23" s="219"/>
      <c r="D23" s="220" t="s">
        <v>210</v>
      </c>
      <c r="E23" s="221" t="s">
        <v>46</v>
      </c>
      <c r="F23" s="221" t="s">
        <v>57</v>
      </c>
      <c r="G23" s="222" t="s">
        <v>247</v>
      </c>
      <c r="H23" s="218"/>
      <c r="I23" s="218"/>
      <c r="J23" s="245">
        <v>18.532</v>
      </c>
      <c r="K23" s="224"/>
      <c r="L23" s="224">
        <f t="shared" si="0"/>
        <v>18.532</v>
      </c>
      <c r="M23" s="226"/>
      <c r="N23" s="226"/>
      <c r="O23" s="224">
        <f t="shared" si="1"/>
        <v>0</v>
      </c>
      <c r="P23" s="244" t="s">
        <v>490</v>
      </c>
    </row>
    <row r="24" spans="1:16" ht="15.5" x14ac:dyDescent="0.35">
      <c r="A24" s="207" t="s">
        <v>41</v>
      </c>
      <c r="B24" s="230" t="s">
        <v>439</v>
      </c>
      <c r="C24" s="219"/>
      <c r="D24" s="220" t="s">
        <v>211</v>
      </c>
      <c r="E24" s="221" t="s">
        <v>46</v>
      </c>
      <c r="F24" s="221" t="s">
        <v>57</v>
      </c>
      <c r="G24" s="222" t="s">
        <v>315</v>
      </c>
      <c r="H24" s="218"/>
      <c r="I24" s="218"/>
      <c r="J24" s="246">
        <v>18.77</v>
      </c>
      <c r="K24" s="224"/>
      <c r="L24" s="224">
        <f t="shared" si="0"/>
        <v>18.77</v>
      </c>
      <c r="M24" s="226"/>
      <c r="N24" s="226"/>
      <c r="O24" s="224">
        <f t="shared" si="1"/>
        <v>0</v>
      </c>
    </row>
    <row r="25" spans="1:16" ht="15.5" x14ac:dyDescent="0.35">
      <c r="A25" s="207" t="s">
        <v>41</v>
      </c>
      <c r="B25" s="230" t="s">
        <v>439</v>
      </c>
      <c r="C25" s="219"/>
      <c r="D25" s="220" t="s">
        <v>208</v>
      </c>
      <c r="E25" s="221" t="s">
        <v>46</v>
      </c>
      <c r="F25" s="221" t="s">
        <v>57</v>
      </c>
      <c r="G25" s="222" t="s">
        <v>307</v>
      </c>
      <c r="H25" s="218"/>
      <c r="I25" s="218"/>
      <c r="J25" s="246">
        <v>18.792000000000002</v>
      </c>
      <c r="K25" s="224"/>
      <c r="L25" s="224">
        <f t="shared" si="0"/>
        <v>18.792000000000002</v>
      </c>
      <c r="M25" s="226"/>
      <c r="N25" s="226"/>
      <c r="O25" s="224">
        <f t="shared" si="1"/>
        <v>0</v>
      </c>
    </row>
    <row r="26" spans="1:16" ht="15.5" x14ac:dyDescent="0.35">
      <c r="A26" s="207" t="s">
        <v>41</v>
      </c>
      <c r="B26" s="230" t="s">
        <v>439</v>
      </c>
      <c r="C26" s="219"/>
      <c r="D26" s="220" t="s">
        <v>208</v>
      </c>
      <c r="E26" s="229" t="s">
        <v>46</v>
      </c>
      <c r="F26" s="229" t="s">
        <v>57</v>
      </c>
      <c r="G26" s="222" t="s">
        <v>303</v>
      </c>
      <c r="H26" s="218"/>
      <c r="I26" s="218"/>
      <c r="J26" s="246">
        <v>19.414999999999999</v>
      </c>
      <c r="K26" s="228"/>
      <c r="L26" s="224">
        <f t="shared" si="0"/>
        <v>19.414999999999999</v>
      </c>
      <c r="M26" s="218"/>
      <c r="N26" s="218"/>
      <c r="O26" s="224">
        <f t="shared" si="1"/>
        <v>0</v>
      </c>
    </row>
    <row r="27" spans="1:16" ht="15.5" x14ac:dyDescent="0.35">
      <c r="A27" s="207" t="s">
        <v>41</v>
      </c>
      <c r="B27" s="230" t="s">
        <v>439</v>
      </c>
      <c r="C27" s="219"/>
      <c r="D27" s="220" t="s">
        <v>208</v>
      </c>
      <c r="E27" s="227" t="s">
        <v>46</v>
      </c>
      <c r="F27" s="227" t="s">
        <v>57</v>
      </c>
      <c r="G27" s="222" t="s">
        <v>100</v>
      </c>
      <c r="H27" s="218"/>
      <c r="I27" s="218"/>
      <c r="J27" s="246">
        <v>20.867000000000001</v>
      </c>
      <c r="K27" s="224"/>
      <c r="L27" s="224">
        <f t="shared" si="0"/>
        <v>20.867000000000001</v>
      </c>
      <c r="M27" s="226"/>
      <c r="N27" s="226"/>
      <c r="O27" s="224">
        <f t="shared" si="1"/>
        <v>0</v>
      </c>
    </row>
    <row r="28" spans="1:16" ht="15.5" x14ac:dyDescent="0.35">
      <c r="A28" s="207" t="s">
        <v>41</v>
      </c>
      <c r="B28" s="230" t="s">
        <v>439</v>
      </c>
      <c r="C28" s="219"/>
      <c r="D28" s="220" t="s">
        <v>208</v>
      </c>
      <c r="E28" s="229" t="s">
        <v>46</v>
      </c>
      <c r="F28" s="229" t="s">
        <v>57</v>
      </c>
      <c r="G28" s="222" t="s">
        <v>213</v>
      </c>
      <c r="H28" s="218"/>
      <c r="I28" s="218"/>
      <c r="J28" s="246">
        <v>20.908000000000001</v>
      </c>
      <c r="K28" s="228"/>
      <c r="L28" s="224">
        <f t="shared" si="0"/>
        <v>20.908000000000001</v>
      </c>
      <c r="M28" s="218"/>
      <c r="N28" s="218"/>
      <c r="O28" s="224">
        <f t="shared" si="1"/>
        <v>0</v>
      </c>
    </row>
    <row r="29" spans="1:16" ht="15.5" x14ac:dyDescent="0.35">
      <c r="A29" s="207" t="s">
        <v>41</v>
      </c>
      <c r="B29" s="230" t="s">
        <v>439</v>
      </c>
      <c r="C29" s="219"/>
      <c r="D29" s="220" t="s">
        <v>208</v>
      </c>
      <c r="E29" s="221" t="s">
        <v>46</v>
      </c>
      <c r="F29" s="221" t="s">
        <v>57</v>
      </c>
      <c r="G29" s="222" t="s">
        <v>312</v>
      </c>
      <c r="H29" s="218"/>
      <c r="I29" s="218"/>
      <c r="J29" s="246">
        <v>20.923999999999999</v>
      </c>
      <c r="K29" s="224"/>
      <c r="L29" s="224">
        <f t="shared" si="0"/>
        <v>20.923999999999999</v>
      </c>
      <c r="M29" s="226"/>
      <c r="N29" s="226"/>
      <c r="O29" s="224">
        <f t="shared" si="1"/>
        <v>0</v>
      </c>
    </row>
    <row r="30" spans="1:16" ht="15.5" x14ac:dyDescent="0.35">
      <c r="A30" s="207" t="s">
        <v>41</v>
      </c>
      <c r="B30" s="230" t="s">
        <v>439</v>
      </c>
      <c r="C30" s="219"/>
      <c r="D30" s="220" t="s">
        <v>210</v>
      </c>
      <c r="E30" s="227" t="s">
        <v>46</v>
      </c>
      <c r="F30" s="227" t="s">
        <v>57</v>
      </c>
      <c r="G30" s="222" t="s">
        <v>229</v>
      </c>
      <c r="H30" s="218"/>
      <c r="I30" s="218"/>
      <c r="J30" s="246">
        <v>21.311</v>
      </c>
      <c r="K30" s="228"/>
      <c r="L30" s="224">
        <f t="shared" si="0"/>
        <v>21.311</v>
      </c>
      <c r="M30" s="218"/>
      <c r="N30" s="218"/>
      <c r="O30" s="224">
        <f t="shared" si="1"/>
        <v>0</v>
      </c>
    </row>
    <row r="31" spans="1:16" ht="15.5" x14ac:dyDescent="0.35">
      <c r="A31" s="207" t="s">
        <v>41</v>
      </c>
      <c r="B31" s="230" t="s">
        <v>439</v>
      </c>
      <c r="C31" s="219"/>
      <c r="D31" s="220" t="s">
        <v>208</v>
      </c>
      <c r="E31" s="221" t="s">
        <v>46</v>
      </c>
      <c r="F31" s="221" t="s">
        <v>57</v>
      </c>
      <c r="G31" s="222" t="s">
        <v>319</v>
      </c>
      <c r="H31" s="218"/>
      <c r="I31" s="218"/>
      <c r="J31" s="246">
        <v>21.366</v>
      </c>
      <c r="K31" s="224"/>
      <c r="L31" s="224">
        <f t="shared" si="0"/>
        <v>21.366</v>
      </c>
      <c r="M31" s="226"/>
      <c r="N31" s="226"/>
      <c r="O31" s="224">
        <f t="shared" si="1"/>
        <v>0</v>
      </c>
    </row>
    <row r="32" spans="1:16" ht="15.5" x14ac:dyDescent="0.35">
      <c r="A32" s="207" t="s">
        <v>41</v>
      </c>
      <c r="B32" s="230" t="s">
        <v>439</v>
      </c>
      <c r="C32" s="219"/>
      <c r="D32" s="220" t="s">
        <v>208</v>
      </c>
      <c r="E32" s="221" t="s">
        <v>46</v>
      </c>
      <c r="F32" s="221" t="s">
        <v>57</v>
      </c>
      <c r="G32" s="222" t="s">
        <v>304</v>
      </c>
      <c r="H32" s="218"/>
      <c r="I32" s="218"/>
      <c r="J32" s="246">
        <v>21.585000000000001</v>
      </c>
      <c r="K32" s="224"/>
      <c r="L32" s="224">
        <f t="shared" si="0"/>
        <v>21.585000000000001</v>
      </c>
      <c r="M32" s="226"/>
      <c r="N32" s="226"/>
      <c r="O32" s="224">
        <f t="shared" si="1"/>
        <v>0</v>
      </c>
    </row>
    <row r="33" spans="1:15" ht="15.5" x14ac:dyDescent="0.35">
      <c r="A33" s="207" t="s">
        <v>41</v>
      </c>
      <c r="B33" s="230" t="s">
        <v>439</v>
      </c>
      <c r="C33" s="219"/>
      <c r="D33" s="220" t="s">
        <v>208</v>
      </c>
      <c r="E33" s="227" t="s">
        <v>46</v>
      </c>
      <c r="F33" s="227" t="s">
        <v>57</v>
      </c>
      <c r="G33" s="222" t="s">
        <v>288</v>
      </c>
      <c r="H33" s="218"/>
      <c r="I33" s="218"/>
      <c r="J33" s="246">
        <v>22.379000000000001</v>
      </c>
      <c r="K33" s="224"/>
      <c r="L33" s="224">
        <f t="shared" si="0"/>
        <v>22.379000000000001</v>
      </c>
      <c r="M33" s="226"/>
      <c r="N33" s="226"/>
      <c r="O33" s="224">
        <f t="shared" si="1"/>
        <v>0</v>
      </c>
    </row>
    <row r="34" spans="1:15" ht="15.5" x14ac:dyDescent="0.35">
      <c r="A34" s="207" t="s">
        <v>41</v>
      </c>
      <c r="B34" s="230" t="s">
        <v>439</v>
      </c>
      <c r="C34" s="219"/>
      <c r="D34" s="220" t="s">
        <v>207</v>
      </c>
      <c r="E34" s="227" t="s">
        <v>46</v>
      </c>
      <c r="F34" s="227" t="s">
        <v>57</v>
      </c>
      <c r="G34" s="222" t="s">
        <v>294</v>
      </c>
      <c r="H34" s="218"/>
      <c r="I34" s="218"/>
      <c r="J34" s="246">
        <v>23.616</v>
      </c>
      <c r="K34" s="224"/>
      <c r="L34" s="224">
        <f t="shared" si="0"/>
        <v>23.616</v>
      </c>
      <c r="M34" s="226"/>
      <c r="N34" s="226"/>
      <c r="O34" s="224">
        <f t="shared" si="1"/>
        <v>0</v>
      </c>
    </row>
    <row r="35" spans="1:15" ht="15.5" x14ac:dyDescent="0.35">
      <c r="A35" s="207" t="s">
        <v>41</v>
      </c>
      <c r="B35" s="230" t="s">
        <v>439</v>
      </c>
      <c r="C35" s="219"/>
      <c r="D35" s="220" t="s">
        <v>208</v>
      </c>
      <c r="E35" s="227" t="s">
        <v>46</v>
      </c>
      <c r="F35" s="227" t="s">
        <v>57</v>
      </c>
      <c r="G35" s="222" t="s">
        <v>232</v>
      </c>
      <c r="H35" s="218"/>
      <c r="I35" s="218"/>
      <c r="J35" s="246">
        <v>23.829000000000001</v>
      </c>
      <c r="K35" s="224"/>
      <c r="L35" s="224">
        <f t="shared" si="0"/>
        <v>23.829000000000001</v>
      </c>
      <c r="M35" s="226"/>
      <c r="N35" s="226"/>
      <c r="O35" s="224">
        <f t="shared" si="1"/>
        <v>0</v>
      </c>
    </row>
    <row r="36" spans="1:15" ht="15.5" x14ac:dyDescent="0.35">
      <c r="A36" s="207" t="s">
        <v>41</v>
      </c>
      <c r="B36" s="230" t="s">
        <v>439</v>
      </c>
      <c r="C36" s="219"/>
      <c r="D36" s="220" t="s">
        <v>208</v>
      </c>
      <c r="E36" s="227" t="s">
        <v>46</v>
      </c>
      <c r="F36" s="227" t="s">
        <v>57</v>
      </c>
      <c r="G36" s="222" t="s">
        <v>219</v>
      </c>
      <c r="H36" s="218"/>
      <c r="I36" s="218"/>
      <c r="J36" s="246">
        <v>26.241</v>
      </c>
      <c r="K36" s="224"/>
      <c r="L36" s="224">
        <f t="shared" si="0"/>
        <v>26.241</v>
      </c>
      <c r="M36" s="226"/>
      <c r="N36" s="226"/>
      <c r="O36" s="224">
        <f t="shared" si="1"/>
        <v>0</v>
      </c>
    </row>
    <row r="37" spans="1:15" ht="15.5" x14ac:dyDescent="0.35">
      <c r="A37" s="207" t="s">
        <v>41</v>
      </c>
      <c r="B37" s="230" t="s">
        <v>439</v>
      </c>
      <c r="C37" s="219"/>
      <c r="D37" s="220" t="s">
        <v>208</v>
      </c>
      <c r="E37" s="221" t="s">
        <v>46</v>
      </c>
      <c r="F37" s="221" t="s">
        <v>57</v>
      </c>
      <c r="G37" s="222" t="s">
        <v>310</v>
      </c>
      <c r="H37" s="218"/>
      <c r="I37" s="218"/>
      <c r="J37" s="246">
        <v>26.853999999999999</v>
      </c>
      <c r="K37" s="224"/>
      <c r="L37" s="224">
        <f t="shared" si="0"/>
        <v>26.853999999999999</v>
      </c>
      <c r="M37" s="226"/>
      <c r="N37" s="226"/>
      <c r="O37" s="224">
        <f t="shared" si="1"/>
        <v>0</v>
      </c>
    </row>
    <row r="38" spans="1:15" ht="15.5" x14ac:dyDescent="0.35">
      <c r="A38" s="207" t="s">
        <v>41</v>
      </c>
      <c r="B38" s="230" t="s">
        <v>439</v>
      </c>
      <c r="C38" s="219"/>
      <c r="D38" s="220" t="s">
        <v>208</v>
      </c>
      <c r="E38" s="229" t="s">
        <v>46</v>
      </c>
      <c r="F38" s="229" t="s">
        <v>57</v>
      </c>
      <c r="G38" s="222" t="s">
        <v>283</v>
      </c>
      <c r="H38" s="218"/>
      <c r="I38" s="218"/>
      <c r="J38" s="246">
        <v>27.713999999999999</v>
      </c>
      <c r="K38" s="228"/>
      <c r="L38" s="224">
        <f t="shared" si="0"/>
        <v>27.713999999999999</v>
      </c>
      <c r="M38" s="218"/>
      <c r="N38" s="218"/>
      <c r="O38" s="224">
        <f t="shared" si="1"/>
        <v>0</v>
      </c>
    </row>
    <row r="39" spans="1:15" ht="15.5" x14ac:dyDescent="0.35">
      <c r="A39" s="207" t="s">
        <v>41</v>
      </c>
      <c r="B39" s="230" t="s">
        <v>439</v>
      </c>
      <c r="C39" s="219"/>
      <c r="D39" s="220" t="s">
        <v>208</v>
      </c>
      <c r="E39" s="221" t="s">
        <v>46</v>
      </c>
      <c r="F39" s="221" t="s">
        <v>57</v>
      </c>
      <c r="G39" s="222" t="s">
        <v>317</v>
      </c>
      <c r="H39" s="218"/>
      <c r="I39" s="218"/>
      <c r="J39" s="246">
        <v>28.001000000000001</v>
      </c>
      <c r="K39" s="224"/>
      <c r="L39" s="224">
        <f t="shared" si="0"/>
        <v>28.001000000000001</v>
      </c>
      <c r="M39" s="226"/>
      <c r="N39" s="226"/>
      <c r="O39" s="224">
        <f t="shared" si="1"/>
        <v>0</v>
      </c>
    </row>
    <row r="40" spans="1:15" ht="15.5" x14ac:dyDescent="0.35">
      <c r="A40" s="207" t="s">
        <v>41</v>
      </c>
      <c r="B40" s="230" t="s">
        <v>439</v>
      </c>
      <c r="C40" s="219"/>
      <c r="D40" s="220" t="s">
        <v>208</v>
      </c>
      <c r="E40" s="221" t="s">
        <v>46</v>
      </c>
      <c r="F40" s="221" t="s">
        <v>57</v>
      </c>
      <c r="G40" s="222" t="s">
        <v>306</v>
      </c>
      <c r="H40" s="218"/>
      <c r="I40" s="218"/>
      <c r="J40" s="246">
        <v>28.599</v>
      </c>
      <c r="K40" s="224"/>
      <c r="L40" s="224">
        <f t="shared" si="0"/>
        <v>28.599</v>
      </c>
      <c r="M40" s="226"/>
      <c r="N40" s="226"/>
      <c r="O40" s="224">
        <f t="shared" si="1"/>
        <v>0</v>
      </c>
    </row>
    <row r="41" spans="1:15" ht="15.5" x14ac:dyDescent="0.35">
      <c r="A41" s="207" t="s">
        <v>41</v>
      </c>
      <c r="B41" s="230" t="s">
        <v>439</v>
      </c>
      <c r="C41" s="219"/>
      <c r="D41" s="220" t="s">
        <v>211</v>
      </c>
      <c r="E41" s="221" t="s">
        <v>46</v>
      </c>
      <c r="F41" s="221" t="s">
        <v>57</v>
      </c>
      <c r="G41" s="222" t="s">
        <v>238</v>
      </c>
      <c r="H41" s="218"/>
      <c r="I41" s="218"/>
      <c r="J41" s="246">
        <v>31.785</v>
      </c>
      <c r="K41" s="224"/>
      <c r="L41" s="224">
        <f t="shared" si="0"/>
        <v>31.785</v>
      </c>
      <c r="M41" s="226"/>
      <c r="N41" s="226"/>
      <c r="O41" s="224">
        <f t="shared" si="1"/>
        <v>0</v>
      </c>
    </row>
    <row r="42" spans="1:15" ht="15.5" x14ac:dyDescent="0.35">
      <c r="A42" s="207" t="s">
        <v>41</v>
      </c>
      <c r="B42" s="230" t="s">
        <v>439</v>
      </c>
      <c r="C42" s="219"/>
      <c r="D42" s="220" t="s">
        <v>208</v>
      </c>
      <c r="E42" s="227" t="s">
        <v>46</v>
      </c>
      <c r="F42" s="227" t="s">
        <v>57</v>
      </c>
      <c r="G42" s="222" t="s">
        <v>289</v>
      </c>
      <c r="H42" s="218"/>
      <c r="I42" s="218"/>
      <c r="J42" s="246">
        <v>100</v>
      </c>
      <c r="K42" s="224"/>
      <c r="L42" s="224">
        <f t="shared" si="0"/>
        <v>100</v>
      </c>
      <c r="M42" s="218"/>
      <c r="N42" s="218"/>
      <c r="O42" s="224">
        <f t="shared" si="1"/>
        <v>0</v>
      </c>
    </row>
    <row r="43" spans="1:15" ht="15.5" x14ac:dyDescent="0.35">
      <c r="A43" s="207" t="s">
        <v>41</v>
      </c>
      <c r="B43" s="230" t="s">
        <v>439</v>
      </c>
      <c r="C43" s="219"/>
      <c r="D43" s="220" t="s">
        <v>208</v>
      </c>
      <c r="E43" s="227" t="s">
        <v>46</v>
      </c>
      <c r="F43" s="227" t="s">
        <v>57</v>
      </c>
      <c r="G43" s="222" t="s">
        <v>218</v>
      </c>
      <c r="H43" s="218"/>
      <c r="I43" s="218"/>
      <c r="J43" s="246">
        <v>100</v>
      </c>
      <c r="K43" s="224"/>
      <c r="L43" s="224">
        <f t="shared" si="0"/>
        <v>100</v>
      </c>
      <c r="M43" s="226"/>
      <c r="N43" s="226"/>
      <c r="O43" s="224">
        <f t="shared" si="1"/>
        <v>0</v>
      </c>
    </row>
  </sheetData>
  <sortState ref="A4:O85">
    <sortCondition ref="B4:B85"/>
  </sortState>
  <pageMargins left="0.7" right="0.7" top="0.75" bottom="0.75" header="0.3" footer="0.3"/>
  <pageSetup scale="69" fitToHeight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workbookViewId="0">
      <selection sqref="A1:XFD1048576"/>
    </sheetView>
  </sheetViews>
  <sheetFormatPr defaultRowHeight="14.5" x14ac:dyDescent="0.35"/>
  <cols>
    <col min="1" max="1" width="4.7265625" style="211" bestFit="1" customWidth="1"/>
    <col min="2" max="2" width="4.1796875" style="211" customWidth="1"/>
    <col min="3" max="3" width="6.6328125" style="211" bestFit="1" customWidth="1"/>
    <col min="4" max="4" width="3.7265625" style="211" bestFit="1" customWidth="1"/>
    <col min="5" max="5" width="3.90625" style="211" bestFit="1" customWidth="1"/>
    <col min="6" max="6" width="22.6328125" style="211" bestFit="1" customWidth="1"/>
    <col min="7" max="7" width="7.08984375" style="211" bestFit="1" customWidth="1"/>
    <col min="8" max="8" width="4.90625" style="211" bestFit="1" customWidth="1"/>
    <col min="9" max="9" width="11.54296875" style="211" bestFit="1" customWidth="1"/>
    <col min="10" max="10" width="4.90625" style="211" bestFit="1" customWidth="1"/>
    <col min="11" max="11" width="6.81640625" style="211" bestFit="1" customWidth="1"/>
    <col min="12" max="12" width="6.08984375" style="211" bestFit="1" customWidth="1"/>
    <col min="13" max="13" width="4.90625" style="211" bestFit="1" customWidth="1"/>
    <col min="14" max="14" width="10.81640625" style="211" bestFit="1" customWidth="1"/>
    <col min="15" max="16384" width="8.7265625" style="211"/>
  </cols>
  <sheetData>
    <row r="1" spans="1:18" x14ac:dyDescent="0.35">
      <c r="A1" s="261"/>
      <c r="B1" s="261"/>
      <c r="C1" s="261"/>
      <c r="D1" s="261"/>
      <c r="E1" s="261"/>
      <c r="F1" s="262" t="s">
        <v>78</v>
      </c>
      <c r="G1" s="87"/>
      <c r="H1" s="261"/>
      <c r="I1" s="261"/>
      <c r="J1" s="261"/>
      <c r="K1" s="263"/>
      <c r="L1" s="261"/>
      <c r="M1" s="261"/>
      <c r="N1" s="263"/>
    </row>
    <row r="2" spans="1:18" x14ac:dyDescent="0.35">
      <c r="A2" s="255" t="s">
        <v>431</v>
      </c>
      <c r="B2" s="255" t="s">
        <v>432</v>
      </c>
      <c r="C2" s="255" t="s">
        <v>434</v>
      </c>
      <c r="D2" s="264"/>
      <c r="E2" s="264"/>
      <c r="F2" s="264" t="s">
        <v>4</v>
      </c>
      <c r="G2" s="89"/>
      <c r="H2" s="264"/>
      <c r="I2" s="264" t="s">
        <v>5</v>
      </c>
      <c r="J2" s="264" t="s">
        <v>6</v>
      </c>
      <c r="K2" s="257" t="s">
        <v>61</v>
      </c>
      <c r="L2" s="264" t="s">
        <v>5</v>
      </c>
      <c r="M2" s="264" t="s">
        <v>6</v>
      </c>
      <c r="N2" s="257" t="s">
        <v>169</v>
      </c>
    </row>
    <row r="3" spans="1:18" x14ac:dyDescent="0.35">
      <c r="A3" s="254"/>
      <c r="B3" s="255" t="s">
        <v>433</v>
      </c>
      <c r="C3" s="255"/>
      <c r="D3" s="254">
        <v>48</v>
      </c>
      <c r="E3" s="254"/>
      <c r="F3" s="254"/>
      <c r="G3" s="88"/>
      <c r="H3" s="254"/>
      <c r="I3" s="254" t="s">
        <v>2</v>
      </c>
      <c r="J3" s="254"/>
      <c r="K3" s="256"/>
      <c r="L3" s="254" t="s">
        <v>3</v>
      </c>
      <c r="M3" s="254"/>
      <c r="N3" s="256"/>
    </row>
    <row r="4" spans="1:18" ht="15.5" x14ac:dyDescent="0.35">
      <c r="A4" s="224" t="s">
        <v>57</v>
      </c>
      <c r="B4" s="224" t="s">
        <v>439</v>
      </c>
      <c r="C4" s="224"/>
      <c r="D4" s="258" t="s">
        <v>208</v>
      </c>
      <c r="E4" s="224" t="s">
        <v>46</v>
      </c>
      <c r="F4" s="222" t="s">
        <v>365</v>
      </c>
      <c r="G4" s="90"/>
      <c r="H4" s="259"/>
      <c r="I4" s="268">
        <v>15.593999999999999</v>
      </c>
      <c r="J4" s="224"/>
      <c r="K4" s="266">
        <f t="shared" ref="K4:K29" si="0">SUM(I4:J4)</f>
        <v>15.593999999999999</v>
      </c>
      <c r="L4" s="257" t="s">
        <v>40</v>
      </c>
      <c r="M4" s="259"/>
      <c r="N4" s="266">
        <f t="shared" ref="N4:N13" si="1">SUM(L4:M4)</f>
        <v>0</v>
      </c>
      <c r="O4" s="236" t="s">
        <v>479</v>
      </c>
      <c r="Q4" s="211">
        <v>15.593999999999999</v>
      </c>
      <c r="R4" s="211" t="s">
        <v>448</v>
      </c>
    </row>
    <row r="5" spans="1:18" ht="15.5" x14ac:dyDescent="0.35">
      <c r="A5" s="224" t="s">
        <v>57</v>
      </c>
      <c r="B5" s="224" t="s">
        <v>439</v>
      </c>
      <c r="C5" s="224"/>
      <c r="D5" s="258" t="s">
        <v>208</v>
      </c>
      <c r="E5" s="224" t="s">
        <v>46</v>
      </c>
      <c r="F5" s="222" t="s">
        <v>370</v>
      </c>
      <c r="G5" s="90"/>
      <c r="H5" s="259"/>
      <c r="I5" s="245">
        <v>16.257000000000001</v>
      </c>
      <c r="J5" s="224"/>
      <c r="K5" s="266">
        <f t="shared" si="0"/>
        <v>16.257000000000001</v>
      </c>
      <c r="L5" s="257"/>
      <c r="M5" s="259"/>
      <c r="N5" s="266">
        <f t="shared" si="1"/>
        <v>0</v>
      </c>
      <c r="O5" s="238" t="s">
        <v>482</v>
      </c>
      <c r="Q5" s="232">
        <v>0.5</v>
      </c>
    </row>
    <row r="6" spans="1:18" ht="15.5" x14ac:dyDescent="0.35">
      <c r="A6" s="224" t="s">
        <v>57</v>
      </c>
      <c r="B6" s="224" t="s">
        <v>439</v>
      </c>
      <c r="C6" s="224"/>
      <c r="D6" s="258" t="s">
        <v>208</v>
      </c>
      <c r="E6" s="224" t="s">
        <v>46</v>
      </c>
      <c r="F6" s="222" t="s">
        <v>364</v>
      </c>
      <c r="G6" s="90"/>
      <c r="H6" s="259"/>
      <c r="I6" s="231">
        <v>16.690000000000001</v>
      </c>
      <c r="J6" s="224"/>
      <c r="K6" s="266">
        <f t="shared" si="0"/>
        <v>16.690000000000001</v>
      </c>
      <c r="L6" s="257"/>
      <c r="M6" s="259"/>
      <c r="N6" s="266">
        <f t="shared" si="1"/>
        <v>0</v>
      </c>
      <c r="O6" s="240" t="s">
        <v>485</v>
      </c>
      <c r="Q6" s="211">
        <f>SUM(Q4:Q5)</f>
        <v>16.094000000000001</v>
      </c>
      <c r="R6" s="211" t="s">
        <v>461</v>
      </c>
    </row>
    <row r="7" spans="1:18" ht="15.5" x14ac:dyDescent="0.35">
      <c r="A7" s="224" t="s">
        <v>57</v>
      </c>
      <c r="B7" s="224" t="s">
        <v>439</v>
      </c>
      <c r="C7" s="224"/>
      <c r="D7" s="258" t="s">
        <v>211</v>
      </c>
      <c r="E7" s="224" t="s">
        <v>46</v>
      </c>
      <c r="F7" s="222" t="s">
        <v>368</v>
      </c>
      <c r="G7" s="90"/>
      <c r="H7" s="259"/>
      <c r="I7" s="231">
        <v>16.806000000000001</v>
      </c>
      <c r="J7" s="224"/>
      <c r="K7" s="266">
        <f t="shared" si="0"/>
        <v>16.806000000000001</v>
      </c>
      <c r="L7" s="257"/>
      <c r="M7" s="259"/>
      <c r="N7" s="266">
        <f t="shared" si="1"/>
        <v>0</v>
      </c>
      <c r="O7" s="240" t="s">
        <v>486</v>
      </c>
      <c r="Q7" s="232">
        <v>0.5</v>
      </c>
    </row>
    <row r="8" spans="1:18" ht="15.5" x14ac:dyDescent="0.35">
      <c r="A8" s="224" t="s">
        <v>57</v>
      </c>
      <c r="B8" s="224" t="s">
        <v>439</v>
      </c>
      <c r="C8" s="224"/>
      <c r="D8" s="258" t="s">
        <v>207</v>
      </c>
      <c r="E8" s="224" t="s">
        <v>46</v>
      </c>
      <c r="F8" s="222" t="s">
        <v>371</v>
      </c>
      <c r="G8" s="90"/>
      <c r="H8" s="259"/>
      <c r="I8" s="224">
        <v>16.856000000000002</v>
      </c>
      <c r="J8" s="224"/>
      <c r="K8" s="266">
        <f t="shared" si="0"/>
        <v>16.856000000000002</v>
      </c>
      <c r="L8" s="257"/>
      <c r="M8" s="259"/>
      <c r="N8" s="266">
        <f t="shared" si="1"/>
        <v>0</v>
      </c>
      <c r="Q8" s="211">
        <f>SUM(Q6:Q7)</f>
        <v>16.594000000000001</v>
      </c>
      <c r="R8" s="211" t="s">
        <v>462</v>
      </c>
    </row>
    <row r="9" spans="1:18" ht="15.5" x14ac:dyDescent="0.35">
      <c r="A9" s="224" t="s">
        <v>57</v>
      </c>
      <c r="B9" s="224" t="s">
        <v>439</v>
      </c>
      <c r="C9" s="224"/>
      <c r="D9" s="258" t="s">
        <v>208</v>
      </c>
      <c r="E9" s="224" t="s">
        <v>46</v>
      </c>
      <c r="F9" s="222" t="s">
        <v>362</v>
      </c>
      <c r="G9" s="90"/>
      <c r="H9" s="259"/>
      <c r="I9" s="224">
        <v>16.87</v>
      </c>
      <c r="J9" s="224"/>
      <c r="K9" s="266">
        <f t="shared" si="0"/>
        <v>16.87</v>
      </c>
      <c r="L9" s="259"/>
      <c r="M9" s="259"/>
      <c r="N9" s="266">
        <f t="shared" si="1"/>
        <v>0</v>
      </c>
      <c r="Q9" s="232">
        <v>1</v>
      </c>
    </row>
    <row r="10" spans="1:18" ht="15.5" x14ac:dyDescent="0.35">
      <c r="A10" s="224" t="s">
        <v>57</v>
      </c>
      <c r="B10" s="224" t="s">
        <v>439</v>
      </c>
      <c r="C10" s="224"/>
      <c r="D10" s="258" t="s">
        <v>208</v>
      </c>
      <c r="E10" s="224" t="s">
        <v>46</v>
      </c>
      <c r="F10" s="222" t="s">
        <v>409</v>
      </c>
      <c r="G10" s="90"/>
      <c r="H10" s="259"/>
      <c r="I10" s="224">
        <v>16.983000000000001</v>
      </c>
      <c r="J10" s="224"/>
      <c r="K10" s="266">
        <f t="shared" si="0"/>
        <v>16.983000000000001</v>
      </c>
      <c r="L10" s="259"/>
      <c r="M10" s="259"/>
      <c r="N10" s="266">
        <f t="shared" si="1"/>
        <v>0</v>
      </c>
      <c r="Q10" s="211">
        <f>SUM(Q8:Q9)</f>
        <v>17.594000000000001</v>
      </c>
      <c r="R10" s="211" t="s">
        <v>463</v>
      </c>
    </row>
    <row r="11" spans="1:18" ht="15.5" x14ac:dyDescent="0.35">
      <c r="A11" s="224" t="s">
        <v>57</v>
      </c>
      <c r="B11" s="224" t="s">
        <v>439</v>
      </c>
      <c r="C11" s="224"/>
      <c r="D11" s="258" t="s">
        <v>208</v>
      </c>
      <c r="E11" s="224" t="s">
        <v>46</v>
      </c>
      <c r="F11" s="222" t="s">
        <v>405</v>
      </c>
      <c r="G11" s="90"/>
      <c r="H11" s="259"/>
      <c r="I11" s="224">
        <v>17.227</v>
      </c>
      <c r="J11" s="224"/>
      <c r="K11" s="266">
        <f t="shared" si="0"/>
        <v>17.227</v>
      </c>
      <c r="L11" s="259"/>
      <c r="M11" s="259"/>
      <c r="N11" s="266">
        <f t="shared" si="1"/>
        <v>0</v>
      </c>
    </row>
    <row r="12" spans="1:18" ht="15.5" x14ac:dyDescent="0.35">
      <c r="A12" s="224" t="s">
        <v>57</v>
      </c>
      <c r="B12" s="224" t="s">
        <v>439</v>
      </c>
      <c r="C12" s="224"/>
      <c r="D12" s="258" t="s">
        <v>211</v>
      </c>
      <c r="E12" s="224" t="s">
        <v>46</v>
      </c>
      <c r="F12" s="222" t="s">
        <v>369</v>
      </c>
      <c r="G12" s="90"/>
      <c r="H12" s="259"/>
      <c r="I12" s="224">
        <v>17.317</v>
      </c>
      <c r="J12" s="224"/>
      <c r="K12" s="266">
        <f t="shared" si="0"/>
        <v>17.317</v>
      </c>
      <c r="L12" s="259"/>
      <c r="M12" s="259"/>
      <c r="N12" s="266">
        <f t="shared" si="1"/>
        <v>0</v>
      </c>
    </row>
    <row r="13" spans="1:18" ht="15.5" x14ac:dyDescent="0.35">
      <c r="A13" s="224" t="s">
        <v>57</v>
      </c>
      <c r="B13" s="224" t="s">
        <v>439</v>
      </c>
      <c r="C13" s="224"/>
      <c r="D13" s="258" t="s">
        <v>210</v>
      </c>
      <c r="E13" s="224" t="s">
        <v>46</v>
      </c>
      <c r="F13" s="222" t="s">
        <v>416</v>
      </c>
      <c r="G13" s="90"/>
      <c r="H13" s="259"/>
      <c r="I13" s="224">
        <v>17.428000000000001</v>
      </c>
      <c r="J13" s="224"/>
      <c r="K13" s="266">
        <f t="shared" si="0"/>
        <v>17.428000000000001</v>
      </c>
      <c r="L13" s="259"/>
      <c r="M13" s="259"/>
      <c r="N13" s="266">
        <f t="shared" si="1"/>
        <v>0</v>
      </c>
    </row>
    <row r="14" spans="1:18" ht="15.5" x14ac:dyDescent="0.35">
      <c r="A14" s="224" t="s">
        <v>57</v>
      </c>
      <c r="B14" s="224" t="s">
        <v>439</v>
      </c>
      <c r="C14" s="224"/>
      <c r="D14" s="258" t="s">
        <v>211</v>
      </c>
      <c r="E14" s="224" t="s">
        <v>46</v>
      </c>
      <c r="F14" s="222" t="s">
        <v>415</v>
      </c>
      <c r="G14" s="90"/>
      <c r="H14" s="259"/>
      <c r="I14" s="269">
        <v>17.681999999999999</v>
      </c>
      <c r="J14" s="224"/>
      <c r="K14" s="266">
        <f t="shared" si="0"/>
        <v>17.681999999999999</v>
      </c>
      <c r="L14" s="259"/>
      <c r="M14" s="259"/>
      <c r="N14" s="260"/>
      <c r="O14" s="239" t="s">
        <v>488</v>
      </c>
    </row>
    <row r="15" spans="1:18" ht="15.5" x14ac:dyDescent="0.35">
      <c r="A15" s="224" t="s">
        <v>57</v>
      </c>
      <c r="B15" s="224" t="s">
        <v>439</v>
      </c>
      <c r="C15" s="224"/>
      <c r="D15" s="258" t="s">
        <v>208</v>
      </c>
      <c r="E15" s="224" t="s">
        <v>46</v>
      </c>
      <c r="F15" s="222" t="s">
        <v>380</v>
      </c>
      <c r="G15" s="90"/>
      <c r="H15" s="259"/>
      <c r="I15" s="269">
        <v>18.053000000000001</v>
      </c>
      <c r="J15" s="224"/>
      <c r="K15" s="266">
        <f t="shared" si="0"/>
        <v>18.053000000000001</v>
      </c>
      <c r="L15" s="259"/>
      <c r="M15" s="259"/>
      <c r="N15" s="266">
        <f t="shared" ref="N15:N22" si="2">SUM(L15:M15)</f>
        <v>0</v>
      </c>
      <c r="O15" s="239" t="s">
        <v>489</v>
      </c>
    </row>
    <row r="16" spans="1:18" ht="15.5" x14ac:dyDescent="0.35">
      <c r="A16" s="224" t="s">
        <v>57</v>
      </c>
      <c r="B16" s="224" t="s">
        <v>439</v>
      </c>
      <c r="C16" s="224"/>
      <c r="D16" s="258" t="s">
        <v>210</v>
      </c>
      <c r="E16" s="224" t="s">
        <v>46</v>
      </c>
      <c r="F16" s="222" t="s">
        <v>361</v>
      </c>
      <c r="G16" s="90"/>
      <c r="H16" s="259"/>
      <c r="I16" s="251">
        <v>18.079000000000001</v>
      </c>
      <c r="J16" s="251"/>
      <c r="K16" s="265">
        <f t="shared" si="0"/>
        <v>18.079000000000001</v>
      </c>
      <c r="L16" s="259"/>
      <c r="M16" s="259"/>
      <c r="N16" s="265">
        <f t="shared" si="2"/>
        <v>0</v>
      </c>
    </row>
    <row r="17" spans="1:14" ht="15.5" x14ac:dyDescent="0.35">
      <c r="A17" s="224" t="s">
        <v>57</v>
      </c>
      <c r="B17" s="224" t="s">
        <v>439</v>
      </c>
      <c r="C17" s="224"/>
      <c r="D17" s="258" t="s">
        <v>208</v>
      </c>
      <c r="E17" s="224" t="s">
        <v>46</v>
      </c>
      <c r="F17" s="222" t="s">
        <v>400</v>
      </c>
      <c r="G17" s="90"/>
      <c r="H17" s="259"/>
      <c r="I17" s="224">
        <v>18.108000000000001</v>
      </c>
      <c r="J17" s="224"/>
      <c r="K17" s="266">
        <f t="shared" si="0"/>
        <v>18.108000000000001</v>
      </c>
      <c r="L17" s="259"/>
      <c r="M17" s="259"/>
      <c r="N17" s="266">
        <f t="shared" si="2"/>
        <v>0</v>
      </c>
    </row>
    <row r="18" spans="1:14" ht="15.5" x14ac:dyDescent="0.35">
      <c r="A18" s="224" t="s">
        <v>57</v>
      </c>
      <c r="B18" s="224" t="s">
        <v>439</v>
      </c>
      <c r="C18" s="224"/>
      <c r="D18" s="258" t="s">
        <v>208</v>
      </c>
      <c r="E18" s="224" t="s">
        <v>46</v>
      </c>
      <c r="F18" s="222" t="s">
        <v>408</v>
      </c>
      <c r="G18" s="90"/>
      <c r="H18" s="259"/>
      <c r="I18" s="224">
        <v>18.152000000000001</v>
      </c>
      <c r="J18" s="224"/>
      <c r="K18" s="266">
        <f t="shared" si="0"/>
        <v>18.152000000000001</v>
      </c>
      <c r="L18" s="259"/>
      <c r="M18" s="259"/>
      <c r="N18" s="266">
        <f t="shared" si="2"/>
        <v>0</v>
      </c>
    </row>
    <row r="19" spans="1:14" ht="15.5" x14ac:dyDescent="0.35">
      <c r="A19" s="224" t="s">
        <v>57</v>
      </c>
      <c r="B19" s="224" t="s">
        <v>439</v>
      </c>
      <c r="C19" s="224"/>
      <c r="D19" s="258" t="s">
        <v>208</v>
      </c>
      <c r="E19" s="224" t="s">
        <v>46</v>
      </c>
      <c r="F19" s="222" t="s">
        <v>374</v>
      </c>
      <c r="G19" s="90"/>
      <c r="H19" s="259"/>
      <c r="I19" s="224">
        <v>18.308</v>
      </c>
      <c r="J19" s="224"/>
      <c r="K19" s="266">
        <f t="shared" si="0"/>
        <v>18.308</v>
      </c>
      <c r="L19" s="259"/>
      <c r="M19" s="259"/>
      <c r="N19" s="266">
        <f t="shared" si="2"/>
        <v>0</v>
      </c>
    </row>
    <row r="20" spans="1:14" ht="15.5" x14ac:dyDescent="0.35">
      <c r="A20" s="224" t="s">
        <v>57</v>
      </c>
      <c r="B20" s="224" t="s">
        <v>439</v>
      </c>
      <c r="C20" s="224"/>
      <c r="D20" s="258" t="s">
        <v>207</v>
      </c>
      <c r="E20" s="224" t="s">
        <v>46</v>
      </c>
      <c r="F20" s="222" t="s">
        <v>418</v>
      </c>
      <c r="G20" s="90"/>
      <c r="H20" s="259"/>
      <c r="I20" s="224">
        <v>21.401</v>
      </c>
      <c r="J20" s="224"/>
      <c r="K20" s="266">
        <f t="shared" si="0"/>
        <v>21.401</v>
      </c>
      <c r="L20" s="259"/>
      <c r="M20" s="259"/>
      <c r="N20" s="266">
        <f t="shared" si="2"/>
        <v>0</v>
      </c>
    </row>
    <row r="21" spans="1:14" ht="15.5" x14ac:dyDescent="0.35">
      <c r="A21" s="224" t="s">
        <v>57</v>
      </c>
      <c r="B21" s="224" t="s">
        <v>439</v>
      </c>
      <c r="C21" s="224"/>
      <c r="D21" s="258" t="s">
        <v>207</v>
      </c>
      <c r="E21" s="224" t="s">
        <v>46</v>
      </c>
      <c r="F21" s="222" t="s">
        <v>421</v>
      </c>
      <c r="G21" s="90"/>
      <c r="H21" s="259"/>
      <c r="I21" s="224">
        <v>21.472999999999999</v>
      </c>
      <c r="J21" s="224"/>
      <c r="K21" s="266">
        <f t="shared" si="0"/>
        <v>21.472999999999999</v>
      </c>
      <c r="L21" s="259"/>
      <c r="M21" s="259"/>
      <c r="N21" s="266">
        <f t="shared" si="2"/>
        <v>0</v>
      </c>
    </row>
    <row r="22" spans="1:14" ht="15.5" x14ac:dyDescent="0.35">
      <c r="A22" s="224" t="s">
        <v>57</v>
      </c>
      <c r="B22" s="224" t="s">
        <v>439</v>
      </c>
      <c r="C22" s="224"/>
      <c r="D22" s="258" t="s">
        <v>208</v>
      </c>
      <c r="E22" s="224" t="s">
        <v>46</v>
      </c>
      <c r="F22" s="222" t="s">
        <v>411</v>
      </c>
      <c r="G22" s="90"/>
      <c r="H22" s="259"/>
      <c r="I22" s="224">
        <v>22.491</v>
      </c>
      <c r="J22" s="224"/>
      <c r="K22" s="266">
        <f t="shared" si="0"/>
        <v>22.491</v>
      </c>
      <c r="L22" s="259"/>
      <c r="M22" s="259"/>
      <c r="N22" s="266">
        <f t="shared" si="2"/>
        <v>0</v>
      </c>
    </row>
    <row r="23" spans="1:14" ht="15.5" x14ac:dyDescent="0.35">
      <c r="A23" s="224" t="s">
        <v>57</v>
      </c>
      <c r="B23" s="224" t="s">
        <v>439</v>
      </c>
      <c r="C23" s="224"/>
      <c r="D23" s="258" t="s">
        <v>208</v>
      </c>
      <c r="E23" s="224" t="s">
        <v>46</v>
      </c>
      <c r="F23" s="222" t="s">
        <v>378</v>
      </c>
      <c r="G23" s="90"/>
      <c r="H23" s="259"/>
      <c r="I23" s="224">
        <v>22.518000000000001</v>
      </c>
      <c r="J23" s="224"/>
      <c r="K23" s="266">
        <f t="shared" si="0"/>
        <v>22.518000000000001</v>
      </c>
      <c r="L23" s="259"/>
      <c r="M23" s="259"/>
      <c r="N23" s="266"/>
    </row>
    <row r="24" spans="1:14" ht="15.5" x14ac:dyDescent="0.35">
      <c r="A24" s="224" t="s">
        <v>57</v>
      </c>
      <c r="B24" s="224" t="s">
        <v>439</v>
      </c>
      <c r="C24" s="224"/>
      <c r="D24" s="258" t="s">
        <v>208</v>
      </c>
      <c r="E24" s="224" t="s">
        <v>46</v>
      </c>
      <c r="F24" s="222" t="s">
        <v>419</v>
      </c>
      <c r="G24" s="90"/>
      <c r="H24" s="259"/>
      <c r="I24" s="224">
        <v>22.707000000000001</v>
      </c>
      <c r="J24" s="224"/>
      <c r="K24" s="266">
        <f t="shared" si="0"/>
        <v>22.707000000000001</v>
      </c>
      <c r="L24" s="259"/>
      <c r="M24" s="259"/>
      <c r="N24" s="266">
        <f t="shared" ref="N24:N30" si="3">SUM(L24:M24)</f>
        <v>0</v>
      </c>
    </row>
    <row r="25" spans="1:14" ht="15.5" x14ac:dyDescent="0.35">
      <c r="A25" s="224" t="s">
        <v>57</v>
      </c>
      <c r="B25" s="224" t="s">
        <v>439</v>
      </c>
      <c r="C25" s="224"/>
      <c r="D25" s="258" t="s">
        <v>211</v>
      </c>
      <c r="E25" s="224" t="s">
        <v>46</v>
      </c>
      <c r="F25" s="222" t="s">
        <v>376</v>
      </c>
      <c r="G25" s="90"/>
      <c r="H25" s="259"/>
      <c r="I25" s="224">
        <v>26.876000000000001</v>
      </c>
      <c r="J25" s="224"/>
      <c r="K25" s="266">
        <f t="shared" si="0"/>
        <v>26.876000000000001</v>
      </c>
      <c r="L25" s="259"/>
      <c r="M25" s="259"/>
      <c r="N25" s="266">
        <f t="shared" si="3"/>
        <v>0</v>
      </c>
    </row>
    <row r="26" spans="1:14" ht="15.5" x14ac:dyDescent="0.35">
      <c r="A26" s="224" t="s">
        <v>57</v>
      </c>
      <c r="B26" s="224" t="s">
        <v>439</v>
      </c>
      <c r="C26" s="224"/>
      <c r="D26" s="258" t="s">
        <v>210</v>
      </c>
      <c r="E26" s="224" t="s">
        <v>46</v>
      </c>
      <c r="F26" s="222" t="s">
        <v>379</v>
      </c>
      <c r="G26" s="90"/>
      <c r="H26" s="259"/>
      <c r="I26" s="224">
        <v>27.736999999999998</v>
      </c>
      <c r="J26" s="224"/>
      <c r="K26" s="266">
        <f t="shared" si="0"/>
        <v>27.736999999999998</v>
      </c>
      <c r="L26" s="259"/>
      <c r="M26" s="259"/>
      <c r="N26" s="266">
        <f t="shared" si="3"/>
        <v>0</v>
      </c>
    </row>
    <row r="27" spans="1:14" ht="15.5" x14ac:dyDescent="0.35">
      <c r="A27" s="224" t="s">
        <v>57</v>
      </c>
      <c r="B27" s="224" t="s">
        <v>439</v>
      </c>
      <c r="C27" s="224"/>
      <c r="D27" s="258" t="s">
        <v>210</v>
      </c>
      <c r="E27" s="224" t="s">
        <v>46</v>
      </c>
      <c r="F27" s="222" t="s">
        <v>399</v>
      </c>
      <c r="G27" s="90"/>
      <c r="H27" s="259"/>
      <c r="I27" s="224">
        <v>100</v>
      </c>
      <c r="J27" s="224"/>
      <c r="K27" s="266">
        <f t="shared" si="0"/>
        <v>100</v>
      </c>
      <c r="L27" s="259"/>
      <c r="M27" s="259"/>
      <c r="N27" s="266">
        <f t="shared" si="3"/>
        <v>0</v>
      </c>
    </row>
    <row r="28" spans="1:14" ht="15.5" x14ac:dyDescent="0.35">
      <c r="A28" s="224" t="s">
        <v>57</v>
      </c>
      <c r="B28" s="224" t="s">
        <v>439</v>
      </c>
      <c r="C28" s="224"/>
      <c r="D28" s="258" t="s">
        <v>208</v>
      </c>
      <c r="E28" s="224" t="s">
        <v>46</v>
      </c>
      <c r="F28" s="222" t="s">
        <v>406</v>
      </c>
      <c r="G28" s="90" t="s">
        <v>478</v>
      </c>
      <c r="H28" s="259"/>
      <c r="I28" s="224">
        <v>100</v>
      </c>
      <c r="J28" s="224"/>
      <c r="K28" s="266">
        <f t="shared" si="0"/>
        <v>100</v>
      </c>
      <c r="L28" s="259"/>
      <c r="M28" s="259"/>
      <c r="N28" s="266">
        <f t="shared" si="3"/>
        <v>0</v>
      </c>
    </row>
    <row r="29" spans="1:14" ht="15.5" x14ac:dyDescent="0.35">
      <c r="A29" s="224" t="s">
        <v>57</v>
      </c>
      <c r="B29" s="224" t="s">
        <v>439</v>
      </c>
      <c r="C29" s="224"/>
      <c r="D29" s="258" t="s">
        <v>208</v>
      </c>
      <c r="E29" s="224" t="s">
        <v>46</v>
      </c>
      <c r="F29" s="222" t="s">
        <v>410</v>
      </c>
      <c r="G29" s="90"/>
      <c r="H29" s="259"/>
      <c r="I29" s="224">
        <v>100</v>
      </c>
      <c r="J29" s="224"/>
      <c r="K29" s="266">
        <f t="shared" si="0"/>
        <v>100</v>
      </c>
      <c r="L29" s="259"/>
      <c r="M29" s="259"/>
      <c r="N29" s="265">
        <f t="shared" si="3"/>
        <v>0</v>
      </c>
    </row>
    <row r="30" spans="1:14" x14ac:dyDescent="0.35">
      <c r="N30" s="267">
        <f t="shared" si="3"/>
        <v>0</v>
      </c>
    </row>
  </sheetData>
  <sortState ref="A4:N29">
    <sortCondition ref="I4:I29"/>
  </sortState>
  <conditionalFormatting sqref="K1 K3:K21">
    <cfRule type="duplicateValues" dxfId="72" priority="348"/>
  </conditionalFormatting>
  <conditionalFormatting sqref="K22:K29 K2">
    <cfRule type="duplicateValues" dxfId="71" priority="350"/>
  </conditionalFormatting>
  <pageMargins left="0.25" right="0.25" top="0.5" bottom="0.75" header="0.3" footer="0.3"/>
  <pageSetup scale="74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1"/>
  <sheetViews>
    <sheetView topLeftCell="A172" workbookViewId="0">
      <selection activeCell="O189" sqref="O189"/>
    </sheetView>
  </sheetViews>
  <sheetFormatPr defaultRowHeight="14.5" x14ac:dyDescent="0.35"/>
  <cols>
    <col min="1" max="1" width="3.7265625" style="211" bestFit="1" customWidth="1"/>
    <col min="2" max="2" width="3.6328125" style="211" bestFit="1" customWidth="1"/>
    <col min="3" max="3" width="4.26953125" style="211" customWidth="1"/>
    <col min="4" max="4" width="17" style="211" customWidth="1"/>
    <col min="5" max="5" width="3.90625" style="211" customWidth="1"/>
    <col min="6" max="6" width="3.54296875" style="211" customWidth="1"/>
    <col min="7" max="7" width="11.90625" style="211" bestFit="1" customWidth="1"/>
    <col min="8" max="8" width="6.81640625" style="211" bestFit="1" customWidth="1"/>
    <col min="9" max="9" width="7.81640625" style="211" bestFit="1" customWidth="1"/>
    <col min="10" max="10" width="4.6328125" style="211" customWidth="1"/>
    <col min="11" max="11" width="4.08984375" style="211" customWidth="1"/>
    <col min="12" max="12" width="2.81640625" style="211" bestFit="1" customWidth="1"/>
    <col min="13" max="13" width="10.81640625" style="211" bestFit="1" customWidth="1"/>
    <col min="14" max="16384" width="8.7265625" style="211"/>
  </cols>
  <sheetData>
    <row r="1" spans="1:13" x14ac:dyDescent="0.35">
      <c r="A1" s="280" t="s">
        <v>511</v>
      </c>
      <c r="B1" s="280"/>
      <c r="C1" s="280"/>
      <c r="D1" s="280" t="s">
        <v>512</v>
      </c>
      <c r="E1" s="280"/>
      <c r="F1" s="280"/>
      <c r="G1" s="280" t="s">
        <v>513</v>
      </c>
      <c r="H1" s="280"/>
      <c r="I1" s="280"/>
      <c r="J1" s="280" t="s">
        <v>3</v>
      </c>
      <c r="K1" s="280"/>
      <c r="L1" s="280"/>
    </row>
    <row r="2" spans="1:13" x14ac:dyDescent="0.35">
      <c r="A2" s="280"/>
      <c r="B2" s="280"/>
      <c r="C2" s="280"/>
      <c r="D2" s="280"/>
      <c r="E2" s="280"/>
      <c r="F2" s="280"/>
      <c r="G2" s="280" t="s">
        <v>508</v>
      </c>
      <c r="H2" s="280" t="s">
        <v>509</v>
      </c>
      <c r="I2" s="280"/>
      <c r="J2" s="280" t="s">
        <v>508</v>
      </c>
      <c r="K2" s="280" t="s">
        <v>509</v>
      </c>
      <c r="L2" s="280"/>
      <c r="M2" s="280" t="s">
        <v>169</v>
      </c>
    </row>
    <row r="3" spans="1:13" ht="15.5" x14ac:dyDescent="0.35">
      <c r="A3" s="220" t="s">
        <v>172</v>
      </c>
      <c r="B3" s="221" t="s">
        <v>42</v>
      </c>
      <c r="C3" s="300" t="s">
        <v>192</v>
      </c>
      <c r="D3" s="222" t="s">
        <v>193</v>
      </c>
      <c r="E3" s="226"/>
      <c r="F3" s="226"/>
      <c r="G3" s="260">
        <v>0</v>
      </c>
      <c r="H3" s="260">
        <v>0</v>
      </c>
      <c r="I3" s="251">
        <f>SUM(G3:H3)</f>
        <v>0</v>
      </c>
      <c r="J3" s="226"/>
      <c r="K3" s="226"/>
      <c r="L3" s="251">
        <f>SUM(J3:K3)</f>
        <v>0</v>
      </c>
      <c r="M3" s="260">
        <v>0</v>
      </c>
    </row>
    <row r="4" spans="1:13" ht="15.5" x14ac:dyDescent="0.35">
      <c r="A4" s="220"/>
      <c r="B4" s="221"/>
      <c r="C4" s="300"/>
      <c r="D4" s="222"/>
      <c r="E4" s="226"/>
      <c r="F4" s="226"/>
      <c r="G4" s="260"/>
      <c r="H4" s="260"/>
      <c r="I4" s="251"/>
      <c r="J4" s="226"/>
      <c r="K4" s="226"/>
      <c r="L4" s="251"/>
      <c r="M4" s="260"/>
    </row>
    <row r="5" spans="1:13" ht="15.5" x14ac:dyDescent="0.35">
      <c r="A5" s="220" t="s">
        <v>208</v>
      </c>
      <c r="B5" s="221" t="s">
        <v>42</v>
      </c>
      <c r="C5" s="300" t="s">
        <v>192</v>
      </c>
      <c r="D5" s="222" t="s">
        <v>194</v>
      </c>
      <c r="E5" s="226"/>
      <c r="F5" s="226"/>
      <c r="G5" s="251">
        <v>0</v>
      </c>
      <c r="H5" s="251">
        <v>0</v>
      </c>
      <c r="I5" s="251">
        <f>SUM(G5:H5)</f>
        <v>0</v>
      </c>
      <c r="J5" s="226"/>
      <c r="K5" s="226"/>
      <c r="L5" s="251">
        <f>SUM(J5:K5)</f>
        <v>0</v>
      </c>
      <c r="M5" s="260">
        <v>0</v>
      </c>
    </row>
    <row r="6" spans="1:13" ht="15.5" x14ac:dyDescent="0.35">
      <c r="A6" s="220"/>
      <c r="B6" s="221"/>
      <c r="C6" s="300"/>
      <c r="D6" s="222"/>
      <c r="E6" s="226"/>
      <c r="F6" s="226"/>
      <c r="G6" s="251"/>
      <c r="H6" s="251"/>
      <c r="I6" s="251"/>
      <c r="J6" s="226"/>
      <c r="K6" s="226"/>
      <c r="L6" s="251"/>
      <c r="M6" s="260"/>
    </row>
    <row r="7" spans="1:13" ht="15.5" x14ac:dyDescent="0.35">
      <c r="A7" s="220" t="s">
        <v>208</v>
      </c>
      <c r="B7" s="221" t="s">
        <v>42</v>
      </c>
      <c r="C7" s="300" t="s">
        <v>192</v>
      </c>
      <c r="D7" s="222" t="s">
        <v>195</v>
      </c>
      <c r="E7" s="226"/>
      <c r="F7" s="226"/>
      <c r="G7" s="224">
        <v>0</v>
      </c>
      <c r="H7" s="224">
        <v>0</v>
      </c>
      <c r="I7" s="224">
        <f>SUM(G7:H7)</f>
        <v>0</v>
      </c>
      <c r="J7" s="226"/>
      <c r="K7" s="226"/>
      <c r="L7" s="224">
        <f>SUM(J7:K7)</f>
        <v>0</v>
      </c>
      <c r="M7" s="260">
        <v>0</v>
      </c>
    </row>
    <row r="8" spans="1:13" ht="15.5" x14ac:dyDescent="0.35">
      <c r="A8" s="220"/>
      <c r="B8" s="221"/>
      <c r="C8" s="300"/>
      <c r="D8" s="222"/>
      <c r="E8" s="226"/>
      <c r="F8" s="226"/>
      <c r="G8" s="224"/>
      <c r="H8" s="224"/>
      <c r="I8" s="224"/>
      <c r="J8" s="226"/>
      <c r="K8" s="226"/>
      <c r="L8" s="224"/>
      <c r="M8" s="260"/>
    </row>
    <row r="9" spans="1:13" ht="15.5" x14ac:dyDescent="0.35">
      <c r="A9" s="220" t="s">
        <v>208</v>
      </c>
      <c r="B9" s="221" t="s">
        <v>42</v>
      </c>
      <c r="C9" s="221" t="s">
        <v>48</v>
      </c>
      <c r="D9" s="222" t="s">
        <v>123</v>
      </c>
      <c r="E9" s="218"/>
      <c r="F9" s="218"/>
      <c r="G9" s="223">
        <v>11.75</v>
      </c>
      <c r="H9" s="223">
        <v>14.36</v>
      </c>
      <c r="I9" s="251">
        <f>SUM(G9:H9)</f>
        <v>26.11</v>
      </c>
      <c r="J9" s="225">
        <v>10</v>
      </c>
      <c r="K9" s="225">
        <v>5</v>
      </c>
      <c r="L9" s="251">
        <f>SUM(J9:K9)</f>
        <v>15</v>
      </c>
      <c r="M9" s="260"/>
    </row>
    <row r="10" spans="1:13" ht="15.5" x14ac:dyDescent="0.35">
      <c r="A10" s="167" t="s">
        <v>171</v>
      </c>
      <c r="B10" s="167" t="s">
        <v>42</v>
      </c>
      <c r="C10" s="167" t="s">
        <v>50</v>
      </c>
      <c r="D10" s="147" t="s">
        <v>123</v>
      </c>
      <c r="E10" s="20"/>
      <c r="F10" s="20"/>
      <c r="G10" s="16">
        <v>100</v>
      </c>
      <c r="H10" s="16">
        <v>16.89</v>
      </c>
      <c r="I10" s="16">
        <f>SUM(G10:H10)</f>
        <v>116.89</v>
      </c>
      <c r="J10" s="20"/>
      <c r="K10" s="20">
        <v>7</v>
      </c>
      <c r="L10" s="16">
        <f>SUM(J10:K10)</f>
        <v>7</v>
      </c>
      <c r="M10" s="260">
        <v>22</v>
      </c>
    </row>
    <row r="11" spans="1:13" ht="15.5" x14ac:dyDescent="0.35">
      <c r="A11" s="167"/>
      <c r="B11" s="167"/>
      <c r="C11" s="167"/>
      <c r="D11" s="147"/>
      <c r="E11" s="20"/>
      <c r="F11" s="20"/>
      <c r="G11" s="16"/>
      <c r="H11" s="16"/>
      <c r="I11" s="16"/>
      <c r="J11" s="20"/>
      <c r="K11" s="20"/>
      <c r="L11" s="16">
        <f>SUM(L9:L10)</f>
        <v>22</v>
      </c>
      <c r="M11" s="260"/>
    </row>
    <row r="12" spans="1:13" ht="15.5" x14ac:dyDescent="0.35">
      <c r="A12" s="220" t="s">
        <v>208</v>
      </c>
      <c r="B12" s="221" t="s">
        <v>42</v>
      </c>
      <c r="C12" s="300" t="s">
        <v>192</v>
      </c>
      <c r="D12" s="222" t="s">
        <v>196</v>
      </c>
      <c r="E12" s="226"/>
      <c r="F12" s="226"/>
      <c r="G12" s="224">
        <v>0</v>
      </c>
      <c r="H12" s="224">
        <v>0</v>
      </c>
      <c r="I12" s="224">
        <f>SUM(G12:H12)</f>
        <v>0</v>
      </c>
      <c r="J12" s="226"/>
      <c r="K12" s="226"/>
      <c r="L12" s="224">
        <f>SUM(J12:K12)</f>
        <v>0</v>
      </c>
      <c r="M12" s="260">
        <v>0</v>
      </c>
    </row>
    <row r="13" spans="1:13" ht="15.5" x14ac:dyDescent="0.35">
      <c r="A13" s="220"/>
      <c r="B13" s="221"/>
      <c r="C13" s="300"/>
      <c r="D13" s="222"/>
      <c r="E13" s="226"/>
      <c r="F13" s="226"/>
      <c r="G13" s="224"/>
      <c r="H13" s="224"/>
      <c r="I13" s="224"/>
      <c r="J13" s="226"/>
      <c r="K13" s="226"/>
      <c r="L13" s="224"/>
      <c r="M13" s="260"/>
    </row>
    <row r="14" spans="1:13" ht="15.5" x14ac:dyDescent="0.35">
      <c r="A14" s="220" t="s">
        <v>208</v>
      </c>
      <c r="B14" s="221" t="s">
        <v>42</v>
      </c>
      <c r="C14" s="300" t="s">
        <v>192</v>
      </c>
      <c r="D14" s="222" t="s">
        <v>197</v>
      </c>
      <c r="E14" s="226"/>
      <c r="F14" s="226"/>
      <c r="G14" s="224">
        <v>86</v>
      </c>
      <c r="H14" s="224">
        <v>82</v>
      </c>
      <c r="I14" s="224">
        <f>SUM(G14:H14)</f>
        <v>168</v>
      </c>
      <c r="J14" s="225">
        <v>10</v>
      </c>
      <c r="K14" s="225">
        <v>9.5</v>
      </c>
      <c r="L14" s="224">
        <f>SUM(J14:K14)</f>
        <v>19.5</v>
      </c>
      <c r="M14" s="260">
        <v>20</v>
      </c>
    </row>
    <row r="15" spans="1:13" ht="15.5" x14ac:dyDescent="0.35">
      <c r="A15" s="220"/>
      <c r="B15" s="221"/>
      <c r="C15" s="300"/>
      <c r="D15" s="222"/>
      <c r="E15" s="226"/>
      <c r="F15" s="226"/>
      <c r="G15" s="224"/>
      <c r="H15" s="224"/>
      <c r="I15" s="224"/>
      <c r="J15" s="225"/>
      <c r="K15" s="225"/>
      <c r="L15" s="224"/>
      <c r="M15" s="260"/>
    </row>
    <row r="16" spans="1:13" ht="15.5" x14ac:dyDescent="0.35">
      <c r="A16" s="220" t="s">
        <v>209</v>
      </c>
      <c r="B16" s="221" t="s">
        <v>42</v>
      </c>
      <c r="C16" s="221" t="s">
        <v>48</v>
      </c>
      <c r="D16" s="222" t="s">
        <v>262</v>
      </c>
      <c r="E16" s="226"/>
      <c r="F16" s="226"/>
      <c r="G16" s="223">
        <v>13.58</v>
      </c>
      <c r="H16" s="223">
        <v>14.06</v>
      </c>
      <c r="I16" s="251">
        <f>SUM(G16:H16)</f>
        <v>27.64</v>
      </c>
      <c r="J16" s="225">
        <v>8</v>
      </c>
      <c r="K16" s="225">
        <v>6</v>
      </c>
      <c r="L16" s="251">
        <f>SUM(J16:K16)</f>
        <v>14</v>
      </c>
      <c r="M16" s="260"/>
    </row>
    <row r="17" spans="1:14" ht="15.5" x14ac:dyDescent="0.35">
      <c r="A17" s="167" t="s">
        <v>170</v>
      </c>
      <c r="B17" s="168" t="s">
        <v>42</v>
      </c>
      <c r="C17" s="168" t="s">
        <v>50</v>
      </c>
      <c r="D17" s="145" t="s">
        <v>262</v>
      </c>
      <c r="E17" s="105"/>
      <c r="F17" s="105"/>
      <c r="G17" s="7">
        <v>100</v>
      </c>
      <c r="H17" s="7">
        <v>22.84</v>
      </c>
      <c r="I17" s="7">
        <f>SUM(G17:H17)</f>
        <v>122.84</v>
      </c>
      <c r="J17" s="20"/>
      <c r="K17" s="20">
        <v>5</v>
      </c>
      <c r="L17" s="7">
        <f>SUM(J17:K17)</f>
        <v>5</v>
      </c>
      <c r="M17" s="260">
        <v>19</v>
      </c>
    </row>
    <row r="18" spans="1:14" ht="15.5" x14ac:dyDescent="0.35">
      <c r="A18" s="167"/>
      <c r="B18" s="168"/>
      <c r="C18" s="168"/>
      <c r="D18" s="145"/>
      <c r="E18" s="105"/>
      <c r="F18" s="105"/>
      <c r="G18" s="7"/>
      <c r="H18" s="7"/>
      <c r="I18" s="7"/>
      <c r="J18" s="20"/>
      <c r="K18" s="20"/>
      <c r="L18" s="7">
        <f>SUM(L16:L17)</f>
        <v>19</v>
      </c>
      <c r="M18" s="260"/>
    </row>
    <row r="19" spans="1:14" ht="15.5" x14ac:dyDescent="0.35">
      <c r="A19" s="167" t="s">
        <v>208</v>
      </c>
      <c r="B19" s="168" t="s">
        <v>42</v>
      </c>
      <c r="C19" s="168" t="s">
        <v>50</v>
      </c>
      <c r="D19" s="145" t="s">
        <v>86</v>
      </c>
      <c r="E19" s="20"/>
      <c r="F19" s="20"/>
      <c r="G19" s="7">
        <v>7.21</v>
      </c>
      <c r="H19" s="7">
        <v>7.67</v>
      </c>
      <c r="I19" s="7">
        <f>SUM(G19:H19)</f>
        <v>14.879999999999999</v>
      </c>
      <c r="J19" s="206">
        <v>10</v>
      </c>
      <c r="K19" s="20">
        <v>10</v>
      </c>
      <c r="L19" s="22">
        <f>SUM(J19:K19)</f>
        <v>20</v>
      </c>
      <c r="M19" s="260">
        <v>20</v>
      </c>
    </row>
    <row r="20" spans="1:14" ht="15.5" x14ac:dyDescent="0.35">
      <c r="A20" s="167"/>
      <c r="B20" s="168"/>
      <c r="C20" s="168"/>
      <c r="D20" s="145"/>
      <c r="E20" s="20"/>
      <c r="F20" s="20"/>
      <c r="G20" s="7"/>
      <c r="H20" s="7"/>
      <c r="I20" s="7"/>
      <c r="J20" s="206"/>
      <c r="K20" s="20"/>
      <c r="L20" s="22"/>
      <c r="M20" s="260"/>
    </row>
    <row r="21" spans="1:14" ht="15.5" x14ac:dyDescent="0.35">
      <c r="A21" s="270" t="s">
        <v>171</v>
      </c>
      <c r="B21" s="227" t="s">
        <v>42</v>
      </c>
      <c r="C21" s="297" t="s">
        <v>44</v>
      </c>
      <c r="D21" s="222" t="s">
        <v>176</v>
      </c>
      <c r="E21" s="218"/>
      <c r="F21" s="218"/>
      <c r="G21" s="228">
        <v>0</v>
      </c>
      <c r="H21" s="228">
        <v>0</v>
      </c>
      <c r="I21" s="251">
        <f t="shared" ref="I21:I26" si="0">SUM(G21:H21)</f>
        <v>0</v>
      </c>
      <c r="J21" s="218" t="s">
        <v>40</v>
      </c>
      <c r="K21" s="218"/>
      <c r="L21" s="251">
        <f t="shared" ref="L21:L26" si="1">SUM(J21:K21)</f>
        <v>0</v>
      </c>
      <c r="M21" s="260"/>
    </row>
    <row r="22" spans="1:14" ht="15.5" x14ac:dyDescent="0.35">
      <c r="A22" s="270" t="s">
        <v>171</v>
      </c>
      <c r="B22" s="229" t="s">
        <v>42</v>
      </c>
      <c r="C22" s="299" t="s">
        <v>43</v>
      </c>
      <c r="D22" s="222" t="s">
        <v>176</v>
      </c>
      <c r="E22" s="226"/>
      <c r="F22" s="226"/>
      <c r="G22" s="251">
        <v>71</v>
      </c>
      <c r="H22" s="251">
        <v>0</v>
      </c>
      <c r="I22" s="251">
        <f t="shared" si="0"/>
        <v>71</v>
      </c>
      <c r="J22" s="225">
        <v>10</v>
      </c>
      <c r="K22" s="226"/>
      <c r="L22" s="251">
        <f t="shared" si="1"/>
        <v>10</v>
      </c>
      <c r="M22" s="260"/>
    </row>
    <row r="23" spans="1:14" ht="15.5" x14ac:dyDescent="0.35">
      <c r="A23" s="220" t="s">
        <v>208</v>
      </c>
      <c r="B23" s="221" t="s">
        <v>42</v>
      </c>
      <c r="C23" s="300" t="s">
        <v>192</v>
      </c>
      <c r="D23" s="222" t="s">
        <v>176</v>
      </c>
      <c r="E23" s="226"/>
      <c r="F23" s="226"/>
      <c r="G23" s="224">
        <v>0</v>
      </c>
      <c r="H23" s="224">
        <v>0</v>
      </c>
      <c r="I23" s="224">
        <f t="shared" si="0"/>
        <v>0</v>
      </c>
      <c r="J23" s="226"/>
      <c r="K23" s="225" t="s">
        <v>40</v>
      </c>
      <c r="L23" s="224">
        <f t="shared" si="1"/>
        <v>0</v>
      </c>
      <c r="M23" s="260"/>
    </row>
    <row r="24" spans="1:14" ht="15.5" x14ac:dyDescent="0.35">
      <c r="A24" s="270" t="s">
        <v>171</v>
      </c>
      <c r="B24" s="229" t="s">
        <v>42</v>
      </c>
      <c r="C24" s="306" t="s">
        <v>45</v>
      </c>
      <c r="D24" s="222" t="s">
        <v>176</v>
      </c>
      <c r="E24" s="218"/>
      <c r="F24" s="218"/>
      <c r="G24" s="279">
        <v>100</v>
      </c>
      <c r="H24" s="279">
        <v>9.92</v>
      </c>
      <c r="I24" s="251">
        <f t="shared" si="0"/>
        <v>109.92</v>
      </c>
      <c r="J24" s="218"/>
      <c r="K24" s="225">
        <v>9</v>
      </c>
      <c r="L24" s="251">
        <f t="shared" si="1"/>
        <v>9</v>
      </c>
      <c r="M24" s="260"/>
    </row>
    <row r="25" spans="1:14" ht="15.5" x14ac:dyDescent="0.35">
      <c r="A25" s="220" t="s">
        <v>208</v>
      </c>
      <c r="B25" s="221" t="s">
        <v>42</v>
      </c>
      <c r="C25" s="221" t="s">
        <v>48</v>
      </c>
      <c r="D25" s="222" t="s">
        <v>176</v>
      </c>
      <c r="E25" s="218"/>
      <c r="F25" s="218"/>
      <c r="G25" s="223">
        <v>19.89</v>
      </c>
      <c r="H25" s="223">
        <v>13.59</v>
      </c>
      <c r="I25" s="251">
        <f t="shared" si="0"/>
        <v>33.480000000000004</v>
      </c>
      <c r="J25" s="218"/>
      <c r="K25" s="225">
        <v>8</v>
      </c>
      <c r="L25" s="251">
        <f t="shared" si="1"/>
        <v>8</v>
      </c>
      <c r="M25" s="260" t="s">
        <v>40</v>
      </c>
    </row>
    <row r="26" spans="1:14" ht="15.5" x14ac:dyDescent="0.35">
      <c r="A26" s="167" t="s">
        <v>171</v>
      </c>
      <c r="B26" s="167" t="s">
        <v>42</v>
      </c>
      <c r="C26" s="167" t="s">
        <v>50</v>
      </c>
      <c r="D26" s="147" t="s">
        <v>176</v>
      </c>
      <c r="E26" s="20"/>
      <c r="F26" s="20"/>
      <c r="G26" s="16">
        <v>100</v>
      </c>
      <c r="H26" s="16">
        <v>16.89</v>
      </c>
      <c r="I26" s="16">
        <f t="shared" si="0"/>
        <v>116.89</v>
      </c>
      <c r="J26" s="20"/>
      <c r="K26" s="20">
        <v>7</v>
      </c>
      <c r="L26" s="16">
        <f t="shared" si="1"/>
        <v>7</v>
      </c>
      <c r="M26" s="260">
        <v>34</v>
      </c>
      <c r="N26" s="211" t="s">
        <v>503</v>
      </c>
    </row>
    <row r="27" spans="1:14" ht="15.5" x14ac:dyDescent="0.35">
      <c r="A27" s="167"/>
      <c r="B27" s="167"/>
      <c r="C27" s="167"/>
      <c r="D27" s="147"/>
      <c r="E27" s="20"/>
      <c r="F27" s="20"/>
      <c r="G27" s="16"/>
      <c r="H27" s="16"/>
      <c r="I27" s="16"/>
      <c r="J27" s="20"/>
      <c r="K27" s="20"/>
      <c r="L27" s="16">
        <f>SUM(L21:L26)</f>
        <v>34</v>
      </c>
      <c r="M27" s="260"/>
    </row>
    <row r="28" spans="1:14" ht="15.5" x14ac:dyDescent="0.35">
      <c r="A28" s="220" t="s">
        <v>207</v>
      </c>
      <c r="B28" s="227" t="s">
        <v>42</v>
      </c>
      <c r="C28" s="227" t="s">
        <v>48</v>
      </c>
      <c r="D28" s="222" t="s">
        <v>263</v>
      </c>
      <c r="E28" s="218"/>
      <c r="F28" s="218"/>
      <c r="G28" s="223">
        <v>100</v>
      </c>
      <c r="H28" s="223">
        <v>24.65</v>
      </c>
      <c r="I28" s="224">
        <f>SUM(G28:H28)</f>
        <v>124.65</v>
      </c>
      <c r="J28" s="218"/>
      <c r="K28" s="218"/>
      <c r="L28" s="224">
        <f>SUM(J28:K28)</f>
        <v>0</v>
      </c>
      <c r="M28" s="260"/>
    </row>
    <row r="29" spans="1:14" ht="15.5" x14ac:dyDescent="0.35">
      <c r="A29" s="167" t="s">
        <v>172</v>
      </c>
      <c r="B29" s="168" t="s">
        <v>42</v>
      </c>
      <c r="C29" s="168" t="s">
        <v>50</v>
      </c>
      <c r="D29" s="145" t="s">
        <v>263</v>
      </c>
      <c r="E29" s="105"/>
      <c r="F29" s="105"/>
      <c r="G29" s="7">
        <v>20.77</v>
      </c>
      <c r="H29" s="7">
        <v>100</v>
      </c>
      <c r="I29" s="7">
        <f>SUM(G29:H29)</f>
        <v>120.77</v>
      </c>
      <c r="J29" s="206">
        <v>4</v>
      </c>
      <c r="K29" s="20"/>
      <c r="L29" s="7">
        <f>SUM(J29:K29)</f>
        <v>4</v>
      </c>
      <c r="M29" s="260">
        <v>4</v>
      </c>
    </row>
    <row r="30" spans="1:14" ht="15.5" x14ac:dyDescent="0.35">
      <c r="A30" s="167"/>
      <c r="B30" s="168"/>
      <c r="C30" s="168"/>
      <c r="D30" s="145"/>
      <c r="E30" s="105"/>
      <c r="F30" s="105"/>
      <c r="G30" s="7"/>
      <c r="H30" s="7"/>
      <c r="I30" s="7"/>
      <c r="J30" s="206"/>
      <c r="K30" s="20"/>
      <c r="L30" s="7"/>
      <c r="M30" s="260"/>
    </row>
    <row r="31" spans="1:14" ht="15.5" x14ac:dyDescent="0.35">
      <c r="A31" s="167" t="s">
        <v>333</v>
      </c>
      <c r="B31" s="168" t="s">
        <v>42</v>
      </c>
      <c r="C31" s="168" t="s">
        <v>50</v>
      </c>
      <c r="D31" s="145" t="s">
        <v>332</v>
      </c>
      <c r="E31" s="105"/>
      <c r="F31" s="105"/>
      <c r="G31" s="7">
        <v>100</v>
      </c>
      <c r="H31" s="7">
        <v>100</v>
      </c>
      <c r="I31" s="7">
        <f>SUM(G31:H31)</f>
        <v>200</v>
      </c>
      <c r="J31" s="20"/>
      <c r="K31" s="20"/>
      <c r="L31" s="7">
        <f>SUM(J31:K31)</f>
        <v>0</v>
      </c>
      <c r="M31" s="260">
        <v>0</v>
      </c>
    </row>
    <row r="32" spans="1:14" ht="15.5" x14ac:dyDescent="0.35">
      <c r="A32" s="167"/>
      <c r="B32" s="168"/>
      <c r="C32" s="168"/>
      <c r="D32" s="145"/>
      <c r="E32" s="105"/>
      <c r="F32" s="105"/>
      <c r="G32" s="7"/>
      <c r="H32" s="7"/>
      <c r="I32" s="7"/>
      <c r="J32" s="20"/>
      <c r="K32" s="20"/>
      <c r="L32" s="7"/>
      <c r="M32" s="260"/>
    </row>
    <row r="33" spans="1:13" ht="15.5" x14ac:dyDescent="0.35">
      <c r="A33" s="167" t="s">
        <v>171</v>
      </c>
      <c r="B33" s="167" t="s">
        <v>42</v>
      </c>
      <c r="C33" s="167" t="s">
        <v>50</v>
      </c>
      <c r="D33" s="147" t="s">
        <v>133</v>
      </c>
      <c r="E33" s="20"/>
      <c r="F33" s="20"/>
      <c r="G33" s="16">
        <v>100</v>
      </c>
      <c r="H33" s="16">
        <v>100</v>
      </c>
      <c r="I33" s="16">
        <f>SUM(G33:H33)</f>
        <v>200</v>
      </c>
      <c r="J33" s="20"/>
      <c r="K33" s="20"/>
      <c r="L33" s="16">
        <f>SUM(J33:K33)</f>
        <v>0</v>
      </c>
      <c r="M33" s="260"/>
    </row>
    <row r="34" spans="1:13" ht="15.5" x14ac:dyDescent="0.35">
      <c r="A34" s="270" t="s">
        <v>171</v>
      </c>
      <c r="B34" s="229" t="s">
        <v>42</v>
      </c>
      <c r="C34" s="306" t="s">
        <v>45</v>
      </c>
      <c r="D34" s="222" t="s">
        <v>133</v>
      </c>
      <c r="E34" s="218"/>
      <c r="F34" s="218"/>
      <c r="G34" s="279">
        <v>100</v>
      </c>
      <c r="H34" s="279">
        <v>100</v>
      </c>
      <c r="I34" s="251">
        <f>SUM(G34:H34)</f>
        <v>200</v>
      </c>
      <c r="J34" s="218"/>
      <c r="K34" s="218"/>
      <c r="L34" s="251">
        <f>SUM(J34:K34)</f>
        <v>0</v>
      </c>
      <c r="M34" s="260"/>
    </row>
    <row r="35" spans="1:13" ht="15.5" x14ac:dyDescent="0.35">
      <c r="A35" s="220" t="s">
        <v>208</v>
      </c>
      <c r="B35" s="227" t="s">
        <v>42</v>
      </c>
      <c r="C35" s="227" t="s">
        <v>48</v>
      </c>
      <c r="D35" s="222" t="s">
        <v>133</v>
      </c>
      <c r="E35" s="226"/>
      <c r="F35" s="226"/>
      <c r="G35" s="223">
        <v>100</v>
      </c>
      <c r="H35" s="223">
        <v>100</v>
      </c>
      <c r="I35" s="224">
        <f>SUM(G35:H35)</f>
        <v>200</v>
      </c>
      <c r="J35" s="226"/>
      <c r="K35" s="226"/>
      <c r="L35" s="224">
        <f>SUM(J35:K35)</f>
        <v>0</v>
      </c>
      <c r="M35" s="260">
        <v>0</v>
      </c>
    </row>
    <row r="36" spans="1:13" ht="15.5" x14ac:dyDescent="0.35">
      <c r="A36" s="167"/>
      <c r="B36" s="167"/>
      <c r="C36" s="167"/>
      <c r="D36" s="147"/>
      <c r="E36" s="20"/>
      <c r="F36" s="20"/>
      <c r="G36" s="16"/>
      <c r="H36" s="16"/>
      <c r="I36" s="16"/>
      <c r="J36" s="20"/>
      <c r="K36" s="20"/>
      <c r="L36" s="16"/>
      <c r="M36" s="260"/>
    </row>
    <row r="37" spans="1:13" ht="15.5" x14ac:dyDescent="0.35">
      <c r="A37" s="270" t="s">
        <v>171</v>
      </c>
      <c r="B37" s="229" t="s">
        <v>42</v>
      </c>
      <c r="C37" s="299" t="s">
        <v>43</v>
      </c>
      <c r="D37" s="222" t="s">
        <v>184</v>
      </c>
      <c r="E37" s="226"/>
      <c r="F37" s="226"/>
      <c r="G37" s="251">
        <v>0</v>
      </c>
      <c r="H37" s="251">
        <v>0</v>
      </c>
      <c r="I37" s="251">
        <f>SUM(G37:H37)</f>
        <v>0</v>
      </c>
      <c r="J37" s="226"/>
      <c r="K37" s="226"/>
      <c r="L37" s="251">
        <f>SUM(J37:K37)</f>
        <v>0</v>
      </c>
      <c r="M37" s="260"/>
    </row>
    <row r="38" spans="1:13" ht="15.5" x14ac:dyDescent="0.35">
      <c r="A38" s="167" t="s">
        <v>171</v>
      </c>
      <c r="B38" s="167" t="s">
        <v>42</v>
      </c>
      <c r="C38" s="167" t="s">
        <v>50</v>
      </c>
      <c r="D38" s="147" t="s">
        <v>184</v>
      </c>
      <c r="E38" s="20"/>
      <c r="F38" s="20"/>
      <c r="G38" s="16">
        <v>19.420000000000002</v>
      </c>
      <c r="H38" s="16">
        <v>100</v>
      </c>
      <c r="I38" s="16">
        <f>SUM(G38:H38)</f>
        <v>119.42</v>
      </c>
      <c r="J38" s="206">
        <v>5</v>
      </c>
      <c r="K38" s="20"/>
      <c r="L38" s="16">
        <f>SUM(J38:K38)</f>
        <v>5</v>
      </c>
      <c r="M38" s="260">
        <v>5</v>
      </c>
    </row>
    <row r="39" spans="1:13" ht="15.5" x14ac:dyDescent="0.35">
      <c r="A39" s="167"/>
      <c r="B39" s="167"/>
      <c r="C39" s="167"/>
      <c r="D39" s="147"/>
      <c r="E39" s="20"/>
      <c r="F39" s="20"/>
      <c r="G39" s="16"/>
      <c r="H39" s="16"/>
      <c r="I39" s="16"/>
      <c r="J39" s="206"/>
      <c r="K39" s="20"/>
      <c r="L39" s="16"/>
      <c r="M39" s="260"/>
    </row>
    <row r="40" spans="1:13" ht="15.5" x14ac:dyDescent="0.35">
      <c r="A40" s="220" t="s">
        <v>208</v>
      </c>
      <c r="B40" s="227" t="s">
        <v>42</v>
      </c>
      <c r="C40" s="227" t="s">
        <v>48</v>
      </c>
      <c r="D40" s="222" t="s">
        <v>264</v>
      </c>
      <c r="E40" s="218"/>
      <c r="F40" s="218"/>
      <c r="G40" s="223">
        <v>100</v>
      </c>
      <c r="H40" s="223">
        <v>100</v>
      </c>
      <c r="I40" s="224">
        <f>SUM(G40:H40)</f>
        <v>200</v>
      </c>
      <c r="J40" s="218"/>
      <c r="K40" s="218"/>
      <c r="L40" s="224">
        <f>SUM(J40:K40)</f>
        <v>0</v>
      </c>
      <c r="M40" s="260"/>
    </row>
    <row r="41" spans="1:13" ht="15.5" x14ac:dyDescent="0.35">
      <c r="A41" s="167" t="s">
        <v>171</v>
      </c>
      <c r="B41" s="168" t="s">
        <v>42</v>
      </c>
      <c r="C41" s="168" t="s">
        <v>50</v>
      </c>
      <c r="D41" s="149" t="s">
        <v>264</v>
      </c>
      <c r="E41" s="105"/>
      <c r="F41" s="105"/>
      <c r="G41" s="7">
        <v>100</v>
      </c>
      <c r="H41" s="7">
        <v>8.3000000000000007</v>
      </c>
      <c r="I41" s="7">
        <f>SUM(G41:H41)</f>
        <v>108.3</v>
      </c>
      <c r="J41" s="20"/>
      <c r="K41" s="20">
        <v>9</v>
      </c>
      <c r="L41" s="7">
        <f>SUM(J41:K41)</f>
        <v>9</v>
      </c>
      <c r="M41" s="260">
        <v>9</v>
      </c>
    </row>
    <row r="42" spans="1:13" ht="15.5" x14ac:dyDescent="0.35">
      <c r="A42" s="167"/>
      <c r="B42" s="168"/>
      <c r="C42" s="168"/>
      <c r="D42" s="149"/>
      <c r="E42" s="105"/>
      <c r="F42" s="105"/>
      <c r="G42" s="7"/>
      <c r="H42" s="7"/>
      <c r="I42" s="7"/>
      <c r="J42" s="20"/>
      <c r="K42" s="20"/>
      <c r="L42" s="7"/>
      <c r="M42" s="260"/>
    </row>
    <row r="43" spans="1:13" ht="15.5" x14ac:dyDescent="0.35">
      <c r="A43" s="220" t="s">
        <v>207</v>
      </c>
      <c r="B43" s="227" t="s">
        <v>42</v>
      </c>
      <c r="C43" s="227" t="s">
        <v>48</v>
      </c>
      <c r="D43" s="222" t="s">
        <v>265</v>
      </c>
      <c r="E43" s="218"/>
      <c r="F43" s="218"/>
      <c r="G43" s="223">
        <v>100</v>
      </c>
      <c r="H43" s="223">
        <v>100</v>
      </c>
      <c r="I43" s="224">
        <f>SUM(G43:H43)</f>
        <v>200</v>
      </c>
      <c r="J43" s="218"/>
      <c r="K43" s="218"/>
      <c r="L43" s="224">
        <f>SUM(J43:K43)</f>
        <v>0</v>
      </c>
      <c r="M43" s="260"/>
    </row>
    <row r="44" spans="1:13" ht="15.5" x14ac:dyDescent="0.35">
      <c r="A44" s="167" t="s">
        <v>172</v>
      </c>
      <c r="B44" s="168" t="s">
        <v>42</v>
      </c>
      <c r="C44" s="168" t="s">
        <v>50</v>
      </c>
      <c r="D44" s="145" t="s">
        <v>265</v>
      </c>
      <c r="E44" s="105"/>
      <c r="F44" s="105"/>
      <c r="G44" s="7">
        <v>17.36</v>
      </c>
      <c r="H44" s="7">
        <v>15.75</v>
      </c>
      <c r="I44" s="7">
        <f>SUM(G44:H44)</f>
        <v>33.11</v>
      </c>
      <c r="J44" s="206">
        <v>6</v>
      </c>
      <c r="K44" s="20">
        <v>8</v>
      </c>
      <c r="L44" s="7">
        <f>SUM(J44:K44)</f>
        <v>14</v>
      </c>
      <c r="M44" s="260">
        <v>14</v>
      </c>
    </row>
    <row r="45" spans="1:13" ht="15.5" x14ac:dyDescent="0.35">
      <c r="A45" s="167"/>
      <c r="B45" s="168"/>
      <c r="C45" s="168"/>
      <c r="D45" s="145"/>
      <c r="E45" s="105"/>
      <c r="F45" s="105"/>
      <c r="G45" s="7"/>
      <c r="H45" s="7"/>
      <c r="I45" s="7"/>
      <c r="J45" s="206"/>
      <c r="K45" s="20"/>
      <c r="L45" s="7"/>
      <c r="M45" s="260"/>
    </row>
    <row r="46" spans="1:13" ht="15.5" x14ac:dyDescent="0.35">
      <c r="A46" s="220" t="s">
        <v>208</v>
      </c>
      <c r="B46" s="227" t="s">
        <v>42</v>
      </c>
      <c r="C46" s="227" t="s">
        <v>48</v>
      </c>
      <c r="D46" s="222" t="s">
        <v>266</v>
      </c>
      <c r="E46" s="218"/>
      <c r="F46" s="218"/>
      <c r="G46" s="223">
        <v>12.14</v>
      </c>
      <c r="H46" s="223">
        <v>100</v>
      </c>
      <c r="I46" s="224">
        <f>SUM(G46:H46)</f>
        <v>112.14</v>
      </c>
      <c r="J46" s="225">
        <v>9</v>
      </c>
      <c r="K46" s="218"/>
      <c r="L46" s="224">
        <f>SUM(J46:K46)</f>
        <v>9</v>
      </c>
      <c r="M46" s="260"/>
    </row>
    <row r="47" spans="1:13" ht="15.5" x14ac:dyDescent="0.35">
      <c r="A47" s="167" t="s">
        <v>171</v>
      </c>
      <c r="B47" s="168" t="s">
        <v>42</v>
      </c>
      <c r="C47" s="168" t="s">
        <v>50</v>
      </c>
      <c r="D47" s="145" t="s">
        <v>266</v>
      </c>
      <c r="E47" s="105"/>
      <c r="F47" s="105"/>
      <c r="G47" s="7">
        <v>100</v>
      </c>
      <c r="H47" s="7">
        <v>100</v>
      </c>
      <c r="I47" s="7">
        <f>SUM(G47:H47)</f>
        <v>200</v>
      </c>
      <c r="J47" s="20"/>
      <c r="K47" s="20"/>
      <c r="L47" s="7">
        <f>SUM(J47:K47)</f>
        <v>0</v>
      </c>
      <c r="M47" s="260">
        <v>9</v>
      </c>
    </row>
    <row r="48" spans="1:13" ht="15.5" x14ac:dyDescent="0.35">
      <c r="A48" s="167"/>
      <c r="B48" s="168"/>
      <c r="C48" s="168"/>
      <c r="D48" s="145"/>
      <c r="E48" s="105"/>
      <c r="F48" s="105"/>
      <c r="G48" s="7"/>
      <c r="H48" s="7"/>
      <c r="I48" s="7"/>
      <c r="J48" s="20"/>
      <c r="K48" s="20"/>
      <c r="L48" s="7"/>
      <c r="M48" s="260"/>
    </row>
    <row r="49" spans="1:13" ht="15.5" x14ac:dyDescent="0.35">
      <c r="A49" s="220" t="s">
        <v>208</v>
      </c>
      <c r="B49" s="221" t="s">
        <v>42</v>
      </c>
      <c r="C49" s="300" t="s">
        <v>192</v>
      </c>
      <c r="D49" s="222" t="s">
        <v>198</v>
      </c>
      <c r="E49" s="226"/>
      <c r="F49" s="226"/>
      <c r="G49" s="224">
        <v>0</v>
      </c>
      <c r="H49" s="224">
        <v>0</v>
      </c>
      <c r="I49" s="224">
        <f>SUM(G49:H49)</f>
        <v>0</v>
      </c>
      <c r="J49" s="226"/>
      <c r="K49" s="225"/>
      <c r="L49" s="224">
        <f>SUM(J49:K49)</f>
        <v>0</v>
      </c>
      <c r="M49" s="260">
        <v>0</v>
      </c>
    </row>
    <row r="50" spans="1:13" ht="15.5" x14ac:dyDescent="0.35">
      <c r="A50" s="220"/>
      <c r="B50" s="221"/>
      <c r="C50" s="300"/>
      <c r="D50" s="222"/>
      <c r="E50" s="226"/>
      <c r="F50" s="226"/>
      <c r="G50" s="224"/>
      <c r="H50" s="224"/>
      <c r="I50" s="224"/>
      <c r="J50" s="226"/>
      <c r="K50" s="225"/>
      <c r="L50" s="224"/>
      <c r="M50" s="260"/>
    </row>
    <row r="51" spans="1:13" ht="15.5" x14ac:dyDescent="0.35">
      <c r="A51" s="220" t="s">
        <v>207</v>
      </c>
      <c r="B51" s="227" t="s">
        <v>42</v>
      </c>
      <c r="C51" s="227" t="s">
        <v>48</v>
      </c>
      <c r="D51" s="222" t="s">
        <v>267</v>
      </c>
      <c r="E51" s="218"/>
      <c r="F51" s="218"/>
      <c r="G51" s="223">
        <v>17.22</v>
      </c>
      <c r="H51" s="223">
        <v>100</v>
      </c>
      <c r="I51" s="224">
        <f>SUM(G51:H51)</f>
        <v>117.22</v>
      </c>
      <c r="J51" s="225">
        <v>3</v>
      </c>
      <c r="K51" s="218"/>
      <c r="L51" s="224">
        <f>SUM(J51:K51)</f>
        <v>3</v>
      </c>
      <c r="M51" s="260"/>
    </row>
    <row r="52" spans="1:13" ht="15.5" x14ac:dyDescent="0.35">
      <c r="A52" s="167" t="s">
        <v>172</v>
      </c>
      <c r="B52" s="168" t="s">
        <v>42</v>
      </c>
      <c r="C52" s="168" t="s">
        <v>50</v>
      </c>
      <c r="D52" s="145" t="s">
        <v>267</v>
      </c>
      <c r="E52" s="105"/>
      <c r="F52" s="105"/>
      <c r="G52" s="7">
        <v>20.77</v>
      </c>
      <c r="H52" s="7">
        <v>100</v>
      </c>
      <c r="I52" s="7">
        <f>SUM(G52:H52)</f>
        <v>120.77</v>
      </c>
      <c r="J52" s="206">
        <v>4</v>
      </c>
      <c r="K52" s="20"/>
      <c r="L52" s="7">
        <f>SUM(J52:K52)</f>
        <v>4</v>
      </c>
      <c r="M52" s="260">
        <v>7</v>
      </c>
    </row>
    <row r="53" spans="1:13" ht="15.5" x14ac:dyDescent="0.35">
      <c r="A53" s="167"/>
      <c r="B53" s="168"/>
      <c r="C53" s="168"/>
      <c r="D53" s="145"/>
      <c r="E53" s="105"/>
      <c r="F53" s="105"/>
      <c r="G53" s="7"/>
      <c r="H53" s="7"/>
      <c r="I53" s="7"/>
      <c r="J53" s="206"/>
      <c r="K53" s="20"/>
      <c r="L53" s="7"/>
      <c r="M53" s="260"/>
    </row>
    <row r="54" spans="1:13" ht="15.5" x14ac:dyDescent="0.35">
      <c r="A54" s="167" t="s">
        <v>173</v>
      </c>
      <c r="B54" s="167" t="s">
        <v>42</v>
      </c>
      <c r="C54" s="167" t="s">
        <v>50</v>
      </c>
      <c r="D54" s="146" t="s">
        <v>334</v>
      </c>
      <c r="E54" s="20"/>
      <c r="F54" s="20"/>
      <c r="G54" s="16">
        <v>11.04</v>
      </c>
      <c r="H54" s="16">
        <v>100</v>
      </c>
      <c r="I54" s="16">
        <f>SUM(G54:H54)</f>
        <v>111.03999999999999</v>
      </c>
      <c r="J54" s="206">
        <v>9</v>
      </c>
      <c r="K54" s="20"/>
      <c r="L54" s="16">
        <f>SUM(J54:K54)</f>
        <v>9</v>
      </c>
      <c r="M54" s="260">
        <v>9</v>
      </c>
    </row>
    <row r="55" spans="1:13" ht="15.5" x14ac:dyDescent="0.35">
      <c r="A55" s="167"/>
      <c r="B55" s="167"/>
      <c r="C55" s="167"/>
      <c r="D55" s="146"/>
      <c r="E55" s="20"/>
      <c r="F55" s="20"/>
      <c r="G55" s="16"/>
      <c r="H55" s="16"/>
      <c r="I55" s="16"/>
      <c r="J55" s="206"/>
      <c r="K55" s="20"/>
      <c r="L55" s="16"/>
      <c r="M55" s="260"/>
    </row>
    <row r="56" spans="1:13" ht="15.5" x14ac:dyDescent="0.35">
      <c r="A56" s="220" t="s">
        <v>209</v>
      </c>
      <c r="B56" s="221" t="s">
        <v>42</v>
      </c>
      <c r="C56" s="300" t="s">
        <v>192</v>
      </c>
      <c r="D56" s="222" t="s">
        <v>199</v>
      </c>
      <c r="E56" s="226"/>
      <c r="F56" s="226"/>
      <c r="G56" s="224">
        <v>0</v>
      </c>
      <c r="H56" s="224">
        <v>0</v>
      </c>
      <c r="I56" s="224">
        <f>SUM(G56:H56)</f>
        <v>0</v>
      </c>
      <c r="J56" s="226"/>
      <c r="K56" s="225"/>
      <c r="L56" s="224">
        <f>SUM(J56:K56)</f>
        <v>0</v>
      </c>
      <c r="M56" s="260"/>
    </row>
    <row r="57" spans="1:13" ht="15.5" x14ac:dyDescent="0.35">
      <c r="A57" s="220" t="s">
        <v>209</v>
      </c>
      <c r="B57" s="227" t="s">
        <v>42</v>
      </c>
      <c r="C57" s="227" t="s">
        <v>48</v>
      </c>
      <c r="D57" s="222" t="s">
        <v>199</v>
      </c>
      <c r="E57" s="226"/>
      <c r="F57" s="226"/>
      <c r="G57" s="223">
        <v>100</v>
      </c>
      <c r="H57" s="223">
        <v>15.96</v>
      </c>
      <c r="I57" s="224">
        <f>SUM(G57:H57)</f>
        <v>115.96000000000001</v>
      </c>
      <c r="J57" s="226"/>
      <c r="K57" s="225">
        <v>4</v>
      </c>
      <c r="L57" s="224">
        <f>SUM(J57:K57)</f>
        <v>4</v>
      </c>
      <c r="M57" s="260">
        <v>4</v>
      </c>
    </row>
    <row r="58" spans="1:13" ht="15.5" x14ac:dyDescent="0.35">
      <c r="A58" s="220"/>
      <c r="B58" s="227"/>
      <c r="C58" s="227"/>
      <c r="D58" s="222"/>
      <c r="E58" s="226"/>
      <c r="F58" s="226"/>
      <c r="G58" s="223"/>
      <c r="H58" s="223"/>
      <c r="I58" s="224"/>
      <c r="J58" s="226"/>
      <c r="K58" s="225"/>
      <c r="L58" s="224"/>
      <c r="M58" s="260"/>
    </row>
    <row r="59" spans="1:13" ht="15.5" x14ac:dyDescent="0.35">
      <c r="A59" s="220" t="s">
        <v>208</v>
      </c>
      <c r="B59" s="221" t="s">
        <v>42</v>
      </c>
      <c r="C59" s="300" t="s">
        <v>192</v>
      </c>
      <c r="D59" s="222" t="s">
        <v>200</v>
      </c>
      <c r="E59" s="226"/>
      <c r="F59" s="226"/>
      <c r="G59" s="224">
        <v>0</v>
      </c>
      <c r="H59" s="224">
        <v>0</v>
      </c>
      <c r="I59" s="224">
        <f>SUM(G59:H59)</f>
        <v>0</v>
      </c>
      <c r="J59" s="226"/>
      <c r="K59" s="225"/>
      <c r="L59" s="224">
        <f>SUM(J59:K59)</f>
        <v>0</v>
      </c>
      <c r="M59" s="260">
        <v>0</v>
      </c>
    </row>
    <row r="60" spans="1:13" ht="15.5" x14ac:dyDescent="0.35">
      <c r="A60" s="220"/>
      <c r="B60" s="221"/>
      <c r="C60" s="300"/>
      <c r="D60" s="222"/>
      <c r="E60" s="226"/>
      <c r="F60" s="226"/>
      <c r="G60" s="224"/>
      <c r="H60" s="224"/>
      <c r="I60" s="224"/>
      <c r="J60" s="226"/>
      <c r="K60" s="225"/>
      <c r="L60" s="224"/>
      <c r="M60" s="260"/>
    </row>
    <row r="61" spans="1:13" ht="15.5" x14ac:dyDescent="0.35">
      <c r="A61" s="220" t="s">
        <v>209</v>
      </c>
      <c r="B61" s="227" t="s">
        <v>42</v>
      </c>
      <c r="C61" s="227" t="s">
        <v>48</v>
      </c>
      <c r="D61" s="222" t="s">
        <v>268</v>
      </c>
      <c r="E61" s="218"/>
      <c r="F61" s="218"/>
      <c r="G61" s="223">
        <v>100</v>
      </c>
      <c r="H61" s="223">
        <v>13.85</v>
      </c>
      <c r="I61" s="224">
        <f>SUM(G61:H61)</f>
        <v>113.85</v>
      </c>
      <c r="J61" s="218"/>
      <c r="K61" s="225">
        <v>7</v>
      </c>
      <c r="L61" s="224">
        <f>SUM(J61:K61)</f>
        <v>7</v>
      </c>
      <c r="M61" s="260">
        <v>7</v>
      </c>
    </row>
    <row r="62" spans="1:13" ht="15.5" x14ac:dyDescent="0.35">
      <c r="A62" s="220"/>
      <c r="B62" s="227"/>
      <c r="C62" s="227"/>
      <c r="D62" s="222"/>
      <c r="E62" s="218"/>
      <c r="F62" s="218"/>
      <c r="G62" s="223"/>
      <c r="H62" s="223"/>
      <c r="I62" s="224"/>
      <c r="J62" s="218"/>
      <c r="K62" s="225"/>
      <c r="L62" s="224"/>
      <c r="M62" s="260"/>
    </row>
    <row r="63" spans="1:13" ht="15.5" x14ac:dyDescent="0.35">
      <c r="A63" s="167" t="s">
        <v>172</v>
      </c>
      <c r="B63" s="168" t="s">
        <v>42</v>
      </c>
      <c r="C63" s="168" t="s">
        <v>50</v>
      </c>
      <c r="D63" s="145" t="s">
        <v>337</v>
      </c>
      <c r="E63" s="105"/>
      <c r="F63" s="105"/>
      <c r="G63" s="7">
        <v>100</v>
      </c>
      <c r="H63" s="7">
        <v>100</v>
      </c>
      <c r="I63" s="7">
        <f>SUM(G63:H63)</f>
        <v>200</v>
      </c>
      <c r="J63" s="135"/>
      <c r="K63" s="135"/>
      <c r="L63" s="7">
        <f>SUM(J63:K63)</f>
        <v>0</v>
      </c>
      <c r="M63" s="260">
        <v>0</v>
      </c>
    </row>
    <row r="64" spans="1:13" ht="15.5" x14ac:dyDescent="0.35">
      <c r="A64" s="167"/>
      <c r="B64" s="168"/>
      <c r="C64" s="168"/>
      <c r="D64" s="145"/>
      <c r="E64" s="105"/>
      <c r="F64" s="105"/>
      <c r="G64" s="7"/>
      <c r="H64" s="7"/>
      <c r="I64" s="7"/>
      <c r="J64" s="135"/>
      <c r="K64" s="135"/>
      <c r="L64" s="7"/>
      <c r="M64" s="260"/>
    </row>
    <row r="65" spans="1:13" ht="15.5" x14ac:dyDescent="0.35">
      <c r="A65" s="220" t="s">
        <v>209</v>
      </c>
      <c r="B65" s="227" t="s">
        <v>42</v>
      </c>
      <c r="C65" s="227" t="s">
        <v>48</v>
      </c>
      <c r="D65" s="222" t="s">
        <v>441</v>
      </c>
      <c r="E65" s="218"/>
      <c r="F65" s="218"/>
      <c r="G65" s="223">
        <v>100</v>
      </c>
      <c r="H65" s="223">
        <v>100</v>
      </c>
      <c r="I65" s="224">
        <f>SUM(G65:H65)</f>
        <v>200</v>
      </c>
      <c r="J65" s="218"/>
      <c r="K65" s="218"/>
      <c r="L65" s="224">
        <f>SUM(J65:K65)</f>
        <v>0</v>
      </c>
      <c r="M65" s="260">
        <v>0</v>
      </c>
    </row>
    <row r="66" spans="1:13" ht="15.5" x14ac:dyDescent="0.35">
      <c r="A66" s="220"/>
      <c r="B66" s="227"/>
      <c r="C66" s="227"/>
      <c r="D66" s="222"/>
      <c r="E66" s="218"/>
      <c r="F66" s="218"/>
      <c r="G66" s="223"/>
      <c r="H66" s="223"/>
      <c r="I66" s="224"/>
      <c r="J66" s="218"/>
      <c r="K66" s="218"/>
      <c r="L66" s="224"/>
      <c r="M66" s="260"/>
    </row>
    <row r="67" spans="1:13" ht="15.5" x14ac:dyDescent="0.35">
      <c r="A67" s="220" t="s">
        <v>210</v>
      </c>
      <c r="B67" s="221" t="s">
        <v>42</v>
      </c>
      <c r="C67" s="300" t="s">
        <v>192</v>
      </c>
      <c r="D67" s="222" t="s">
        <v>201</v>
      </c>
      <c r="E67" s="226"/>
      <c r="F67" s="226"/>
      <c r="G67" s="224">
        <v>0</v>
      </c>
      <c r="H67" s="224">
        <v>0</v>
      </c>
      <c r="I67" s="224">
        <f>SUM(G67:H67)</f>
        <v>0</v>
      </c>
      <c r="J67" s="226"/>
      <c r="K67" s="225"/>
      <c r="L67" s="224">
        <f>SUM(J67:K67)</f>
        <v>0</v>
      </c>
      <c r="M67" s="260">
        <v>0</v>
      </c>
    </row>
    <row r="68" spans="1:13" ht="15.5" x14ac:dyDescent="0.35">
      <c r="A68" s="220"/>
      <c r="B68" s="221"/>
      <c r="C68" s="300"/>
      <c r="D68" s="222"/>
      <c r="E68" s="226"/>
      <c r="F68" s="226"/>
      <c r="G68" s="224"/>
      <c r="H68" s="224"/>
      <c r="I68" s="224"/>
      <c r="J68" s="226"/>
      <c r="K68" s="225"/>
      <c r="L68" s="224"/>
      <c r="M68" s="260"/>
    </row>
    <row r="69" spans="1:13" ht="15.5" x14ac:dyDescent="0.35">
      <c r="A69" s="270" t="s">
        <v>173</v>
      </c>
      <c r="B69" s="229" t="s">
        <v>42</v>
      </c>
      <c r="C69" s="306" t="s">
        <v>45</v>
      </c>
      <c r="D69" s="222" t="s">
        <v>189</v>
      </c>
      <c r="E69" s="218"/>
      <c r="F69" s="218"/>
      <c r="G69" s="279">
        <v>100</v>
      </c>
      <c r="H69" s="279">
        <v>12.2</v>
      </c>
      <c r="I69" s="251">
        <f>SUM(G69:H69)</f>
        <v>112.2</v>
      </c>
      <c r="J69" s="218"/>
      <c r="K69" s="225">
        <v>8</v>
      </c>
      <c r="L69" s="251">
        <f>SUM(J69:K69)</f>
        <v>8</v>
      </c>
      <c r="M69" s="260"/>
    </row>
    <row r="70" spans="1:13" ht="15.5" x14ac:dyDescent="0.35">
      <c r="A70" s="220" t="s">
        <v>211</v>
      </c>
      <c r="B70" s="227" t="s">
        <v>42</v>
      </c>
      <c r="C70" s="227" t="s">
        <v>48</v>
      </c>
      <c r="D70" s="222" t="s">
        <v>189</v>
      </c>
      <c r="E70" s="218"/>
      <c r="F70" s="218"/>
      <c r="G70" s="223">
        <v>13.68</v>
      </c>
      <c r="H70" s="223">
        <v>100</v>
      </c>
      <c r="I70" s="224">
        <f>SUM(G70:H70)</f>
        <v>113.68</v>
      </c>
      <c r="J70" s="225">
        <v>7</v>
      </c>
      <c r="K70" s="218"/>
      <c r="L70" s="224">
        <f>SUM(J70:K70)</f>
        <v>7</v>
      </c>
      <c r="M70" s="260"/>
    </row>
    <row r="71" spans="1:13" ht="15.5" x14ac:dyDescent="0.35">
      <c r="A71" s="167" t="s">
        <v>173</v>
      </c>
      <c r="B71" s="167" t="s">
        <v>42</v>
      </c>
      <c r="C71" s="167" t="s">
        <v>50</v>
      </c>
      <c r="D71" s="146" t="s">
        <v>189</v>
      </c>
      <c r="E71" s="20"/>
      <c r="F71" s="20"/>
      <c r="G71" s="16">
        <v>14.3</v>
      </c>
      <c r="H71" s="16">
        <v>100</v>
      </c>
      <c r="I71" s="16">
        <f>SUM(G71:H71)</f>
        <v>114.3</v>
      </c>
      <c r="J71" s="206">
        <v>7</v>
      </c>
      <c r="K71" s="20"/>
      <c r="L71" s="16">
        <f>SUM(J71:K71)</f>
        <v>7</v>
      </c>
      <c r="M71" s="260">
        <v>22</v>
      </c>
    </row>
    <row r="72" spans="1:13" ht="15.5" x14ac:dyDescent="0.35">
      <c r="A72" s="167"/>
      <c r="B72" s="167"/>
      <c r="C72" s="167"/>
      <c r="D72" s="146"/>
      <c r="E72" s="20"/>
      <c r="F72" s="20"/>
      <c r="G72" s="16"/>
      <c r="H72" s="16"/>
      <c r="I72" s="16"/>
      <c r="J72" s="206"/>
      <c r="K72" s="20"/>
      <c r="L72" s="16">
        <f>SUM(L69:L71)</f>
        <v>22</v>
      </c>
      <c r="M72" s="260"/>
    </row>
    <row r="73" spans="1:13" ht="15.5" x14ac:dyDescent="0.35">
      <c r="A73" s="220" t="s">
        <v>208</v>
      </c>
      <c r="B73" s="221" t="s">
        <v>42</v>
      </c>
      <c r="C73" s="300" t="s">
        <v>192</v>
      </c>
      <c r="D73" s="222" t="s">
        <v>202</v>
      </c>
      <c r="E73" s="226"/>
      <c r="F73" s="226"/>
      <c r="G73" s="224">
        <v>0</v>
      </c>
      <c r="H73" s="224">
        <v>0</v>
      </c>
      <c r="I73" s="224">
        <f>SUM(G73:H73)</f>
        <v>0</v>
      </c>
      <c r="J73" s="226"/>
      <c r="K73" s="225"/>
      <c r="L73" s="224">
        <f>SUM(J73:K73)</f>
        <v>0</v>
      </c>
      <c r="M73" s="260">
        <v>0</v>
      </c>
    </row>
    <row r="74" spans="1:13" ht="15.5" x14ac:dyDescent="0.35">
      <c r="A74" s="220"/>
      <c r="B74" s="221"/>
      <c r="C74" s="300"/>
      <c r="D74" s="222"/>
      <c r="E74" s="226"/>
      <c r="F74" s="226"/>
      <c r="G74" s="224"/>
      <c r="H74" s="224"/>
      <c r="I74" s="224"/>
      <c r="J74" s="226"/>
      <c r="K74" s="225"/>
      <c r="L74" s="224"/>
      <c r="M74" s="260"/>
    </row>
    <row r="75" spans="1:13" ht="15.5" x14ac:dyDescent="0.35">
      <c r="A75" s="270" t="s">
        <v>171</v>
      </c>
      <c r="B75" s="229" t="s">
        <v>42</v>
      </c>
      <c r="C75" s="299" t="s">
        <v>43</v>
      </c>
      <c r="D75" s="222" t="s">
        <v>185</v>
      </c>
      <c r="E75" s="226"/>
      <c r="F75" s="226"/>
      <c r="G75" s="251">
        <v>0</v>
      </c>
      <c r="H75" s="251">
        <v>0</v>
      </c>
      <c r="I75" s="251">
        <f>SUM(G75:H75)</f>
        <v>0</v>
      </c>
      <c r="J75" s="226"/>
      <c r="K75" s="226"/>
      <c r="L75" s="251">
        <f>SUM(J75:K75)</f>
        <v>0</v>
      </c>
      <c r="M75" s="260">
        <v>0</v>
      </c>
    </row>
    <row r="76" spans="1:13" ht="15.5" x14ac:dyDescent="0.35">
      <c r="A76" s="270"/>
      <c r="B76" s="229"/>
      <c r="C76" s="299"/>
      <c r="D76" s="222"/>
      <c r="E76" s="226"/>
      <c r="F76" s="226"/>
      <c r="G76" s="251"/>
      <c r="H76" s="251"/>
      <c r="I76" s="251"/>
      <c r="J76" s="226"/>
      <c r="K76" s="226"/>
      <c r="L76" s="251"/>
      <c r="M76" s="260"/>
    </row>
    <row r="77" spans="1:13" ht="15.5" x14ac:dyDescent="0.35">
      <c r="A77" s="270" t="s">
        <v>171</v>
      </c>
      <c r="B77" s="229" t="s">
        <v>42</v>
      </c>
      <c r="C77" s="298" t="s">
        <v>44</v>
      </c>
      <c r="D77" s="222" t="s">
        <v>179</v>
      </c>
      <c r="E77" s="226"/>
      <c r="F77" s="226"/>
      <c r="G77" s="251">
        <v>0</v>
      </c>
      <c r="H77" s="251">
        <v>0</v>
      </c>
      <c r="I77" s="251">
        <f>SUM(G77:H77)</f>
        <v>0</v>
      </c>
      <c r="J77" s="226" t="s">
        <v>40</v>
      </c>
      <c r="K77" s="226" t="s">
        <v>40</v>
      </c>
      <c r="L77" s="251">
        <f>SUM(J77:K77)</f>
        <v>0</v>
      </c>
      <c r="M77" s="260">
        <v>0</v>
      </c>
    </row>
    <row r="78" spans="1:13" ht="15.5" x14ac:dyDescent="0.35">
      <c r="A78" s="270"/>
      <c r="B78" s="229"/>
      <c r="C78" s="298"/>
      <c r="D78" s="222"/>
      <c r="E78" s="226"/>
      <c r="F78" s="226"/>
      <c r="G78" s="251"/>
      <c r="H78" s="251"/>
      <c r="I78" s="251"/>
      <c r="J78" s="226"/>
      <c r="K78" s="226"/>
      <c r="L78" s="251"/>
      <c r="M78" s="260"/>
    </row>
    <row r="79" spans="1:13" ht="15.5" x14ac:dyDescent="0.35">
      <c r="A79" s="270" t="s">
        <v>171</v>
      </c>
      <c r="B79" s="229" t="s">
        <v>42</v>
      </c>
      <c r="C79" s="299" t="s">
        <v>43</v>
      </c>
      <c r="D79" s="222" t="s">
        <v>212</v>
      </c>
      <c r="E79" s="226"/>
      <c r="F79" s="226"/>
      <c r="G79" s="251">
        <v>0</v>
      </c>
      <c r="H79" s="251">
        <v>0</v>
      </c>
      <c r="I79" s="251">
        <f>SUM(G79:H79)</f>
        <v>0</v>
      </c>
      <c r="J79" s="226"/>
      <c r="K79" s="226"/>
      <c r="L79" s="251">
        <f>SUM(J79:K79)</f>
        <v>0</v>
      </c>
      <c r="M79" s="260">
        <v>0</v>
      </c>
    </row>
    <row r="80" spans="1:13" ht="15.5" x14ac:dyDescent="0.35">
      <c r="A80" s="270"/>
      <c r="B80" s="229"/>
      <c r="C80" s="299"/>
      <c r="D80" s="222"/>
      <c r="E80" s="226"/>
      <c r="F80" s="226"/>
      <c r="G80" s="251"/>
      <c r="H80" s="251"/>
      <c r="I80" s="251"/>
      <c r="J80" s="226"/>
      <c r="K80" s="226"/>
      <c r="L80" s="251"/>
      <c r="M80" s="260"/>
    </row>
    <row r="81" spans="1:13" ht="15.5" x14ac:dyDescent="0.35">
      <c r="A81" s="220" t="s">
        <v>211</v>
      </c>
      <c r="B81" s="227" t="s">
        <v>42</v>
      </c>
      <c r="C81" s="227" t="s">
        <v>48</v>
      </c>
      <c r="D81" s="222" t="s">
        <v>269</v>
      </c>
      <c r="E81" s="226"/>
      <c r="F81" s="226"/>
      <c r="G81" s="223">
        <v>16.079999999999998</v>
      </c>
      <c r="H81" s="223">
        <v>100</v>
      </c>
      <c r="I81" s="224">
        <f>SUM(G81:H81)</f>
        <v>116.08</v>
      </c>
      <c r="J81" s="305">
        <v>4</v>
      </c>
      <c r="K81" s="226"/>
      <c r="L81" s="224">
        <f>SUM(J81:K81)</f>
        <v>4</v>
      </c>
      <c r="M81" s="260"/>
    </row>
    <row r="82" spans="1:13" ht="15.5" x14ac:dyDescent="0.35">
      <c r="A82" s="167" t="s">
        <v>173</v>
      </c>
      <c r="B82" s="167" t="s">
        <v>42</v>
      </c>
      <c r="C82" s="167" t="s">
        <v>50</v>
      </c>
      <c r="D82" s="146" t="s">
        <v>269</v>
      </c>
      <c r="E82" s="20"/>
      <c r="F82" s="20"/>
      <c r="G82" s="16">
        <v>14.3</v>
      </c>
      <c r="H82" s="16">
        <v>100</v>
      </c>
      <c r="I82" s="16">
        <f>SUM(G82:H82)</f>
        <v>114.3</v>
      </c>
      <c r="J82" s="206">
        <v>7</v>
      </c>
      <c r="K82" s="20"/>
      <c r="L82" s="16">
        <f>SUM(J82:K82)</f>
        <v>7</v>
      </c>
      <c r="M82" s="260">
        <v>11</v>
      </c>
    </row>
    <row r="83" spans="1:13" ht="15.5" x14ac:dyDescent="0.35">
      <c r="A83" s="167"/>
      <c r="B83" s="167"/>
      <c r="C83" s="167"/>
      <c r="D83" s="146"/>
      <c r="E83" s="20"/>
      <c r="F83" s="20"/>
      <c r="G83" s="16"/>
      <c r="H83" s="16"/>
      <c r="I83" s="16"/>
      <c r="J83" s="206"/>
      <c r="K83" s="20"/>
      <c r="L83" s="16"/>
      <c r="M83" s="260"/>
    </row>
    <row r="84" spans="1:13" ht="15.5" x14ac:dyDescent="0.35">
      <c r="A84" s="220" t="s">
        <v>207</v>
      </c>
      <c r="B84" s="227" t="s">
        <v>42</v>
      </c>
      <c r="C84" s="227" t="s">
        <v>48</v>
      </c>
      <c r="D84" s="222" t="s">
        <v>270</v>
      </c>
      <c r="E84" s="218"/>
      <c r="F84" s="218"/>
      <c r="G84" s="223">
        <v>20.55</v>
      </c>
      <c r="H84" s="223">
        <v>100</v>
      </c>
      <c r="I84" s="224">
        <f>SUM(G84:H84)</f>
        <v>120.55</v>
      </c>
      <c r="J84" s="218"/>
      <c r="K84" s="218"/>
      <c r="L84" s="224">
        <f>SUM(J84:K84)</f>
        <v>0</v>
      </c>
      <c r="M84" s="260"/>
    </row>
    <row r="85" spans="1:13" ht="15.5" x14ac:dyDescent="0.35">
      <c r="A85" s="167" t="s">
        <v>172</v>
      </c>
      <c r="B85" s="167" t="s">
        <v>42</v>
      </c>
      <c r="C85" s="167" t="s">
        <v>50</v>
      </c>
      <c r="D85" s="146" t="s">
        <v>270</v>
      </c>
      <c r="E85" s="20"/>
      <c r="F85" s="20"/>
      <c r="G85" s="16">
        <v>100</v>
      </c>
      <c r="H85" s="16">
        <v>100</v>
      </c>
      <c r="I85" s="16">
        <f>SUM(G85:H85)</f>
        <v>200</v>
      </c>
      <c r="J85" s="20"/>
      <c r="K85" s="20"/>
      <c r="L85" s="16">
        <f>SUM(J85:K85)</f>
        <v>0</v>
      </c>
      <c r="M85" s="260">
        <v>0</v>
      </c>
    </row>
    <row r="86" spans="1:13" ht="15.5" x14ac:dyDescent="0.35">
      <c r="A86" s="167"/>
      <c r="B86" s="167"/>
      <c r="C86" s="167"/>
      <c r="D86" s="146"/>
      <c r="E86" s="20"/>
      <c r="F86" s="20"/>
      <c r="G86" s="16"/>
      <c r="H86" s="16"/>
      <c r="I86" s="16"/>
      <c r="J86" s="20"/>
      <c r="K86" s="20"/>
      <c r="L86" s="16"/>
      <c r="M86" s="260"/>
    </row>
    <row r="87" spans="1:13" ht="15.5" x14ac:dyDescent="0.35">
      <c r="A87" s="220" t="s">
        <v>210</v>
      </c>
      <c r="B87" s="221" t="s">
        <v>42</v>
      </c>
      <c r="C87" s="300" t="s">
        <v>192</v>
      </c>
      <c r="D87" s="222" t="s">
        <v>203</v>
      </c>
      <c r="E87" s="226"/>
      <c r="F87" s="226"/>
      <c r="G87" s="224">
        <v>0</v>
      </c>
      <c r="H87" s="224">
        <v>0</v>
      </c>
      <c r="I87" s="224">
        <f>SUM(G87:H87)</f>
        <v>0</v>
      </c>
      <c r="J87" s="226"/>
      <c r="K87" s="225"/>
      <c r="L87" s="224">
        <f>SUM(J87:K87)</f>
        <v>0</v>
      </c>
      <c r="M87" s="260">
        <v>0</v>
      </c>
    </row>
    <row r="88" spans="1:13" ht="15.5" x14ac:dyDescent="0.35">
      <c r="A88" s="220"/>
      <c r="B88" s="221"/>
      <c r="C88" s="300"/>
      <c r="D88" s="222"/>
      <c r="E88" s="226"/>
      <c r="F88" s="226"/>
      <c r="G88" s="224"/>
      <c r="H88" s="224"/>
      <c r="I88" s="224"/>
      <c r="J88" s="226"/>
      <c r="K88" s="225"/>
      <c r="L88" s="224"/>
      <c r="M88" s="260"/>
    </row>
    <row r="89" spans="1:13" ht="15.5" x14ac:dyDescent="0.35">
      <c r="A89" s="220" t="s">
        <v>211</v>
      </c>
      <c r="B89" s="221" t="s">
        <v>42</v>
      </c>
      <c r="C89" s="300" t="s">
        <v>192</v>
      </c>
      <c r="D89" s="222" t="s">
        <v>442</v>
      </c>
      <c r="E89" s="226"/>
      <c r="F89" s="226"/>
      <c r="G89" s="260">
        <v>0</v>
      </c>
      <c r="H89" s="260">
        <v>0</v>
      </c>
      <c r="I89" s="251">
        <f>SUM(G89:H89)</f>
        <v>0</v>
      </c>
      <c r="J89" s="226"/>
      <c r="K89" s="225"/>
      <c r="L89" s="251">
        <f>SUM(J89:K89)</f>
        <v>0</v>
      </c>
      <c r="M89" s="260">
        <v>0</v>
      </c>
    </row>
    <row r="90" spans="1:13" ht="15.5" x14ac:dyDescent="0.35">
      <c r="A90" s="220"/>
      <c r="B90" s="221"/>
      <c r="C90" s="300"/>
      <c r="D90" s="222"/>
      <c r="E90" s="226"/>
      <c r="F90" s="226"/>
      <c r="G90" s="260"/>
      <c r="H90" s="260"/>
      <c r="I90" s="251"/>
      <c r="J90" s="226"/>
      <c r="K90" s="225"/>
      <c r="L90" s="251"/>
      <c r="M90" s="260"/>
    </row>
    <row r="91" spans="1:13" ht="15.5" x14ac:dyDescent="0.35">
      <c r="A91" s="167" t="s">
        <v>208</v>
      </c>
      <c r="B91" s="168" t="s">
        <v>42</v>
      </c>
      <c r="C91" s="168" t="s">
        <v>50</v>
      </c>
      <c r="D91" s="145" t="s">
        <v>327</v>
      </c>
      <c r="E91" s="20"/>
      <c r="F91" s="20"/>
      <c r="G91" s="7">
        <v>7.21</v>
      </c>
      <c r="H91" s="7">
        <v>7.67</v>
      </c>
      <c r="I91" s="7">
        <f>SUM(G91:H91)</f>
        <v>14.879999999999999</v>
      </c>
      <c r="J91" s="206">
        <v>10</v>
      </c>
      <c r="K91" s="20">
        <v>10</v>
      </c>
      <c r="L91" s="22">
        <f>SUM(J91:K91)</f>
        <v>20</v>
      </c>
      <c r="M91" s="260">
        <v>20</v>
      </c>
    </row>
    <row r="92" spans="1:13" ht="15.5" x14ac:dyDescent="0.35">
      <c r="A92" s="167"/>
      <c r="B92" s="168"/>
      <c r="C92" s="168"/>
      <c r="D92" s="145"/>
      <c r="E92" s="20"/>
      <c r="F92" s="20"/>
      <c r="G92" s="7"/>
      <c r="H92" s="7"/>
      <c r="I92" s="7"/>
      <c r="J92" s="206"/>
      <c r="K92" s="20"/>
      <c r="L92" s="22"/>
      <c r="M92" s="260"/>
    </row>
    <row r="93" spans="1:13" ht="15.5" x14ac:dyDescent="0.35">
      <c r="A93" s="270" t="s">
        <v>171</v>
      </c>
      <c r="B93" s="227" t="s">
        <v>42</v>
      </c>
      <c r="C93" s="297" t="s">
        <v>44</v>
      </c>
      <c r="D93" s="222" t="s">
        <v>180</v>
      </c>
      <c r="E93" s="218"/>
      <c r="F93" s="218"/>
      <c r="G93" s="223">
        <v>66</v>
      </c>
      <c r="H93" s="223">
        <v>68</v>
      </c>
      <c r="I93" s="251">
        <f>SUM(G93:H93)</f>
        <v>134</v>
      </c>
      <c r="J93" s="225">
        <v>10</v>
      </c>
      <c r="K93" s="225">
        <v>10</v>
      </c>
      <c r="L93" s="251">
        <f>SUM(J93:K93)</f>
        <v>20</v>
      </c>
      <c r="M93" s="260">
        <v>20</v>
      </c>
    </row>
    <row r="94" spans="1:13" ht="15.5" x14ac:dyDescent="0.35">
      <c r="A94" s="270"/>
      <c r="B94" s="227"/>
      <c r="C94" s="297"/>
      <c r="D94" s="222"/>
      <c r="E94" s="218"/>
      <c r="F94" s="218"/>
      <c r="G94" s="223"/>
      <c r="H94" s="223"/>
      <c r="I94" s="251"/>
      <c r="J94" s="225"/>
      <c r="K94" s="225"/>
      <c r="L94" s="251"/>
      <c r="M94" s="260"/>
    </row>
    <row r="95" spans="1:13" ht="15.5" x14ac:dyDescent="0.35">
      <c r="A95" s="220" t="s">
        <v>208</v>
      </c>
      <c r="B95" s="221" t="s">
        <v>42</v>
      </c>
      <c r="C95" s="300" t="s">
        <v>192</v>
      </c>
      <c r="D95" s="222" t="s">
        <v>204</v>
      </c>
      <c r="E95" s="226"/>
      <c r="F95" s="226"/>
      <c r="G95" s="260">
        <v>0</v>
      </c>
      <c r="H95" s="260">
        <v>0</v>
      </c>
      <c r="I95" s="251">
        <f>SUM(G95:H95)</f>
        <v>0</v>
      </c>
      <c r="J95" s="226"/>
      <c r="K95" s="225"/>
      <c r="L95" s="251">
        <f>SUM(J95:K95)</f>
        <v>0</v>
      </c>
      <c r="M95" s="260">
        <v>0</v>
      </c>
    </row>
    <row r="96" spans="1:13" ht="15.5" x14ac:dyDescent="0.35">
      <c r="A96" s="220"/>
      <c r="B96" s="221"/>
      <c r="C96" s="300"/>
      <c r="D96" s="222"/>
      <c r="E96" s="226"/>
      <c r="F96" s="226"/>
      <c r="G96" s="260"/>
      <c r="H96" s="260"/>
      <c r="I96" s="251"/>
      <c r="J96" s="226"/>
      <c r="K96" s="225"/>
      <c r="L96" s="251"/>
      <c r="M96" s="260"/>
    </row>
    <row r="97" spans="1:13" ht="15.5" x14ac:dyDescent="0.35">
      <c r="A97" s="167" t="s">
        <v>171</v>
      </c>
      <c r="B97" s="167" t="s">
        <v>42</v>
      </c>
      <c r="C97" s="167" t="s">
        <v>50</v>
      </c>
      <c r="D97" s="147" t="s">
        <v>330</v>
      </c>
      <c r="E97" s="20"/>
      <c r="F97" s="20"/>
      <c r="G97" s="16">
        <v>19.420000000000002</v>
      </c>
      <c r="H97" s="16">
        <v>100</v>
      </c>
      <c r="I97" s="16">
        <f>SUM(G97:H97)</f>
        <v>119.42</v>
      </c>
      <c r="J97" s="206">
        <v>5</v>
      </c>
      <c r="K97" s="20"/>
      <c r="L97" s="16">
        <f>SUM(J97:K97)</f>
        <v>5</v>
      </c>
      <c r="M97" s="260">
        <v>5</v>
      </c>
    </row>
    <row r="98" spans="1:13" ht="15.5" x14ac:dyDescent="0.35">
      <c r="A98" s="167"/>
      <c r="B98" s="167"/>
      <c r="C98" s="167"/>
      <c r="D98" s="147"/>
      <c r="E98" s="20"/>
      <c r="F98" s="20"/>
      <c r="G98" s="16"/>
      <c r="H98" s="16"/>
      <c r="I98" s="16"/>
      <c r="J98" s="206"/>
      <c r="K98" s="20"/>
      <c r="L98" s="16"/>
      <c r="M98" s="260"/>
    </row>
    <row r="99" spans="1:13" ht="15.5" x14ac:dyDescent="0.35">
      <c r="A99" s="220" t="s">
        <v>210</v>
      </c>
      <c r="B99" s="221" t="s">
        <v>42</v>
      </c>
      <c r="C99" s="300" t="s">
        <v>192</v>
      </c>
      <c r="D99" s="222" t="s">
        <v>205</v>
      </c>
      <c r="E99" s="226"/>
      <c r="F99" s="226"/>
      <c r="G99" s="260">
        <v>0</v>
      </c>
      <c r="H99" s="260">
        <v>0</v>
      </c>
      <c r="I99" s="251">
        <f>SUM(G99:H99)</f>
        <v>0</v>
      </c>
      <c r="J99" s="226"/>
      <c r="K99" s="225"/>
      <c r="L99" s="251">
        <f>SUM(J99:K99)</f>
        <v>0</v>
      </c>
      <c r="M99" s="260">
        <v>0</v>
      </c>
    </row>
    <row r="100" spans="1:13" ht="15.5" x14ac:dyDescent="0.35">
      <c r="A100" s="220"/>
      <c r="B100" s="221"/>
      <c r="C100" s="300"/>
      <c r="D100" s="222"/>
      <c r="E100" s="226"/>
      <c r="F100" s="226"/>
      <c r="G100" s="260"/>
      <c r="H100" s="260"/>
      <c r="I100" s="251"/>
      <c r="J100" s="226"/>
      <c r="K100" s="225"/>
      <c r="L100" s="251"/>
      <c r="M100" s="260"/>
    </row>
    <row r="101" spans="1:13" ht="15.5" x14ac:dyDescent="0.35">
      <c r="A101" s="270" t="s">
        <v>171</v>
      </c>
      <c r="B101" s="227" t="s">
        <v>42</v>
      </c>
      <c r="C101" s="297" t="s">
        <v>44</v>
      </c>
      <c r="D101" s="222" t="s">
        <v>181</v>
      </c>
      <c r="E101" s="218"/>
      <c r="F101" s="218"/>
      <c r="G101" s="223">
        <v>0</v>
      </c>
      <c r="H101" s="223">
        <v>0</v>
      </c>
      <c r="I101" s="251">
        <f>SUM(G101:H101)</f>
        <v>0</v>
      </c>
      <c r="J101" s="225" t="s">
        <v>40</v>
      </c>
      <c r="K101" s="225" t="s">
        <v>40</v>
      </c>
      <c r="L101" s="251">
        <f>SUM(J101:K101)</f>
        <v>0</v>
      </c>
      <c r="M101" s="260"/>
    </row>
    <row r="102" spans="1:13" ht="15.5" x14ac:dyDescent="0.35">
      <c r="A102" s="270" t="s">
        <v>171</v>
      </c>
      <c r="B102" s="229" t="s">
        <v>42</v>
      </c>
      <c r="C102" s="306" t="s">
        <v>45</v>
      </c>
      <c r="D102" s="222" t="s">
        <v>181</v>
      </c>
      <c r="E102" s="218"/>
      <c r="F102" s="218"/>
      <c r="G102" s="279">
        <v>5.69</v>
      </c>
      <c r="H102" s="279">
        <v>5.42</v>
      </c>
      <c r="I102" s="251">
        <f>SUM(G102:H102)</f>
        <v>11.11</v>
      </c>
      <c r="J102" s="225">
        <v>10</v>
      </c>
      <c r="K102" s="225">
        <v>10</v>
      </c>
      <c r="L102" s="251">
        <f>SUM(J102:K102)</f>
        <v>20</v>
      </c>
      <c r="M102" s="260">
        <v>20</v>
      </c>
    </row>
    <row r="103" spans="1:13" ht="15.5" x14ac:dyDescent="0.35">
      <c r="A103" s="270"/>
      <c r="B103" s="229"/>
      <c r="C103" s="306"/>
      <c r="D103" s="222"/>
      <c r="E103" s="218"/>
      <c r="F103" s="218"/>
      <c r="G103" s="279"/>
      <c r="H103" s="279"/>
      <c r="I103" s="251"/>
      <c r="J103" s="225"/>
      <c r="K103" s="225"/>
      <c r="L103" s="251"/>
      <c r="M103" s="260"/>
    </row>
    <row r="104" spans="1:13" ht="15.5" x14ac:dyDescent="0.35">
      <c r="A104" s="270" t="s">
        <v>174</v>
      </c>
      <c r="B104" s="229" t="s">
        <v>42</v>
      </c>
      <c r="C104" s="306" t="s">
        <v>45</v>
      </c>
      <c r="D104" s="222" t="s">
        <v>182</v>
      </c>
      <c r="E104" s="218"/>
      <c r="F104" s="218"/>
      <c r="G104" s="279">
        <v>100</v>
      </c>
      <c r="H104" s="279">
        <v>100</v>
      </c>
      <c r="I104" s="251">
        <f>SUM(G104:H104)</f>
        <v>200</v>
      </c>
      <c r="J104" s="225"/>
      <c r="K104" s="218"/>
      <c r="L104" s="251">
        <f>SUM(J104:K104)</f>
        <v>0</v>
      </c>
      <c r="M104" s="260"/>
    </row>
    <row r="105" spans="1:13" ht="15.5" x14ac:dyDescent="0.35">
      <c r="A105" s="220" t="s">
        <v>210</v>
      </c>
      <c r="B105" s="227" t="s">
        <v>42</v>
      </c>
      <c r="C105" s="227" t="s">
        <v>48</v>
      </c>
      <c r="D105" s="222" t="s">
        <v>182</v>
      </c>
      <c r="E105" s="226"/>
      <c r="F105" s="226"/>
      <c r="G105" s="223">
        <v>100</v>
      </c>
      <c r="H105" s="223">
        <v>100</v>
      </c>
      <c r="I105" s="224">
        <f>SUM(G105:H105)</f>
        <v>200</v>
      </c>
      <c r="J105" s="226"/>
      <c r="K105" s="226"/>
      <c r="L105" s="224">
        <f>SUM(J105:K105)</f>
        <v>0</v>
      </c>
      <c r="M105" s="260">
        <v>0</v>
      </c>
    </row>
    <row r="106" spans="1:13" ht="15.5" x14ac:dyDescent="0.35">
      <c r="A106" s="220"/>
      <c r="B106" s="227"/>
      <c r="C106" s="227"/>
      <c r="D106" s="222"/>
      <c r="E106" s="226"/>
      <c r="F106" s="226"/>
      <c r="G106" s="223"/>
      <c r="H106" s="223"/>
      <c r="I106" s="224"/>
      <c r="J106" s="226"/>
      <c r="K106" s="226"/>
      <c r="L106" s="224"/>
      <c r="M106" s="260"/>
    </row>
    <row r="107" spans="1:13" ht="15.5" x14ac:dyDescent="0.35">
      <c r="A107" s="220" t="s">
        <v>211</v>
      </c>
      <c r="B107" s="227" t="s">
        <v>42</v>
      </c>
      <c r="C107" s="227" t="s">
        <v>48</v>
      </c>
      <c r="D107" s="222" t="s">
        <v>271</v>
      </c>
      <c r="E107" s="218"/>
      <c r="F107" s="218"/>
      <c r="G107" s="223">
        <v>23.19</v>
      </c>
      <c r="H107" s="223">
        <v>24.39</v>
      </c>
      <c r="I107" s="224">
        <f>SUM(G107:H107)</f>
        <v>47.58</v>
      </c>
      <c r="J107" s="218"/>
      <c r="K107" s="225">
        <v>1</v>
      </c>
      <c r="L107" s="224">
        <f>SUM(J107:K107)</f>
        <v>1</v>
      </c>
      <c r="M107" s="260"/>
    </row>
    <row r="108" spans="1:13" ht="15.5" x14ac:dyDescent="0.35">
      <c r="A108" s="167" t="s">
        <v>173</v>
      </c>
      <c r="B108" s="167" t="s">
        <v>42</v>
      </c>
      <c r="C108" s="167" t="s">
        <v>50</v>
      </c>
      <c r="D108" s="147" t="s">
        <v>271</v>
      </c>
      <c r="E108" s="20"/>
      <c r="F108" s="20"/>
      <c r="G108" s="16">
        <v>100</v>
      </c>
      <c r="H108" s="16">
        <v>19.52</v>
      </c>
      <c r="I108" s="16">
        <f>SUM(G108:H108)</f>
        <v>119.52</v>
      </c>
      <c r="J108" s="20"/>
      <c r="K108" s="20">
        <v>6</v>
      </c>
      <c r="L108" s="16">
        <f>SUM(J108:K108)</f>
        <v>6</v>
      </c>
      <c r="M108" s="260">
        <v>7</v>
      </c>
    </row>
    <row r="109" spans="1:13" ht="15.5" x14ac:dyDescent="0.35">
      <c r="A109" s="167"/>
      <c r="B109" s="167"/>
      <c r="C109" s="167"/>
      <c r="D109" s="147"/>
      <c r="E109" s="20"/>
      <c r="F109" s="20"/>
      <c r="G109" s="16"/>
      <c r="H109" s="16"/>
      <c r="I109" s="16"/>
      <c r="J109" s="20"/>
      <c r="K109" s="20"/>
      <c r="L109" s="16"/>
      <c r="M109" s="260"/>
    </row>
    <row r="110" spans="1:13" ht="15.5" x14ac:dyDescent="0.35">
      <c r="A110" s="220" t="s">
        <v>208</v>
      </c>
      <c r="B110" s="227" t="s">
        <v>42</v>
      </c>
      <c r="C110" s="227" t="s">
        <v>48</v>
      </c>
      <c r="D110" s="222" t="s">
        <v>272</v>
      </c>
      <c r="E110" s="218"/>
      <c r="F110" s="218"/>
      <c r="G110" s="223">
        <v>15.29</v>
      </c>
      <c r="H110" s="223">
        <v>27.84</v>
      </c>
      <c r="I110" s="224">
        <f>SUM(G110:H110)</f>
        <v>43.129999999999995</v>
      </c>
      <c r="J110" s="225">
        <v>5</v>
      </c>
      <c r="K110" s="218"/>
      <c r="L110" s="224">
        <f>SUM(J110:K110)</f>
        <v>5</v>
      </c>
      <c r="M110" s="260"/>
    </row>
    <row r="111" spans="1:13" ht="15.5" x14ac:dyDescent="0.35">
      <c r="A111" s="167" t="s">
        <v>171</v>
      </c>
      <c r="B111" s="168" t="s">
        <v>42</v>
      </c>
      <c r="C111" s="168" t="s">
        <v>50</v>
      </c>
      <c r="D111" s="149" t="s">
        <v>272</v>
      </c>
      <c r="E111" s="105"/>
      <c r="F111" s="105"/>
      <c r="G111" s="7">
        <v>100</v>
      </c>
      <c r="H111" s="7">
        <v>8.3000000000000007</v>
      </c>
      <c r="I111" s="7">
        <f>SUM(G111:H111)</f>
        <v>108.3</v>
      </c>
      <c r="J111" s="20"/>
      <c r="K111" s="20">
        <v>9</v>
      </c>
      <c r="L111" s="7">
        <f>SUM(J111:K111)</f>
        <v>9</v>
      </c>
      <c r="M111" s="260">
        <v>14</v>
      </c>
    </row>
    <row r="112" spans="1:13" ht="15.5" x14ac:dyDescent="0.35">
      <c r="A112" s="167"/>
      <c r="B112" s="168"/>
      <c r="C112" s="168"/>
      <c r="D112" s="149"/>
      <c r="E112" s="105"/>
      <c r="F112" s="105"/>
      <c r="G112" s="7"/>
      <c r="H112" s="7"/>
      <c r="I112" s="7"/>
      <c r="J112" s="20"/>
      <c r="K112" s="20"/>
      <c r="L112" s="7"/>
      <c r="M112" s="260"/>
    </row>
    <row r="113" spans="1:13" ht="15.5" x14ac:dyDescent="0.35">
      <c r="A113" s="220" t="s">
        <v>210</v>
      </c>
      <c r="B113" s="221" t="s">
        <v>42</v>
      </c>
      <c r="C113" s="300" t="s">
        <v>192</v>
      </c>
      <c r="D113" s="222" t="s">
        <v>206</v>
      </c>
      <c r="E113" s="226"/>
      <c r="F113" s="226"/>
      <c r="G113" s="260">
        <v>0</v>
      </c>
      <c r="H113" s="260">
        <v>0</v>
      </c>
      <c r="I113" s="251">
        <f>SUM(G113:H113)</f>
        <v>0</v>
      </c>
      <c r="J113" s="226"/>
      <c r="K113" s="225"/>
      <c r="L113" s="251">
        <f>SUM(J113:K113)</f>
        <v>0</v>
      </c>
      <c r="M113" s="260"/>
    </row>
    <row r="114" spans="1:13" ht="15.5" x14ac:dyDescent="0.35">
      <c r="A114" s="167" t="s">
        <v>174</v>
      </c>
      <c r="B114" s="252" t="s">
        <v>42</v>
      </c>
      <c r="C114" s="168" t="s">
        <v>50</v>
      </c>
      <c r="D114" s="145" t="s">
        <v>206</v>
      </c>
      <c r="E114" s="105"/>
      <c r="F114" s="105"/>
      <c r="G114" s="144">
        <v>100</v>
      </c>
      <c r="H114" s="144">
        <v>100</v>
      </c>
      <c r="I114" s="7">
        <f>SUM(G114:H114)</f>
        <v>200</v>
      </c>
      <c r="J114" s="20"/>
      <c r="K114" s="20"/>
      <c r="L114" s="7">
        <f>SUM(J114:K114)</f>
        <v>0</v>
      </c>
      <c r="M114" s="260">
        <v>0</v>
      </c>
    </row>
    <row r="115" spans="1:13" ht="15.5" x14ac:dyDescent="0.35">
      <c r="A115" s="167"/>
      <c r="B115" s="252"/>
      <c r="C115" s="168"/>
      <c r="D115" s="145"/>
      <c r="E115" s="105"/>
      <c r="F115" s="105"/>
      <c r="G115" s="144"/>
      <c r="H115" s="144"/>
      <c r="I115" s="7"/>
      <c r="J115" s="20"/>
      <c r="K115" s="20"/>
      <c r="L115" s="7"/>
      <c r="M115" s="260"/>
    </row>
    <row r="116" spans="1:13" ht="15.5" x14ac:dyDescent="0.35">
      <c r="A116" s="220" t="s">
        <v>208</v>
      </c>
      <c r="B116" s="221" t="s">
        <v>42</v>
      </c>
      <c r="C116" s="300" t="s">
        <v>192</v>
      </c>
      <c r="D116" s="222" t="s">
        <v>145</v>
      </c>
      <c r="E116" s="226"/>
      <c r="F116" s="226"/>
      <c r="G116" s="251">
        <v>0</v>
      </c>
      <c r="H116" s="251">
        <v>0</v>
      </c>
      <c r="I116" s="251">
        <f>SUM(G116:H116)</f>
        <v>0</v>
      </c>
      <c r="J116" s="226"/>
      <c r="K116" s="225"/>
      <c r="L116" s="251">
        <f>SUM(J116:K116)</f>
        <v>0</v>
      </c>
      <c r="M116" s="260">
        <v>0</v>
      </c>
    </row>
    <row r="117" spans="1:13" ht="15.5" x14ac:dyDescent="0.35">
      <c r="A117" s="220"/>
      <c r="B117" s="221"/>
      <c r="C117" s="300"/>
      <c r="D117" s="222"/>
      <c r="E117" s="226"/>
      <c r="F117" s="226"/>
      <c r="G117" s="251"/>
      <c r="H117" s="251"/>
      <c r="I117" s="251"/>
      <c r="J117" s="226"/>
      <c r="K117" s="225"/>
      <c r="L117" s="251"/>
      <c r="M117" s="260"/>
    </row>
    <row r="118" spans="1:13" ht="15.5" x14ac:dyDescent="0.35">
      <c r="A118" s="167" t="s">
        <v>173</v>
      </c>
      <c r="B118" s="167" t="s">
        <v>42</v>
      </c>
      <c r="C118" s="167" t="s">
        <v>50</v>
      </c>
      <c r="D118" s="147" t="s">
        <v>335</v>
      </c>
      <c r="E118" s="20"/>
      <c r="F118" s="20"/>
      <c r="G118" s="16">
        <v>100</v>
      </c>
      <c r="H118" s="16">
        <v>19.52</v>
      </c>
      <c r="I118" s="16">
        <f>SUM(G118:H118)</f>
        <v>119.52</v>
      </c>
      <c r="J118" s="135"/>
      <c r="K118" s="309">
        <v>6</v>
      </c>
      <c r="L118" s="16">
        <f>SUM(J118:K118)</f>
        <v>6</v>
      </c>
      <c r="M118" s="260">
        <v>6</v>
      </c>
    </row>
    <row r="119" spans="1:13" ht="15.5" x14ac:dyDescent="0.35">
      <c r="A119" s="167"/>
      <c r="B119" s="167"/>
      <c r="C119" s="167"/>
      <c r="D119" s="147"/>
      <c r="E119" s="20"/>
      <c r="F119" s="20"/>
      <c r="G119" s="16"/>
      <c r="H119" s="16"/>
      <c r="I119" s="16"/>
      <c r="J119" s="135"/>
      <c r="K119" s="309"/>
      <c r="L119" s="16"/>
      <c r="M119" s="260"/>
    </row>
    <row r="120" spans="1:13" ht="15.5" x14ac:dyDescent="0.35">
      <c r="A120" s="220" t="s">
        <v>208</v>
      </c>
      <c r="B120" s="227" t="s">
        <v>42</v>
      </c>
      <c r="C120" s="227" t="s">
        <v>48</v>
      </c>
      <c r="D120" s="222" t="s">
        <v>273</v>
      </c>
      <c r="E120" s="218"/>
      <c r="F120" s="218"/>
      <c r="G120" s="223">
        <v>26.92</v>
      </c>
      <c r="H120" s="223">
        <v>21.26</v>
      </c>
      <c r="I120" s="224">
        <f>SUM(G120:H120)</f>
        <v>48.180000000000007</v>
      </c>
      <c r="J120" s="218"/>
      <c r="K120" s="225">
        <v>2</v>
      </c>
      <c r="L120" s="224">
        <f>SUM(J120:K120)</f>
        <v>2</v>
      </c>
      <c r="M120" s="260"/>
    </row>
    <row r="121" spans="1:13" ht="15.5" x14ac:dyDescent="0.35">
      <c r="A121" s="167" t="s">
        <v>171</v>
      </c>
      <c r="B121" s="167" t="s">
        <v>42</v>
      </c>
      <c r="C121" s="167" t="s">
        <v>50</v>
      </c>
      <c r="D121" s="147" t="s">
        <v>273</v>
      </c>
      <c r="E121" s="20"/>
      <c r="F121" s="20"/>
      <c r="G121" s="16">
        <v>100</v>
      </c>
      <c r="H121" s="16">
        <v>100</v>
      </c>
      <c r="I121" s="16">
        <f>SUM(G121:H121)</f>
        <v>200</v>
      </c>
      <c r="J121" s="20"/>
      <c r="K121" s="20"/>
      <c r="L121" s="16">
        <f>SUM(J121:K121)</f>
        <v>0</v>
      </c>
      <c r="M121" s="260">
        <v>2</v>
      </c>
    </row>
    <row r="122" spans="1:13" ht="15.5" x14ac:dyDescent="0.35">
      <c r="A122" s="167"/>
      <c r="B122" s="167"/>
      <c r="C122" s="167"/>
      <c r="D122" s="147"/>
      <c r="E122" s="20"/>
      <c r="F122" s="20"/>
      <c r="G122" s="16"/>
      <c r="H122" s="16"/>
      <c r="I122" s="16"/>
      <c r="J122" s="20"/>
      <c r="K122" s="20"/>
      <c r="L122" s="16"/>
      <c r="M122" s="260"/>
    </row>
    <row r="123" spans="1:13" ht="15.5" x14ac:dyDescent="0.35">
      <c r="A123" s="270" t="s">
        <v>170</v>
      </c>
      <c r="B123" s="229" t="s">
        <v>42</v>
      </c>
      <c r="C123" s="306" t="s">
        <v>45</v>
      </c>
      <c r="D123" s="222" t="s">
        <v>177</v>
      </c>
      <c r="E123" s="218"/>
      <c r="F123" s="218"/>
      <c r="G123" s="279">
        <v>100</v>
      </c>
      <c r="H123" s="279">
        <v>27.34</v>
      </c>
      <c r="I123" s="251">
        <f>SUM(G123:H123)</f>
        <v>127.34</v>
      </c>
      <c r="J123" s="225"/>
      <c r="K123" s="225">
        <v>7</v>
      </c>
      <c r="L123" s="251">
        <f>SUM(J123:K123)</f>
        <v>7</v>
      </c>
      <c r="M123" s="260"/>
    </row>
    <row r="124" spans="1:13" ht="15.5" x14ac:dyDescent="0.35">
      <c r="A124" s="220" t="s">
        <v>209</v>
      </c>
      <c r="B124" s="221" t="s">
        <v>42</v>
      </c>
      <c r="C124" s="221" t="s">
        <v>48</v>
      </c>
      <c r="D124" s="222" t="s">
        <v>177</v>
      </c>
      <c r="E124" s="218"/>
      <c r="F124" s="218"/>
      <c r="G124" s="223">
        <v>22.52</v>
      </c>
      <c r="H124" s="223">
        <v>20.239999999999998</v>
      </c>
      <c r="I124" s="224">
        <f>SUM(G124:H124)</f>
        <v>42.76</v>
      </c>
      <c r="J124" s="218"/>
      <c r="K124" s="225">
        <v>3</v>
      </c>
      <c r="L124" s="224">
        <f>SUM(J124:K124)</f>
        <v>3</v>
      </c>
      <c r="M124" s="260"/>
    </row>
    <row r="125" spans="1:13" ht="15.5" x14ac:dyDescent="0.35">
      <c r="A125" s="167" t="s">
        <v>170</v>
      </c>
      <c r="B125" s="168" t="s">
        <v>42</v>
      </c>
      <c r="C125" s="168" t="s">
        <v>50</v>
      </c>
      <c r="D125" s="145" t="s">
        <v>177</v>
      </c>
      <c r="E125" s="105"/>
      <c r="F125" s="105"/>
      <c r="G125" s="7">
        <v>100</v>
      </c>
      <c r="H125" s="7">
        <v>22.84</v>
      </c>
      <c r="I125" s="7">
        <f>SUM(G125:H125)</f>
        <v>122.84</v>
      </c>
      <c r="J125" s="20"/>
      <c r="K125" s="20">
        <v>5</v>
      </c>
      <c r="L125" s="7">
        <f>SUM(J125:K125)</f>
        <v>5</v>
      </c>
      <c r="M125" s="260">
        <v>15</v>
      </c>
    </row>
    <row r="126" spans="1:13" ht="15.5" x14ac:dyDescent="0.35">
      <c r="A126" s="167"/>
      <c r="B126" s="168"/>
      <c r="C126" s="168"/>
      <c r="D126" s="145"/>
      <c r="E126" s="105"/>
      <c r="F126" s="105"/>
      <c r="G126" s="7"/>
      <c r="H126" s="7"/>
      <c r="I126" s="7"/>
      <c r="J126" s="20"/>
      <c r="K126" s="20"/>
      <c r="L126" s="7">
        <f>SUM(L123:L125)</f>
        <v>15</v>
      </c>
      <c r="M126" s="260"/>
    </row>
    <row r="127" spans="1:13" ht="15.5" x14ac:dyDescent="0.35">
      <c r="A127" s="220" t="s">
        <v>207</v>
      </c>
      <c r="B127" s="221" t="s">
        <v>42</v>
      </c>
      <c r="C127" s="221" t="s">
        <v>48</v>
      </c>
      <c r="D127" s="222" t="s">
        <v>190</v>
      </c>
      <c r="E127" s="226"/>
      <c r="F127" s="226"/>
      <c r="G127" s="223">
        <v>100</v>
      </c>
      <c r="H127" s="223">
        <v>100</v>
      </c>
      <c r="I127" s="224">
        <f>SUM(G127:H127)</f>
        <v>200</v>
      </c>
      <c r="J127" s="226"/>
      <c r="K127" s="226"/>
      <c r="L127" s="224">
        <f>SUM(J127:K127)</f>
        <v>0</v>
      </c>
      <c r="M127" s="260"/>
    </row>
    <row r="128" spans="1:13" ht="15.5" x14ac:dyDescent="0.35">
      <c r="A128" s="167" t="s">
        <v>172</v>
      </c>
      <c r="B128" s="167" t="s">
        <v>42</v>
      </c>
      <c r="C128" s="167" t="s">
        <v>50</v>
      </c>
      <c r="D128" s="146" t="s">
        <v>190</v>
      </c>
      <c r="E128" s="20"/>
      <c r="F128" s="20"/>
      <c r="G128" s="16">
        <v>100</v>
      </c>
      <c r="H128" s="16">
        <v>100</v>
      </c>
      <c r="I128" s="16">
        <f>SUM(G128:H128)</f>
        <v>200</v>
      </c>
      <c r="J128" s="20"/>
      <c r="K128" s="20"/>
      <c r="L128" s="16">
        <f>SUM(J128:K128)</f>
        <v>0</v>
      </c>
      <c r="M128" s="260">
        <v>0</v>
      </c>
    </row>
    <row r="129" spans="1:13" ht="15.5" x14ac:dyDescent="0.35">
      <c r="A129" s="167"/>
      <c r="B129" s="167"/>
      <c r="C129" s="167"/>
      <c r="D129" s="146"/>
      <c r="E129" s="20"/>
      <c r="F129" s="20"/>
      <c r="G129" s="16"/>
      <c r="H129" s="16"/>
      <c r="I129" s="16"/>
      <c r="J129" s="20"/>
      <c r="K129" s="20"/>
      <c r="L129" s="16"/>
      <c r="M129" s="260"/>
    </row>
    <row r="130" spans="1:13" ht="15.5" x14ac:dyDescent="0.35">
      <c r="A130" s="270" t="s">
        <v>170</v>
      </c>
      <c r="B130" s="229" t="s">
        <v>42</v>
      </c>
      <c r="C130" s="299" t="s">
        <v>43</v>
      </c>
      <c r="D130" s="222" t="s">
        <v>186</v>
      </c>
      <c r="E130" s="226"/>
      <c r="F130" s="226"/>
      <c r="G130" s="251">
        <v>0</v>
      </c>
      <c r="H130" s="251">
        <v>0</v>
      </c>
      <c r="I130" s="251">
        <f>SUM(G130:H130)</f>
        <v>0</v>
      </c>
      <c r="J130" s="226"/>
      <c r="K130" s="226"/>
      <c r="L130" s="251">
        <f>SUM(J130:K130)</f>
        <v>0</v>
      </c>
      <c r="M130" s="260">
        <v>0</v>
      </c>
    </row>
    <row r="131" spans="1:13" ht="15.5" x14ac:dyDescent="0.35">
      <c r="A131" s="270"/>
      <c r="B131" s="229"/>
      <c r="C131" s="299"/>
      <c r="D131" s="222"/>
      <c r="E131" s="226"/>
      <c r="F131" s="226"/>
      <c r="G131" s="251"/>
      <c r="H131" s="251"/>
      <c r="I131" s="251"/>
      <c r="J131" s="226"/>
      <c r="K131" s="226"/>
      <c r="L131" s="251"/>
      <c r="M131" s="260"/>
    </row>
    <row r="132" spans="1:13" ht="15.5" x14ac:dyDescent="0.35">
      <c r="A132" s="220" t="s">
        <v>208</v>
      </c>
      <c r="B132" s="221" t="s">
        <v>42</v>
      </c>
      <c r="C132" s="221" t="s">
        <v>48</v>
      </c>
      <c r="D132" s="222" t="s">
        <v>274</v>
      </c>
      <c r="E132" s="218"/>
      <c r="F132" s="218"/>
      <c r="G132" s="223">
        <v>17.45</v>
      </c>
      <c r="H132" s="223">
        <v>100</v>
      </c>
      <c r="I132" s="224">
        <f>SUM(G132:H132)</f>
        <v>117.45</v>
      </c>
      <c r="J132" s="225">
        <v>2</v>
      </c>
      <c r="K132" s="218"/>
      <c r="L132" s="224">
        <f>SUM(J132:K132)</f>
        <v>2</v>
      </c>
      <c r="M132" s="260"/>
    </row>
    <row r="133" spans="1:13" ht="15.5" x14ac:dyDescent="0.35">
      <c r="A133" s="167" t="s">
        <v>171</v>
      </c>
      <c r="B133" s="168" t="s">
        <v>42</v>
      </c>
      <c r="C133" s="168" t="s">
        <v>50</v>
      </c>
      <c r="D133" s="145" t="s">
        <v>274</v>
      </c>
      <c r="E133" s="105"/>
      <c r="F133" s="105"/>
      <c r="G133" s="7">
        <v>100</v>
      </c>
      <c r="H133" s="7">
        <v>100</v>
      </c>
      <c r="I133" s="7">
        <f>SUM(G133:H133)</f>
        <v>200</v>
      </c>
      <c r="J133" s="20"/>
      <c r="K133" s="20"/>
      <c r="L133" s="7">
        <f>SUM(J133:K133)</f>
        <v>0</v>
      </c>
      <c r="M133" s="260">
        <v>2</v>
      </c>
    </row>
    <row r="134" spans="1:13" ht="15.5" x14ac:dyDescent="0.35">
      <c r="A134" s="167"/>
      <c r="B134" s="168"/>
      <c r="C134" s="168"/>
      <c r="D134" s="145"/>
      <c r="E134" s="105"/>
      <c r="F134" s="105"/>
      <c r="G134" s="7"/>
      <c r="H134" s="7"/>
      <c r="I134" s="7"/>
      <c r="J134" s="20"/>
      <c r="K134" s="20"/>
      <c r="L134" s="7"/>
      <c r="M134" s="260"/>
    </row>
    <row r="135" spans="1:13" ht="15.5" x14ac:dyDescent="0.35">
      <c r="A135" s="220" t="s">
        <v>208</v>
      </c>
      <c r="B135" s="221" t="s">
        <v>42</v>
      </c>
      <c r="C135" s="300" t="s">
        <v>192</v>
      </c>
      <c r="D135" s="222" t="s">
        <v>147</v>
      </c>
      <c r="E135" s="226"/>
      <c r="F135" s="226"/>
      <c r="G135" s="251">
        <v>0</v>
      </c>
      <c r="H135" s="251">
        <v>82</v>
      </c>
      <c r="I135" s="251">
        <f>SUM(G135:H135)</f>
        <v>82</v>
      </c>
      <c r="J135" s="226"/>
      <c r="K135" s="225">
        <v>9.5</v>
      </c>
      <c r="L135" s="251">
        <f>SUM(J135:K135)</f>
        <v>9.5</v>
      </c>
      <c r="M135" s="260">
        <v>10</v>
      </c>
    </row>
    <row r="136" spans="1:13" ht="15.5" x14ac:dyDescent="0.35">
      <c r="A136" s="220"/>
      <c r="B136" s="221"/>
      <c r="C136" s="300"/>
      <c r="D136" s="222"/>
      <c r="E136" s="226"/>
      <c r="F136" s="226"/>
      <c r="G136" s="251"/>
      <c r="H136" s="251"/>
      <c r="I136" s="251"/>
      <c r="J136" s="226"/>
      <c r="K136" s="225"/>
      <c r="L136" s="251"/>
      <c r="M136" s="260"/>
    </row>
    <row r="137" spans="1:13" ht="15.5" x14ac:dyDescent="0.35">
      <c r="A137" s="270" t="s">
        <v>172</v>
      </c>
      <c r="B137" s="229" t="s">
        <v>42</v>
      </c>
      <c r="C137" s="306" t="s">
        <v>45</v>
      </c>
      <c r="D137" s="222" t="s">
        <v>191</v>
      </c>
      <c r="E137" s="218"/>
      <c r="F137" s="218"/>
      <c r="G137" s="279">
        <v>11.05</v>
      </c>
      <c r="H137" s="279">
        <v>100</v>
      </c>
      <c r="I137" s="251">
        <f>SUM(G137:H137)</f>
        <v>111.05</v>
      </c>
      <c r="J137" s="225">
        <v>9</v>
      </c>
      <c r="K137" s="219"/>
      <c r="L137" s="251">
        <f>SUM(J137:K137)</f>
        <v>9</v>
      </c>
      <c r="M137" s="260"/>
    </row>
    <row r="138" spans="1:13" ht="15.5" x14ac:dyDescent="0.35">
      <c r="A138" s="220" t="s">
        <v>207</v>
      </c>
      <c r="B138" s="221" t="s">
        <v>42</v>
      </c>
      <c r="C138" s="221" t="s">
        <v>48</v>
      </c>
      <c r="D138" s="222" t="s">
        <v>191</v>
      </c>
      <c r="E138" s="226"/>
      <c r="F138" s="226"/>
      <c r="G138" s="223">
        <v>14.93</v>
      </c>
      <c r="H138" s="223">
        <v>12.81</v>
      </c>
      <c r="I138" s="251">
        <f>SUM(G138:H138)</f>
        <v>27.740000000000002</v>
      </c>
      <c r="J138" s="225">
        <v>6</v>
      </c>
      <c r="K138" s="225">
        <v>9</v>
      </c>
      <c r="L138" s="224">
        <f>SUM(J138:K138)</f>
        <v>15</v>
      </c>
      <c r="M138" s="260" t="s">
        <v>40</v>
      </c>
    </row>
    <row r="139" spans="1:13" ht="15.5" x14ac:dyDescent="0.35">
      <c r="A139" s="167" t="s">
        <v>172</v>
      </c>
      <c r="B139" s="168" t="s">
        <v>42</v>
      </c>
      <c r="C139" s="168" t="s">
        <v>50</v>
      </c>
      <c r="D139" s="145" t="s">
        <v>191</v>
      </c>
      <c r="E139" s="105"/>
      <c r="F139" s="105"/>
      <c r="G139" s="7">
        <v>17.36</v>
      </c>
      <c r="H139" s="7">
        <v>15.75</v>
      </c>
      <c r="I139" s="7">
        <f>SUM(G139:H139)</f>
        <v>33.11</v>
      </c>
      <c r="J139" s="206">
        <v>6</v>
      </c>
      <c r="K139" s="20">
        <v>8</v>
      </c>
      <c r="L139" s="7">
        <f>SUM(J139:K139)</f>
        <v>14</v>
      </c>
      <c r="M139" s="224">
        <v>38</v>
      </c>
    </row>
    <row r="140" spans="1:13" ht="15.5" x14ac:dyDescent="0.35">
      <c r="A140" s="167"/>
      <c r="B140" s="168"/>
      <c r="C140" s="168"/>
      <c r="D140" s="145"/>
      <c r="E140" s="105"/>
      <c r="F140" s="105"/>
      <c r="G140" s="7"/>
      <c r="H140" s="7"/>
      <c r="I140" s="7"/>
      <c r="J140" s="206"/>
      <c r="K140" s="20"/>
      <c r="L140" s="7">
        <f>SUM(L137:L139)</f>
        <v>38</v>
      </c>
      <c r="M140" s="260"/>
    </row>
    <row r="141" spans="1:13" ht="15.5" x14ac:dyDescent="0.35">
      <c r="A141" s="270" t="s">
        <v>171</v>
      </c>
      <c r="B141" s="229" t="s">
        <v>42</v>
      </c>
      <c r="C141" s="298" t="s">
        <v>44</v>
      </c>
      <c r="D141" s="222" t="s">
        <v>183</v>
      </c>
      <c r="E141" s="226"/>
      <c r="F141" s="226"/>
      <c r="G141" s="251">
        <v>65</v>
      </c>
      <c r="H141" s="251">
        <v>62</v>
      </c>
      <c r="I141" s="251">
        <f>SUM(G141:H141)</f>
        <v>127</v>
      </c>
      <c r="J141" s="225">
        <v>9</v>
      </c>
      <c r="K141" s="225">
        <v>9</v>
      </c>
      <c r="L141" s="251">
        <f>SUM(J141:K141)</f>
        <v>18</v>
      </c>
      <c r="M141" s="260"/>
    </row>
    <row r="142" spans="1:13" ht="15.5" x14ac:dyDescent="0.35">
      <c r="A142" s="220" t="s">
        <v>208</v>
      </c>
      <c r="B142" s="221" t="s">
        <v>42</v>
      </c>
      <c r="C142" s="221" t="s">
        <v>48</v>
      </c>
      <c r="D142" s="222" t="s">
        <v>183</v>
      </c>
      <c r="E142" s="218"/>
      <c r="F142" s="218"/>
      <c r="G142" s="223">
        <v>25.69</v>
      </c>
      <c r="H142" s="223">
        <v>29.23</v>
      </c>
      <c r="I142" s="251">
        <f>SUM(G142:H142)</f>
        <v>54.92</v>
      </c>
      <c r="J142" s="218"/>
      <c r="K142" s="218"/>
      <c r="L142" s="224">
        <f>SUM(J142:K142)</f>
        <v>0</v>
      </c>
      <c r="M142" s="260"/>
    </row>
    <row r="143" spans="1:13" ht="15.5" x14ac:dyDescent="0.35">
      <c r="A143" s="167" t="s">
        <v>171</v>
      </c>
      <c r="B143" s="168" t="s">
        <v>42</v>
      </c>
      <c r="C143" s="168" t="s">
        <v>50</v>
      </c>
      <c r="D143" s="145" t="s">
        <v>183</v>
      </c>
      <c r="E143" s="105"/>
      <c r="F143" s="105"/>
      <c r="G143" s="7">
        <v>100</v>
      </c>
      <c r="H143" s="7">
        <v>100</v>
      </c>
      <c r="I143" s="7">
        <f>SUM(G143:H143)</f>
        <v>200</v>
      </c>
      <c r="J143" s="20"/>
      <c r="K143" s="20"/>
      <c r="L143" s="7">
        <f>SUM(J143:K143)</f>
        <v>0</v>
      </c>
      <c r="M143" s="260">
        <v>18</v>
      </c>
    </row>
    <row r="144" spans="1:13" ht="15.5" x14ac:dyDescent="0.35">
      <c r="A144" s="167"/>
      <c r="B144" s="168"/>
      <c r="C144" s="168"/>
      <c r="D144" s="145"/>
      <c r="E144" s="105"/>
      <c r="F144" s="105"/>
      <c r="G144" s="7"/>
      <c r="H144" s="7"/>
      <c r="I144" s="7"/>
      <c r="J144" s="20"/>
      <c r="K144" s="20"/>
      <c r="L144" s="7"/>
      <c r="M144" s="260"/>
    </row>
    <row r="145" spans="1:13" ht="15.5" x14ac:dyDescent="0.35">
      <c r="A145" s="220" t="s">
        <v>208</v>
      </c>
      <c r="B145" s="221" t="s">
        <v>42</v>
      </c>
      <c r="C145" s="221" t="s">
        <v>48</v>
      </c>
      <c r="D145" s="222" t="s">
        <v>275</v>
      </c>
      <c r="E145" s="218"/>
      <c r="F145" s="218"/>
      <c r="G145" s="223">
        <v>100</v>
      </c>
      <c r="H145" s="223">
        <v>100</v>
      </c>
      <c r="I145" s="251">
        <f>SUM(G145:H145)</f>
        <v>200</v>
      </c>
      <c r="J145" s="218"/>
      <c r="K145" s="218"/>
      <c r="L145" s="224">
        <f>SUM(J145:K145)</f>
        <v>0</v>
      </c>
      <c r="M145" s="260"/>
    </row>
    <row r="146" spans="1:13" ht="15.5" x14ac:dyDescent="0.35">
      <c r="A146" s="167" t="s">
        <v>171</v>
      </c>
      <c r="B146" s="167" t="s">
        <v>42</v>
      </c>
      <c r="C146" s="167" t="s">
        <v>50</v>
      </c>
      <c r="D146" s="146" t="s">
        <v>275</v>
      </c>
      <c r="E146" s="20"/>
      <c r="F146" s="20"/>
      <c r="G146" s="16">
        <v>100</v>
      </c>
      <c r="H146" s="16">
        <v>100</v>
      </c>
      <c r="I146" s="16">
        <f>SUM(G146:H146)</f>
        <v>200</v>
      </c>
      <c r="J146" s="20"/>
      <c r="K146" s="20"/>
      <c r="L146" s="16">
        <f>SUM(J146:K146)</f>
        <v>0</v>
      </c>
      <c r="M146" s="260">
        <v>0</v>
      </c>
    </row>
    <row r="147" spans="1:13" ht="15.5" x14ac:dyDescent="0.35">
      <c r="A147" s="167"/>
      <c r="B147" s="167"/>
      <c r="C147" s="167"/>
      <c r="D147" s="146"/>
      <c r="E147" s="20"/>
      <c r="F147" s="20"/>
      <c r="G147" s="16"/>
      <c r="H147" s="16"/>
      <c r="I147" s="16"/>
      <c r="J147" s="20"/>
      <c r="K147" s="20"/>
      <c r="L147" s="16"/>
      <c r="M147" s="260"/>
    </row>
    <row r="148" spans="1:13" ht="15.5" x14ac:dyDescent="0.35">
      <c r="A148" s="270" t="s">
        <v>170</v>
      </c>
      <c r="B148" s="229" t="s">
        <v>42</v>
      </c>
      <c r="C148" s="299" t="s">
        <v>43</v>
      </c>
      <c r="D148" s="222" t="s">
        <v>187</v>
      </c>
      <c r="E148" s="226"/>
      <c r="F148" s="226"/>
      <c r="G148" s="251">
        <v>0</v>
      </c>
      <c r="H148" s="251">
        <v>0</v>
      </c>
      <c r="I148" s="251">
        <f>SUM(G148:H148)</f>
        <v>0</v>
      </c>
      <c r="J148" s="226"/>
      <c r="K148" s="226"/>
      <c r="L148" s="251">
        <f>SUM(J148:K148)</f>
        <v>0</v>
      </c>
      <c r="M148" s="260"/>
    </row>
    <row r="149" spans="1:13" ht="15.5" x14ac:dyDescent="0.35">
      <c r="A149" s="220" t="s">
        <v>209</v>
      </c>
      <c r="B149" s="221" t="s">
        <v>42</v>
      </c>
      <c r="C149" s="300" t="s">
        <v>192</v>
      </c>
      <c r="D149" s="222" t="s">
        <v>187</v>
      </c>
      <c r="E149" s="226"/>
      <c r="F149" s="226"/>
      <c r="G149" s="251">
        <v>0</v>
      </c>
      <c r="H149" s="251">
        <v>0</v>
      </c>
      <c r="I149" s="251">
        <f>SUM(G149:H149)</f>
        <v>0</v>
      </c>
      <c r="J149" s="226"/>
      <c r="K149" s="226"/>
      <c r="L149" s="251">
        <f>SUM(J149:K149)</f>
        <v>0</v>
      </c>
      <c r="M149" s="260">
        <v>0</v>
      </c>
    </row>
    <row r="150" spans="1:13" ht="15.5" x14ac:dyDescent="0.35">
      <c r="A150" s="220"/>
      <c r="B150" s="221"/>
      <c r="C150" s="300"/>
      <c r="D150" s="222"/>
      <c r="E150" s="226"/>
      <c r="F150" s="226"/>
      <c r="G150" s="251"/>
      <c r="H150" s="251"/>
      <c r="I150" s="251"/>
      <c r="J150" s="226"/>
      <c r="K150" s="226"/>
      <c r="L150" s="251"/>
      <c r="M150" s="260"/>
    </row>
    <row r="151" spans="1:13" ht="15.5" x14ac:dyDescent="0.35">
      <c r="A151" s="270" t="s">
        <v>170</v>
      </c>
      <c r="B151" s="229" t="s">
        <v>42</v>
      </c>
      <c r="C151" s="299" t="s">
        <v>43</v>
      </c>
      <c r="D151" s="222" t="s">
        <v>188</v>
      </c>
      <c r="E151" s="226"/>
      <c r="F151" s="226"/>
      <c r="G151" s="251">
        <v>65</v>
      </c>
      <c r="H151" s="251">
        <v>0</v>
      </c>
      <c r="I151" s="251">
        <f>SUM(G151:H151)</f>
        <v>65</v>
      </c>
      <c r="J151" s="225">
        <v>9</v>
      </c>
      <c r="K151" s="226"/>
      <c r="L151" s="251">
        <f>SUM(J151:K151)</f>
        <v>9</v>
      </c>
      <c r="M151" s="260">
        <v>9</v>
      </c>
    </row>
    <row r="152" spans="1:13" ht="15.5" x14ac:dyDescent="0.35">
      <c r="A152" s="270"/>
      <c r="B152" s="229"/>
      <c r="C152" s="299"/>
      <c r="D152" s="222"/>
      <c r="E152" s="226"/>
      <c r="F152" s="226"/>
      <c r="G152" s="251"/>
      <c r="H152" s="251"/>
      <c r="I152" s="251"/>
      <c r="J152" s="225"/>
      <c r="K152" s="226"/>
      <c r="L152" s="251"/>
      <c r="M152" s="260"/>
    </row>
    <row r="153" spans="1:13" ht="15.5" x14ac:dyDescent="0.35">
      <c r="A153" s="220" t="s">
        <v>208</v>
      </c>
      <c r="B153" s="221" t="s">
        <v>42</v>
      </c>
      <c r="C153" s="221" t="s">
        <v>48</v>
      </c>
      <c r="D153" s="222" t="s">
        <v>276</v>
      </c>
      <c r="E153" s="218"/>
      <c r="F153" s="218"/>
      <c r="G153" s="228">
        <v>19.75</v>
      </c>
      <c r="H153" s="223">
        <v>12.41</v>
      </c>
      <c r="I153" s="251">
        <f>SUM(G153:H153)</f>
        <v>32.159999999999997</v>
      </c>
      <c r="J153" s="225">
        <v>1</v>
      </c>
      <c r="K153" s="225">
        <v>10</v>
      </c>
      <c r="L153" s="224">
        <f>SUM(J153:K153)</f>
        <v>11</v>
      </c>
      <c r="M153" s="260">
        <v>11</v>
      </c>
    </row>
    <row r="154" spans="1:13" ht="15.5" x14ac:dyDescent="0.35">
      <c r="A154" s="220"/>
      <c r="B154" s="221"/>
      <c r="C154" s="221"/>
      <c r="D154" s="222"/>
      <c r="E154" s="218"/>
      <c r="F154" s="218"/>
      <c r="G154" s="228"/>
      <c r="H154" s="223"/>
      <c r="I154" s="251"/>
      <c r="J154" s="225"/>
      <c r="K154" s="225"/>
      <c r="L154" s="224"/>
      <c r="M154" s="260"/>
    </row>
    <row r="155" spans="1:13" ht="15.5" x14ac:dyDescent="0.35">
      <c r="A155" s="220" t="s">
        <v>207</v>
      </c>
      <c r="B155" s="221" t="s">
        <v>42</v>
      </c>
      <c r="C155" s="221" t="s">
        <v>48</v>
      </c>
      <c r="D155" s="222" t="s">
        <v>277</v>
      </c>
      <c r="E155" s="226"/>
      <c r="F155" s="226"/>
      <c r="G155" s="224">
        <v>100</v>
      </c>
      <c r="H155" s="223">
        <v>100</v>
      </c>
      <c r="I155" s="251">
        <f>SUM(G155:H155)</f>
        <v>200</v>
      </c>
      <c r="J155" s="226"/>
      <c r="K155" s="226"/>
      <c r="L155" s="224">
        <f>SUM(J155:K155)</f>
        <v>0</v>
      </c>
      <c r="M155" s="260"/>
    </row>
    <row r="156" spans="1:13" ht="15.5" x14ac:dyDescent="0.35">
      <c r="A156" s="167" t="s">
        <v>172</v>
      </c>
      <c r="B156" s="168" t="s">
        <v>42</v>
      </c>
      <c r="C156" s="168" t="s">
        <v>50</v>
      </c>
      <c r="D156" s="145" t="s">
        <v>277</v>
      </c>
      <c r="E156" s="105"/>
      <c r="F156" s="105"/>
      <c r="G156" s="7">
        <v>100</v>
      </c>
      <c r="H156" s="7">
        <v>100</v>
      </c>
      <c r="I156" s="7">
        <f>SUM(G156:H156)</f>
        <v>200</v>
      </c>
      <c r="J156" s="20"/>
      <c r="K156" s="20"/>
      <c r="L156" s="7">
        <f>SUM(J156:K156)</f>
        <v>0</v>
      </c>
      <c r="M156" s="260">
        <v>0</v>
      </c>
    </row>
    <row r="157" spans="1:13" ht="15.5" x14ac:dyDescent="0.35">
      <c r="A157" s="167"/>
      <c r="B157" s="168"/>
      <c r="C157" s="168"/>
      <c r="D157" s="145"/>
      <c r="E157" s="105"/>
      <c r="F157" s="105"/>
      <c r="G157" s="7"/>
      <c r="H157" s="7"/>
      <c r="I157" s="7"/>
      <c r="J157" s="20"/>
      <c r="K157" s="20"/>
      <c r="L157" s="7"/>
      <c r="M157" s="260"/>
    </row>
    <row r="158" spans="1:13" ht="15.5" x14ac:dyDescent="0.35">
      <c r="A158" s="167" t="s">
        <v>171</v>
      </c>
      <c r="B158" s="167" t="s">
        <v>42</v>
      </c>
      <c r="C158" s="167" t="s">
        <v>50</v>
      </c>
      <c r="D158" s="253" t="s">
        <v>331</v>
      </c>
      <c r="E158" s="20"/>
      <c r="F158" s="20"/>
      <c r="G158" s="16">
        <v>100</v>
      </c>
      <c r="H158" s="16">
        <v>26.51</v>
      </c>
      <c r="I158" s="16">
        <f>SUM(G158:H158)</f>
        <v>126.51</v>
      </c>
      <c r="J158" s="20"/>
      <c r="K158" s="20">
        <v>4</v>
      </c>
      <c r="L158" s="16">
        <f>SUM(J158:K158)</f>
        <v>4</v>
      </c>
      <c r="M158" s="260">
        <v>4</v>
      </c>
    </row>
    <row r="159" spans="1:13" s="283" customFormat="1" ht="15.5" x14ac:dyDescent="0.35">
      <c r="A159" s="168"/>
      <c r="B159" s="168"/>
      <c r="C159" s="168"/>
      <c r="D159" s="148"/>
      <c r="E159" s="105"/>
      <c r="F159" s="105"/>
      <c r="G159" s="7"/>
      <c r="H159" s="7"/>
      <c r="I159" s="7"/>
      <c r="J159" s="105"/>
      <c r="K159" s="105"/>
      <c r="L159" s="7"/>
      <c r="M159" s="224"/>
    </row>
    <row r="160" spans="1:13" s="283" customFormat="1" ht="15.5" x14ac:dyDescent="0.35">
      <c r="A160" s="168"/>
      <c r="B160" s="168"/>
      <c r="C160" s="168"/>
      <c r="D160" s="148"/>
      <c r="E160" s="105"/>
      <c r="F160" s="105"/>
      <c r="G160" s="7"/>
      <c r="H160" s="7"/>
      <c r="I160" s="7"/>
      <c r="J160" s="105"/>
      <c r="K160" s="105"/>
      <c r="L160" s="7"/>
      <c r="M160" s="224"/>
    </row>
    <row r="161" spans="1:13" s="283" customFormat="1" ht="15.5" x14ac:dyDescent="0.35">
      <c r="A161" s="168"/>
      <c r="B161" s="168"/>
      <c r="C161" s="168"/>
      <c r="D161" s="148"/>
      <c r="E161" s="105"/>
      <c r="F161" s="105"/>
      <c r="G161" s="7"/>
      <c r="H161" s="7"/>
      <c r="I161" s="7"/>
      <c r="J161" s="105"/>
      <c r="K161" s="105"/>
      <c r="L161" s="7"/>
      <c r="M161" s="224"/>
    </row>
    <row r="162" spans="1:13" ht="15.5" x14ac:dyDescent="0.35">
      <c r="A162" s="220" t="s">
        <v>208</v>
      </c>
      <c r="B162" s="229" t="s">
        <v>46</v>
      </c>
      <c r="C162" s="304" t="s">
        <v>57</v>
      </c>
      <c r="D162" s="222" t="s">
        <v>278</v>
      </c>
      <c r="E162" s="218"/>
      <c r="F162" s="218"/>
      <c r="G162" s="223">
        <v>16.731999999999999</v>
      </c>
      <c r="H162" s="223">
        <v>16.478000000000002</v>
      </c>
      <c r="I162" s="224">
        <f>SUM(G162:H162)</f>
        <v>33.21</v>
      </c>
      <c r="J162" s="218"/>
      <c r="K162" s="218"/>
      <c r="L162" s="224">
        <f>SUM(J162:K162)</f>
        <v>0</v>
      </c>
      <c r="M162" s="260">
        <v>0</v>
      </c>
    </row>
    <row r="163" spans="1:13" ht="15.5" x14ac:dyDescent="0.35">
      <c r="A163" s="220"/>
      <c r="B163" s="229"/>
      <c r="C163" s="304"/>
      <c r="D163" s="222"/>
      <c r="E163" s="218"/>
      <c r="F163" s="218"/>
      <c r="G163" s="223"/>
      <c r="H163" s="223"/>
      <c r="I163" s="224"/>
      <c r="J163" s="218"/>
      <c r="K163" s="218"/>
      <c r="L163" s="224"/>
      <c r="M163" s="260"/>
    </row>
    <row r="164" spans="1:13" ht="15.5" x14ac:dyDescent="0.35">
      <c r="A164" s="220" t="s">
        <v>208</v>
      </c>
      <c r="B164" s="229" t="s">
        <v>46</v>
      </c>
      <c r="C164" s="304" t="s">
        <v>57</v>
      </c>
      <c r="D164" s="222" t="s">
        <v>213</v>
      </c>
      <c r="E164" s="218"/>
      <c r="F164" s="218"/>
      <c r="G164" s="223">
        <v>20.908000000000001</v>
      </c>
      <c r="H164" s="223">
        <v>21.266999999999999</v>
      </c>
      <c r="I164" s="224">
        <f>SUM(G164:H164)</f>
        <v>42.174999999999997</v>
      </c>
      <c r="J164" s="218"/>
      <c r="K164" s="218"/>
      <c r="L164" s="224">
        <f>SUM(J164:K164)</f>
        <v>0</v>
      </c>
      <c r="M164" s="260"/>
    </row>
    <row r="165" spans="1:13" ht="15.5" x14ac:dyDescent="0.35">
      <c r="A165" s="220" t="s">
        <v>208</v>
      </c>
      <c r="B165" s="221" t="s">
        <v>46</v>
      </c>
      <c r="C165" s="308" t="s">
        <v>168</v>
      </c>
      <c r="D165" s="222" t="s">
        <v>213</v>
      </c>
      <c r="E165" s="226"/>
      <c r="F165" s="226"/>
      <c r="G165" s="251">
        <v>100</v>
      </c>
      <c r="H165" s="251">
        <v>3.34</v>
      </c>
      <c r="I165" s="251">
        <f>SUM(G165:H165)</f>
        <v>103.34</v>
      </c>
      <c r="J165" s="226"/>
      <c r="K165" s="225">
        <v>4</v>
      </c>
      <c r="L165" s="251">
        <f>SUM(J165:K165)</f>
        <v>4</v>
      </c>
      <c r="M165" s="260"/>
    </row>
    <row r="166" spans="1:13" ht="15.5" x14ac:dyDescent="0.35">
      <c r="A166" s="171" t="s">
        <v>208</v>
      </c>
      <c r="B166" s="170" t="s">
        <v>46</v>
      </c>
      <c r="C166" s="170" t="s">
        <v>51</v>
      </c>
      <c r="D166" s="160" t="s">
        <v>213</v>
      </c>
      <c r="E166" s="16"/>
      <c r="F166" s="16"/>
      <c r="G166" s="4">
        <v>17.55</v>
      </c>
      <c r="H166" s="4">
        <v>13.33</v>
      </c>
      <c r="I166" s="22">
        <f>SUM(G166:H166)</f>
        <v>30.880000000000003</v>
      </c>
      <c r="J166" s="135"/>
      <c r="K166" s="135"/>
      <c r="L166" s="22">
        <f>SUM(J166:K166)</f>
        <v>0</v>
      </c>
      <c r="M166" s="260"/>
    </row>
    <row r="167" spans="1:13" ht="15.5" x14ac:dyDescent="0.35">
      <c r="A167" s="171" t="s">
        <v>208</v>
      </c>
      <c r="B167" s="170" t="s">
        <v>46</v>
      </c>
      <c r="C167" s="170" t="s">
        <v>49</v>
      </c>
      <c r="D167" s="160" t="s">
        <v>213</v>
      </c>
      <c r="E167" s="20"/>
      <c r="F167" s="20"/>
      <c r="G167" s="4">
        <v>23.513000000000002</v>
      </c>
      <c r="H167" s="4">
        <v>29.879000000000001</v>
      </c>
      <c r="I167" s="22">
        <f>SUM(G167:H167)</f>
        <v>53.392000000000003</v>
      </c>
      <c r="J167" s="16"/>
      <c r="K167" s="16"/>
      <c r="L167" s="22">
        <f>SUM(J167:K167)</f>
        <v>0</v>
      </c>
      <c r="M167" s="260">
        <v>4</v>
      </c>
    </row>
    <row r="168" spans="1:13" ht="15.5" x14ac:dyDescent="0.35">
      <c r="A168" s="171"/>
      <c r="B168" s="170"/>
      <c r="C168" s="170"/>
      <c r="D168" s="160"/>
      <c r="E168" s="20"/>
      <c r="F168" s="20"/>
      <c r="G168" s="4"/>
      <c r="H168" s="4"/>
      <c r="I168" s="22"/>
      <c r="J168" s="16"/>
      <c r="K168" s="16"/>
      <c r="L168" s="22"/>
      <c r="M168" s="260"/>
    </row>
    <row r="169" spans="1:13" ht="15.5" x14ac:dyDescent="0.35">
      <c r="A169" s="220" t="s">
        <v>209</v>
      </c>
      <c r="B169" s="221" t="s">
        <v>46</v>
      </c>
      <c r="C169" s="302" t="s">
        <v>57</v>
      </c>
      <c r="D169" s="222" t="s">
        <v>279</v>
      </c>
      <c r="E169" s="218"/>
      <c r="F169" s="218"/>
      <c r="G169" s="223">
        <v>17.408999999999999</v>
      </c>
      <c r="H169" s="223">
        <v>21.88</v>
      </c>
      <c r="I169" s="224">
        <f>SUM(G169:H169)</f>
        <v>39.289000000000001</v>
      </c>
      <c r="J169" s="218"/>
      <c r="K169" s="218"/>
      <c r="L169" s="224">
        <f>SUM(J169:K169)</f>
        <v>0</v>
      </c>
      <c r="M169" s="260"/>
    </row>
    <row r="170" spans="1:13" ht="15.5" x14ac:dyDescent="0.35">
      <c r="A170" s="171" t="s">
        <v>209</v>
      </c>
      <c r="B170" s="170" t="s">
        <v>46</v>
      </c>
      <c r="C170" s="170" t="s">
        <v>49</v>
      </c>
      <c r="D170" s="160" t="s">
        <v>279</v>
      </c>
      <c r="E170" s="20"/>
      <c r="F170" s="20"/>
      <c r="G170" s="4">
        <v>100</v>
      </c>
      <c r="H170" s="4">
        <v>26.728000000000002</v>
      </c>
      <c r="I170" s="22">
        <f>SUM(G170:H170)</f>
        <v>126.72800000000001</v>
      </c>
      <c r="J170" s="16"/>
      <c r="K170" s="16"/>
      <c r="L170" s="22">
        <f>SUM(J170:K170)</f>
        <v>0</v>
      </c>
      <c r="M170" s="260">
        <v>0</v>
      </c>
    </row>
    <row r="171" spans="1:13" ht="15.5" x14ac:dyDescent="0.35">
      <c r="A171" s="171"/>
      <c r="B171" s="170"/>
      <c r="C171" s="170"/>
      <c r="D171" s="160"/>
      <c r="E171" s="20"/>
      <c r="F171" s="20"/>
      <c r="G171" s="4"/>
      <c r="H171" s="4"/>
      <c r="I171" s="22"/>
      <c r="J171" s="16"/>
      <c r="K171" s="16"/>
      <c r="L171" s="22"/>
      <c r="M171" s="260"/>
    </row>
    <row r="172" spans="1:13" ht="15.5" x14ac:dyDescent="0.35">
      <c r="A172" s="220" t="s">
        <v>210</v>
      </c>
      <c r="B172" s="221" t="s">
        <v>46</v>
      </c>
      <c r="C172" s="302" t="s">
        <v>57</v>
      </c>
      <c r="D172" s="222" t="s">
        <v>280</v>
      </c>
      <c r="E172" s="218"/>
      <c r="F172" s="218"/>
      <c r="G172" s="223">
        <v>21.259</v>
      </c>
      <c r="H172" s="223">
        <v>35.360999999999997</v>
      </c>
      <c r="I172" s="224">
        <f>SUM(G172:H172)</f>
        <v>56.62</v>
      </c>
      <c r="J172" s="226"/>
      <c r="K172" s="226"/>
      <c r="L172" s="224">
        <f>SUM(J172:K172)</f>
        <v>0</v>
      </c>
      <c r="M172" s="260"/>
    </row>
    <row r="173" spans="1:13" ht="15.5" x14ac:dyDescent="0.35">
      <c r="A173" s="171" t="s">
        <v>210</v>
      </c>
      <c r="B173" s="170" t="s">
        <v>46</v>
      </c>
      <c r="C173" s="170" t="s">
        <v>49</v>
      </c>
      <c r="D173" s="160" t="s">
        <v>280</v>
      </c>
      <c r="E173" s="20"/>
      <c r="F173" s="20"/>
      <c r="G173" s="4">
        <v>25.715</v>
      </c>
      <c r="H173" s="4">
        <v>25.297999999999998</v>
      </c>
      <c r="I173" s="22">
        <f>SUM(G173:H173)</f>
        <v>51.012999999999998</v>
      </c>
      <c r="J173" s="16"/>
      <c r="K173" s="16"/>
      <c r="L173" s="22">
        <f>SUM(J173:K173)</f>
        <v>0</v>
      </c>
      <c r="M173" s="260">
        <v>0</v>
      </c>
    </row>
    <row r="174" spans="1:13" ht="15.5" x14ac:dyDescent="0.35">
      <c r="A174" s="171"/>
      <c r="B174" s="170"/>
      <c r="C174" s="170"/>
      <c r="D174" s="160"/>
      <c r="E174" s="20"/>
      <c r="F174" s="20"/>
      <c r="G174" s="4"/>
      <c r="H174" s="4"/>
      <c r="I174" s="22"/>
      <c r="J174" s="16"/>
      <c r="K174" s="16"/>
      <c r="L174" s="22"/>
      <c r="M174" s="260"/>
    </row>
    <row r="175" spans="1:13" ht="15.5" x14ac:dyDescent="0.35">
      <c r="A175" s="220" t="s">
        <v>210</v>
      </c>
      <c r="B175" s="221" t="s">
        <v>46</v>
      </c>
      <c r="C175" s="302" t="s">
        <v>57</v>
      </c>
      <c r="D175" s="222" t="s">
        <v>281</v>
      </c>
      <c r="E175" s="218"/>
      <c r="F175" s="218"/>
      <c r="G175" s="223">
        <v>26.425000000000001</v>
      </c>
      <c r="H175" s="223">
        <v>17.061</v>
      </c>
      <c r="I175" s="224">
        <f>SUM(G175:H175)</f>
        <v>43.486000000000004</v>
      </c>
      <c r="J175" s="226"/>
      <c r="K175" s="226"/>
      <c r="L175" s="224">
        <f>SUM(J175:K175)</f>
        <v>0</v>
      </c>
      <c r="M175" s="260">
        <v>0</v>
      </c>
    </row>
    <row r="176" spans="1:13" ht="15.5" x14ac:dyDescent="0.35">
      <c r="A176" s="220"/>
      <c r="B176" s="221"/>
      <c r="C176" s="302"/>
      <c r="D176" s="222"/>
      <c r="E176" s="218"/>
      <c r="F176" s="218"/>
      <c r="G176" s="223"/>
      <c r="H176" s="223"/>
      <c r="I176" s="224"/>
      <c r="J176" s="226"/>
      <c r="K176" s="226"/>
      <c r="L176" s="224"/>
      <c r="M176" s="260"/>
    </row>
    <row r="177" spans="1:13" ht="15.5" x14ac:dyDescent="0.35">
      <c r="A177" s="220" t="s">
        <v>210</v>
      </c>
      <c r="B177" s="229" t="s">
        <v>46</v>
      </c>
      <c r="C177" s="304" t="s">
        <v>57</v>
      </c>
      <c r="D177" s="222" t="s">
        <v>282</v>
      </c>
      <c r="E177" s="218"/>
      <c r="F177" s="218"/>
      <c r="G177" s="223">
        <v>17.05</v>
      </c>
      <c r="H177" s="223">
        <v>22.218</v>
      </c>
      <c r="I177" s="224">
        <f>SUM(G177:H177)</f>
        <v>39.268000000000001</v>
      </c>
      <c r="J177" s="218"/>
      <c r="K177" s="218"/>
      <c r="L177" s="224">
        <f>SUM(J177:K177)</f>
        <v>0</v>
      </c>
      <c r="M177" s="260">
        <v>0</v>
      </c>
    </row>
    <row r="178" spans="1:13" ht="15.5" x14ac:dyDescent="0.35">
      <c r="A178" s="220"/>
      <c r="B178" s="229"/>
      <c r="C178" s="304"/>
      <c r="D178" s="222"/>
      <c r="E178" s="218"/>
      <c r="F178" s="218"/>
      <c r="G178" s="223"/>
      <c r="H178" s="223"/>
      <c r="I178" s="224"/>
      <c r="J178" s="218"/>
      <c r="K178" s="218"/>
      <c r="L178" s="224"/>
      <c r="M178" s="260"/>
    </row>
    <row r="179" spans="1:13" ht="15.5" x14ac:dyDescent="0.35">
      <c r="A179" s="220" t="s">
        <v>208</v>
      </c>
      <c r="B179" s="229" t="s">
        <v>46</v>
      </c>
      <c r="C179" s="304" t="s">
        <v>57</v>
      </c>
      <c r="D179" s="222" t="s">
        <v>214</v>
      </c>
      <c r="E179" s="218"/>
      <c r="F179" s="218"/>
      <c r="G179" s="223">
        <v>16.722000000000001</v>
      </c>
      <c r="H179" s="223">
        <v>16.338999999999999</v>
      </c>
      <c r="I179" s="224">
        <f>SUM(G179:H179)</f>
        <v>33.061</v>
      </c>
      <c r="J179" s="218"/>
      <c r="K179" s="218"/>
      <c r="L179" s="224">
        <f>SUM(J179:K179)</f>
        <v>0</v>
      </c>
      <c r="M179" s="260"/>
    </row>
    <row r="180" spans="1:13" ht="15.5" x14ac:dyDescent="0.35">
      <c r="A180" s="220" t="s">
        <v>208</v>
      </c>
      <c r="B180" s="221" t="s">
        <v>46</v>
      </c>
      <c r="C180" s="308" t="s">
        <v>168</v>
      </c>
      <c r="D180" s="222" t="s">
        <v>214</v>
      </c>
      <c r="E180" s="226"/>
      <c r="F180" s="226"/>
      <c r="G180" s="251">
        <v>100</v>
      </c>
      <c r="H180" s="251">
        <v>100</v>
      </c>
      <c r="I180" s="251">
        <f>SUM(G180:H180)</f>
        <v>200</v>
      </c>
      <c r="J180" s="226"/>
      <c r="K180" s="226"/>
      <c r="L180" s="251">
        <f>SUM(J180:K180)</f>
        <v>0</v>
      </c>
      <c r="M180" s="260"/>
    </row>
    <row r="181" spans="1:13" ht="15.5" x14ac:dyDescent="0.35">
      <c r="A181" s="171" t="s">
        <v>208</v>
      </c>
      <c r="B181" s="170" t="s">
        <v>46</v>
      </c>
      <c r="C181" s="170" t="s">
        <v>51</v>
      </c>
      <c r="D181" s="160" t="s">
        <v>214</v>
      </c>
      <c r="E181" s="16" t="s">
        <v>477</v>
      </c>
      <c r="F181" s="16"/>
      <c r="G181" s="4">
        <v>16.489999999999998</v>
      </c>
      <c r="H181" s="4">
        <v>100</v>
      </c>
      <c r="I181" s="22">
        <f>SUM(G181:H181)</f>
        <v>116.49</v>
      </c>
      <c r="J181" s="135"/>
      <c r="K181" s="135"/>
      <c r="L181" s="22">
        <f>SUM(J181:K181)</f>
        <v>0</v>
      </c>
      <c r="M181" s="260"/>
    </row>
    <row r="182" spans="1:13" ht="15.5" x14ac:dyDescent="0.35">
      <c r="A182" s="171" t="s">
        <v>208</v>
      </c>
      <c r="B182" s="170" t="s">
        <v>46</v>
      </c>
      <c r="C182" s="170" t="s">
        <v>49</v>
      </c>
      <c r="D182" s="160" t="s">
        <v>214</v>
      </c>
      <c r="E182" s="20"/>
      <c r="F182" s="20"/>
      <c r="G182" s="4">
        <v>27.044</v>
      </c>
      <c r="H182" s="4">
        <v>22.161000000000001</v>
      </c>
      <c r="I182" s="22">
        <f>SUM(G182:H182)</f>
        <v>49.204999999999998</v>
      </c>
      <c r="J182" s="16"/>
      <c r="K182" s="206">
        <v>7</v>
      </c>
      <c r="L182" s="22">
        <f>SUM(J182:K182)</f>
        <v>7</v>
      </c>
      <c r="M182" s="260">
        <v>7</v>
      </c>
    </row>
    <row r="183" spans="1:13" ht="15.5" x14ac:dyDescent="0.35">
      <c r="A183" s="171"/>
      <c r="B183" s="170"/>
      <c r="C183" s="170"/>
      <c r="D183" s="160"/>
      <c r="E183" s="20"/>
      <c r="F183" s="20"/>
      <c r="G183" s="4"/>
      <c r="H183" s="4"/>
      <c r="I183" s="22"/>
      <c r="J183" s="16"/>
      <c r="K183" s="206"/>
      <c r="L183" s="22"/>
      <c r="M183" s="260"/>
    </row>
    <row r="184" spans="1:13" ht="15.5" x14ac:dyDescent="0.35">
      <c r="A184" s="220" t="s">
        <v>208</v>
      </c>
      <c r="B184" s="229" t="s">
        <v>46</v>
      </c>
      <c r="C184" s="304" t="s">
        <v>57</v>
      </c>
      <c r="D184" s="222" t="s">
        <v>283</v>
      </c>
      <c r="E184" s="218"/>
      <c r="F184" s="218"/>
      <c r="G184" s="223">
        <v>27.713999999999999</v>
      </c>
      <c r="H184" s="223">
        <v>23.928000000000001</v>
      </c>
      <c r="I184" s="224">
        <f>SUM(G184:H184)</f>
        <v>51.641999999999996</v>
      </c>
      <c r="J184" s="218"/>
      <c r="K184" s="218"/>
      <c r="L184" s="224">
        <f>SUM(J184:K184)</f>
        <v>0</v>
      </c>
      <c r="M184" s="260"/>
    </row>
    <row r="185" spans="1:13" ht="15.5" x14ac:dyDescent="0.35">
      <c r="A185" s="171" t="s">
        <v>208</v>
      </c>
      <c r="B185" s="170" t="s">
        <v>46</v>
      </c>
      <c r="C185" s="170" t="s">
        <v>49</v>
      </c>
      <c r="D185" s="160" t="s">
        <v>283</v>
      </c>
      <c r="E185" s="20"/>
      <c r="F185" s="20"/>
      <c r="G185" s="4">
        <v>100</v>
      </c>
      <c r="H185" s="4">
        <v>45.02</v>
      </c>
      <c r="I185" s="22">
        <f>SUM(G185:H185)</f>
        <v>145.02000000000001</v>
      </c>
      <c r="J185" s="16"/>
      <c r="K185" s="16"/>
      <c r="L185" s="22">
        <f>SUM(J185:K185)</f>
        <v>0</v>
      </c>
      <c r="M185" s="260">
        <v>0</v>
      </c>
    </row>
    <row r="186" spans="1:13" ht="15.5" x14ac:dyDescent="0.35">
      <c r="A186" s="171"/>
      <c r="B186" s="170"/>
      <c r="C186" s="170"/>
      <c r="D186" s="160"/>
      <c r="E186" s="20"/>
      <c r="F186" s="20"/>
      <c r="G186" s="4"/>
      <c r="H186" s="4"/>
      <c r="I186" s="22"/>
      <c r="J186" s="16"/>
      <c r="K186" s="16"/>
      <c r="L186" s="22"/>
      <c r="M186" s="260"/>
    </row>
    <row r="187" spans="1:13" ht="15.5" x14ac:dyDescent="0.35">
      <c r="A187" s="220" t="s">
        <v>211</v>
      </c>
      <c r="B187" s="227" t="s">
        <v>46</v>
      </c>
      <c r="C187" s="303" t="s">
        <v>57</v>
      </c>
      <c r="D187" s="222" t="s">
        <v>284</v>
      </c>
      <c r="E187" s="218" t="s">
        <v>477</v>
      </c>
      <c r="F187" s="218"/>
      <c r="G187" s="223">
        <v>100</v>
      </c>
      <c r="H187" s="223">
        <v>100</v>
      </c>
      <c r="I187" s="224">
        <f>SUM(G187:H187)</f>
        <v>200</v>
      </c>
      <c r="J187" s="226"/>
      <c r="K187" s="226"/>
      <c r="L187" s="224">
        <f>SUM(J187:K187)</f>
        <v>0</v>
      </c>
      <c r="M187" s="260">
        <v>0</v>
      </c>
    </row>
    <row r="188" spans="1:13" ht="15.5" x14ac:dyDescent="0.35">
      <c r="A188" s="220"/>
      <c r="B188" s="227"/>
      <c r="C188" s="303"/>
      <c r="D188" s="222"/>
      <c r="E188" s="218"/>
      <c r="F188" s="218"/>
      <c r="G188" s="223"/>
      <c r="H188" s="223"/>
      <c r="I188" s="224"/>
      <c r="J188" s="226"/>
      <c r="K188" s="226"/>
      <c r="L188" s="224"/>
      <c r="M188" s="260"/>
    </row>
    <row r="189" spans="1:13" ht="15.5" x14ac:dyDescent="0.35">
      <c r="A189" s="220" t="s">
        <v>211</v>
      </c>
      <c r="B189" s="227" t="s">
        <v>46</v>
      </c>
      <c r="C189" s="303" t="s">
        <v>57</v>
      </c>
      <c r="D189" s="222" t="s">
        <v>215</v>
      </c>
      <c r="E189" s="218"/>
      <c r="F189" s="218"/>
      <c r="G189" s="223">
        <v>25.971</v>
      </c>
      <c r="H189" s="223">
        <v>21.087</v>
      </c>
      <c r="I189" s="224">
        <f>SUM(G189:H189)</f>
        <v>47.058</v>
      </c>
      <c r="J189" s="218"/>
      <c r="K189" s="218"/>
      <c r="L189" s="224">
        <f>SUM(J189:K189)</f>
        <v>0</v>
      </c>
      <c r="M189" s="260"/>
    </row>
    <row r="190" spans="1:13" ht="15.5" x14ac:dyDescent="0.35">
      <c r="A190" s="220" t="s">
        <v>211</v>
      </c>
      <c r="B190" s="221" t="s">
        <v>46</v>
      </c>
      <c r="C190" s="308" t="s">
        <v>168</v>
      </c>
      <c r="D190" s="222" t="s">
        <v>215</v>
      </c>
      <c r="E190" s="226"/>
      <c r="F190" s="226"/>
      <c r="G190" s="251">
        <v>2.69</v>
      </c>
      <c r="H190" s="251">
        <v>100</v>
      </c>
      <c r="I190" s="251">
        <f>SUM(G190:H190)</f>
        <v>102.69</v>
      </c>
      <c r="J190" s="225">
        <v>9</v>
      </c>
      <c r="K190" s="226"/>
      <c r="L190" s="251">
        <f>SUM(J190:K190)</f>
        <v>9</v>
      </c>
      <c r="M190" s="260">
        <v>9</v>
      </c>
    </row>
    <row r="191" spans="1:13" ht="15.5" x14ac:dyDescent="0.35">
      <c r="A191" s="220"/>
      <c r="B191" s="221"/>
      <c r="C191" s="308"/>
      <c r="D191" s="222"/>
      <c r="E191" s="226"/>
      <c r="F191" s="226"/>
      <c r="G191" s="251"/>
      <c r="H191" s="251"/>
      <c r="I191" s="251"/>
      <c r="J191" s="225"/>
      <c r="K191" s="226"/>
      <c r="L191" s="251"/>
      <c r="M191" s="260"/>
    </row>
    <row r="192" spans="1:13" ht="15.5" x14ac:dyDescent="0.35">
      <c r="A192" s="220" t="s">
        <v>208</v>
      </c>
      <c r="B192" s="227" t="s">
        <v>46</v>
      </c>
      <c r="C192" s="303" t="s">
        <v>57</v>
      </c>
      <c r="D192" s="222" t="s">
        <v>285</v>
      </c>
      <c r="E192" s="218"/>
      <c r="F192" s="218"/>
      <c r="G192" s="223">
        <v>16.356999999999999</v>
      </c>
      <c r="H192" s="223">
        <v>21.295999999999999</v>
      </c>
      <c r="I192" s="224">
        <f>SUM(G192:H192)</f>
        <v>37.652999999999999</v>
      </c>
      <c r="J192" s="225">
        <v>7</v>
      </c>
      <c r="K192" s="218"/>
      <c r="L192" s="224">
        <f>SUM(J192:K192)</f>
        <v>7</v>
      </c>
      <c r="M192" s="260"/>
    </row>
    <row r="193" spans="1:13" ht="15.5" x14ac:dyDescent="0.35">
      <c r="A193" s="171" t="s">
        <v>208</v>
      </c>
      <c r="B193" s="168" t="s">
        <v>46</v>
      </c>
      <c r="C193" s="168" t="s">
        <v>49</v>
      </c>
      <c r="D193" s="160" t="s">
        <v>285</v>
      </c>
      <c r="E193" s="20"/>
      <c r="F193" s="20"/>
      <c r="G193" s="7">
        <v>26.608000000000001</v>
      </c>
      <c r="H193" s="7">
        <v>100</v>
      </c>
      <c r="I193" s="7">
        <f>SUM(G193:H193)</f>
        <v>126.608</v>
      </c>
      <c r="J193" s="16"/>
      <c r="K193" s="16"/>
      <c r="L193" s="7">
        <f>SUM(J193:K193)</f>
        <v>0</v>
      </c>
      <c r="M193" s="260">
        <v>7</v>
      </c>
    </row>
    <row r="194" spans="1:13" ht="15.5" x14ac:dyDescent="0.35">
      <c r="A194" s="171"/>
      <c r="B194" s="168"/>
      <c r="C194" s="168"/>
      <c r="D194" s="160"/>
      <c r="E194" s="20"/>
      <c r="F194" s="20"/>
      <c r="G194" s="7"/>
      <c r="H194" s="7"/>
      <c r="I194" s="7"/>
      <c r="J194" s="16"/>
      <c r="K194" s="16"/>
      <c r="L194" s="7"/>
      <c r="M194" s="260"/>
    </row>
    <row r="195" spans="1:13" ht="15.5" x14ac:dyDescent="0.35">
      <c r="A195" s="220" t="s">
        <v>211</v>
      </c>
      <c r="B195" s="227" t="s">
        <v>46</v>
      </c>
      <c r="C195" s="303" t="s">
        <v>57</v>
      </c>
      <c r="D195" s="222" t="s">
        <v>286</v>
      </c>
      <c r="E195" s="218"/>
      <c r="F195" s="218"/>
      <c r="G195" s="223">
        <v>16.884</v>
      </c>
      <c r="H195" s="223">
        <v>16.981999999999999</v>
      </c>
      <c r="I195" s="224">
        <f>SUM(G195:H195)</f>
        <v>33.866</v>
      </c>
      <c r="J195" s="226"/>
      <c r="K195" s="226"/>
      <c r="L195" s="224">
        <f>SUM(J195:K195)</f>
        <v>0</v>
      </c>
      <c r="M195" s="260">
        <v>0</v>
      </c>
    </row>
    <row r="196" spans="1:13" ht="15.5" x14ac:dyDescent="0.35">
      <c r="A196" s="220"/>
      <c r="B196" s="227"/>
      <c r="C196" s="303"/>
      <c r="D196" s="222"/>
      <c r="E196" s="218"/>
      <c r="F196" s="218"/>
      <c r="G196" s="223"/>
      <c r="H196" s="223"/>
      <c r="I196" s="224"/>
      <c r="J196" s="226"/>
      <c r="K196" s="226"/>
      <c r="L196" s="224"/>
      <c r="M196" s="260"/>
    </row>
    <row r="197" spans="1:13" ht="15.5" x14ac:dyDescent="0.35">
      <c r="A197" s="220" t="s">
        <v>208</v>
      </c>
      <c r="B197" s="227" t="s">
        <v>46</v>
      </c>
      <c r="C197" s="303" t="s">
        <v>57</v>
      </c>
      <c r="D197" s="222" t="s">
        <v>287</v>
      </c>
      <c r="E197" s="218"/>
      <c r="F197" s="218"/>
      <c r="G197" s="223">
        <v>20.858000000000001</v>
      </c>
      <c r="H197" s="223">
        <v>15.736000000000001</v>
      </c>
      <c r="I197" s="224">
        <f>SUM(G197:H197)</f>
        <v>36.594000000000001</v>
      </c>
      <c r="J197" s="218"/>
      <c r="K197" s="225">
        <v>9</v>
      </c>
      <c r="L197" s="224">
        <f>SUM(J197:K197)</f>
        <v>9</v>
      </c>
      <c r="M197" s="260">
        <v>9</v>
      </c>
    </row>
    <row r="198" spans="1:13" ht="15.5" x14ac:dyDescent="0.35">
      <c r="A198" s="220"/>
      <c r="B198" s="227"/>
      <c r="C198" s="303"/>
      <c r="D198" s="222"/>
      <c r="E198" s="218"/>
      <c r="F198" s="218"/>
      <c r="G198" s="223"/>
      <c r="H198" s="223"/>
      <c r="I198" s="224"/>
      <c r="J198" s="218"/>
      <c r="K198" s="225"/>
      <c r="L198" s="224"/>
      <c r="M198" s="260"/>
    </row>
    <row r="199" spans="1:13" ht="15.5" x14ac:dyDescent="0.35">
      <c r="A199" s="220" t="s">
        <v>208</v>
      </c>
      <c r="B199" s="227" t="s">
        <v>46</v>
      </c>
      <c r="C199" s="303" t="s">
        <v>57</v>
      </c>
      <c r="D199" s="222" t="s">
        <v>288</v>
      </c>
      <c r="E199" s="218"/>
      <c r="F199" s="218"/>
      <c r="G199" s="223">
        <v>22.379000000000001</v>
      </c>
      <c r="H199" s="223">
        <v>17.577000000000002</v>
      </c>
      <c r="I199" s="224">
        <f>SUM(G199:H199)</f>
        <v>39.956000000000003</v>
      </c>
      <c r="J199" s="226"/>
      <c r="K199" s="226"/>
      <c r="L199" s="224">
        <f>SUM(J199:K199)</f>
        <v>0</v>
      </c>
      <c r="M199" s="260"/>
    </row>
    <row r="200" spans="1:13" ht="15.5" x14ac:dyDescent="0.35">
      <c r="A200" s="171" t="s">
        <v>208</v>
      </c>
      <c r="B200" s="170" t="s">
        <v>46</v>
      </c>
      <c r="C200" s="170" t="s">
        <v>51</v>
      </c>
      <c r="D200" s="160" t="s">
        <v>288</v>
      </c>
      <c r="E200" s="16"/>
      <c r="F200" s="16"/>
      <c r="G200" s="4">
        <v>15.5</v>
      </c>
      <c r="H200" s="4">
        <v>16.97</v>
      </c>
      <c r="I200" s="22">
        <f>SUM(G200:H200)</f>
        <v>32.47</v>
      </c>
      <c r="J200" s="20"/>
      <c r="K200" s="20"/>
      <c r="L200" s="22">
        <f>SUM(J200:K200)</f>
        <v>0</v>
      </c>
      <c r="M200" s="260"/>
    </row>
    <row r="201" spans="1:13" ht="15.5" x14ac:dyDescent="0.35">
      <c r="A201" s="171" t="s">
        <v>208</v>
      </c>
      <c r="B201" s="168" t="s">
        <v>46</v>
      </c>
      <c r="C201" s="168" t="s">
        <v>49</v>
      </c>
      <c r="D201" s="160" t="s">
        <v>288</v>
      </c>
      <c r="E201" s="20"/>
      <c r="F201" s="20"/>
      <c r="G201" s="7">
        <v>28.265999999999998</v>
      </c>
      <c r="H201" s="7">
        <v>30.815000000000001</v>
      </c>
      <c r="I201" s="7">
        <f>SUM(G201:H201)</f>
        <v>59.081000000000003</v>
      </c>
      <c r="J201" s="16"/>
      <c r="K201" s="16"/>
      <c r="L201" s="7">
        <f>SUM(J201:K201)</f>
        <v>0</v>
      </c>
      <c r="M201" s="260">
        <v>0</v>
      </c>
    </row>
    <row r="202" spans="1:13" ht="15.5" x14ac:dyDescent="0.35">
      <c r="A202" s="171"/>
      <c r="B202" s="168"/>
      <c r="C202" s="168"/>
      <c r="D202" s="160"/>
      <c r="E202" s="20"/>
      <c r="F202" s="20"/>
      <c r="G202" s="7"/>
      <c r="H202" s="7"/>
      <c r="I202" s="7"/>
      <c r="J202" s="16"/>
      <c r="K202" s="16"/>
      <c r="L202" s="7"/>
      <c r="M202" s="260"/>
    </row>
    <row r="203" spans="1:13" ht="15.5" x14ac:dyDescent="0.35">
      <c r="A203" s="220" t="s">
        <v>208</v>
      </c>
      <c r="B203" s="227" t="s">
        <v>46</v>
      </c>
      <c r="C203" s="303" t="s">
        <v>57</v>
      </c>
      <c r="D203" s="222" t="s">
        <v>289</v>
      </c>
      <c r="E203" s="218"/>
      <c r="F203" s="218"/>
      <c r="G203" s="223">
        <v>100</v>
      </c>
      <c r="H203" s="223">
        <v>16.702999999999999</v>
      </c>
      <c r="I203" s="224">
        <f>SUM(G203:H203)</f>
        <v>116.703</v>
      </c>
      <c r="J203" s="218"/>
      <c r="K203" s="218"/>
      <c r="L203" s="224">
        <f>SUM(J203:K203)</f>
        <v>0</v>
      </c>
      <c r="M203" s="260">
        <v>0</v>
      </c>
    </row>
    <row r="204" spans="1:13" ht="15.5" x14ac:dyDescent="0.35">
      <c r="A204" s="220"/>
      <c r="B204" s="227"/>
      <c r="C204" s="303"/>
      <c r="D204" s="222"/>
      <c r="E204" s="218"/>
      <c r="F204" s="218"/>
      <c r="G204" s="223"/>
      <c r="H204" s="223"/>
      <c r="I204" s="224"/>
      <c r="J204" s="218"/>
      <c r="K204" s="218"/>
      <c r="L204" s="224"/>
      <c r="M204" s="260"/>
    </row>
    <row r="205" spans="1:13" ht="15.5" x14ac:dyDescent="0.35">
      <c r="A205" s="220" t="s">
        <v>210</v>
      </c>
      <c r="B205" s="227" t="s">
        <v>46</v>
      </c>
      <c r="C205" s="303" t="s">
        <v>57</v>
      </c>
      <c r="D205" s="222" t="s">
        <v>216</v>
      </c>
      <c r="E205" s="218"/>
      <c r="F205" s="218"/>
      <c r="G205" s="223">
        <v>18.068000000000001</v>
      </c>
      <c r="H205" s="223">
        <v>17.172000000000001</v>
      </c>
      <c r="I205" s="224">
        <f>SUM(G205:H205)</f>
        <v>35.24</v>
      </c>
      <c r="J205" s="226"/>
      <c r="K205" s="226"/>
      <c r="L205" s="224">
        <f>SUM(J205:K205)</f>
        <v>0</v>
      </c>
      <c r="M205" s="260"/>
    </row>
    <row r="206" spans="1:13" ht="15.5" x14ac:dyDescent="0.35">
      <c r="A206" s="220" t="s">
        <v>210</v>
      </c>
      <c r="B206" s="227" t="s">
        <v>46</v>
      </c>
      <c r="C206" s="307" t="s">
        <v>168</v>
      </c>
      <c r="D206" s="222" t="s">
        <v>216</v>
      </c>
      <c r="E206" s="226"/>
      <c r="F206" s="226"/>
      <c r="G206" s="224">
        <v>100</v>
      </c>
      <c r="H206" s="224">
        <v>100</v>
      </c>
      <c r="I206" s="224">
        <f>SUM(G206:H206)</f>
        <v>200</v>
      </c>
      <c r="J206" s="226"/>
      <c r="K206" s="226"/>
      <c r="L206" s="224">
        <f>SUM(J206:K206)</f>
        <v>0</v>
      </c>
      <c r="M206" s="260"/>
    </row>
    <row r="207" spans="1:13" ht="15.5" x14ac:dyDescent="0.35">
      <c r="A207" s="171" t="s">
        <v>210</v>
      </c>
      <c r="B207" s="168" t="s">
        <v>46</v>
      </c>
      <c r="C207" s="168" t="s">
        <v>49</v>
      </c>
      <c r="D207" s="160" t="s">
        <v>216</v>
      </c>
      <c r="E207" s="20"/>
      <c r="F207" s="20"/>
      <c r="G207" s="7">
        <v>23.786000000000001</v>
      </c>
      <c r="H207" s="7">
        <v>100</v>
      </c>
      <c r="I207" s="7">
        <f>SUM(G207:H207)</f>
        <v>123.786</v>
      </c>
      <c r="J207" s="16"/>
      <c r="K207" s="16"/>
      <c r="L207" s="7">
        <f>SUM(J207:K207)</f>
        <v>0</v>
      </c>
      <c r="M207" s="260">
        <v>0</v>
      </c>
    </row>
    <row r="208" spans="1:13" ht="15.5" x14ac:dyDescent="0.35">
      <c r="A208" s="171"/>
      <c r="B208" s="168"/>
      <c r="C208" s="168"/>
      <c r="D208" s="160"/>
      <c r="E208" s="20"/>
      <c r="F208" s="20"/>
      <c r="G208" s="7"/>
      <c r="H208" s="7"/>
      <c r="I208" s="7"/>
      <c r="J208" s="16"/>
      <c r="K208" s="16"/>
      <c r="L208" s="7"/>
      <c r="M208" s="260"/>
    </row>
    <row r="209" spans="1:13" ht="15.5" x14ac:dyDescent="0.35">
      <c r="A209" s="220" t="s">
        <v>208</v>
      </c>
      <c r="B209" s="227" t="s">
        <v>46</v>
      </c>
      <c r="C209" s="307" t="s">
        <v>168</v>
      </c>
      <c r="D209" s="222" t="s">
        <v>217</v>
      </c>
      <c r="E209" s="226"/>
      <c r="F209" s="226"/>
      <c r="G209" s="224">
        <v>100</v>
      </c>
      <c r="H209" s="224">
        <v>5</v>
      </c>
      <c r="I209" s="224">
        <f>SUM(G209:H209)</f>
        <v>105</v>
      </c>
      <c r="J209" s="226"/>
      <c r="K209" s="226"/>
      <c r="L209" s="224">
        <f>SUM(J209:K209)</f>
        <v>0</v>
      </c>
      <c r="M209" s="260"/>
    </row>
    <row r="210" spans="1:13" ht="15.5" x14ac:dyDescent="0.35">
      <c r="A210" s="171" t="s">
        <v>208</v>
      </c>
      <c r="B210" s="170" t="s">
        <v>46</v>
      </c>
      <c r="C210" s="170" t="s">
        <v>51</v>
      </c>
      <c r="D210" s="160" t="s">
        <v>217</v>
      </c>
      <c r="E210" s="16"/>
      <c r="F210" s="16"/>
      <c r="G210" s="4">
        <v>21.33</v>
      </c>
      <c r="H210" s="4">
        <v>20.8</v>
      </c>
      <c r="I210" s="22">
        <f>SUM(G210:H210)</f>
        <v>42.129999999999995</v>
      </c>
      <c r="J210" s="16"/>
      <c r="K210" s="16"/>
      <c r="L210" s="22">
        <f>SUM(J210:K210)</f>
        <v>0</v>
      </c>
      <c r="M210" s="260"/>
    </row>
    <row r="211" spans="1:13" ht="15.5" x14ac:dyDescent="0.35">
      <c r="A211" s="167" t="s">
        <v>171</v>
      </c>
      <c r="B211" s="168" t="s">
        <v>46</v>
      </c>
      <c r="C211" s="168" t="s">
        <v>50</v>
      </c>
      <c r="D211" s="145" t="s">
        <v>217</v>
      </c>
      <c r="E211" s="105"/>
      <c r="F211" s="105"/>
      <c r="G211" s="7">
        <v>100</v>
      </c>
      <c r="H211" s="7">
        <v>100</v>
      </c>
      <c r="I211" s="7">
        <f>SUM(G211:H211)</f>
        <v>200</v>
      </c>
      <c r="J211" s="20"/>
      <c r="K211" s="20"/>
      <c r="L211" s="7">
        <f>SUM(J211:K211)</f>
        <v>0</v>
      </c>
      <c r="M211" s="260">
        <v>0</v>
      </c>
    </row>
    <row r="212" spans="1:13" ht="15.5" x14ac:dyDescent="0.35">
      <c r="A212" s="167"/>
      <c r="B212" s="168"/>
      <c r="C212" s="168"/>
      <c r="D212" s="145"/>
      <c r="E212" s="105"/>
      <c r="F212" s="105"/>
      <c r="G212" s="7"/>
      <c r="H212" s="7"/>
      <c r="I212" s="7"/>
      <c r="J212" s="20"/>
      <c r="K212" s="20"/>
      <c r="L212" s="7"/>
      <c r="M212" s="260"/>
    </row>
    <row r="213" spans="1:13" ht="15.5" x14ac:dyDescent="0.35">
      <c r="A213" s="220" t="s">
        <v>208</v>
      </c>
      <c r="B213" s="227" t="s">
        <v>46</v>
      </c>
      <c r="C213" s="303" t="s">
        <v>57</v>
      </c>
      <c r="D213" s="222" t="s">
        <v>218</v>
      </c>
      <c r="E213" s="218"/>
      <c r="F213" s="218"/>
      <c r="G213" s="223">
        <v>100</v>
      </c>
      <c r="H213" s="223">
        <v>26.096</v>
      </c>
      <c r="I213" s="224">
        <f>SUM(G213:H213)</f>
        <v>126.096</v>
      </c>
      <c r="J213" s="226"/>
      <c r="K213" s="226"/>
      <c r="L213" s="224">
        <f>SUM(J213:K213)</f>
        <v>0</v>
      </c>
      <c r="M213" s="260"/>
    </row>
    <row r="214" spans="1:13" ht="15.5" x14ac:dyDescent="0.35">
      <c r="A214" s="220" t="s">
        <v>208</v>
      </c>
      <c r="B214" s="227" t="s">
        <v>46</v>
      </c>
      <c r="C214" s="307" t="s">
        <v>168</v>
      </c>
      <c r="D214" s="222" t="s">
        <v>218</v>
      </c>
      <c r="E214" s="226"/>
      <c r="F214" s="226"/>
      <c r="G214" s="224">
        <v>100</v>
      </c>
      <c r="H214" s="224">
        <v>16.36</v>
      </c>
      <c r="I214" s="224">
        <f>SUM(G214:H214)</f>
        <v>116.36</v>
      </c>
      <c r="J214" s="226"/>
      <c r="K214" s="226"/>
      <c r="L214" s="224">
        <f>SUM(J214:K214)</f>
        <v>0</v>
      </c>
      <c r="M214" s="260"/>
    </row>
    <row r="215" spans="1:13" ht="15.5" x14ac:dyDescent="0.35">
      <c r="A215" s="171" t="s">
        <v>208</v>
      </c>
      <c r="B215" s="170" t="s">
        <v>46</v>
      </c>
      <c r="C215" s="170" t="s">
        <v>51</v>
      </c>
      <c r="D215" s="160" t="s">
        <v>218</v>
      </c>
      <c r="E215" s="16"/>
      <c r="F215" s="16"/>
      <c r="G215" s="4">
        <v>100</v>
      </c>
      <c r="H215" s="4">
        <v>19.760000000000002</v>
      </c>
      <c r="I215" s="22">
        <f>SUM(G215:H215)</f>
        <v>119.76</v>
      </c>
      <c r="J215" s="16"/>
      <c r="K215" s="16"/>
      <c r="L215" s="22">
        <f>SUM(J215:K215)</f>
        <v>0</v>
      </c>
      <c r="M215" s="260"/>
    </row>
    <row r="216" spans="1:13" ht="15.5" x14ac:dyDescent="0.35">
      <c r="A216" s="171" t="s">
        <v>208</v>
      </c>
      <c r="B216" s="168" t="s">
        <v>46</v>
      </c>
      <c r="C216" s="168" t="s">
        <v>49</v>
      </c>
      <c r="D216" s="160" t="s">
        <v>218</v>
      </c>
      <c r="E216" s="20"/>
      <c r="F216" s="20"/>
      <c r="G216" s="7">
        <v>100</v>
      </c>
      <c r="H216" s="7">
        <v>28.439</v>
      </c>
      <c r="I216" s="7">
        <f>SUM(G216:H216)</f>
        <v>128.43899999999999</v>
      </c>
      <c r="J216" s="16"/>
      <c r="K216" s="16"/>
      <c r="L216" s="7">
        <f>SUM(J216:K216)</f>
        <v>0</v>
      </c>
      <c r="M216" s="260">
        <v>0</v>
      </c>
    </row>
    <row r="217" spans="1:13" ht="15.5" x14ac:dyDescent="0.35">
      <c r="A217" s="171"/>
      <c r="B217" s="168"/>
      <c r="C217" s="168"/>
      <c r="D217" s="160"/>
      <c r="E217" s="20"/>
      <c r="F217" s="20"/>
      <c r="G217" s="7"/>
      <c r="H217" s="7"/>
      <c r="I217" s="7"/>
      <c r="J217" s="16"/>
      <c r="K217" s="16"/>
      <c r="L217" s="7"/>
      <c r="M217" s="260"/>
    </row>
    <row r="218" spans="1:13" ht="15.5" x14ac:dyDescent="0.35">
      <c r="A218" s="220" t="s">
        <v>208</v>
      </c>
      <c r="B218" s="227" t="s">
        <v>46</v>
      </c>
      <c r="C218" s="303" t="s">
        <v>57</v>
      </c>
      <c r="D218" s="222" t="s">
        <v>219</v>
      </c>
      <c r="E218" s="218"/>
      <c r="F218" s="218"/>
      <c r="G218" s="223">
        <v>26.241</v>
      </c>
      <c r="H218" s="223">
        <v>16.222999999999999</v>
      </c>
      <c r="I218" s="224">
        <f>SUM(G218:H218)</f>
        <v>42.463999999999999</v>
      </c>
      <c r="J218" s="226"/>
      <c r="K218" s="225">
        <v>1</v>
      </c>
      <c r="L218" s="224">
        <f>SUM(J218:K218)</f>
        <v>1</v>
      </c>
      <c r="M218" s="260"/>
    </row>
    <row r="219" spans="1:13" ht="15.5" x14ac:dyDescent="0.35">
      <c r="A219" s="220" t="s">
        <v>208</v>
      </c>
      <c r="B219" s="227" t="s">
        <v>46</v>
      </c>
      <c r="C219" s="307" t="s">
        <v>168</v>
      </c>
      <c r="D219" s="222" t="s">
        <v>219</v>
      </c>
      <c r="E219" s="226"/>
      <c r="F219" s="226"/>
      <c r="G219" s="224">
        <v>2.8</v>
      </c>
      <c r="H219" s="224">
        <v>100</v>
      </c>
      <c r="I219" s="224">
        <f>SUM(G219:H219)</f>
        <v>102.8</v>
      </c>
      <c r="J219" s="225">
        <v>8</v>
      </c>
      <c r="K219" s="226"/>
      <c r="L219" s="224">
        <f>SUM(J219:K219)</f>
        <v>8</v>
      </c>
      <c r="M219" s="260"/>
    </row>
    <row r="220" spans="1:13" ht="15.5" x14ac:dyDescent="0.35">
      <c r="A220" s="171" t="s">
        <v>208</v>
      </c>
      <c r="B220" s="170" t="s">
        <v>46</v>
      </c>
      <c r="C220" s="170" t="s">
        <v>51</v>
      </c>
      <c r="D220" s="160" t="s">
        <v>219</v>
      </c>
      <c r="E220" s="16"/>
      <c r="F220" s="16"/>
      <c r="G220" s="4">
        <v>15.45</v>
      </c>
      <c r="H220" s="4">
        <v>10.57</v>
      </c>
      <c r="I220" s="22">
        <f>SUM(G220:H220)</f>
        <v>26.02</v>
      </c>
      <c r="J220" s="16"/>
      <c r="K220" s="206">
        <v>7</v>
      </c>
      <c r="L220" s="22">
        <f>SUM(J220:K220)</f>
        <v>7</v>
      </c>
      <c r="M220" s="260"/>
    </row>
    <row r="221" spans="1:13" ht="15.5" x14ac:dyDescent="0.35">
      <c r="A221" s="171" t="s">
        <v>208</v>
      </c>
      <c r="B221" s="168" t="s">
        <v>46</v>
      </c>
      <c r="C221" s="168" t="s">
        <v>49</v>
      </c>
      <c r="D221" s="160" t="s">
        <v>219</v>
      </c>
      <c r="E221" s="20"/>
      <c r="F221" s="20"/>
      <c r="G221" s="7">
        <v>27.466999999999999</v>
      </c>
      <c r="H221" s="7">
        <v>22.058</v>
      </c>
      <c r="I221" s="7">
        <f>SUM(G221:H221)</f>
        <v>49.524999999999999</v>
      </c>
      <c r="J221" s="16"/>
      <c r="K221" s="206">
        <v>8</v>
      </c>
      <c r="L221" s="7">
        <f>SUM(J221:K221)</f>
        <v>8</v>
      </c>
      <c r="M221" s="260">
        <v>24</v>
      </c>
    </row>
    <row r="222" spans="1:13" ht="15.5" x14ac:dyDescent="0.35">
      <c r="A222" s="171"/>
      <c r="B222" s="168"/>
      <c r="C222" s="168"/>
      <c r="D222" s="160"/>
      <c r="E222" s="20"/>
      <c r="F222" s="20"/>
      <c r="G222" s="7"/>
      <c r="H222" s="7"/>
      <c r="I222" s="7"/>
      <c r="J222" s="16"/>
      <c r="K222" s="206"/>
      <c r="L222" s="7">
        <f>SUM(L218:L221)</f>
        <v>24</v>
      </c>
      <c r="M222" s="260"/>
    </row>
    <row r="223" spans="1:13" ht="15.5" x14ac:dyDescent="0.35">
      <c r="A223" s="220" t="s">
        <v>207</v>
      </c>
      <c r="B223" s="227" t="s">
        <v>46</v>
      </c>
      <c r="C223" s="303" t="s">
        <v>57</v>
      </c>
      <c r="D223" s="222" t="s">
        <v>290</v>
      </c>
      <c r="E223" s="218"/>
      <c r="F223" s="218"/>
      <c r="G223" s="223">
        <v>19.114999999999998</v>
      </c>
      <c r="H223" s="223">
        <v>18.36</v>
      </c>
      <c r="I223" s="224">
        <f>SUM(G223:H223)</f>
        <v>37.474999999999994</v>
      </c>
      <c r="J223" s="218"/>
      <c r="K223" s="218"/>
      <c r="L223" s="224">
        <f>SUM(J223:K223)</f>
        <v>0</v>
      </c>
      <c r="M223" s="260"/>
    </row>
    <row r="224" spans="1:13" ht="15.5" x14ac:dyDescent="0.35">
      <c r="A224" s="171" t="s">
        <v>207</v>
      </c>
      <c r="B224" s="170" t="s">
        <v>46</v>
      </c>
      <c r="C224" s="170" t="s">
        <v>51</v>
      </c>
      <c r="D224" s="160" t="s">
        <v>290</v>
      </c>
      <c r="E224" s="16"/>
      <c r="F224" s="16"/>
      <c r="G224" s="4">
        <v>100</v>
      </c>
      <c r="H224" s="4">
        <v>11.17</v>
      </c>
      <c r="I224" s="22">
        <f>SUM(G224:H224)</f>
        <v>111.17</v>
      </c>
      <c r="J224" s="16"/>
      <c r="K224" s="206">
        <v>4</v>
      </c>
      <c r="L224" s="22">
        <f>SUM(J224:K224)</f>
        <v>4</v>
      </c>
      <c r="M224" s="260">
        <v>4</v>
      </c>
    </row>
    <row r="225" spans="1:14" ht="15.5" x14ac:dyDescent="0.35">
      <c r="A225" s="171"/>
      <c r="B225" s="170"/>
      <c r="C225" s="170"/>
      <c r="D225" s="160"/>
      <c r="E225" s="16"/>
      <c r="F225" s="16"/>
      <c r="G225" s="4"/>
      <c r="H225" s="4"/>
      <c r="I225" s="22"/>
      <c r="J225" s="16"/>
      <c r="K225" s="206"/>
      <c r="L225" s="22"/>
      <c r="M225" s="260"/>
    </row>
    <row r="226" spans="1:14" ht="15.5" x14ac:dyDescent="0.35">
      <c r="A226" s="220" t="s">
        <v>211</v>
      </c>
      <c r="B226" s="227" t="s">
        <v>46</v>
      </c>
      <c r="C226" s="303" t="s">
        <v>57</v>
      </c>
      <c r="D226" s="222" t="s">
        <v>220</v>
      </c>
      <c r="E226" s="218"/>
      <c r="F226" s="218"/>
      <c r="G226" s="223">
        <v>16.391999999999999</v>
      </c>
      <c r="H226" s="223">
        <v>15.974</v>
      </c>
      <c r="I226" s="224">
        <f>SUM(G226:H226)</f>
        <v>32.366</v>
      </c>
      <c r="J226" s="225">
        <v>6</v>
      </c>
      <c r="K226" s="225">
        <v>7</v>
      </c>
      <c r="L226" s="224">
        <f>SUM(J226:K226)</f>
        <v>13</v>
      </c>
      <c r="M226" s="260" t="s">
        <v>40</v>
      </c>
    </row>
    <row r="227" spans="1:14" ht="15.5" x14ac:dyDescent="0.35">
      <c r="A227" s="220" t="s">
        <v>211</v>
      </c>
      <c r="B227" s="227" t="s">
        <v>46</v>
      </c>
      <c r="C227" s="307" t="s">
        <v>168</v>
      </c>
      <c r="D227" s="222" t="s">
        <v>220</v>
      </c>
      <c r="E227" s="226"/>
      <c r="F227" s="226"/>
      <c r="G227" s="224">
        <v>100</v>
      </c>
      <c r="H227" s="224">
        <v>100</v>
      </c>
      <c r="I227" s="224">
        <f>SUM(G227:H227)</f>
        <v>200</v>
      </c>
      <c r="J227" s="226"/>
      <c r="K227" s="226"/>
      <c r="L227" s="224">
        <f>SUM(J227:K227)</f>
        <v>0</v>
      </c>
      <c r="M227" s="260"/>
    </row>
    <row r="228" spans="1:14" ht="15.5" x14ac:dyDescent="0.35">
      <c r="A228" s="171" t="s">
        <v>211</v>
      </c>
      <c r="B228" s="170" t="s">
        <v>46</v>
      </c>
      <c r="C228" s="170" t="s">
        <v>51</v>
      </c>
      <c r="D228" s="160" t="s">
        <v>220</v>
      </c>
      <c r="E228" s="16"/>
      <c r="F228" s="16"/>
      <c r="G228" s="4">
        <v>11.18</v>
      </c>
      <c r="H228" s="4">
        <v>12.35</v>
      </c>
      <c r="I228" s="22">
        <f>SUM(G228:H228)</f>
        <v>23.53</v>
      </c>
      <c r="J228" s="206">
        <v>8</v>
      </c>
      <c r="K228" s="16"/>
      <c r="L228" s="22">
        <f>SUM(J228:K228)</f>
        <v>8</v>
      </c>
      <c r="M228" s="260"/>
    </row>
    <row r="229" spans="1:14" ht="15.5" x14ac:dyDescent="0.35">
      <c r="A229" s="171" t="s">
        <v>211</v>
      </c>
      <c r="B229" s="168" t="s">
        <v>46</v>
      </c>
      <c r="C229" s="168" t="s">
        <v>49</v>
      </c>
      <c r="D229" s="160" t="s">
        <v>220</v>
      </c>
      <c r="E229" s="20"/>
      <c r="F229" s="20"/>
      <c r="G229" s="7">
        <v>22.004000000000001</v>
      </c>
      <c r="H229" s="7">
        <v>21.843</v>
      </c>
      <c r="I229" s="7">
        <f>SUM(G229:H229)</f>
        <v>43.847000000000001</v>
      </c>
      <c r="J229" s="206">
        <v>6</v>
      </c>
      <c r="K229" s="206">
        <v>10</v>
      </c>
      <c r="L229" s="7">
        <f>SUM(J229:K229)</f>
        <v>16</v>
      </c>
      <c r="M229" s="260">
        <v>37</v>
      </c>
      <c r="N229" s="211" t="s">
        <v>505</v>
      </c>
    </row>
    <row r="230" spans="1:14" ht="15.5" x14ac:dyDescent="0.35">
      <c r="A230" s="171"/>
      <c r="B230" s="168"/>
      <c r="C230" s="168"/>
      <c r="D230" s="160"/>
      <c r="E230" s="20"/>
      <c r="F230" s="20"/>
      <c r="G230" s="7"/>
      <c r="H230" s="7"/>
      <c r="I230" s="7"/>
      <c r="J230" s="206"/>
      <c r="K230" s="206"/>
      <c r="L230" s="7">
        <f>SUM(L226:L229)</f>
        <v>37</v>
      </c>
      <c r="M230" s="260"/>
    </row>
    <row r="231" spans="1:14" ht="15.5" x14ac:dyDescent="0.35">
      <c r="A231" s="220" t="s">
        <v>208</v>
      </c>
      <c r="B231" s="221" t="s">
        <v>46</v>
      </c>
      <c r="C231" s="302" t="s">
        <v>57</v>
      </c>
      <c r="D231" s="222" t="s">
        <v>324</v>
      </c>
      <c r="E231" s="218"/>
      <c r="F231" s="218"/>
      <c r="G231" s="223">
        <v>17.11</v>
      </c>
      <c r="H231" s="223">
        <v>100</v>
      </c>
      <c r="I231" s="224">
        <f>SUM(G231:H231)</f>
        <v>117.11</v>
      </c>
      <c r="J231" s="226"/>
      <c r="K231" s="226"/>
      <c r="L231" s="224">
        <f>SUM(J231:K231)</f>
        <v>0</v>
      </c>
      <c r="M231" s="260">
        <v>0</v>
      </c>
    </row>
    <row r="232" spans="1:14" ht="15.5" x14ac:dyDescent="0.35">
      <c r="A232" s="220"/>
      <c r="B232" s="221"/>
      <c r="C232" s="302"/>
      <c r="D232" s="222"/>
      <c r="E232" s="218"/>
      <c r="F232" s="218"/>
      <c r="G232" s="223"/>
      <c r="H232" s="223"/>
      <c r="I232" s="224"/>
      <c r="J232" s="226"/>
      <c r="K232" s="226"/>
      <c r="L232" s="224"/>
      <c r="M232" s="260"/>
    </row>
    <row r="233" spans="1:14" ht="15.5" x14ac:dyDescent="0.35">
      <c r="A233" s="220" t="s">
        <v>211</v>
      </c>
      <c r="B233" s="227" t="s">
        <v>46</v>
      </c>
      <c r="C233" s="303" t="s">
        <v>57</v>
      </c>
      <c r="D233" s="222" t="s">
        <v>221</v>
      </c>
      <c r="E233" s="218"/>
      <c r="F233" s="218"/>
      <c r="G233" s="223">
        <v>16.396999999999998</v>
      </c>
      <c r="H233" s="223">
        <v>16.382999999999999</v>
      </c>
      <c r="I233" s="224">
        <f>SUM(G233:H233)</f>
        <v>32.78</v>
      </c>
      <c r="J233" s="225">
        <v>5</v>
      </c>
      <c r="K233" s="218"/>
      <c r="L233" s="224">
        <f>SUM(J233:K233)</f>
        <v>5</v>
      </c>
      <c r="M233" s="260"/>
    </row>
    <row r="234" spans="1:14" ht="15.5" x14ac:dyDescent="0.35">
      <c r="A234" s="220" t="s">
        <v>211</v>
      </c>
      <c r="B234" s="227" t="s">
        <v>46</v>
      </c>
      <c r="C234" s="307" t="s">
        <v>168</v>
      </c>
      <c r="D234" s="222" t="s">
        <v>221</v>
      </c>
      <c r="E234" s="226"/>
      <c r="F234" s="226"/>
      <c r="G234" s="224">
        <v>100</v>
      </c>
      <c r="H234" s="224">
        <v>100</v>
      </c>
      <c r="I234" s="224">
        <f>SUM(G234:H234)</f>
        <v>200</v>
      </c>
      <c r="J234" s="226"/>
      <c r="K234" s="226"/>
      <c r="L234" s="224">
        <f>SUM(J234:K234)</f>
        <v>0</v>
      </c>
      <c r="M234" s="260"/>
    </row>
    <row r="235" spans="1:14" ht="15.5" x14ac:dyDescent="0.35">
      <c r="A235" s="171" t="s">
        <v>211</v>
      </c>
      <c r="B235" s="170" t="s">
        <v>46</v>
      </c>
      <c r="C235" s="170" t="s">
        <v>51</v>
      </c>
      <c r="D235" s="160" t="s">
        <v>221</v>
      </c>
      <c r="E235" s="16"/>
      <c r="F235" s="16"/>
      <c r="G235" s="4">
        <v>13.42</v>
      </c>
      <c r="H235" s="4">
        <v>10.57</v>
      </c>
      <c r="I235" s="22">
        <f>SUM(G235:H235)</f>
        <v>23.990000000000002</v>
      </c>
      <c r="J235" s="206">
        <v>2</v>
      </c>
      <c r="K235" s="206">
        <v>6</v>
      </c>
      <c r="L235" s="22">
        <f>SUM(J235:K235)</f>
        <v>8</v>
      </c>
      <c r="M235" s="260"/>
    </row>
    <row r="236" spans="1:14" ht="15.5" x14ac:dyDescent="0.35">
      <c r="A236" s="167" t="s">
        <v>173</v>
      </c>
      <c r="B236" s="167" t="s">
        <v>46</v>
      </c>
      <c r="C236" s="167" t="s">
        <v>50</v>
      </c>
      <c r="D236" s="146" t="s">
        <v>221</v>
      </c>
      <c r="E236" s="20"/>
      <c r="F236" s="20"/>
      <c r="G236" s="16">
        <v>100</v>
      </c>
      <c r="H236" s="16">
        <v>27.23</v>
      </c>
      <c r="I236" s="16">
        <f>SUM(G236:H236)</f>
        <v>127.23</v>
      </c>
      <c r="J236" s="20"/>
      <c r="K236" s="20">
        <v>3</v>
      </c>
      <c r="L236" s="16">
        <f>SUM(J236:K236)</f>
        <v>3</v>
      </c>
      <c r="M236" s="260"/>
    </row>
    <row r="237" spans="1:14" ht="15.5" x14ac:dyDescent="0.35">
      <c r="A237" s="171" t="s">
        <v>211</v>
      </c>
      <c r="B237" s="168" t="s">
        <v>46</v>
      </c>
      <c r="C237" s="168" t="s">
        <v>49</v>
      </c>
      <c r="D237" s="160" t="s">
        <v>221</v>
      </c>
      <c r="E237" s="20"/>
      <c r="F237" s="20"/>
      <c r="G237" s="7">
        <v>28.125</v>
      </c>
      <c r="H237" s="7">
        <v>27.678999999999998</v>
      </c>
      <c r="I237" s="7">
        <f>SUM(G237:H237)</f>
        <v>55.804000000000002</v>
      </c>
      <c r="J237" s="16"/>
      <c r="K237" s="16"/>
      <c r="L237" s="7">
        <f>SUM(J237:K237)</f>
        <v>0</v>
      </c>
      <c r="M237" s="260"/>
    </row>
    <row r="238" spans="1:14" ht="15.5" x14ac:dyDescent="0.35">
      <c r="A238" s="171"/>
      <c r="B238" s="168"/>
      <c r="C238" s="168"/>
      <c r="D238" s="160"/>
      <c r="E238" s="20"/>
      <c r="F238" s="20"/>
      <c r="G238" s="7"/>
      <c r="H238" s="7"/>
      <c r="I238" s="7"/>
      <c r="J238" s="16"/>
      <c r="K238" s="16"/>
      <c r="L238" s="7">
        <f>SUM(L233:L237)</f>
        <v>16</v>
      </c>
      <c r="M238" s="260">
        <v>16</v>
      </c>
    </row>
    <row r="239" spans="1:14" ht="15.5" x14ac:dyDescent="0.35">
      <c r="A239" s="220" t="s">
        <v>207</v>
      </c>
      <c r="B239" s="227" t="s">
        <v>46</v>
      </c>
      <c r="C239" s="307" t="s">
        <v>168</v>
      </c>
      <c r="D239" s="222" t="s">
        <v>222</v>
      </c>
      <c r="E239" s="226"/>
      <c r="F239" s="226"/>
      <c r="G239" s="224">
        <v>100</v>
      </c>
      <c r="H239" s="224">
        <v>4.49</v>
      </c>
      <c r="I239" s="224">
        <f>SUM(G239:H239)</f>
        <v>104.49</v>
      </c>
      <c r="J239" s="226"/>
      <c r="K239" s="226"/>
      <c r="L239" s="224">
        <f>SUM(J239:K239)</f>
        <v>0</v>
      </c>
      <c r="M239" s="260"/>
    </row>
    <row r="240" spans="1:14" ht="15.5" x14ac:dyDescent="0.35">
      <c r="A240" s="171" t="s">
        <v>207</v>
      </c>
      <c r="B240" s="170" t="s">
        <v>46</v>
      </c>
      <c r="C240" s="170" t="s">
        <v>51</v>
      </c>
      <c r="D240" s="160" t="s">
        <v>222</v>
      </c>
      <c r="E240" s="16"/>
      <c r="F240" s="16"/>
      <c r="G240" s="4">
        <v>100</v>
      </c>
      <c r="H240" s="4">
        <v>16</v>
      </c>
      <c r="I240" s="22">
        <f>SUM(G240:H240)</f>
        <v>116</v>
      </c>
      <c r="J240" s="16"/>
      <c r="K240" s="16"/>
      <c r="L240" s="22">
        <f>SUM(J240:K240)</f>
        <v>0</v>
      </c>
      <c r="M240" s="260"/>
    </row>
    <row r="241" spans="1:14" ht="15.5" x14ac:dyDescent="0.35">
      <c r="A241" s="167" t="s">
        <v>172</v>
      </c>
      <c r="B241" s="168" t="s">
        <v>46</v>
      </c>
      <c r="C241" s="168" t="s">
        <v>50</v>
      </c>
      <c r="D241" s="149" t="s">
        <v>222</v>
      </c>
      <c r="E241" s="105"/>
      <c r="F241" s="105"/>
      <c r="G241" s="7">
        <v>100</v>
      </c>
      <c r="H241" s="7">
        <v>100</v>
      </c>
      <c r="I241" s="7">
        <f>SUM(G241:H241)</f>
        <v>200</v>
      </c>
      <c r="J241" s="20"/>
      <c r="K241" s="20"/>
      <c r="L241" s="7">
        <f>SUM(J241:K241)</f>
        <v>0</v>
      </c>
      <c r="M241" s="260">
        <v>0</v>
      </c>
    </row>
    <row r="242" spans="1:14" ht="15.5" x14ac:dyDescent="0.35">
      <c r="A242" s="167"/>
      <c r="B242" s="168"/>
      <c r="C242" s="168"/>
      <c r="D242" s="149"/>
      <c r="E242" s="105"/>
      <c r="F242" s="105"/>
      <c r="G242" s="7"/>
      <c r="H242" s="7"/>
      <c r="I242" s="7"/>
      <c r="J242" s="20"/>
      <c r="K242" s="20"/>
      <c r="L242" s="7"/>
      <c r="M242" s="260"/>
    </row>
    <row r="243" spans="1:14" ht="15.5" x14ac:dyDescent="0.35">
      <c r="A243" s="220" t="s">
        <v>208</v>
      </c>
      <c r="B243" s="227" t="s">
        <v>46</v>
      </c>
      <c r="C243" s="303" t="s">
        <v>57</v>
      </c>
      <c r="D243" s="222" t="s">
        <v>160</v>
      </c>
      <c r="E243" s="218"/>
      <c r="F243" s="218"/>
      <c r="G243" s="223">
        <v>19</v>
      </c>
      <c r="H243" s="223">
        <v>18.439</v>
      </c>
      <c r="I243" s="224">
        <f>SUM(G243:H243)</f>
        <v>37.439</v>
      </c>
      <c r="J243" s="226"/>
      <c r="K243" s="226"/>
      <c r="L243" s="224">
        <f>SUM(J243:K243)</f>
        <v>0</v>
      </c>
      <c r="M243" s="260">
        <v>0</v>
      </c>
    </row>
    <row r="244" spans="1:14" ht="31" x14ac:dyDescent="0.35">
      <c r="A244" s="171" t="s">
        <v>208</v>
      </c>
      <c r="B244" s="168" t="s">
        <v>46</v>
      </c>
      <c r="C244" s="168" t="s">
        <v>49</v>
      </c>
      <c r="D244" s="160" t="s">
        <v>160</v>
      </c>
      <c r="E244" s="20"/>
      <c r="F244" s="20"/>
      <c r="G244" s="7">
        <v>24.119</v>
      </c>
      <c r="H244" s="7">
        <v>23.997</v>
      </c>
      <c r="I244" s="7">
        <f>SUM(G244:H244)</f>
        <v>48.116</v>
      </c>
      <c r="J244" s="16"/>
      <c r="K244" s="16"/>
      <c r="L244" s="7">
        <f>SUM(J244:K244)</f>
        <v>0</v>
      </c>
      <c r="M244" s="260">
        <v>0</v>
      </c>
    </row>
    <row r="245" spans="1:14" ht="15.5" x14ac:dyDescent="0.35">
      <c r="A245" s="171"/>
      <c r="B245" s="168"/>
      <c r="C245" s="168"/>
      <c r="D245" s="160"/>
      <c r="E245" s="20"/>
      <c r="F245" s="20"/>
      <c r="G245" s="7"/>
      <c r="H245" s="7"/>
      <c r="I245" s="7"/>
      <c r="J245" s="16"/>
      <c r="K245" s="16"/>
      <c r="L245" s="7"/>
      <c r="M245" s="260"/>
    </row>
    <row r="246" spans="1:14" ht="15.5" x14ac:dyDescent="0.35">
      <c r="A246" s="220" t="s">
        <v>209</v>
      </c>
      <c r="B246" s="227" t="s">
        <v>46</v>
      </c>
      <c r="C246" s="307" t="s">
        <v>168</v>
      </c>
      <c r="D246" s="222" t="s">
        <v>223</v>
      </c>
      <c r="E246" s="226"/>
      <c r="F246" s="226"/>
      <c r="G246" s="224">
        <v>2.98</v>
      </c>
      <c r="H246" s="224">
        <v>16.03</v>
      </c>
      <c r="I246" s="224">
        <f>SUM(G246:H246)</f>
        <v>19.010000000000002</v>
      </c>
      <c r="J246" s="225">
        <v>7</v>
      </c>
      <c r="K246" s="226"/>
      <c r="L246" s="224">
        <f>SUM(J246:K246)</f>
        <v>7</v>
      </c>
      <c r="M246" s="260">
        <v>7</v>
      </c>
    </row>
    <row r="247" spans="1:14" ht="15.5" x14ac:dyDescent="0.35">
      <c r="A247" s="220"/>
      <c r="B247" s="227"/>
      <c r="C247" s="307"/>
      <c r="D247" s="222"/>
      <c r="E247" s="226"/>
      <c r="F247" s="226"/>
      <c r="G247" s="224"/>
      <c r="H247" s="224"/>
      <c r="I247" s="224"/>
      <c r="J247" s="225"/>
      <c r="K247" s="226"/>
      <c r="L247" s="224"/>
      <c r="M247" s="260"/>
    </row>
    <row r="248" spans="1:14" ht="15.5" x14ac:dyDescent="0.35">
      <c r="A248" s="220" t="s">
        <v>208</v>
      </c>
      <c r="B248" s="227" t="s">
        <v>46</v>
      </c>
      <c r="C248" s="303" t="s">
        <v>57</v>
      </c>
      <c r="D248" s="222" t="s">
        <v>224</v>
      </c>
      <c r="E248" s="218"/>
      <c r="F248" s="218"/>
      <c r="G248" s="223">
        <v>16.433</v>
      </c>
      <c r="H248" s="223">
        <v>16.006</v>
      </c>
      <c r="I248" s="224">
        <f>SUM(G248:H248)</f>
        <v>32.439</v>
      </c>
      <c r="J248" s="225">
        <v>4</v>
      </c>
      <c r="K248" s="225">
        <v>6</v>
      </c>
      <c r="L248" s="224">
        <f>SUM(J248:K248)</f>
        <v>10</v>
      </c>
      <c r="M248" s="260"/>
    </row>
    <row r="249" spans="1:14" ht="15.5" x14ac:dyDescent="0.35">
      <c r="A249" s="220" t="s">
        <v>208</v>
      </c>
      <c r="B249" s="227" t="s">
        <v>46</v>
      </c>
      <c r="C249" s="307" t="s">
        <v>168</v>
      </c>
      <c r="D249" s="222" t="s">
        <v>224</v>
      </c>
      <c r="E249" s="226"/>
      <c r="F249" s="226"/>
      <c r="G249" s="224">
        <v>100</v>
      </c>
      <c r="H249" s="224">
        <v>100</v>
      </c>
      <c r="I249" s="224">
        <f>SUM(G249:H249)</f>
        <v>200</v>
      </c>
      <c r="J249" s="226"/>
      <c r="K249" s="226"/>
      <c r="L249" s="224">
        <f>SUM(J249:K249)</f>
        <v>0</v>
      </c>
      <c r="M249" s="260"/>
    </row>
    <row r="250" spans="1:14" ht="15.5" x14ac:dyDescent="0.35">
      <c r="A250" s="171" t="s">
        <v>208</v>
      </c>
      <c r="B250" s="168" t="s">
        <v>46</v>
      </c>
      <c r="C250" s="168" t="s">
        <v>51</v>
      </c>
      <c r="D250" s="160" t="s">
        <v>224</v>
      </c>
      <c r="E250" s="16"/>
      <c r="F250" s="16"/>
      <c r="G250" s="7">
        <v>11.66</v>
      </c>
      <c r="H250" s="7">
        <v>9.39</v>
      </c>
      <c r="I250" s="7">
        <f>SUM(G250:H250)</f>
        <v>21.05</v>
      </c>
      <c r="J250" s="206">
        <v>6</v>
      </c>
      <c r="K250" s="206">
        <v>10</v>
      </c>
      <c r="L250" s="22">
        <f>SUM(J250:K250)</f>
        <v>16</v>
      </c>
      <c r="M250" s="260"/>
    </row>
    <row r="251" spans="1:14" ht="15.5" x14ac:dyDescent="0.35">
      <c r="A251" s="171" t="s">
        <v>208</v>
      </c>
      <c r="B251" s="168" t="s">
        <v>46</v>
      </c>
      <c r="C251" s="168" t="s">
        <v>49</v>
      </c>
      <c r="D251" s="160" t="s">
        <v>224</v>
      </c>
      <c r="E251" s="20"/>
      <c r="F251" s="20"/>
      <c r="G251" s="7">
        <v>21.251999999999999</v>
      </c>
      <c r="H251" s="7">
        <v>25.382999999999999</v>
      </c>
      <c r="I251" s="7">
        <f>SUM(G251:H251)</f>
        <v>46.634999999999998</v>
      </c>
      <c r="J251" s="206">
        <v>10</v>
      </c>
      <c r="K251" s="16"/>
      <c r="L251" s="7">
        <f>SUM(J251:K251)</f>
        <v>10</v>
      </c>
      <c r="M251" s="260">
        <v>36</v>
      </c>
      <c r="N251" s="211" t="s">
        <v>503</v>
      </c>
    </row>
    <row r="252" spans="1:14" ht="15.5" x14ac:dyDescent="0.35">
      <c r="A252" s="171"/>
      <c r="B252" s="168"/>
      <c r="C252" s="168"/>
      <c r="D252" s="160"/>
      <c r="E252" s="20"/>
      <c r="F252" s="20"/>
      <c r="G252" s="7"/>
      <c r="H252" s="7"/>
      <c r="I252" s="7"/>
      <c r="J252" s="206"/>
      <c r="K252" s="16"/>
      <c r="L252" s="7">
        <f>SUM(L248:L251)</f>
        <v>36</v>
      </c>
      <c r="M252" s="260"/>
    </row>
    <row r="253" spans="1:14" ht="15.5" x14ac:dyDescent="0.35">
      <c r="A253" s="220" t="s">
        <v>209</v>
      </c>
      <c r="B253" s="227" t="s">
        <v>46</v>
      </c>
      <c r="C253" s="303" t="s">
        <v>57</v>
      </c>
      <c r="D253" s="222" t="s">
        <v>291</v>
      </c>
      <c r="E253" s="218"/>
      <c r="F253" s="218"/>
      <c r="G253" s="223">
        <v>28.727</v>
      </c>
      <c r="H253" s="223">
        <v>22.742999999999999</v>
      </c>
      <c r="I253" s="224">
        <f>SUM(G253:H253)</f>
        <v>51.47</v>
      </c>
      <c r="J253" s="226"/>
      <c r="K253" s="226"/>
      <c r="L253" s="224">
        <f>SUM(J253:K253)</f>
        <v>0</v>
      </c>
      <c r="M253" s="260"/>
    </row>
    <row r="254" spans="1:14" ht="15.5" x14ac:dyDescent="0.35">
      <c r="A254" s="171" t="s">
        <v>209</v>
      </c>
      <c r="B254" s="168" t="s">
        <v>46</v>
      </c>
      <c r="C254" s="168" t="s">
        <v>51</v>
      </c>
      <c r="D254" s="160" t="s">
        <v>325</v>
      </c>
      <c r="E254" s="16"/>
      <c r="F254" s="16"/>
      <c r="G254" s="7">
        <v>14.45</v>
      </c>
      <c r="H254" s="7">
        <v>100</v>
      </c>
      <c r="I254" s="7">
        <f>SUM(G254:H254)</f>
        <v>114.45</v>
      </c>
      <c r="J254" s="16"/>
      <c r="K254" s="16"/>
      <c r="L254" s="22">
        <f>SUM(J254:K254)</f>
        <v>0</v>
      </c>
      <c r="M254" s="260"/>
    </row>
    <row r="255" spans="1:14" ht="15.5" x14ac:dyDescent="0.35">
      <c r="A255" s="171" t="s">
        <v>209</v>
      </c>
      <c r="B255" s="168" t="s">
        <v>46</v>
      </c>
      <c r="C255" s="168" t="s">
        <v>49</v>
      </c>
      <c r="D255" s="160" t="s">
        <v>325</v>
      </c>
      <c r="E255" s="20"/>
      <c r="F255" s="20"/>
      <c r="G255" s="7">
        <v>25.248000000000001</v>
      </c>
      <c r="H255" s="7">
        <v>24.131</v>
      </c>
      <c r="I255" s="7">
        <f>SUM(G255:H255)</f>
        <v>49.379000000000005</v>
      </c>
      <c r="J255" s="16"/>
      <c r="K255" s="16"/>
      <c r="L255" s="7">
        <f>SUM(J255:K255)</f>
        <v>0</v>
      </c>
      <c r="M255" s="260">
        <v>0</v>
      </c>
    </row>
    <row r="256" spans="1:14" ht="15.5" x14ac:dyDescent="0.35">
      <c r="A256" s="171"/>
      <c r="B256" s="168"/>
      <c r="C256" s="168"/>
      <c r="D256" s="160"/>
      <c r="E256" s="20"/>
      <c r="F256" s="20"/>
      <c r="G256" s="7"/>
      <c r="H256" s="7"/>
      <c r="I256" s="7"/>
      <c r="J256" s="16"/>
      <c r="K256" s="16"/>
      <c r="L256" s="7"/>
      <c r="M256" s="260"/>
    </row>
    <row r="257" spans="1:13" ht="15.5" x14ac:dyDescent="0.35">
      <c r="A257" s="220" t="s">
        <v>210</v>
      </c>
      <c r="B257" s="227" t="s">
        <v>46</v>
      </c>
      <c r="C257" s="303" t="s">
        <v>57</v>
      </c>
      <c r="D257" s="222" t="s">
        <v>292</v>
      </c>
      <c r="E257" s="218"/>
      <c r="F257" s="218"/>
      <c r="G257" s="223">
        <v>16.683</v>
      </c>
      <c r="H257" s="223">
        <v>16.202000000000002</v>
      </c>
      <c r="I257" s="224">
        <f>SUM(G257:H257)</f>
        <v>32.885000000000005</v>
      </c>
      <c r="J257" s="225">
        <v>1</v>
      </c>
      <c r="K257" s="225">
        <v>2</v>
      </c>
      <c r="L257" s="224">
        <f>SUM(J257:K257)</f>
        <v>3</v>
      </c>
      <c r="M257" s="260"/>
    </row>
    <row r="258" spans="1:13" ht="15.5" x14ac:dyDescent="0.35">
      <c r="A258" s="167" t="s">
        <v>174</v>
      </c>
      <c r="B258" s="167" t="s">
        <v>46</v>
      </c>
      <c r="C258" s="167" t="s">
        <v>50</v>
      </c>
      <c r="D258" s="253" t="s">
        <v>292</v>
      </c>
      <c r="E258" s="20"/>
      <c r="F258" s="20"/>
      <c r="G258" s="16">
        <v>100</v>
      </c>
      <c r="H258" s="16">
        <v>100</v>
      </c>
      <c r="I258" s="16">
        <f>SUM(G258:H258)</f>
        <v>200</v>
      </c>
      <c r="J258" s="20"/>
      <c r="K258" s="20"/>
      <c r="L258" s="16">
        <f>SUM(J258:K258)</f>
        <v>0</v>
      </c>
      <c r="M258" s="260"/>
    </row>
    <row r="259" spans="1:13" ht="15.5" x14ac:dyDescent="0.35">
      <c r="A259" s="171" t="s">
        <v>210</v>
      </c>
      <c r="B259" s="168" t="s">
        <v>46</v>
      </c>
      <c r="C259" s="168" t="s">
        <v>49</v>
      </c>
      <c r="D259" s="160" t="s">
        <v>292</v>
      </c>
      <c r="E259" s="20"/>
      <c r="F259" s="20"/>
      <c r="G259" s="7">
        <v>29.274999999999999</v>
      </c>
      <c r="H259" s="7">
        <v>28.158999999999999</v>
      </c>
      <c r="I259" s="7">
        <f>SUM(G259:H259)</f>
        <v>57.433999999999997</v>
      </c>
      <c r="J259" s="16"/>
      <c r="K259" s="16"/>
      <c r="L259" s="7">
        <f>SUM(J259:K259)</f>
        <v>0</v>
      </c>
      <c r="M259" s="260">
        <v>3</v>
      </c>
    </row>
    <row r="260" spans="1:13" ht="15.5" x14ac:dyDescent="0.35">
      <c r="A260" s="171"/>
      <c r="B260" s="168"/>
      <c r="C260" s="168"/>
      <c r="D260" s="160"/>
      <c r="E260" s="20"/>
      <c r="F260" s="20"/>
      <c r="G260" s="7"/>
      <c r="H260" s="7"/>
      <c r="I260" s="7"/>
      <c r="J260" s="16"/>
      <c r="K260" s="16"/>
      <c r="L260" s="7"/>
      <c r="M260" s="260"/>
    </row>
    <row r="261" spans="1:13" ht="15.5" x14ac:dyDescent="0.35">
      <c r="A261" s="220" t="s">
        <v>211</v>
      </c>
      <c r="B261" s="227" t="s">
        <v>46</v>
      </c>
      <c r="C261" s="303" t="s">
        <v>57</v>
      </c>
      <c r="D261" s="222" t="s">
        <v>225</v>
      </c>
      <c r="E261" s="218"/>
      <c r="F261" s="218"/>
      <c r="G261" s="223">
        <v>16.687000000000001</v>
      </c>
      <c r="H261" s="301">
        <v>16.808</v>
      </c>
      <c r="I261" s="224">
        <f>SUM(G261:H261)</f>
        <v>33.495000000000005</v>
      </c>
      <c r="J261" s="226"/>
      <c r="K261" s="226"/>
      <c r="L261" s="224">
        <f>SUM(J261:K261)</f>
        <v>0</v>
      </c>
      <c r="M261" s="260"/>
    </row>
    <row r="262" spans="1:13" ht="15.5" x14ac:dyDescent="0.35">
      <c r="A262" s="220" t="s">
        <v>211</v>
      </c>
      <c r="B262" s="227" t="s">
        <v>46</v>
      </c>
      <c r="C262" s="307" t="s">
        <v>168</v>
      </c>
      <c r="D262" s="222" t="s">
        <v>225</v>
      </c>
      <c r="E262" s="226"/>
      <c r="F262" s="226"/>
      <c r="G262" s="224">
        <v>100</v>
      </c>
      <c r="H262" s="224">
        <v>100</v>
      </c>
      <c r="I262" s="224">
        <f>SUM(G262:H262)</f>
        <v>200</v>
      </c>
      <c r="J262" s="226"/>
      <c r="K262" s="226"/>
      <c r="L262" s="224">
        <f>SUM(J262:K262)</f>
        <v>0</v>
      </c>
      <c r="M262" s="260"/>
    </row>
    <row r="263" spans="1:13" ht="15.5" x14ac:dyDescent="0.35">
      <c r="A263" s="171" t="s">
        <v>211</v>
      </c>
      <c r="B263" s="168" t="s">
        <v>46</v>
      </c>
      <c r="C263" s="168" t="s">
        <v>51</v>
      </c>
      <c r="D263" s="160" t="s">
        <v>225</v>
      </c>
      <c r="E263" s="16"/>
      <c r="F263" s="16"/>
      <c r="G263" s="7">
        <v>100</v>
      </c>
      <c r="H263" s="7">
        <v>22.41</v>
      </c>
      <c r="I263" s="7">
        <f>SUM(G263:H263)</f>
        <v>122.41</v>
      </c>
      <c r="J263" s="16"/>
      <c r="K263" s="16"/>
      <c r="L263" s="22">
        <f>SUM(J263:K263)</f>
        <v>0</v>
      </c>
      <c r="M263" s="260"/>
    </row>
    <row r="264" spans="1:13" ht="15.5" x14ac:dyDescent="0.35">
      <c r="A264" s="171" t="s">
        <v>211</v>
      </c>
      <c r="B264" s="168" t="s">
        <v>46</v>
      </c>
      <c r="C264" s="168" t="s">
        <v>49</v>
      </c>
      <c r="D264" s="160" t="s">
        <v>225</v>
      </c>
      <c r="E264" s="20"/>
      <c r="F264" s="20"/>
      <c r="G264" s="7">
        <v>22.824000000000002</v>
      </c>
      <c r="H264" s="7">
        <v>22.933</v>
      </c>
      <c r="I264" s="7">
        <f>SUM(G264:H264)</f>
        <v>45.757000000000005</v>
      </c>
      <c r="J264" s="206">
        <v>3</v>
      </c>
      <c r="K264" s="206">
        <v>4</v>
      </c>
      <c r="L264" s="7">
        <f>SUM(J264:K264)</f>
        <v>7</v>
      </c>
      <c r="M264" s="260">
        <v>7</v>
      </c>
    </row>
    <row r="265" spans="1:13" ht="15.5" x14ac:dyDescent="0.35">
      <c r="A265" s="171"/>
      <c r="B265" s="168"/>
      <c r="C265" s="168"/>
      <c r="D265" s="160"/>
      <c r="E265" s="20"/>
      <c r="F265" s="20"/>
      <c r="G265" s="7"/>
      <c r="H265" s="7"/>
      <c r="I265" s="7"/>
      <c r="J265" s="206"/>
      <c r="K265" s="206"/>
      <c r="L265" s="7"/>
      <c r="M265" s="260"/>
    </row>
    <row r="266" spans="1:13" ht="15.5" x14ac:dyDescent="0.35">
      <c r="A266" s="220" t="s">
        <v>208</v>
      </c>
      <c r="B266" s="227" t="s">
        <v>46</v>
      </c>
      <c r="C266" s="307" t="s">
        <v>168</v>
      </c>
      <c r="D266" s="222" t="s">
        <v>226</v>
      </c>
      <c r="E266" s="226"/>
      <c r="F266" s="226"/>
      <c r="G266" s="224">
        <v>2.56</v>
      </c>
      <c r="H266" s="224">
        <v>100</v>
      </c>
      <c r="I266" s="224">
        <f>SUM(G266:H266)</f>
        <v>102.56</v>
      </c>
      <c r="J266" s="225">
        <v>10</v>
      </c>
      <c r="K266" s="226"/>
      <c r="L266" s="224">
        <f>SUM(J266:K266)</f>
        <v>10</v>
      </c>
      <c r="M266" s="260"/>
    </row>
    <row r="267" spans="1:13" ht="15.5" x14ac:dyDescent="0.35">
      <c r="A267" s="171" t="s">
        <v>208</v>
      </c>
      <c r="B267" s="168" t="s">
        <v>46</v>
      </c>
      <c r="C267" s="168" t="s">
        <v>51</v>
      </c>
      <c r="D267" s="160" t="s">
        <v>226</v>
      </c>
      <c r="E267" s="16"/>
      <c r="F267" s="16"/>
      <c r="G267" s="7">
        <v>100</v>
      </c>
      <c r="H267" s="7">
        <v>12.26</v>
      </c>
      <c r="I267" s="7">
        <f>SUM(G267:H267)</f>
        <v>112.26</v>
      </c>
      <c r="J267" s="16"/>
      <c r="K267" s="16"/>
      <c r="L267" s="22">
        <f>SUM(J267:K267)</f>
        <v>0</v>
      </c>
      <c r="M267" s="260"/>
    </row>
    <row r="268" spans="1:13" ht="15.5" x14ac:dyDescent="0.35">
      <c r="A268" s="171" t="s">
        <v>208</v>
      </c>
      <c r="B268" s="168" t="s">
        <v>46</v>
      </c>
      <c r="C268" s="168" t="s">
        <v>49</v>
      </c>
      <c r="D268" s="160" t="s">
        <v>226</v>
      </c>
      <c r="E268" s="20"/>
      <c r="F268" s="20"/>
      <c r="G268" s="7">
        <v>29.483000000000001</v>
      </c>
      <c r="H268" s="7">
        <v>28.867000000000001</v>
      </c>
      <c r="I268" s="7">
        <f>SUM(G268:H268)</f>
        <v>58.35</v>
      </c>
      <c r="J268" s="16"/>
      <c r="K268" s="16"/>
      <c r="L268" s="7">
        <f>SUM(J268:K268)</f>
        <v>0</v>
      </c>
      <c r="M268" s="260">
        <v>10</v>
      </c>
    </row>
    <row r="269" spans="1:13" ht="15.5" x14ac:dyDescent="0.35">
      <c r="A269" s="171"/>
      <c r="B269" s="168"/>
      <c r="C269" s="168"/>
      <c r="D269" s="160"/>
      <c r="E269" s="20"/>
      <c r="F269" s="20"/>
      <c r="G269" s="7"/>
      <c r="H269" s="7"/>
      <c r="I269" s="7"/>
      <c r="J269" s="16"/>
      <c r="K269" s="16"/>
      <c r="L269" s="7"/>
      <c r="M269" s="260"/>
    </row>
    <row r="270" spans="1:13" ht="15.5" x14ac:dyDescent="0.35">
      <c r="A270" s="220" t="s">
        <v>208</v>
      </c>
      <c r="B270" s="227" t="s">
        <v>46</v>
      </c>
      <c r="C270" s="303" t="s">
        <v>57</v>
      </c>
      <c r="D270" s="222" t="s">
        <v>70</v>
      </c>
      <c r="E270" s="218"/>
      <c r="F270" s="218"/>
      <c r="G270" s="223">
        <v>100</v>
      </c>
      <c r="H270" s="223">
        <v>23.878</v>
      </c>
      <c r="I270" s="224">
        <f>SUM(G270:H270)</f>
        <v>123.878</v>
      </c>
      <c r="J270" s="226"/>
      <c r="K270" s="226"/>
      <c r="L270" s="224">
        <f>SUM(J270:K270)</f>
        <v>0</v>
      </c>
      <c r="M270" s="260"/>
    </row>
    <row r="271" spans="1:13" ht="15.5" x14ac:dyDescent="0.35">
      <c r="A271" s="220" t="s">
        <v>208</v>
      </c>
      <c r="B271" s="227" t="s">
        <v>46</v>
      </c>
      <c r="C271" s="307" t="s">
        <v>168</v>
      </c>
      <c r="D271" s="222" t="s">
        <v>70</v>
      </c>
      <c r="E271" s="226"/>
      <c r="F271" s="226"/>
      <c r="G271" s="224">
        <v>100</v>
      </c>
      <c r="H271" s="224">
        <v>3.73</v>
      </c>
      <c r="I271" s="224">
        <f>SUM(G271:H271)</f>
        <v>103.73</v>
      </c>
      <c r="J271" s="226"/>
      <c r="K271" s="225">
        <v>1</v>
      </c>
      <c r="L271" s="224">
        <f>SUM(J271:K271)</f>
        <v>1</v>
      </c>
      <c r="M271" s="260">
        <v>1</v>
      </c>
    </row>
    <row r="272" spans="1:13" ht="15.5" x14ac:dyDescent="0.35">
      <c r="A272" s="220"/>
      <c r="B272" s="227"/>
      <c r="C272" s="307"/>
      <c r="D272" s="222"/>
      <c r="E272" s="226"/>
      <c r="F272" s="226"/>
      <c r="G272" s="224"/>
      <c r="H272" s="224"/>
      <c r="I272" s="224"/>
      <c r="J272" s="226"/>
      <c r="K272" s="225"/>
      <c r="L272" s="224"/>
      <c r="M272" s="260"/>
    </row>
    <row r="273" spans="1:13" ht="15.5" x14ac:dyDescent="0.35">
      <c r="A273" s="171" t="s">
        <v>209</v>
      </c>
      <c r="B273" s="168" t="s">
        <v>46</v>
      </c>
      <c r="C273" s="168" t="s">
        <v>51</v>
      </c>
      <c r="D273" s="160" t="s">
        <v>338</v>
      </c>
      <c r="E273" s="16"/>
      <c r="F273" s="16"/>
      <c r="G273" s="7">
        <v>15.56</v>
      </c>
      <c r="H273" s="7">
        <v>100</v>
      </c>
      <c r="I273" s="7">
        <f>SUM(G273:H273)</f>
        <v>115.56</v>
      </c>
      <c r="J273" s="16"/>
      <c r="K273" s="16"/>
      <c r="L273" s="22">
        <f>SUM(J273:K273)</f>
        <v>0</v>
      </c>
      <c r="M273" s="260">
        <v>0</v>
      </c>
    </row>
    <row r="274" spans="1:13" ht="15.5" x14ac:dyDescent="0.35">
      <c r="A274" s="171"/>
      <c r="B274" s="168"/>
      <c r="C274" s="168"/>
      <c r="D274" s="160"/>
      <c r="E274" s="16"/>
      <c r="F274" s="16"/>
      <c r="G274" s="7"/>
      <c r="H274" s="7"/>
      <c r="I274" s="7"/>
      <c r="J274" s="16"/>
      <c r="K274" s="16"/>
      <c r="L274" s="22"/>
      <c r="M274" s="260"/>
    </row>
    <row r="275" spans="1:13" ht="15.5" x14ac:dyDescent="0.35">
      <c r="A275" s="220" t="s">
        <v>208</v>
      </c>
      <c r="B275" s="227" t="s">
        <v>46</v>
      </c>
      <c r="C275" s="307" t="s">
        <v>168</v>
      </c>
      <c r="D275" s="222" t="s">
        <v>141</v>
      </c>
      <c r="E275" s="226"/>
      <c r="F275" s="226"/>
      <c r="G275" s="224">
        <v>100</v>
      </c>
      <c r="H275" s="224">
        <v>2.11</v>
      </c>
      <c r="I275" s="224">
        <f>SUM(G275:H275)</f>
        <v>102.11</v>
      </c>
      <c r="J275" s="226"/>
      <c r="K275" s="225">
        <v>10</v>
      </c>
      <c r="L275" s="224">
        <f>SUM(J275:K275)</f>
        <v>10</v>
      </c>
      <c r="M275" s="260"/>
    </row>
    <row r="276" spans="1:13" ht="15.5" x14ac:dyDescent="0.35">
      <c r="A276" s="167" t="s">
        <v>171</v>
      </c>
      <c r="B276" s="167" t="s">
        <v>46</v>
      </c>
      <c r="C276" s="167" t="s">
        <v>50</v>
      </c>
      <c r="D276" s="146" t="s">
        <v>328</v>
      </c>
      <c r="E276" s="20"/>
      <c r="F276" s="20"/>
      <c r="G276" s="16">
        <v>100</v>
      </c>
      <c r="H276" s="16">
        <v>100</v>
      </c>
      <c r="I276" s="16">
        <f>SUM(G276:H276)</f>
        <v>200</v>
      </c>
      <c r="J276" s="20"/>
      <c r="K276" s="20"/>
      <c r="L276" s="16">
        <f>SUM(J276:K276)</f>
        <v>0</v>
      </c>
      <c r="M276" s="260">
        <v>10</v>
      </c>
    </row>
    <row r="277" spans="1:13" ht="15.5" x14ac:dyDescent="0.35">
      <c r="A277" s="167"/>
      <c r="B277" s="167"/>
      <c r="C277" s="167"/>
      <c r="D277" s="146"/>
      <c r="E277" s="20"/>
      <c r="F277" s="20"/>
      <c r="G277" s="16"/>
      <c r="H277" s="16"/>
      <c r="I277" s="16"/>
      <c r="J277" s="20"/>
      <c r="K277" s="20"/>
      <c r="L277" s="16"/>
      <c r="M277" s="260"/>
    </row>
    <row r="278" spans="1:13" ht="15.5" x14ac:dyDescent="0.35">
      <c r="A278" s="220" t="s">
        <v>207</v>
      </c>
      <c r="B278" s="227" t="s">
        <v>46</v>
      </c>
      <c r="C278" s="307" t="s">
        <v>168</v>
      </c>
      <c r="D278" s="222" t="s">
        <v>227</v>
      </c>
      <c r="E278" s="226"/>
      <c r="F278" s="226"/>
      <c r="G278" s="224">
        <v>100</v>
      </c>
      <c r="H278" s="224">
        <v>3.44</v>
      </c>
      <c r="I278" s="224">
        <f>SUM(G278:H278)</f>
        <v>103.44</v>
      </c>
      <c r="J278" s="226"/>
      <c r="K278" s="225">
        <v>3</v>
      </c>
      <c r="L278" s="224">
        <f>SUM(J278:K278)</f>
        <v>3</v>
      </c>
      <c r="M278" s="260"/>
    </row>
    <row r="279" spans="1:13" ht="15.5" x14ac:dyDescent="0.35">
      <c r="A279" s="171" t="s">
        <v>207</v>
      </c>
      <c r="B279" s="168" t="s">
        <v>46</v>
      </c>
      <c r="C279" s="168" t="s">
        <v>51</v>
      </c>
      <c r="D279" s="160" t="s">
        <v>339</v>
      </c>
      <c r="E279" s="16"/>
      <c r="F279" s="16"/>
      <c r="G279" s="7">
        <v>10.28</v>
      </c>
      <c r="H279" s="7">
        <v>13.81</v>
      </c>
      <c r="I279" s="7">
        <f>SUM(G279:H279)</f>
        <v>24.09</v>
      </c>
      <c r="J279" s="206">
        <v>9</v>
      </c>
      <c r="K279" s="16"/>
      <c r="L279" s="22">
        <f>SUM(J279:K279)</f>
        <v>9</v>
      </c>
      <c r="M279" s="260"/>
    </row>
    <row r="280" spans="1:13" ht="15.5" x14ac:dyDescent="0.35">
      <c r="A280" s="167" t="s">
        <v>172</v>
      </c>
      <c r="B280" s="168" t="s">
        <v>46</v>
      </c>
      <c r="C280" s="168" t="s">
        <v>50</v>
      </c>
      <c r="D280" s="145" t="s">
        <v>227</v>
      </c>
      <c r="E280" s="105"/>
      <c r="F280" s="105"/>
      <c r="G280" s="7">
        <v>100</v>
      </c>
      <c r="H280" s="7">
        <v>100</v>
      </c>
      <c r="I280" s="7">
        <f>SUM(G280:H280)</f>
        <v>200</v>
      </c>
      <c r="J280" s="20"/>
      <c r="K280" s="20"/>
      <c r="L280" s="7">
        <f>SUM(J280:K280)</f>
        <v>0</v>
      </c>
      <c r="M280" s="260">
        <v>12</v>
      </c>
    </row>
    <row r="281" spans="1:13" ht="15.5" x14ac:dyDescent="0.35">
      <c r="A281" s="167"/>
      <c r="B281" s="168"/>
      <c r="C281" s="168"/>
      <c r="D281" s="145"/>
      <c r="E281" s="105"/>
      <c r="F281" s="105"/>
      <c r="G281" s="7"/>
      <c r="H281" s="7"/>
      <c r="I281" s="7"/>
      <c r="J281" s="20"/>
      <c r="K281" s="20"/>
      <c r="L281" s="7"/>
      <c r="M281" s="260"/>
    </row>
    <row r="282" spans="1:13" ht="15.5" x14ac:dyDescent="0.35">
      <c r="A282" s="220" t="s">
        <v>207</v>
      </c>
      <c r="B282" s="227" t="s">
        <v>46</v>
      </c>
      <c r="C282" s="303" t="s">
        <v>57</v>
      </c>
      <c r="D282" s="222" t="s">
        <v>228</v>
      </c>
      <c r="E282" s="218"/>
      <c r="F282" s="218"/>
      <c r="G282" s="223">
        <v>26.434999999999999</v>
      </c>
      <c r="H282" s="223">
        <v>16.501000000000001</v>
      </c>
      <c r="I282" s="224">
        <f>SUM(G282:H282)</f>
        <v>42.936</v>
      </c>
      <c r="J282" s="226"/>
      <c r="K282" s="226"/>
      <c r="L282" s="224">
        <f>SUM(J282:K282)</f>
        <v>0</v>
      </c>
      <c r="M282" s="260"/>
    </row>
    <row r="283" spans="1:13" ht="15.5" x14ac:dyDescent="0.35">
      <c r="A283" s="220" t="s">
        <v>207</v>
      </c>
      <c r="B283" s="227" t="s">
        <v>46</v>
      </c>
      <c r="C283" s="307" t="s">
        <v>168</v>
      </c>
      <c r="D283" s="222" t="s">
        <v>228</v>
      </c>
      <c r="E283" s="226"/>
      <c r="F283" s="226"/>
      <c r="G283" s="224">
        <v>100</v>
      </c>
      <c r="H283" s="224">
        <v>100</v>
      </c>
      <c r="I283" s="224">
        <f>SUM(G283:H283)</f>
        <v>200</v>
      </c>
      <c r="J283" s="226"/>
      <c r="K283" s="226"/>
      <c r="L283" s="224">
        <f>SUM(J283:K283)</f>
        <v>0</v>
      </c>
      <c r="M283" s="260"/>
    </row>
    <row r="284" spans="1:13" ht="15.5" x14ac:dyDescent="0.35">
      <c r="A284" s="167" t="s">
        <v>172</v>
      </c>
      <c r="B284" s="168" t="s">
        <v>46</v>
      </c>
      <c r="C284" s="168" t="s">
        <v>50</v>
      </c>
      <c r="D284" s="149" t="s">
        <v>228</v>
      </c>
      <c r="E284" s="105"/>
      <c r="F284" s="105"/>
      <c r="G284" s="7">
        <v>100</v>
      </c>
      <c r="H284" s="7">
        <v>100</v>
      </c>
      <c r="I284" s="7">
        <f>SUM(G284:H284)</f>
        <v>200</v>
      </c>
      <c r="J284" s="20"/>
      <c r="K284" s="20"/>
      <c r="L284" s="7">
        <f>SUM(J284:K284)</f>
        <v>0</v>
      </c>
      <c r="M284" s="260"/>
    </row>
    <row r="285" spans="1:13" ht="15.5" x14ac:dyDescent="0.35">
      <c r="A285" s="171" t="s">
        <v>207</v>
      </c>
      <c r="B285" s="168" t="s">
        <v>46</v>
      </c>
      <c r="C285" s="168" t="s">
        <v>49</v>
      </c>
      <c r="D285" s="160" t="s">
        <v>228</v>
      </c>
      <c r="E285" s="20"/>
      <c r="F285" s="20"/>
      <c r="G285" s="7">
        <v>28.553000000000001</v>
      </c>
      <c r="H285" s="7">
        <v>22.623999999999999</v>
      </c>
      <c r="I285" s="7">
        <f>SUM(G285:H285)</f>
        <v>51.177</v>
      </c>
      <c r="J285" s="16"/>
      <c r="K285" s="206">
        <v>6</v>
      </c>
      <c r="L285" s="7">
        <f>SUM(J285:K285)</f>
        <v>6</v>
      </c>
      <c r="M285" s="260">
        <v>6</v>
      </c>
    </row>
    <row r="286" spans="1:13" ht="15.5" x14ac:dyDescent="0.35">
      <c r="A286" s="171"/>
      <c r="B286" s="168"/>
      <c r="C286" s="168"/>
      <c r="D286" s="160"/>
      <c r="E286" s="20"/>
      <c r="F286" s="20"/>
      <c r="G286" s="7"/>
      <c r="H286" s="7"/>
      <c r="I286" s="7"/>
      <c r="J286" s="16"/>
      <c r="K286" s="206"/>
      <c r="L286" s="7"/>
      <c r="M286" s="260"/>
    </row>
    <row r="287" spans="1:13" ht="15.5" x14ac:dyDescent="0.35">
      <c r="A287" s="220" t="s">
        <v>208</v>
      </c>
      <c r="B287" s="227" t="s">
        <v>46</v>
      </c>
      <c r="C287" s="303" t="s">
        <v>57</v>
      </c>
      <c r="D287" s="222" t="s">
        <v>293</v>
      </c>
      <c r="E287" s="218"/>
      <c r="F287" s="218"/>
      <c r="G287" s="223">
        <v>20.204000000000001</v>
      </c>
      <c r="H287" s="223">
        <v>21.114999999999998</v>
      </c>
      <c r="I287" s="224">
        <f>SUM(G287:H287)</f>
        <v>41.319000000000003</v>
      </c>
      <c r="J287" s="218"/>
      <c r="K287" s="218"/>
      <c r="L287" s="224">
        <f>SUM(J287:K287)</f>
        <v>0</v>
      </c>
      <c r="M287" s="260">
        <v>0</v>
      </c>
    </row>
    <row r="288" spans="1:13" ht="15.5" x14ac:dyDescent="0.35">
      <c r="A288" s="220"/>
      <c r="B288" s="227"/>
      <c r="C288" s="303"/>
      <c r="D288" s="222"/>
      <c r="E288" s="218"/>
      <c r="F288" s="218"/>
      <c r="G288" s="223"/>
      <c r="H288" s="223"/>
      <c r="I288" s="224"/>
      <c r="J288" s="218"/>
      <c r="K288" s="218"/>
      <c r="L288" s="224"/>
      <c r="M288" s="260"/>
    </row>
    <row r="289" spans="1:13" ht="15.5" x14ac:dyDescent="0.35">
      <c r="A289" s="220" t="s">
        <v>207</v>
      </c>
      <c r="B289" s="227" t="s">
        <v>46</v>
      </c>
      <c r="C289" s="303" t="s">
        <v>57</v>
      </c>
      <c r="D289" s="222" t="s">
        <v>294</v>
      </c>
      <c r="E289" s="218"/>
      <c r="F289" s="218"/>
      <c r="G289" s="223">
        <v>23.616</v>
      </c>
      <c r="H289" s="223">
        <v>24.373000000000001</v>
      </c>
      <c r="I289" s="224">
        <f>SUM(G289:H289)</f>
        <v>47.989000000000004</v>
      </c>
      <c r="J289" s="226"/>
      <c r="K289" s="226"/>
      <c r="L289" s="224">
        <f>SUM(J289:K289)</f>
        <v>0</v>
      </c>
      <c r="M289" s="260"/>
    </row>
    <row r="290" spans="1:13" ht="15.5" x14ac:dyDescent="0.35">
      <c r="A290" s="171" t="s">
        <v>207</v>
      </c>
      <c r="B290" s="168" t="s">
        <v>46</v>
      </c>
      <c r="C290" s="168" t="s">
        <v>51</v>
      </c>
      <c r="D290" s="160" t="s">
        <v>294</v>
      </c>
      <c r="E290" s="16"/>
      <c r="F290" s="16"/>
      <c r="G290" s="7">
        <v>17.96</v>
      </c>
      <c r="H290" s="7">
        <v>15.09</v>
      </c>
      <c r="I290" s="7">
        <f>SUM(G290:H290)</f>
        <v>33.049999999999997</v>
      </c>
      <c r="J290" s="16"/>
      <c r="K290" s="16"/>
      <c r="L290" s="22">
        <f>SUM(J290:K290)</f>
        <v>0</v>
      </c>
      <c r="M290" s="260"/>
    </row>
    <row r="291" spans="1:13" ht="15.5" x14ac:dyDescent="0.35">
      <c r="A291" s="171" t="s">
        <v>207</v>
      </c>
      <c r="B291" s="168" t="s">
        <v>46</v>
      </c>
      <c r="C291" s="168" t="s">
        <v>49</v>
      </c>
      <c r="D291" s="160" t="s">
        <v>294</v>
      </c>
      <c r="E291" s="20"/>
      <c r="F291" s="20"/>
      <c r="G291" s="7">
        <v>29.712</v>
      </c>
      <c r="H291" s="7">
        <v>38.481999999999999</v>
      </c>
      <c r="I291" s="7">
        <f>SUM(G291:H291)</f>
        <v>68.194000000000003</v>
      </c>
      <c r="J291" s="16"/>
      <c r="K291" s="16"/>
      <c r="L291" s="7">
        <f>SUM(J291:K291)</f>
        <v>0</v>
      </c>
      <c r="M291" s="260">
        <v>0</v>
      </c>
    </row>
    <row r="292" spans="1:13" ht="15.5" x14ac:dyDescent="0.35">
      <c r="A292" s="171"/>
      <c r="B292" s="168"/>
      <c r="C292" s="168"/>
      <c r="D292" s="160"/>
      <c r="E292" s="20"/>
      <c r="F292" s="20"/>
      <c r="G292" s="7"/>
      <c r="H292" s="7"/>
      <c r="I292" s="7"/>
      <c r="J292" s="16"/>
      <c r="K292" s="16"/>
      <c r="L292" s="7"/>
      <c r="M292" s="260"/>
    </row>
    <row r="293" spans="1:13" ht="15.5" x14ac:dyDescent="0.35">
      <c r="A293" s="220" t="s">
        <v>210</v>
      </c>
      <c r="B293" s="227" t="s">
        <v>46</v>
      </c>
      <c r="C293" s="303" t="s">
        <v>57</v>
      </c>
      <c r="D293" s="222" t="s">
        <v>229</v>
      </c>
      <c r="E293" s="218"/>
      <c r="F293" s="218"/>
      <c r="G293" s="223">
        <v>21.311</v>
      </c>
      <c r="H293" s="223">
        <v>16.009</v>
      </c>
      <c r="I293" s="224">
        <f>SUM(G293:H293)</f>
        <v>37.32</v>
      </c>
      <c r="J293" s="218"/>
      <c r="K293" s="225">
        <v>5</v>
      </c>
      <c r="L293" s="224">
        <f>SUM(J293:K293)</f>
        <v>5</v>
      </c>
      <c r="M293" s="260"/>
    </row>
    <row r="294" spans="1:13" ht="15.5" x14ac:dyDescent="0.35">
      <c r="A294" s="220" t="s">
        <v>210</v>
      </c>
      <c r="B294" s="227" t="s">
        <v>46</v>
      </c>
      <c r="C294" s="307" t="s">
        <v>168</v>
      </c>
      <c r="D294" s="222" t="s">
        <v>229</v>
      </c>
      <c r="E294" s="226"/>
      <c r="F294" s="226"/>
      <c r="G294" s="224">
        <v>100</v>
      </c>
      <c r="H294" s="224">
        <v>2.71</v>
      </c>
      <c r="I294" s="224">
        <f>SUM(G294:H294)</f>
        <v>102.71</v>
      </c>
      <c r="J294" s="226"/>
      <c r="K294" s="225">
        <v>8</v>
      </c>
      <c r="L294" s="224">
        <f>SUM(J294:K294)</f>
        <v>8</v>
      </c>
      <c r="M294" s="260"/>
    </row>
    <row r="295" spans="1:13" ht="15.5" x14ac:dyDescent="0.35">
      <c r="A295" s="171" t="s">
        <v>210</v>
      </c>
      <c r="B295" s="168" t="s">
        <v>46</v>
      </c>
      <c r="C295" s="168" t="s">
        <v>51</v>
      </c>
      <c r="D295" s="160" t="s">
        <v>229</v>
      </c>
      <c r="E295" s="16"/>
      <c r="F295" s="16"/>
      <c r="G295" s="7">
        <v>100</v>
      </c>
      <c r="H295" s="7">
        <v>100</v>
      </c>
      <c r="I295" s="7">
        <f>SUM(G295:H295)</f>
        <v>200</v>
      </c>
      <c r="J295" s="16"/>
      <c r="K295" s="16"/>
      <c r="L295" s="22">
        <f>SUM(J295:K295)</f>
        <v>0</v>
      </c>
      <c r="M295" s="260"/>
    </row>
    <row r="296" spans="1:13" ht="15.5" x14ac:dyDescent="0.35">
      <c r="A296" s="167" t="s">
        <v>174</v>
      </c>
      <c r="B296" s="168" t="s">
        <v>46</v>
      </c>
      <c r="C296" s="168" t="s">
        <v>50</v>
      </c>
      <c r="D296" s="149" t="s">
        <v>229</v>
      </c>
      <c r="E296" s="105"/>
      <c r="F296" s="105"/>
      <c r="G296" s="7">
        <v>100</v>
      </c>
      <c r="H296" s="7">
        <v>100</v>
      </c>
      <c r="I296" s="7">
        <f>SUM(G296:H296)</f>
        <v>200</v>
      </c>
      <c r="J296" s="20"/>
      <c r="K296" s="20"/>
      <c r="L296" s="7">
        <f>SUM(J296:K296)</f>
        <v>0</v>
      </c>
      <c r="M296" s="260"/>
    </row>
    <row r="297" spans="1:13" ht="15.5" x14ac:dyDescent="0.35">
      <c r="A297" s="171" t="s">
        <v>210</v>
      </c>
      <c r="B297" s="168" t="s">
        <v>46</v>
      </c>
      <c r="C297" s="168" t="s">
        <v>49</v>
      </c>
      <c r="D297" s="160" t="s">
        <v>229</v>
      </c>
      <c r="E297" s="20"/>
      <c r="F297" s="20"/>
      <c r="G297" s="7">
        <v>27.53</v>
      </c>
      <c r="H297" s="7">
        <v>26.994</v>
      </c>
      <c r="I297" s="7">
        <f>SUM(G297:H297)</f>
        <v>54.524000000000001</v>
      </c>
      <c r="J297" s="16"/>
      <c r="K297" s="16"/>
      <c r="L297" s="7">
        <f>SUM(J297:K297)</f>
        <v>0</v>
      </c>
      <c r="M297" s="260">
        <v>13</v>
      </c>
    </row>
    <row r="298" spans="1:13" ht="15.5" x14ac:dyDescent="0.35">
      <c r="A298" s="171"/>
      <c r="B298" s="168"/>
      <c r="C298" s="168"/>
      <c r="D298" s="160"/>
      <c r="E298" s="20"/>
      <c r="F298" s="20"/>
      <c r="G298" s="7"/>
      <c r="H298" s="7"/>
      <c r="I298" s="7"/>
      <c r="J298" s="16"/>
      <c r="K298" s="16"/>
      <c r="L298" s="7"/>
      <c r="M298" s="260"/>
    </row>
    <row r="299" spans="1:13" ht="15.5" x14ac:dyDescent="0.35">
      <c r="A299" s="220" t="s">
        <v>208</v>
      </c>
      <c r="B299" s="227" t="s">
        <v>46</v>
      </c>
      <c r="C299" s="307" t="s">
        <v>168</v>
      </c>
      <c r="D299" s="222" t="s">
        <v>230</v>
      </c>
      <c r="E299" s="226"/>
      <c r="F299" s="226"/>
      <c r="G299" s="224">
        <v>3.34</v>
      </c>
      <c r="H299" s="224">
        <v>100</v>
      </c>
      <c r="I299" s="224">
        <f>SUM(G299:H299)</f>
        <v>103.34</v>
      </c>
      <c r="J299" s="225">
        <v>6</v>
      </c>
      <c r="K299" s="226"/>
      <c r="L299" s="224">
        <f>SUM(J299:K299)</f>
        <v>6</v>
      </c>
      <c r="M299" s="260">
        <v>6</v>
      </c>
    </row>
    <row r="300" spans="1:13" ht="15.5" x14ac:dyDescent="0.35">
      <c r="A300" s="220"/>
      <c r="B300" s="227"/>
      <c r="C300" s="307"/>
      <c r="D300" s="222"/>
      <c r="E300" s="226"/>
      <c r="F300" s="226"/>
      <c r="G300" s="224"/>
      <c r="H300" s="224"/>
      <c r="I300" s="224"/>
      <c r="J300" s="225"/>
      <c r="K300" s="226"/>
      <c r="L300" s="224"/>
      <c r="M300" s="260"/>
    </row>
    <row r="301" spans="1:13" ht="15.5" x14ac:dyDescent="0.35">
      <c r="A301" s="220" t="s">
        <v>208</v>
      </c>
      <c r="B301" s="227" t="s">
        <v>46</v>
      </c>
      <c r="C301" s="303" t="s">
        <v>57</v>
      </c>
      <c r="D301" s="222" t="s">
        <v>231</v>
      </c>
      <c r="E301" s="218"/>
      <c r="F301" s="218"/>
      <c r="G301" s="223">
        <v>19.315000000000001</v>
      </c>
      <c r="H301" s="223">
        <v>23.047000000000001</v>
      </c>
      <c r="I301" s="224">
        <f>SUM(G301:H301)</f>
        <v>42.362000000000002</v>
      </c>
      <c r="J301" s="218"/>
      <c r="K301" s="218"/>
      <c r="L301" s="224">
        <f>SUM(J301:K301)</f>
        <v>0</v>
      </c>
      <c r="M301" s="260"/>
    </row>
    <row r="302" spans="1:13" ht="15.5" x14ac:dyDescent="0.35">
      <c r="A302" s="220" t="s">
        <v>208</v>
      </c>
      <c r="B302" s="227" t="s">
        <v>46</v>
      </c>
      <c r="C302" s="307" t="s">
        <v>168</v>
      </c>
      <c r="D302" s="222" t="s">
        <v>231</v>
      </c>
      <c r="E302" s="226"/>
      <c r="F302" s="226"/>
      <c r="G302" s="224">
        <v>100</v>
      </c>
      <c r="H302" s="224">
        <v>100</v>
      </c>
      <c r="I302" s="224">
        <f>SUM(G302:H302)</f>
        <v>200</v>
      </c>
      <c r="J302" s="226"/>
      <c r="K302" s="226"/>
      <c r="L302" s="224">
        <f>SUM(J302:K302)</f>
        <v>0</v>
      </c>
      <c r="M302" s="260"/>
    </row>
    <row r="303" spans="1:13" ht="15.5" x14ac:dyDescent="0.35">
      <c r="A303" s="171" t="s">
        <v>208</v>
      </c>
      <c r="B303" s="168" t="s">
        <v>46</v>
      </c>
      <c r="C303" s="168" t="s">
        <v>49</v>
      </c>
      <c r="D303" s="160" t="s">
        <v>231</v>
      </c>
      <c r="E303" s="20"/>
      <c r="F303" s="20"/>
      <c r="G303" s="7">
        <v>25.559000000000001</v>
      </c>
      <c r="H303" s="7">
        <v>100</v>
      </c>
      <c r="I303" s="7">
        <f>SUM(G303:H303)</f>
        <v>125.559</v>
      </c>
      <c r="J303" s="16"/>
      <c r="K303" s="16"/>
      <c r="L303" s="7">
        <f>SUM(J303:K303)</f>
        <v>0</v>
      </c>
      <c r="M303" s="260">
        <v>0</v>
      </c>
    </row>
    <row r="304" spans="1:13" ht="15.5" x14ac:dyDescent="0.35">
      <c r="A304" s="171"/>
      <c r="B304" s="168"/>
      <c r="C304" s="168"/>
      <c r="D304" s="160"/>
      <c r="E304" s="20"/>
      <c r="F304" s="20"/>
      <c r="G304" s="7"/>
      <c r="H304" s="7"/>
      <c r="I304" s="7"/>
      <c r="J304" s="16"/>
      <c r="K304" s="16"/>
      <c r="L304" s="7"/>
      <c r="M304" s="260"/>
    </row>
    <row r="305" spans="1:13" ht="15.5" x14ac:dyDescent="0.35">
      <c r="A305" s="220" t="s">
        <v>208</v>
      </c>
      <c r="B305" s="227" t="s">
        <v>46</v>
      </c>
      <c r="C305" s="303" t="s">
        <v>57</v>
      </c>
      <c r="D305" s="222" t="s">
        <v>232</v>
      </c>
      <c r="E305" s="218"/>
      <c r="F305" s="218"/>
      <c r="G305" s="223">
        <v>23.829000000000001</v>
      </c>
      <c r="H305" s="223">
        <v>27.687999999999999</v>
      </c>
      <c r="I305" s="224">
        <f>SUM(G305:H305)</f>
        <v>51.516999999999996</v>
      </c>
      <c r="J305" s="226"/>
      <c r="K305" s="226"/>
      <c r="L305" s="224">
        <f>SUM(J305:K305)</f>
        <v>0</v>
      </c>
      <c r="M305" s="260"/>
    </row>
    <row r="306" spans="1:13" ht="15.5" x14ac:dyDescent="0.35">
      <c r="A306" s="220" t="s">
        <v>208</v>
      </c>
      <c r="B306" s="227" t="s">
        <v>46</v>
      </c>
      <c r="C306" s="307" t="s">
        <v>168</v>
      </c>
      <c r="D306" s="222" t="s">
        <v>232</v>
      </c>
      <c r="E306" s="226"/>
      <c r="F306" s="226"/>
      <c r="G306" s="224">
        <v>6.78</v>
      </c>
      <c r="H306" s="224">
        <v>100</v>
      </c>
      <c r="I306" s="224">
        <f>SUM(G306:H306)</f>
        <v>106.78</v>
      </c>
      <c r="J306" s="225">
        <v>2</v>
      </c>
      <c r="K306" s="226"/>
      <c r="L306" s="224">
        <f>SUM(J306:K306)</f>
        <v>2</v>
      </c>
      <c r="M306" s="260"/>
    </row>
    <row r="307" spans="1:13" ht="15.5" x14ac:dyDescent="0.35">
      <c r="A307" s="171" t="s">
        <v>208</v>
      </c>
      <c r="B307" s="168" t="s">
        <v>46</v>
      </c>
      <c r="C307" s="168" t="s">
        <v>51</v>
      </c>
      <c r="D307" s="160" t="s">
        <v>232</v>
      </c>
      <c r="E307" s="16"/>
      <c r="F307" s="16"/>
      <c r="G307" s="7">
        <v>14.01</v>
      </c>
      <c r="H307" s="7">
        <v>17.68</v>
      </c>
      <c r="I307" s="7">
        <f>SUM(G307:H307)</f>
        <v>31.689999999999998</v>
      </c>
      <c r="J307" s="16"/>
      <c r="K307" s="16"/>
      <c r="L307" s="22">
        <f>SUM(J307:K307)</f>
        <v>0</v>
      </c>
      <c r="M307" s="260"/>
    </row>
    <row r="308" spans="1:13" ht="15.5" x14ac:dyDescent="0.35">
      <c r="A308" s="171" t="s">
        <v>208</v>
      </c>
      <c r="B308" s="168" t="s">
        <v>46</v>
      </c>
      <c r="C308" s="168" t="s">
        <v>49</v>
      </c>
      <c r="D308" s="160" t="s">
        <v>232</v>
      </c>
      <c r="E308" s="20"/>
      <c r="F308" s="20"/>
      <c r="G308" s="7">
        <v>21.773</v>
      </c>
      <c r="H308" s="7">
        <v>26.977</v>
      </c>
      <c r="I308" s="7">
        <f>SUM(G308:H308)</f>
        <v>48.75</v>
      </c>
      <c r="J308" s="206">
        <v>8</v>
      </c>
      <c r="K308" s="16"/>
      <c r="L308" s="7">
        <f>SUM(J308:K308)</f>
        <v>8</v>
      </c>
      <c r="M308" s="260">
        <v>10</v>
      </c>
    </row>
    <row r="309" spans="1:13" ht="15.5" x14ac:dyDescent="0.35">
      <c r="A309" s="171"/>
      <c r="B309" s="168"/>
      <c r="C309" s="168"/>
      <c r="D309" s="160"/>
      <c r="E309" s="20"/>
      <c r="F309" s="20"/>
      <c r="G309" s="7"/>
      <c r="H309" s="7"/>
      <c r="I309" s="7"/>
      <c r="J309" s="206"/>
      <c r="K309" s="16"/>
      <c r="L309" s="7"/>
      <c r="M309" s="260"/>
    </row>
    <row r="310" spans="1:13" ht="15.5" x14ac:dyDescent="0.35">
      <c r="A310" s="220" t="s">
        <v>208</v>
      </c>
      <c r="B310" s="227" t="s">
        <v>46</v>
      </c>
      <c r="C310" s="303" t="s">
        <v>57</v>
      </c>
      <c r="D310" s="222" t="s">
        <v>100</v>
      </c>
      <c r="E310" s="218"/>
      <c r="F310" s="218"/>
      <c r="G310" s="223">
        <v>20.867000000000001</v>
      </c>
      <c r="H310" s="223">
        <v>15.893000000000001</v>
      </c>
      <c r="I310" s="224">
        <f>SUM(G310:H310)</f>
        <v>36.760000000000005</v>
      </c>
      <c r="J310" s="226"/>
      <c r="K310" s="225">
        <v>8</v>
      </c>
      <c r="L310" s="224">
        <f>SUM(J310:K310)</f>
        <v>8</v>
      </c>
      <c r="M310" s="260">
        <v>8</v>
      </c>
    </row>
    <row r="311" spans="1:13" ht="15.5" x14ac:dyDescent="0.35">
      <c r="A311" s="220"/>
      <c r="B311" s="227"/>
      <c r="C311" s="303"/>
      <c r="D311" s="222"/>
      <c r="E311" s="218"/>
      <c r="F311" s="218"/>
      <c r="G311" s="223"/>
      <c r="H311" s="223"/>
      <c r="I311" s="224"/>
      <c r="J311" s="226"/>
      <c r="K311" s="225"/>
      <c r="L311" s="224"/>
      <c r="M311" s="260"/>
    </row>
    <row r="312" spans="1:13" ht="15.5" x14ac:dyDescent="0.35">
      <c r="A312" s="220" t="s">
        <v>208</v>
      </c>
      <c r="B312" s="221" t="s">
        <v>46</v>
      </c>
      <c r="C312" s="302" t="s">
        <v>57</v>
      </c>
      <c r="D312" s="222" t="s">
        <v>295</v>
      </c>
      <c r="E312" s="218"/>
      <c r="F312" s="218"/>
      <c r="G312" s="223">
        <v>17.841999999999999</v>
      </c>
      <c r="H312" s="223">
        <v>26.103999999999999</v>
      </c>
      <c r="I312" s="224">
        <f>SUM(G312:H312)</f>
        <v>43.945999999999998</v>
      </c>
      <c r="J312" s="218"/>
      <c r="K312" s="218"/>
      <c r="L312" s="224">
        <f>SUM(J312:K312)</f>
        <v>0</v>
      </c>
      <c r="M312" s="260"/>
    </row>
    <row r="313" spans="1:13" ht="15.5" x14ac:dyDescent="0.35">
      <c r="A313" s="171" t="s">
        <v>208</v>
      </c>
      <c r="B313" s="168" t="s">
        <v>46</v>
      </c>
      <c r="C313" s="168" t="s">
        <v>49</v>
      </c>
      <c r="D313" s="160" t="s">
        <v>295</v>
      </c>
      <c r="E313" s="20"/>
      <c r="F313" s="20"/>
      <c r="G313" s="7">
        <v>27.041</v>
      </c>
      <c r="H313" s="7">
        <v>100</v>
      </c>
      <c r="I313" s="7">
        <f>SUM(G313:H313)</f>
        <v>127.041</v>
      </c>
      <c r="J313" s="16"/>
      <c r="K313" s="16"/>
      <c r="L313" s="7">
        <f>SUM(J313:K313)</f>
        <v>0</v>
      </c>
      <c r="M313" s="260">
        <v>0</v>
      </c>
    </row>
    <row r="314" spans="1:13" ht="15.5" x14ac:dyDescent="0.35">
      <c r="A314" s="171"/>
      <c r="B314" s="168"/>
      <c r="C314" s="168"/>
      <c r="D314" s="160"/>
      <c r="E314" s="20"/>
      <c r="F314" s="20"/>
      <c r="G314" s="7"/>
      <c r="H314" s="7"/>
      <c r="I314" s="7"/>
      <c r="J314" s="16"/>
      <c r="K314" s="16"/>
      <c r="L314" s="7"/>
      <c r="M314" s="260"/>
    </row>
    <row r="315" spans="1:13" ht="15.5" x14ac:dyDescent="0.35">
      <c r="A315" s="220" t="s">
        <v>211</v>
      </c>
      <c r="B315" s="229" t="s">
        <v>46</v>
      </c>
      <c r="C315" s="304" t="s">
        <v>57</v>
      </c>
      <c r="D315" s="222" t="s">
        <v>233</v>
      </c>
      <c r="E315" s="218"/>
      <c r="F315" s="218"/>
      <c r="G315" s="223">
        <v>21.934000000000001</v>
      </c>
      <c r="H315" s="223">
        <v>45.854999999999997</v>
      </c>
      <c r="I315" s="224">
        <f>SUM(G315:H315)</f>
        <v>67.789000000000001</v>
      </c>
      <c r="J315" s="218"/>
      <c r="K315" s="218"/>
      <c r="L315" s="224">
        <f>SUM(J315:K315)</f>
        <v>0</v>
      </c>
      <c r="M315" s="260"/>
    </row>
    <row r="316" spans="1:13" ht="15.5" x14ac:dyDescent="0.35">
      <c r="A316" s="220" t="s">
        <v>211</v>
      </c>
      <c r="B316" s="227" t="s">
        <v>46</v>
      </c>
      <c r="C316" s="307" t="s">
        <v>168</v>
      </c>
      <c r="D316" s="222" t="s">
        <v>233</v>
      </c>
      <c r="E316" s="226"/>
      <c r="F316" s="226"/>
      <c r="G316" s="224">
        <v>100</v>
      </c>
      <c r="H316" s="224">
        <v>12.77</v>
      </c>
      <c r="I316" s="224">
        <f>SUM(G316:H316)</f>
        <v>112.77</v>
      </c>
      <c r="J316" s="226"/>
      <c r="K316" s="218"/>
      <c r="L316" s="224">
        <f>SUM(J316:K316)</f>
        <v>0</v>
      </c>
      <c r="M316" s="260">
        <v>0</v>
      </c>
    </row>
    <row r="317" spans="1:13" ht="15.5" x14ac:dyDescent="0.35">
      <c r="A317" s="220"/>
      <c r="B317" s="227"/>
      <c r="C317" s="307"/>
      <c r="D317" s="222"/>
      <c r="E317" s="226"/>
      <c r="F317" s="226"/>
      <c r="G317" s="224"/>
      <c r="H317" s="224"/>
      <c r="I317" s="224"/>
      <c r="J317" s="226"/>
      <c r="K317" s="218"/>
      <c r="L317" s="224"/>
      <c r="M317" s="260"/>
    </row>
    <row r="318" spans="1:13" ht="15.5" x14ac:dyDescent="0.35">
      <c r="A318" s="220" t="s">
        <v>210</v>
      </c>
      <c r="B318" s="221" t="s">
        <v>46</v>
      </c>
      <c r="C318" s="302" t="s">
        <v>57</v>
      </c>
      <c r="D318" s="222" t="s">
        <v>296</v>
      </c>
      <c r="E318" s="218"/>
      <c r="F318" s="218"/>
      <c r="G318" s="223">
        <v>29.501000000000001</v>
      </c>
      <c r="H318" s="223">
        <v>30</v>
      </c>
      <c r="I318" s="224">
        <f>SUM(G318:H318)</f>
        <v>59.501000000000005</v>
      </c>
      <c r="J318" s="226"/>
      <c r="K318" s="226"/>
      <c r="L318" s="224">
        <f>SUM(J318:K318)</f>
        <v>0</v>
      </c>
      <c r="M318" s="260"/>
    </row>
    <row r="319" spans="1:13" ht="15.5" x14ac:dyDescent="0.35">
      <c r="A319" s="171" t="s">
        <v>210</v>
      </c>
      <c r="B319" s="168" t="s">
        <v>46</v>
      </c>
      <c r="C319" s="168" t="s">
        <v>49</v>
      </c>
      <c r="D319" s="160" t="s">
        <v>296</v>
      </c>
      <c r="E319" s="20"/>
      <c r="F319" s="20"/>
      <c r="G319" s="7">
        <v>41.051000000000002</v>
      </c>
      <c r="H319" s="7">
        <v>39.249000000000002</v>
      </c>
      <c r="I319" s="7">
        <f>SUM(G319:H319)</f>
        <v>80.300000000000011</v>
      </c>
      <c r="J319" s="16"/>
      <c r="K319" s="16"/>
      <c r="L319" s="7">
        <f>SUM(J319:K319)</f>
        <v>0</v>
      </c>
      <c r="M319" s="260">
        <v>0</v>
      </c>
    </row>
    <row r="320" spans="1:13" ht="15.5" x14ac:dyDescent="0.35">
      <c r="A320" s="171"/>
      <c r="B320" s="168"/>
      <c r="C320" s="168"/>
      <c r="D320" s="160"/>
      <c r="E320" s="20"/>
      <c r="F320" s="20"/>
      <c r="G320" s="7"/>
      <c r="H320" s="7"/>
      <c r="I320" s="7"/>
      <c r="J320" s="16"/>
      <c r="K320" s="16"/>
      <c r="L320" s="7"/>
      <c r="M320" s="260"/>
    </row>
    <row r="321" spans="1:13" ht="15.5" x14ac:dyDescent="0.35">
      <c r="A321" s="220" t="s">
        <v>208</v>
      </c>
      <c r="B321" s="221" t="s">
        <v>46</v>
      </c>
      <c r="C321" s="302" t="s">
        <v>57</v>
      </c>
      <c r="D321" s="222" t="s">
        <v>297</v>
      </c>
      <c r="E321" s="218"/>
      <c r="F321" s="218"/>
      <c r="G321" s="223">
        <v>100</v>
      </c>
      <c r="H321" s="223">
        <v>16.516999999999999</v>
      </c>
      <c r="I321" s="224">
        <f>SUM(G321:H321)</f>
        <v>116.517</v>
      </c>
      <c r="J321" s="218"/>
      <c r="K321" s="218"/>
      <c r="L321" s="224">
        <f>SUM(J321:K321)</f>
        <v>0</v>
      </c>
      <c r="M321" s="260"/>
    </row>
    <row r="322" spans="1:13" ht="15.5" x14ac:dyDescent="0.35">
      <c r="A322" s="171" t="s">
        <v>208</v>
      </c>
      <c r="B322" s="168" t="s">
        <v>46</v>
      </c>
      <c r="C322" s="168" t="s">
        <v>51</v>
      </c>
      <c r="D322" s="160" t="s">
        <v>297</v>
      </c>
      <c r="E322" s="16"/>
      <c r="F322" s="16"/>
      <c r="G322" s="7">
        <v>100</v>
      </c>
      <c r="H322" s="7">
        <v>100</v>
      </c>
      <c r="I322" s="7">
        <f>SUM(G322:H322)</f>
        <v>200</v>
      </c>
      <c r="J322" s="16"/>
      <c r="K322" s="16"/>
      <c r="L322" s="22">
        <f>SUM(J322:K322)</f>
        <v>0</v>
      </c>
      <c r="M322" s="260"/>
    </row>
    <row r="323" spans="1:13" ht="15.5" x14ac:dyDescent="0.35">
      <c r="A323" s="171" t="s">
        <v>208</v>
      </c>
      <c r="B323" s="168" t="s">
        <v>46</v>
      </c>
      <c r="C323" s="168" t="s">
        <v>49</v>
      </c>
      <c r="D323" s="160" t="s">
        <v>297</v>
      </c>
      <c r="E323" s="20"/>
      <c r="F323" s="20"/>
      <c r="G323" s="7">
        <v>100</v>
      </c>
      <c r="H323" s="7">
        <v>100</v>
      </c>
      <c r="I323" s="7">
        <f>SUM(G323:H323)</f>
        <v>200</v>
      </c>
      <c r="J323" s="16"/>
      <c r="K323" s="16"/>
      <c r="L323" s="7">
        <f>SUM(J323:K323)</f>
        <v>0</v>
      </c>
      <c r="M323" s="260">
        <v>0</v>
      </c>
    </row>
    <row r="324" spans="1:13" ht="15.5" x14ac:dyDescent="0.35">
      <c r="A324" s="171"/>
      <c r="B324" s="168"/>
      <c r="C324" s="168"/>
      <c r="D324" s="160"/>
      <c r="E324" s="20"/>
      <c r="F324" s="20"/>
      <c r="G324" s="7"/>
      <c r="H324" s="7"/>
      <c r="I324" s="7"/>
      <c r="J324" s="16"/>
      <c r="K324" s="16"/>
      <c r="L324" s="7"/>
      <c r="M324" s="260"/>
    </row>
    <row r="325" spans="1:13" ht="15.5" x14ac:dyDescent="0.35">
      <c r="A325" s="220" t="s">
        <v>208</v>
      </c>
      <c r="B325" s="221" t="s">
        <v>46</v>
      </c>
      <c r="C325" s="302" t="s">
        <v>57</v>
      </c>
      <c r="D325" s="222" t="s">
        <v>298</v>
      </c>
      <c r="E325" s="218"/>
      <c r="F325" s="218"/>
      <c r="G325" s="223">
        <v>17.274000000000001</v>
      </c>
      <c r="H325" s="223">
        <v>16.539000000000001</v>
      </c>
      <c r="I325" s="224">
        <f>SUM(G325:H325)</f>
        <v>33.813000000000002</v>
      </c>
      <c r="J325" s="226"/>
      <c r="K325" s="226"/>
      <c r="L325" s="224">
        <f>SUM(J325:K325)</f>
        <v>0</v>
      </c>
      <c r="M325" s="260">
        <v>0</v>
      </c>
    </row>
    <row r="326" spans="1:13" ht="15.5" x14ac:dyDescent="0.35">
      <c r="A326" s="220"/>
      <c r="B326" s="221"/>
      <c r="C326" s="302"/>
      <c r="D326" s="222"/>
      <c r="E326" s="218"/>
      <c r="F326" s="218"/>
      <c r="G326" s="223"/>
      <c r="H326" s="223"/>
      <c r="I326" s="224"/>
      <c r="J326" s="226"/>
      <c r="K326" s="226"/>
      <c r="L326" s="224"/>
      <c r="M326" s="260"/>
    </row>
    <row r="327" spans="1:13" ht="15.5" x14ac:dyDescent="0.35">
      <c r="A327" s="220" t="s">
        <v>210</v>
      </c>
      <c r="B327" s="229" t="s">
        <v>46</v>
      </c>
      <c r="C327" s="304" t="s">
        <v>57</v>
      </c>
      <c r="D327" s="222" t="s">
        <v>234</v>
      </c>
      <c r="E327" s="218"/>
      <c r="F327" s="218"/>
      <c r="G327" s="223">
        <v>17.657</v>
      </c>
      <c r="H327" s="223">
        <v>17.128</v>
      </c>
      <c r="I327" s="224">
        <f>SUM(G327:H327)</f>
        <v>34.784999999999997</v>
      </c>
      <c r="J327" s="218"/>
      <c r="K327" s="218"/>
      <c r="L327" s="224">
        <f>SUM(J327:K327)</f>
        <v>0</v>
      </c>
      <c r="M327" s="260"/>
    </row>
    <row r="328" spans="1:13" ht="15.5" x14ac:dyDescent="0.35">
      <c r="A328" s="220" t="s">
        <v>210</v>
      </c>
      <c r="B328" s="227" t="s">
        <v>46</v>
      </c>
      <c r="C328" s="307" t="s">
        <v>168</v>
      </c>
      <c r="D328" s="222" t="s">
        <v>234</v>
      </c>
      <c r="E328" s="226"/>
      <c r="F328" s="226"/>
      <c r="G328" s="224">
        <v>100</v>
      </c>
      <c r="H328" s="224">
        <v>13.77</v>
      </c>
      <c r="I328" s="224">
        <f>SUM(G328:H328)</f>
        <v>113.77</v>
      </c>
      <c r="J328" s="226"/>
      <c r="K328" s="226"/>
      <c r="L328" s="224">
        <f>SUM(J328:K328)</f>
        <v>0</v>
      </c>
      <c r="M328" s="260"/>
    </row>
    <row r="329" spans="1:13" ht="15.5" x14ac:dyDescent="0.35">
      <c r="A329" s="171" t="s">
        <v>210</v>
      </c>
      <c r="B329" s="168" t="s">
        <v>46</v>
      </c>
      <c r="C329" s="168" t="s">
        <v>51</v>
      </c>
      <c r="D329" s="160" t="s">
        <v>234</v>
      </c>
      <c r="E329" s="16"/>
      <c r="F329" s="16"/>
      <c r="G329" s="7">
        <v>11.82</v>
      </c>
      <c r="H329" s="7">
        <v>100</v>
      </c>
      <c r="I329" s="7">
        <f>SUM(G329:H329)</f>
        <v>111.82</v>
      </c>
      <c r="J329" s="206">
        <v>5</v>
      </c>
      <c r="K329" s="16"/>
      <c r="L329" s="22">
        <f>SUM(J329:K329)</f>
        <v>5</v>
      </c>
      <c r="M329" s="260"/>
    </row>
    <row r="330" spans="1:13" ht="15.5" x14ac:dyDescent="0.35">
      <c r="A330" s="167" t="s">
        <v>174</v>
      </c>
      <c r="B330" s="252" t="s">
        <v>46</v>
      </c>
      <c r="C330" s="168" t="s">
        <v>50</v>
      </c>
      <c r="D330" s="145" t="s">
        <v>234</v>
      </c>
      <c r="E330" s="105"/>
      <c r="F330" s="105"/>
      <c r="G330" s="144">
        <v>100</v>
      </c>
      <c r="H330" s="144">
        <v>100</v>
      </c>
      <c r="I330" s="7">
        <f>SUM(G330:H330)</f>
        <v>200</v>
      </c>
      <c r="J330" s="20"/>
      <c r="K330" s="20"/>
      <c r="L330" s="7">
        <f>SUM(J330:K330)</f>
        <v>0</v>
      </c>
      <c r="M330" s="260"/>
    </row>
    <row r="331" spans="1:13" ht="15.5" x14ac:dyDescent="0.35">
      <c r="A331" s="171" t="s">
        <v>210</v>
      </c>
      <c r="B331" s="168" t="s">
        <v>46</v>
      </c>
      <c r="C331" s="168" t="s">
        <v>49</v>
      </c>
      <c r="D331" s="160" t="s">
        <v>234</v>
      </c>
      <c r="E331" s="20"/>
      <c r="F331" s="20"/>
      <c r="G331" s="7">
        <v>23.158999999999999</v>
      </c>
      <c r="H331" s="7">
        <v>27.997</v>
      </c>
      <c r="I331" s="7">
        <f>SUM(G331:H331)</f>
        <v>51.155999999999999</v>
      </c>
      <c r="J331" s="206">
        <v>2</v>
      </c>
      <c r="K331" s="16"/>
      <c r="L331" s="7">
        <f>SUM(J331:K331)</f>
        <v>2</v>
      </c>
      <c r="M331" s="260">
        <v>7</v>
      </c>
    </row>
    <row r="332" spans="1:13" ht="15.5" x14ac:dyDescent="0.35">
      <c r="A332" s="171"/>
      <c r="B332" s="168"/>
      <c r="C332" s="168"/>
      <c r="D332" s="160"/>
      <c r="E332" s="20"/>
      <c r="F332" s="20"/>
      <c r="G332" s="7"/>
      <c r="H332" s="7"/>
      <c r="I332" s="7"/>
      <c r="J332" s="206"/>
      <c r="K332" s="16"/>
      <c r="L332" s="7"/>
      <c r="M332" s="260"/>
    </row>
    <row r="333" spans="1:13" ht="15.5" x14ac:dyDescent="0.35">
      <c r="A333" s="220" t="s">
        <v>208</v>
      </c>
      <c r="B333" s="229" t="s">
        <v>46</v>
      </c>
      <c r="C333" s="304" t="s">
        <v>57</v>
      </c>
      <c r="D333" s="222" t="s">
        <v>340</v>
      </c>
      <c r="E333" s="218"/>
      <c r="F333" s="218"/>
      <c r="G333" s="223">
        <v>18.379000000000001</v>
      </c>
      <c r="H333" s="223">
        <v>100</v>
      </c>
      <c r="I333" s="224">
        <f>SUM(G333:H333)</f>
        <v>118.379</v>
      </c>
      <c r="J333" s="218"/>
      <c r="K333" s="218"/>
      <c r="L333" s="224">
        <f>SUM(J333:K333)</f>
        <v>0</v>
      </c>
      <c r="M333" s="260"/>
    </row>
    <row r="334" spans="1:13" ht="15.5" x14ac:dyDescent="0.35">
      <c r="A334" s="171" t="s">
        <v>208</v>
      </c>
      <c r="B334" s="168" t="s">
        <v>46</v>
      </c>
      <c r="C334" s="168" t="s">
        <v>51</v>
      </c>
      <c r="D334" s="160" t="s">
        <v>340</v>
      </c>
      <c r="E334" s="16"/>
      <c r="F334" s="16" t="s">
        <v>477</v>
      </c>
      <c r="G334" s="7">
        <v>100</v>
      </c>
      <c r="H334" s="7">
        <v>100</v>
      </c>
      <c r="I334" s="7">
        <f>SUM(G334:H334)</f>
        <v>200</v>
      </c>
      <c r="J334" s="16"/>
      <c r="K334" s="16"/>
      <c r="L334" s="22">
        <f>SUM(J334:K334)</f>
        <v>0</v>
      </c>
      <c r="M334" s="260">
        <v>0</v>
      </c>
    </row>
    <row r="335" spans="1:13" ht="15.5" x14ac:dyDescent="0.35">
      <c r="A335" s="171"/>
      <c r="B335" s="168"/>
      <c r="C335" s="168"/>
      <c r="D335" s="160"/>
      <c r="E335" s="16"/>
      <c r="F335" s="16"/>
      <c r="G335" s="7"/>
      <c r="H335" s="7"/>
      <c r="I335" s="7"/>
      <c r="J335" s="16"/>
      <c r="K335" s="16"/>
      <c r="L335" s="22"/>
      <c r="M335" s="260"/>
    </row>
    <row r="336" spans="1:13" ht="15.5" x14ac:dyDescent="0.35">
      <c r="A336" s="220" t="s">
        <v>211</v>
      </c>
      <c r="B336" s="227" t="s">
        <v>46</v>
      </c>
      <c r="C336" s="307" t="s">
        <v>168</v>
      </c>
      <c r="D336" s="222" t="s">
        <v>235</v>
      </c>
      <c r="E336" s="226"/>
      <c r="F336" s="226"/>
      <c r="G336" s="224">
        <v>100</v>
      </c>
      <c r="H336" s="224">
        <v>100</v>
      </c>
      <c r="I336" s="224">
        <f>SUM(G336:H336)</f>
        <v>200</v>
      </c>
      <c r="J336" s="226"/>
      <c r="K336" s="226"/>
      <c r="L336" s="224">
        <f>SUM(J336:K336)</f>
        <v>0</v>
      </c>
      <c r="M336" s="260"/>
    </row>
    <row r="337" spans="1:13" ht="15.5" x14ac:dyDescent="0.35">
      <c r="A337" s="167" t="s">
        <v>173</v>
      </c>
      <c r="B337" s="168" t="s">
        <v>46</v>
      </c>
      <c r="C337" s="168" t="s">
        <v>50</v>
      </c>
      <c r="D337" s="145" t="s">
        <v>235</v>
      </c>
      <c r="E337" s="105"/>
      <c r="F337" s="105"/>
      <c r="G337" s="7">
        <v>11.8</v>
      </c>
      <c r="H337" s="7">
        <v>100</v>
      </c>
      <c r="I337" s="7">
        <f>SUM(G337:H337)</f>
        <v>111.8</v>
      </c>
      <c r="J337" s="206">
        <v>8</v>
      </c>
      <c r="K337" s="20"/>
      <c r="L337" s="7">
        <f>SUM(J337:K337)</f>
        <v>8</v>
      </c>
      <c r="M337" s="260">
        <v>8</v>
      </c>
    </row>
    <row r="338" spans="1:13" ht="15.5" x14ac:dyDescent="0.35">
      <c r="A338" s="167"/>
      <c r="B338" s="168"/>
      <c r="C338" s="168"/>
      <c r="D338" s="145"/>
      <c r="E338" s="105"/>
      <c r="F338" s="105"/>
      <c r="G338" s="7"/>
      <c r="H338" s="7"/>
      <c r="I338" s="7"/>
      <c r="J338" s="206"/>
      <c r="K338" s="20"/>
      <c r="L338" s="7"/>
      <c r="M338" s="260"/>
    </row>
    <row r="339" spans="1:13" ht="15.5" x14ac:dyDescent="0.35">
      <c r="A339" s="220" t="s">
        <v>208</v>
      </c>
      <c r="B339" s="227" t="s">
        <v>46</v>
      </c>
      <c r="C339" s="307" t="s">
        <v>168</v>
      </c>
      <c r="D339" s="222" t="s">
        <v>236</v>
      </c>
      <c r="E339" s="226"/>
      <c r="F339" s="226"/>
      <c r="G339" s="224">
        <v>12.84</v>
      </c>
      <c r="H339" s="224">
        <v>100</v>
      </c>
      <c r="I339" s="224">
        <f>SUM(G339:H339)</f>
        <v>112.84</v>
      </c>
      <c r="J339" s="226"/>
      <c r="K339" s="226"/>
      <c r="L339" s="224">
        <f>SUM(J339:K339)</f>
        <v>0</v>
      </c>
      <c r="M339" s="260"/>
    </row>
    <row r="340" spans="1:13" ht="15.5" x14ac:dyDescent="0.35">
      <c r="A340" s="171" t="s">
        <v>208</v>
      </c>
      <c r="B340" s="168" t="s">
        <v>46</v>
      </c>
      <c r="C340" s="168" t="s">
        <v>51</v>
      </c>
      <c r="D340" s="160" t="s">
        <v>236</v>
      </c>
      <c r="E340" s="16"/>
      <c r="F340" s="16"/>
      <c r="G340" s="7">
        <v>16.12</v>
      </c>
      <c r="H340" s="7">
        <v>100</v>
      </c>
      <c r="I340" s="7">
        <f>SUM(G340:H340)</f>
        <v>116.12</v>
      </c>
      <c r="J340" s="16"/>
      <c r="K340" s="16"/>
      <c r="L340" s="22">
        <f>SUM(J340:K340)</f>
        <v>0</v>
      </c>
      <c r="M340" s="260">
        <v>0</v>
      </c>
    </row>
    <row r="341" spans="1:13" ht="15.5" x14ac:dyDescent="0.35">
      <c r="A341" s="171"/>
      <c r="B341" s="168"/>
      <c r="C341" s="168"/>
      <c r="D341" s="160"/>
      <c r="E341" s="16"/>
      <c r="F341" s="16"/>
      <c r="G341" s="7"/>
      <c r="H341" s="7"/>
      <c r="I341" s="7"/>
      <c r="J341" s="16"/>
      <c r="K341" s="16"/>
      <c r="L341" s="22"/>
      <c r="M341" s="260"/>
    </row>
    <row r="342" spans="1:13" ht="15.5" x14ac:dyDescent="0.35">
      <c r="A342" s="220" t="s">
        <v>207</v>
      </c>
      <c r="B342" s="229" t="s">
        <v>46</v>
      </c>
      <c r="C342" s="304" t="s">
        <v>57</v>
      </c>
      <c r="D342" s="222" t="s">
        <v>299</v>
      </c>
      <c r="E342" s="218"/>
      <c r="F342" s="218"/>
      <c r="G342" s="223">
        <v>18.045999999999999</v>
      </c>
      <c r="H342" s="223">
        <v>17.71</v>
      </c>
      <c r="I342" s="224">
        <f>SUM(G342:H342)</f>
        <v>35.756</v>
      </c>
      <c r="J342" s="218"/>
      <c r="K342" s="218"/>
      <c r="L342" s="224">
        <f>SUM(J342:K342)</f>
        <v>0</v>
      </c>
      <c r="M342" s="260"/>
    </row>
    <row r="343" spans="1:13" ht="15.5" x14ac:dyDescent="0.35">
      <c r="A343" s="171" t="s">
        <v>207</v>
      </c>
      <c r="B343" s="168" t="s">
        <v>46</v>
      </c>
      <c r="C343" s="168" t="s">
        <v>49</v>
      </c>
      <c r="D343" s="160" t="s">
        <v>299</v>
      </c>
      <c r="E343" s="20"/>
      <c r="F343" s="20"/>
      <c r="G343" s="7">
        <v>28.619</v>
      </c>
      <c r="H343" s="7">
        <v>100</v>
      </c>
      <c r="I343" s="7">
        <f>SUM(G343:H343)</f>
        <v>128.619</v>
      </c>
      <c r="J343" s="16"/>
      <c r="K343" s="16"/>
      <c r="L343" s="7">
        <f>SUM(J343:K343)</f>
        <v>0</v>
      </c>
      <c r="M343" s="260">
        <v>0</v>
      </c>
    </row>
    <row r="344" spans="1:13" ht="15.5" x14ac:dyDescent="0.35">
      <c r="A344" s="171"/>
      <c r="B344" s="168"/>
      <c r="C344" s="168"/>
      <c r="D344" s="160"/>
      <c r="E344" s="20"/>
      <c r="F344" s="20"/>
      <c r="G344" s="7"/>
      <c r="H344" s="7"/>
      <c r="I344" s="7"/>
      <c r="J344" s="16"/>
      <c r="K344" s="16"/>
      <c r="L344" s="7"/>
      <c r="M344" s="260"/>
    </row>
    <row r="345" spans="1:13" ht="15.5" x14ac:dyDescent="0.35">
      <c r="A345" s="220" t="s">
        <v>208</v>
      </c>
      <c r="B345" s="229" t="s">
        <v>46</v>
      </c>
      <c r="C345" s="304" t="s">
        <v>57</v>
      </c>
      <c r="D345" s="222" t="s">
        <v>237</v>
      </c>
      <c r="E345" s="218"/>
      <c r="F345" s="218"/>
      <c r="G345" s="223">
        <v>17.091000000000001</v>
      </c>
      <c r="H345" s="223">
        <v>21.937000000000001</v>
      </c>
      <c r="I345" s="224">
        <f>SUM(G345:H345)</f>
        <v>39.028000000000006</v>
      </c>
      <c r="J345" s="218"/>
      <c r="K345" s="218"/>
      <c r="L345" s="224">
        <f>SUM(J345:K345)</f>
        <v>0</v>
      </c>
      <c r="M345" s="260"/>
    </row>
    <row r="346" spans="1:13" ht="15.5" x14ac:dyDescent="0.35">
      <c r="A346" s="220" t="s">
        <v>208</v>
      </c>
      <c r="B346" s="227" t="s">
        <v>46</v>
      </c>
      <c r="C346" s="307" t="s">
        <v>168</v>
      </c>
      <c r="D346" s="222" t="s">
        <v>237</v>
      </c>
      <c r="E346" s="226"/>
      <c r="F346" s="226"/>
      <c r="G346" s="224">
        <v>100</v>
      </c>
      <c r="H346" s="224">
        <v>100</v>
      </c>
      <c r="I346" s="224">
        <f>SUM(G346:H346)</f>
        <v>200</v>
      </c>
      <c r="J346" s="226"/>
      <c r="K346" s="226"/>
      <c r="L346" s="224">
        <f>SUM(J346:K346)</f>
        <v>0</v>
      </c>
      <c r="M346" s="260"/>
    </row>
    <row r="347" spans="1:13" ht="15.5" x14ac:dyDescent="0.35">
      <c r="A347" s="171" t="s">
        <v>208</v>
      </c>
      <c r="B347" s="170" t="s">
        <v>46</v>
      </c>
      <c r="C347" s="170" t="s">
        <v>51</v>
      </c>
      <c r="D347" s="160" t="s">
        <v>237</v>
      </c>
      <c r="E347" s="16"/>
      <c r="F347" s="16"/>
      <c r="G347" s="4">
        <v>14.29</v>
      </c>
      <c r="H347" s="4">
        <v>13.92</v>
      </c>
      <c r="I347" s="22">
        <f>SUM(G347:H347)</f>
        <v>28.21</v>
      </c>
      <c r="J347" s="16"/>
      <c r="K347" s="16"/>
      <c r="L347" s="22">
        <f>SUM(J347:K347)</f>
        <v>0</v>
      </c>
      <c r="M347" s="260"/>
    </row>
    <row r="348" spans="1:13" ht="15.5" x14ac:dyDescent="0.35">
      <c r="A348" s="167" t="s">
        <v>171</v>
      </c>
      <c r="B348" s="167" t="s">
        <v>46</v>
      </c>
      <c r="C348" s="167" t="s">
        <v>50</v>
      </c>
      <c r="D348" s="146" t="s">
        <v>237</v>
      </c>
      <c r="E348" s="20"/>
      <c r="F348" s="20"/>
      <c r="G348" s="16">
        <v>100</v>
      </c>
      <c r="H348" s="16">
        <v>26.51</v>
      </c>
      <c r="I348" s="16">
        <f>SUM(G348:H348)</f>
        <v>126.51</v>
      </c>
      <c r="J348" s="20"/>
      <c r="K348" s="20">
        <v>4</v>
      </c>
      <c r="L348" s="16">
        <f>SUM(J348:K348)</f>
        <v>4</v>
      </c>
      <c r="M348" s="260"/>
    </row>
    <row r="349" spans="1:13" ht="15.5" x14ac:dyDescent="0.35">
      <c r="A349" s="171" t="s">
        <v>208</v>
      </c>
      <c r="B349" s="168" t="s">
        <v>46</v>
      </c>
      <c r="C349" s="168" t="s">
        <v>49</v>
      </c>
      <c r="D349" s="160" t="s">
        <v>237</v>
      </c>
      <c r="E349" s="20"/>
      <c r="F349" s="20"/>
      <c r="G349" s="7">
        <v>23.824000000000002</v>
      </c>
      <c r="H349" s="7">
        <v>23.120999999999999</v>
      </c>
      <c r="I349" s="7">
        <f>SUM(G349:H349)</f>
        <v>46.945</v>
      </c>
      <c r="J349" s="16"/>
      <c r="K349" s="206">
        <v>3</v>
      </c>
      <c r="L349" s="7">
        <f>SUM(J349:K349)</f>
        <v>3</v>
      </c>
      <c r="M349" s="260">
        <v>7</v>
      </c>
    </row>
    <row r="350" spans="1:13" ht="15.5" x14ac:dyDescent="0.35">
      <c r="A350" s="171"/>
      <c r="B350" s="168"/>
      <c r="C350" s="168"/>
      <c r="D350" s="160"/>
      <c r="E350" s="20"/>
      <c r="F350" s="20"/>
      <c r="G350" s="7"/>
      <c r="H350" s="7"/>
      <c r="I350" s="7"/>
      <c r="J350" s="16"/>
      <c r="K350" s="206"/>
      <c r="L350" s="7"/>
      <c r="M350" s="260"/>
    </row>
    <row r="351" spans="1:13" ht="15.5" x14ac:dyDescent="0.35">
      <c r="A351" s="220" t="s">
        <v>207</v>
      </c>
      <c r="B351" s="221" t="s">
        <v>46</v>
      </c>
      <c r="C351" s="302" t="s">
        <v>57</v>
      </c>
      <c r="D351" s="222" t="s">
        <v>300</v>
      </c>
      <c r="E351" s="218"/>
      <c r="F351" s="218"/>
      <c r="G351" s="223">
        <v>18.619</v>
      </c>
      <c r="H351" s="223">
        <v>18.202000000000002</v>
      </c>
      <c r="I351" s="224">
        <f>SUM(G351:H351)</f>
        <v>36.820999999999998</v>
      </c>
      <c r="J351" s="226"/>
      <c r="K351" s="226"/>
      <c r="L351" s="224">
        <f>SUM(J351:K351)</f>
        <v>0</v>
      </c>
      <c r="M351" s="260"/>
    </row>
    <row r="352" spans="1:13" ht="15.5" x14ac:dyDescent="0.35">
      <c r="A352" s="171" t="s">
        <v>207</v>
      </c>
      <c r="B352" s="170" t="s">
        <v>46</v>
      </c>
      <c r="C352" s="170" t="s">
        <v>49</v>
      </c>
      <c r="D352" s="160" t="s">
        <v>300</v>
      </c>
      <c r="E352" s="20"/>
      <c r="F352" s="20"/>
      <c r="G352" s="7">
        <v>100</v>
      </c>
      <c r="H352" s="7">
        <v>100</v>
      </c>
      <c r="I352" s="7">
        <f>SUM(G352:H352)</f>
        <v>200</v>
      </c>
      <c r="J352" s="16"/>
      <c r="K352" s="16"/>
      <c r="L352" s="7">
        <f>SUM(J352:K352)</f>
        <v>0</v>
      </c>
      <c r="M352" s="260">
        <v>0</v>
      </c>
    </row>
    <row r="353" spans="1:13" ht="15.5" x14ac:dyDescent="0.35">
      <c r="A353" s="171"/>
      <c r="B353" s="170"/>
      <c r="C353" s="170"/>
      <c r="D353" s="160"/>
      <c r="E353" s="20"/>
      <c r="F353" s="20"/>
      <c r="G353" s="7"/>
      <c r="H353" s="7"/>
      <c r="I353" s="7"/>
      <c r="J353" s="16"/>
      <c r="K353" s="16"/>
      <c r="L353" s="7"/>
      <c r="M353" s="260"/>
    </row>
    <row r="354" spans="1:13" ht="15.5" x14ac:dyDescent="0.35">
      <c r="A354" s="220" t="s">
        <v>211</v>
      </c>
      <c r="B354" s="221" t="s">
        <v>46</v>
      </c>
      <c r="C354" s="302" t="s">
        <v>57</v>
      </c>
      <c r="D354" s="222" t="s">
        <v>238</v>
      </c>
      <c r="E354" s="218"/>
      <c r="F354" s="218"/>
      <c r="G354" s="223">
        <v>31.785</v>
      </c>
      <c r="H354" s="223">
        <v>20.521999999999998</v>
      </c>
      <c r="I354" s="224">
        <f>SUM(G354:H354)</f>
        <v>52.307000000000002</v>
      </c>
      <c r="J354" s="226"/>
      <c r="K354" s="226"/>
      <c r="L354" s="224">
        <f>SUM(J354:K354)</f>
        <v>0</v>
      </c>
      <c r="M354" s="260"/>
    </row>
    <row r="355" spans="1:13" ht="15.5" x14ac:dyDescent="0.35">
      <c r="A355" s="220" t="s">
        <v>211</v>
      </c>
      <c r="B355" s="227" t="s">
        <v>46</v>
      </c>
      <c r="C355" s="307" t="s">
        <v>168</v>
      </c>
      <c r="D355" s="222" t="s">
        <v>238</v>
      </c>
      <c r="E355" s="226"/>
      <c r="F355" s="226"/>
      <c r="G355" s="224">
        <v>100</v>
      </c>
      <c r="H355" s="224">
        <v>3.05</v>
      </c>
      <c r="I355" s="224">
        <f>SUM(G355:H355)</f>
        <v>103.05</v>
      </c>
      <c r="J355" s="226"/>
      <c r="K355" s="225">
        <v>6</v>
      </c>
      <c r="L355" s="224">
        <f>SUM(J355:K355)</f>
        <v>6</v>
      </c>
      <c r="M355" s="260"/>
    </row>
    <row r="356" spans="1:13" ht="15.5" x14ac:dyDescent="0.35">
      <c r="A356" s="171" t="s">
        <v>211</v>
      </c>
      <c r="B356" s="170" t="s">
        <v>46</v>
      </c>
      <c r="C356" s="170" t="s">
        <v>51</v>
      </c>
      <c r="D356" s="160" t="s">
        <v>238</v>
      </c>
      <c r="E356" s="16"/>
      <c r="F356" s="16"/>
      <c r="G356" s="4">
        <v>17.149999999999999</v>
      </c>
      <c r="H356" s="4">
        <v>14.26</v>
      </c>
      <c r="I356" s="22">
        <f>SUM(G356:H356)</f>
        <v>31.409999999999997</v>
      </c>
      <c r="J356" s="16"/>
      <c r="K356" s="16"/>
      <c r="L356" s="22">
        <f>SUM(J356:K356)</f>
        <v>0</v>
      </c>
      <c r="M356" s="260"/>
    </row>
    <row r="357" spans="1:13" ht="15.5" x14ac:dyDescent="0.35">
      <c r="A357" s="171" t="s">
        <v>211</v>
      </c>
      <c r="B357" s="170" t="s">
        <v>46</v>
      </c>
      <c r="C357" s="170" t="s">
        <v>49</v>
      </c>
      <c r="D357" s="160" t="s">
        <v>238</v>
      </c>
      <c r="E357" s="20"/>
      <c r="F357" s="20"/>
      <c r="G357" s="7">
        <v>21.486000000000001</v>
      </c>
      <c r="H357" s="7">
        <v>25.835000000000001</v>
      </c>
      <c r="I357" s="7">
        <f>SUM(G357:H357)</f>
        <v>47.320999999999998</v>
      </c>
      <c r="J357" s="206">
        <v>9</v>
      </c>
      <c r="K357" s="16"/>
      <c r="L357" s="7">
        <f>SUM(J357:K357)</f>
        <v>9</v>
      </c>
      <c r="M357" s="260">
        <v>15</v>
      </c>
    </row>
    <row r="358" spans="1:13" ht="15.5" x14ac:dyDescent="0.35">
      <c r="A358" s="171"/>
      <c r="B358" s="170"/>
      <c r="C358" s="170"/>
      <c r="D358" s="160"/>
      <c r="E358" s="20"/>
      <c r="F358" s="20"/>
      <c r="G358" s="7"/>
      <c r="H358" s="7"/>
      <c r="I358" s="7"/>
      <c r="J358" s="206"/>
      <c r="K358" s="16"/>
      <c r="L358" s="7"/>
      <c r="M358" s="260"/>
    </row>
    <row r="359" spans="1:13" ht="15.5" x14ac:dyDescent="0.35">
      <c r="A359" s="220" t="s">
        <v>210</v>
      </c>
      <c r="B359" s="221" t="s">
        <v>46</v>
      </c>
      <c r="C359" s="302" t="s">
        <v>57</v>
      </c>
      <c r="D359" s="222" t="s">
        <v>301</v>
      </c>
      <c r="E359" s="218"/>
      <c r="F359" s="218"/>
      <c r="G359" s="223">
        <v>18.759</v>
      </c>
      <c r="H359" s="223">
        <v>18.695</v>
      </c>
      <c r="I359" s="224">
        <f>SUM(G359:H359)</f>
        <v>37.454000000000001</v>
      </c>
      <c r="J359" s="226"/>
      <c r="K359" s="226"/>
      <c r="L359" s="224">
        <f>SUM(J359:K359)</f>
        <v>0</v>
      </c>
      <c r="M359" s="260"/>
    </row>
    <row r="360" spans="1:13" ht="15.5" x14ac:dyDescent="0.35">
      <c r="A360" s="171" t="s">
        <v>210</v>
      </c>
      <c r="B360" s="170" t="s">
        <v>46</v>
      </c>
      <c r="C360" s="170" t="s">
        <v>51</v>
      </c>
      <c r="D360" s="160" t="s">
        <v>301</v>
      </c>
      <c r="E360" s="16"/>
      <c r="F360" s="16"/>
      <c r="G360" s="4">
        <v>100</v>
      </c>
      <c r="H360" s="4">
        <v>26.07</v>
      </c>
      <c r="I360" s="22">
        <f>SUM(G360:H360)</f>
        <v>126.07</v>
      </c>
      <c r="J360" s="16"/>
      <c r="K360" s="16"/>
      <c r="L360" s="22">
        <f>SUM(J360:K360)</f>
        <v>0</v>
      </c>
      <c r="M360" s="260"/>
    </row>
    <row r="361" spans="1:13" ht="15.5" x14ac:dyDescent="0.35">
      <c r="A361" s="171" t="s">
        <v>210</v>
      </c>
      <c r="B361" s="170" t="s">
        <v>46</v>
      </c>
      <c r="C361" s="170" t="s">
        <v>49</v>
      </c>
      <c r="D361" s="160" t="s">
        <v>301</v>
      </c>
      <c r="E361" s="20"/>
      <c r="F361" s="20"/>
      <c r="G361" s="7">
        <v>26.62</v>
      </c>
      <c r="H361" s="7">
        <v>24.579000000000001</v>
      </c>
      <c r="I361" s="7">
        <f>SUM(G361:H361)</f>
        <v>51.198999999999998</v>
      </c>
      <c r="J361" s="16"/>
      <c r="K361" s="16"/>
      <c r="L361" s="7">
        <f>SUM(J361:K361)</f>
        <v>0</v>
      </c>
      <c r="M361" s="260">
        <v>0</v>
      </c>
    </row>
    <row r="362" spans="1:13" ht="15.5" x14ac:dyDescent="0.35">
      <c r="A362" s="171"/>
      <c r="B362" s="170"/>
      <c r="C362" s="170"/>
      <c r="D362" s="160"/>
      <c r="E362" s="20"/>
      <c r="F362" s="20"/>
      <c r="G362" s="7"/>
      <c r="H362" s="7"/>
      <c r="I362" s="7"/>
      <c r="J362" s="16"/>
      <c r="K362" s="16"/>
      <c r="L362" s="7"/>
      <c r="M362" s="260"/>
    </row>
    <row r="363" spans="1:13" ht="15.5" x14ac:dyDescent="0.35">
      <c r="A363" s="220" t="s">
        <v>208</v>
      </c>
      <c r="B363" s="229" t="s">
        <v>46</v>
      </c>
      <c r="C363" s="304" t="s">
        <v>57</v>
      </c>
      <c r="D363" s="222" t="s">
        <v>239</v>
      </c>
      <c r="E363" s="218"/>
      <c r="F363" s="218"/>
      <c r="G363" s="223">
        <v>17.196999999999999</v>
      </c>
      <c r="H363" s="223">
        <v>17.491</v>
      </c>
      <c r="I363" s="224">
        <f>SUM(G363:H363)</f>
        <v>34.688000000000002</v>
      </c>
      <c r="J363" s="218"/>
      <c r="K363" s="218"/>
      <c r="L363" s="224">
        <f>SUM(J363:K363)</f>
        <v>0</v>
      </c>
      <c r="M363" s="260"/>
    </row>
    <row r="364" spans="1:13" ht="15.5" x14ac:dyDescent="0.35">
      <c r="A364" s="220" t="s">
        <v>208</v>
      </c>
      <c r="B364" s="227" t="s">
        <v>46</v>
      </c>
      <c r="C364" s="307" t="s">
        <v>168</v>
      </c>
      <c r="D364" s="222" t="s">
        <v>239</v>
      </c>
      <c r="E364" s="226"/>
      <c r="F364" s="226"/>
      <c r="G364" s="224">
        <v>100</v>
      </c>
      <c r="H364" s="224">
        <v>100</v>
      </c>
      <c r="I364" s="224">
        <f>SUM(G364:H364)</f>
        <v>200</v>
      </c>
      <c r="J364" s="226"/>
      <c r="K364" s="226"/>
      <c r="L364" s="224">
        <f>SUM(J364:K364)</f>
        <v>0</v>
      </c>
      <c r="M364" s="260"/>
    </row>
    <row r="365" spans="1:13" ht="15.5" x14ac:dyDescent="0.35">
      <c r="A365" s="171" t="s">
        <v>208</v>
      </c>
      <c r="B365" s="170" t="s">
        <v>46</v>
      </c>
      <c r="C365" s="170" t="s">
        <v>51</v>
      </c>
      <c r="D365" s="160" t="s">
        <v>239</v>
      </c>
      <c r="E365" s="16"/>
      <c r="F365" s="16"/>
      <c r="G365" s="4">
        <v>100</v>
      </c>
      <c r="H365" s="4">
        <v>19.190000000000001</v>
      </c>
      <c r="I365" s="22">
        <f>SUM(G365:H365)</f>
        <v>119.19</v>
      </c>
      <c r="J365" s="16"/>
      <c r="K365" s="16"/>
      <c r="L365" s="22">
        <f>SUM(J365:K365)</f>
        <v>0</v>
      </c>
      <c r="M365" s="260"/>
    </row>
    <row r="366" spans="1:13" ht="15.5" x14ac:dyDescent="0.35">
      <c r="A366" s="167" t="s">
        <v>171</v>
      </c>
      <c r="B366" s="167" t="s">
        <v>46</v>
      </c>
      <c r="C366" s="167" t="s">
        <v>50</v>
      </c>
      <c r="D366" s="147" t="s">
        <v>239</v>
      </c>
      <c r="E366" s="20"/>
      <c r="F366" s="20"/>
      <c r="G366" s="16">
        <v>100</v>
      </c>
      <c r="H366" s="16">
        <v>100</v>
      </c>
      <c r="I366" s="16">
        <f>SUM(G366:H366)</f>
        <v>200</v>
      </c>
      <c r="J366" s="20"/>
      <c r="K366" s="20"/>
      <c r="L366" s="16">
        <f>SUM(J366:K366)</f>
        <v>0</v>
      </c>
      <c r="M366" s="260"/>
    </row>
    <row r="367" spans="1:13" ht="15.5" x14ac:dyDescent="0.35">
      <c r="A367" s="171" t="s">
        <v>208</v>
      </c>
      <c r="B367" s="170" t="s">
        <v>46</v>
      </c>
      <c r="C367" s="170" t="s">
        <v>49</v>
      </c>
      <c r="D367" s="160" t="s">
        <v>239</v>
      </c>
      <c r="E367" s="20"/>
      <c r="F367" s="20"/>
      <c r="G367" s="4">
        <v>29.425999999999998</v>
      </c>
      <c r="H367" s="4">
        <v>28.423999999999999</v>
      </c>
      <c r="I367" s="22">
        <f>SUM(G367:H367)</f>
        <v>57.849999999999994</v>
      </c>
      <c r="J367" s="16"/>
      <c r="K367" s="16"/>
      <c r="L367" s="7">
        <f>SUM(J367:K367)</f>
        <v>0</v>
      </c>
      <c r="M367" s="260">
        <v>0</v>
      </c>
    </row>
    <row r="368" spans="1:13" ht="15.5" x14ac:dyDescent="0.35">
      <c r="A368" s="171"/>
      <c r="B368" s="170"/>
      <c r="C368" s="170"/>
      <c r="D368" s="160"/>
      <c r="E368" s="20"/>
      <c r="F368" s="20"/>
      <c r="G368" s="4"/>
      <c r="H368" s="4"/>
      <c r="I368" s="22"/>
      <c r="J368" s="16"/>
      <c r="K368" s="16"/>
      <c r="L368" s="7"/>
      <c r="M368" s="260"/>
    </row>
    <row r="369" spans="1:13" ht="15.5" x14ac:dyDescent="0.35">
      <c r="A369" s="220" t="s">
        <v>207</v>
      </c>
      <c r="B369" s="229" t="s">
        <v>46</v>
      </c>
      <c r="C369" s="304" t="s">
        <v>57</v>
      </c>
      <c r="D369" s="222" t="s">
        <v>240</v>
      </c>
      <c r="E369" s="218"/>
      <c r="F369" s="218"/>
      <c r="G369" s="223">
        <v>17.170000000000002</v>
      </c>
      <c r="H369" s="223">
        <v>17.097000000000001</v>
      </c>
      <c r="I369" s="224">
        <f>SUM(G369:H369)</f>
        <v>34.267000000000003</v>
      </c>
      <c r="J369" s="218"/>
      <c r="K369" s="218"/>
      <c r="L369" s="224">
        <f>SUM(J369:K369)</f>
        <v>0</v>
      </c>
      <c r="M369" s="260"/>
    </row>
    <row r="370" spans="1:13" ht="15.5" x14ac:dyDescent="0.35">
      <c r="A370" s="220" t="s">
        <v>207</v>
      </c>
      <c r="B370" s="221" t="s">
        <v>46</v>
      </c>
      <c r="C370" s="308" t="s">
        <v>168</v>
      </c>
      <c r="D370" s="222" t="s">
        <v>240</v>
      </c>
      <c r="E370" s="226"/>
      <c r="F370" s="226"/>
      <c r="G370" s="224">
        <v>100</v>
      </c>
      <c r="H370" s="224">
        <v>100</v>
      </c>
      <c r="I370" s="224">
        <f>SUM(G370:H370)</f>
        <v>200</v>
      </c>
      <c r="J370" s="226"/>
      <c r="K370" s="226"/>
      <c r="L370" s="224">
        <f>SUM(J370:K370)</f>
        <v>0</v>
      </c>
      <c r="M370" s="260"/>
    </row>
    <row r="371" spans="1:13" ht="15.5" x14ac:dyDescent="0.35">
      <c r="A371" s="171" t="s">
        <v>207</v>
      </c>
      <c r="B371" s="170" t="s">
        <v>46</v>
      </c>
      <c r="C371" s="170" t="s">
        <v>51</v>
      </c>
      <c r="D371" s="160" t="s">
        <v>240</v>
      </c>
      <c r="E371" s="79"/>
      <c r="F371" s="16"/>
      <c r="G371" s="4">
        <v>100</v>
      </c>
      <c r="H371" s="4">
        <v>15.02</v>
      </c>
      <c r="I371" s="22">
        <f>SUM(G371:H371)</f>
        <v>115.02</v>
      </c>
      <c r="J371" s="16"/>
      <c r="K371" s="16"/>
      <c r="L371" s="22">
        <f>SUM(J371:K371)</f>
        <v>0</v>
      </c>
      <c r="M371" s="260"/>
    </row>
    <row r="372" spans="1:13" ht="15.5" x14ac:dyDescent="0.35">
      <c r="A372" s="171" t="s">
        <v>207</v>
      </c>
      <c r="B372" s="170" t="s">
        <v>46</v>
      </c>
      <c r="C372" s="170" t="s">
        <v>49</v>
      </c>
      <c r="D372" s="160" t="s">
        <v>240</v>
      </c>
      <c r="E372" s="20"/>
      <c r="F372" s="20"/>
      <c r="G372" s="4">
        <v>22.395</v>
      </c>
      <c r="H372" s="4">
        <v>33.886000000000003</v>
      </c>
      <c r="I372" s="22">
        <f>SUM(G372:H372)</f>
        <v>56.281000000000006</v>
      </c>
      <c r="J372" s="206">
        <v>5</v>
      </c>
      <c r="K372" s="16"/>
      <c r="L372" s="7">
        <f>SUM(J372:K372)</f>
        <v>5</v>
      </c>
      <c r="M372" s="260">
        <v>5</v>
      </c>
    </row>
    <row r="373" spans="1:13" ht="15.5" x14ac:dyDescent="0.35">
      <c r="A373" s="171"/>
      <c r="B373" s="170"/>
      <c r="C373" s="170"/>
      <c r="D373" s="160"/>
      <c r="E373" s="20"/>
      <c r="F373" s="20"/>
      <c r="G373" s="4"/>
      <c r="H373" s="4"/>
      <c r="I373" s="22"/>
      <c r="J373" s="206"/>
      <c r="K373" s="16"/>
      <c r="L373" s="7"/>
      <c r="M373" s="260"/>
    </row>
    <row r="374" spans="1:13" ht="15.5" x14ac:dyDescent="0.35">
      <c r="A374" s="220" t="s">
        <v>208</v>
      </c>
      <c r="B374" s="221" t="s">
        <v>46</v>
      </c>
      <c r="C374" s="302" t="s">
        <v>57</v>
      </c>
      <c r="D374" s="222" t="s">
        <v>302</v>
      </c>
      <c r="E374" s="218"/>
      <c r="F374" s="218"/>
      <c r="G374" s="223">
        <v>16.555</v>
      </c>
      <c r="H374" s="223">
        <v>16.175000000000001</v>
      </c>
      <c r="I374" s="224">
        <f>SUM(G374:H374)</f>
        <v>32.730000000000004</v>
      </c>
      <c r="J374" s="225">
        <v>3</v>
      </c>
      <c r="K374" s="225">
        <v>3</v>
      </c>
      <c r="L374" s="224">
        <f>SUM(J374:K374)</f>
        <v>6</v>
      </c>
      <c r="M374" s="260"/>
    </row>
    <row r="375" spans="1:13" ht="15.5" x14ac:dyDescent="0.35">
      <c r="A375" s="220" t="s">
        <v>208</v>
      </c>
      <c r="B375" s="221" t="s">
        <v>46</v>
      </c>
      <c r="C375" s="308" t="s">
        <v>168</v>
      </c>
      <c r="D375" s="222" t="s">
        <v>302</v>
      </c>
      <c r="E375" s="226"/>
      <c r="F375" s="226"/>
      <c r="G375" s="224">
        <v>100</v>
      </c>
      <c r="H375" s="224">
        <v>13.73</v>
      </c>
      <c r="I375" s="224">
        <f>SUM(G375:H375)</f>
        <v>113.73</v>
      </c>
      <c r="J375" s="226"/>
      <c r="K375" s="226"/>
      <c r="L375" s="224">
        <f>SUM(J375:K375)</f>
        <v>0</v>
      </c>
      <c r="M375" s="260"/>
    </row>
    <row r="376" spans="1:13" ht="15.5" x14ac:dyDescent="0.35">
      <c r="A376" s="171" t="s">
        <v>208</v>
      </c>
      <c r="B376" s="170" t="s">
        <v>46</v>
      </c>
      <c r="C376" s="170" t="s">
        <v>51</v>
      </c>
      <c r="D376" s="160" t="s">
        <v>302</v>
      </c>
      <c r="E376" s="79"/>
      <c r="F376" s="16"/>
      <c r="G376" s="4">
        <v>100</v>
      </c>
      <c r="H376" s="4">
        <v>18</v>
      </c>
      <c r="I376" s="22">
        <f>SUM(G376:H376)</f>
        <v>118</v>
      </c>
      <c r="J376" s="16"/>
      <c r="K376" s="16"/>
      <c r="L376" s="22">
        <f>SUM(J376:K376)</f>
        <v>0</v>
      </c>
      <c r="M376" s="260"/>
    </row>
    <row r="377" spans="1:13" ht="31" x14ac:dyDescent="0.35">
      <c r="A377" s="171" t="s">
        <v>208</v>
      </c>
      <c r="B377" s="170" t="s">
        <v>46</v>
      </c>
      <c r="C377" s="170" t="s">
        <v>49</v>
      </c>
      <c r="D377" s="160" t="s">
        <v>241</v>
      </c>
      <c r="E377" s="20"/>
      <c r="F377" s="20"/>
      <c r="G377" s="4">
        <v>23.576000000000001</v>
      </c>
      <c r="H377" s="4">
        <v>28.443000000000001</v>
      </c>
      <c r="I377" s="22">
        <f>SUM(G377:H377)</f>
        <v>52.019000000000005</v>
      </c>
      <c r="J377" s="16"/>
      <c r="K377" s="16"/>
      <c r="L377" s="7">
        <f>SUM(J377:K377)</f>
        <v>0</v>
      </c>
      <c r="M377" s="260">
        <v>6</v>
      </c>
    </row>
    <row r="378" spans="1:13" ht="15.5" x14ac:dyDescent="0.35">
      <c r="A378" s="171"/>
      <c r="B378" s="170"/>
      <c r="C378" s="170"/>
      <c r="D378" s="160"/>
      <c r="E378" s="20"/>
      <c r="F378" s="20"/>
      <c r="G378" s="4"/>
      <c r="H378" s="4"/>
      <c r="I378" s="22"/>
      <c r="J378" s="16"/>
      <c r="K378" s="16"/>
      <c r="L378" s="7"/>
      <c r="M378" s="260"/>
    </row>
    <row r="379" spans="1:13" ht="15.5" x14ac:dyDescent="0.35">
      <c r="A379" s="220" t="s">
        <v>208</v>
      </c>
      <c r="B379" s="229" t="s">
        <v>46</v>
      </c>
      <c r="C379" s="304" t="s">
        <v>57</v>
      </c>
      <c r="D379" s="222" t="s">
        <v>303</v>
      </c>
      <c r="E379" s="218"/>
      <c r="F379" s="218"/>
      <c r="G379" s="223">
        <v>19.414999999999999</v>
      </c>
      <c r="H379" s="223">
        <v>18.709</v>
      </c>
      <c r="I379" s="224">
        <f>SUM(G379:H379)</f>
        <v>38.123999999999995</v>
      </c>
      <c r="J379" s="218"/>
      <c r="K379" s="218"/>
      <c r="L379" s="224">
        <f>SUM(J379:K379)</f>
        <v>0</v>
      </c>
      <c r="M379" s="260"/>
    </row>
    <row r="380" spans="1:13" ht="15.5" x14ac:dyDescent="0.35">
      <c r="A380" s="171" t="s">
        <v>208</v>
      </c>
      <c r="B380" s="170" t="s">
        <v>46</v>
      </c>
      <c r="C380" s="170" t="s">
        <v>49</v>
      </c>
      <c r="D380" s="160" t="s">
        <v>303</v>
      </c>
      <c r="E380" s="20"/>
      <c r="F380" s="20"/>
      <c r="G380" s="4">
        <v>29.512</v>
      </c>
      <c r="H380" s="4">
        <v>26.356999999999999</v>
      </c>
      <c r="I380" s="22">
        <f>SUM(G380:H380)</f>
        <v>55.869</v>
      </c>
      <c r="J380" s="16"/>
      <c r="K380" s="16"/>
      <c r="L380" s="7">
        <f>SUM(J380:K380)</f>
        <v>0</v>
      </c>
      <c r="M380" s="260">
        <v>0</v>
      </c>
    </row>
    <row r="381" spans="1:13" ht="15.5" x14ac:dyDescent="0.35">
      <c r="A381" s="171"/>
      <c r="B381" s="170"/>
      <c r="C381" s="170"/>
      <c r="D381" s="160"/>
      <c r="E381" s="20"/>
      <c r="F381" s="20"/>
      <c r="G381" s="4"/>
      <c r="H381" s="4"/>
      <c r="I381" s="22"/>
      <c r="J381" s="16"/>
      <c r="K381" s="16"/>
      <c r="L381" s="7"/>
      <c r="M381" s="260"/>
    </row>
    <row r="382" spans="1:13" ht="15.5" x14ac:dyDescent="0.35">
      <c r="A382" s="220" t="s">
        <v>208</v>
      </c>
      <c r="B382" s="221" t="s">
        <v>46</v>
      </c>
      <c r="C382" s="302" t="s">
        <v>57</v>
      </c>
      <c r="D382" s="222" t="s">
        <v>242</v>
      </c>
      <c r="E382" s="218"/>
      <c r="F382" s="218"/>
      <c r="G382" s="223">
        <v>23.497</v>
      </c>
      <c r="H382" s="223">
        <v>18.068000000000001</v>
      </c>
      <c r="I382" s="224">
        <f>SUM(G382:H382)</f>
        <v>41.564999999999998</v>
      </c>
      <c r="J382" s="226"/>
      <c r="K382" s="226"/>
      <c r="L382" s="224">
        <f>SUM(J382:K382)</f>
        <v>0</v>
      </c>
      <c r="M382" s="260"/>
    </row>
    <row r="383" spans="1:13" ht="15.5" x14ac:dyDescent="0.35">
      <c r="A383" s="220" t="s">
        <v>208</v>
      </c>
      <c r="B383" s="221" t="s">
        <v>46</v>
      </c>
      <c r="C383" s="308" t="s">
        <v>168</v>
      </c>
      <c r="D383" s="222" t="s">
        <v>242</v>
      </c>
      <c r="E383" s="226"/>
      <c r="F383" s="226"/>
      <c r="G383" s="224">
        <v>100</v>
      </c>
      <c r="H383" s="224">
        <v>100</v>
      </c>
      <c r="I383" s="224">
        <f>SUM(G383:H383)</f>
        <v>200</v>
      </c>
      <c r="J383" s="226"/>
      <c r="K383" s="226"/>
      <c r="L383" s="224">
        <f>SUM(J383:K383)</f>
        <v>0</v>
      </c>
      <c r="M383" s="260">
        <v>0</v>
      </c>
    </row>
    <row r="384" spans="1:13" ht="15.5" x14ac:dyDescent="0.35">
      <c r="A384" s="220"/>
      <c r="B384" s="221"/>
      <c r="C384" s="308"/>
      <c r="D384" s="222"/>
      <c r="E384" s="226"/>
      <c r="F384" s="226"/>
      <c r="G384" s="224"/>
      <c r="H384" s="224"/>
      <c r="I384" s="224"/>
      <c r="J384" s="226"/>
      <c r="K384" s="226"/>
      <c r="L384" s="224"/>
      <c r="M384" s="260"/>
    </row>
    <row r="385" spans="1:13" ht="15.5" x14ac:dyDescent="0.35">
      <c r="A385" s="220" t="s">
        <v>208</v>
      </c>
      <c r="B385" s="221" t="s">
        <v>46</v>
      </c>
      <c r="C385" s="308" t="s">
        <v>168</v>
      </c>
      <c r="D385" s="222" t="s">
        <v>154</v>
      </c>
      <c r="E385" s="226"/>
      <c r="F385" s="226"/>
      <c r="G385" s="224">
        <v>100</v>
      </c>
      <c r="H385" s="224">
        <v>100</v>
      </c>
      <c r="I385" s="224">
        <f>SUM(G385:H385)</f>
        <v>200</v>
      </c>
      <c r="J385" s="226"/>
      <c r="K385" s="226"/>
      <c r="L385" s="224">
        <f>SUM(J385:K385)</f>
        <v>0</v>
      </c>
      <c r="M385" s="260"/>
    </row>
    <row r="386" spans="1:13" ht="15.5" x14ac:dyDescent="0.35">
      <c r="A386" s="171" t="s">
        <v>208</v>
      </c>
      <c r="B386" s="170" t="s">
        <v>46</v>
      </c>
      <c r="C386" s="170" t="s">
        <v>51</v>
      </c>
      <c r="D386" s="160" t="s">
        <v>154</v>
      </c>
      <c r="E386" s="16"/>
      <c r="F386" s="16"/>
      <c r="G386" s="4">
        <v>16.14</v>
      </c>
      <c r="H386" s="4">
        <v>12.05</v>
      </c>
      <c r="I386" s="22">
        <f>SUM(G386:H386)</f>
        <v>28.19</v>
      </c>
      <c r="J386" s="16"/>
      <c r="K386" s="16"/>
      <c r="L386" s="22">
        <f>SUM(J386:K386)</f>
        <v>0</v>
      </c>
      <c r="M386" s="260"/>
    </row>
    <row r="387" spans="1:13" ht="15.5" x14ac:dyDescent="0.35">
      <c r="A387" s="171" t="s">
        <v>208</v>
      </c>
      <c r="B387" s="170" t="s">
        <v>46</v>
      </c>
      <c r="C387" s="170" t="s">
        <v>49</v>
      </c>
      <c r="D387" s="160" t="s">
        <v>154</v>
      </c>
      <c r="E387" s="20"/>
      <c r="F387" s="20"/>
      <c r="G387" s="4">
        <v>29.992999999999999</v>
      </c>
      <c r="H387" s="4">
        <v>24.606999999999999</v>
      </c>
      <c r="I387" s="22">
        <f>SUM(G387:H387)</f>
        <v>54.599999999999994</v>
      </c>
      <c r="J387" s="16"/>
      <c r="K387" s="16"/>
      <c r="L387" s="7">
        <f>SUM(J387:K387)</f>
        <v>0</v>
      </c>
      <c r="M387" s="260">
        <v>0</v>
      </c>
    </row>
    <row r="388" spans="1:13" ht="15.5" x14ac:dyDescent="0.35">
      <c r="A388" s="171"/>
      <c r="B388" s="170"/>
      <c r="C388" s="170"/>
      <c r="D388" s="160"/>
      <c r="E388" s="20"/>
      <c r="F388" s="20"/>
      <c r="G388" s="4"/>
      <c r="H388" s="4"/>
      <c r="I388" s="22"/>
      <c r="J388" s="16"/>
      <c r="K388" s="16"/>
      <c r="L388" s="7"/>
      <c r="M388" s="260"/>
    </row>
    <row r="389" spans="1:13" ht="15.5" x14ac:dyDescent="0.35">
      <c r="A389" s="220" t="s">
        <v>211</v>
      </c>
      <c r="B389" s="221" t="s">
        <v>46</v>
      </c>
      <c r="C389" s="302" t="s">
        <v>57</v>
      </c>
      <c r="D389" s="222" t="s">
        <v>175</v>
      </c>
      <c r="E389" s="218"/>
      <c r="F389" s="218"/>
      <c r="G389" s="223">
        <v>17.129000000000001</v>
      </c>
      <c r="H389" s="223">
        <v>16.234000000000002</v>
      </c>
      <c r="I389" s="224">
        <f>SUM(G389:H389)</f>
        <v>33.363</v>
      </c>
      <c r="J389" s="226"/>
      <c r="K389" s="226"/>
      <c r="L389" s="224">
        <f>SUM(J389:K389)</f>
        <v>0</v>
      </c>
      <c r="M389" s="260"/>
    </row>
    <row r="390" spans="1:13" ht="15.5" x14ac:dyDescent="0.35">
      <c r="A390" s="220" t="s">
        <v>211</v>
      </c>
      <c r="B390" s="221" t="s">
        <v>46</v>
      </c>
      <c r="C390" s="308" t="s">
        <v>168</v>
      </c>
      <c r="D390" s="222" t="s">
        <v>175</v>
      </c>
      <c r="E390" s="226"/>
      <c r="F390" s="226"/>
      <c r="G390" s="224">
        <v>100</v>
      </c>
      <c r="H390" s="224">
        <v>100</v>
      </c>
      <c r="I390" s="224">
        <f>SUM(G390:H390)</f>
        <v>200</v>
      </c>
      <c r="J390" s="226"/>
      <c r="K390" s="226"/>
      <c r="L390" s="224">
        <f>SUM(J390:K390)</f>
        <v>0</v>
      </c>
      <c r="M390" s="260"/>
    </row>
    <row r="391" spans="1:13" ht="15.5" x14ac:dyDescent="0.35">
      <c r="A391" s="171" t="s">
        <v>211</v>
      </c>
      <c r="B391" s="170" t="s">
        <v>46</v>
      </c>
      <c r="C391" s="170" t="s">
        <v>51</v>
      </c>
      <c r="D391" s="160" t="s">
        <v>175</v>
      </c>
      <c r="E391" s="16"/>
      <c r="F391" s="16"/>
      <c r="G391" s="4">
        <v>9.06</v>
      </c>
      <c r="H391" s="4">
        <v>11.93</v>
      </c>
      <c r="I391" s="22">
        <f>SUM(G391:H391)</f>
        <v>20.990000000000002</v>
      </c>
      <c r="J391" s="206">
        <v>10</v>
      </c>
      <c r="K391" s="206">
        <v>1</v>
      </c>
      <c r="L391" s="22">
        <f>SUM(J391:K391)</f>
        <v>11</v>
      </c>
      <c r="M391" s="260"/>
    </row>
    <row r="392" spans="1:13" ht="15.5" x14ac:dyDescent="0.35">
      <c r="A392" s="167" t="s">
        <v>173</v>
      </c>
      <c r="B392" s="167" t="s">
        <v>46</v>
      </c>
      <c r="C392" s="167" t="s">
        <v>50</v>
      </c>
      <c r="D392" s="147" t="s">
        <v>175</v>
      </c>
      <c r="E392" s="20"/>
      <c r="F392" s="20"/>
      <c r="G392" s="16">
        <v>11.04</v>
      </c>
      <c r="H392" s="16">
        <v>100</v>
      </c>
      <c r="I392" s="16">
        <f>SUM(G392:H392)</f>
        <v>111.03999999999999</v>
      </c>
      <c r="J392" s="206">
        <v>9</v>
      </c>
      <c r="K392" s="20"/>
      <c r="L392" s="16">
        <f>SUM(J392:K392)</f>
        <v>9</v>
      </c>
      <c r="M392" s="260"/>
    </row>
    <row r="393" spans="1:13" ht="15.5" x14ac:dyDescent="0.35">
      <c r="A393" s="171" t="s">
        <v>211</v>
      </c>
      <c r="B393" s="170" t="s">
        <v>46</v>
      </c>
      <c r="C393" s="170" t="s">
        <v>49</v>
      </c>
      <c r="D393" s="160" t="s">
        <v>175</v>
      </c>
      <c r="E393" s="20"/>
      <c r="F393" s="20"/>
      <c r="G393" s="4">
        <v>23.760999999999999</v>
      </c>
      <c r="H393" s="4">
        <v>23.158000000000001</v>
      </c>
      <c r="I393" s="22">
        <f>SUM(G393:H393)</f>
        <v>46.918999999999997</v>
      </c>
      <c r="J393" s="16"/>
      <c r="K393" s="206">
        <v>2</v>
      </c>
      <c r="L393" s="7">
        <f>SUM(J393:K393)</f>
        <v>2</v>
      </c>
      <c r="M393" s="260">
        <v>22</v>
      </c>
    </row>
    <row r="394" spans="1:13" ht="15.5" x14ac:dyDescent="0.35">
      <c r="A394" s="171"/>
      <c r="B394" s="170"/>
      <c r="C394" s="170"/>
      <c r="D394" s="160"/>
      <c r="E394" s="20"/>
      <c r="F394" s="20"/>
      <c r="G394" s="4"/>
      <c r="H394" s="4"/>
      <c r="I394" s="22"/>
      <c r="J394" s="16"/>
      <c r="K394" s="206"/>
      <c r="L394" s="7">
        <f>SUM(L389:L393)</f>
        <v>22</v>
      </c>
      <c r="M394" s="260"/>
    </row>
    <row r="395" spans="1:13" ht="15.5" x14ac:dyDescent="0.35">
      <c r="A395" s="220" t="s">
        <v>208</v>
      </c>
      <c r="B395" s="221" t="s">
        <v>46</v>
      </c>
      <c r="C395" s="308" t="s">
        <v>168</v>
      </c>
      <c r="D395" s="222" t="s">
        <v>243</v>
      </c>
      <c r="E395" s="226"/>
      <c r="F395" s="226"/>
      <c r="G395" s="224">
        <v>100</v>
      </c>
      <c r="H395" s="224">
        <v>100</v>
      </c>
      <c r="I395" s="224">
        <f>SUM(G395:H395)</f>
        <v>200</v>
      </c>
      <c r="J395" s="226"/>
      <c r="K395" s="226"/>
      <c r="L395" s="224">
        <f>SUM(J395:K395)</f>
        <v>0</v>
      </c>
      <c r="M395" s="260"/>
    </row>
    <row r="396" spans="1:13" ht="15.5" x14ac:dyDescent="0.35">
      <c r="A396" s="171" t="s">
        <v>208</v>
      </c>
      <c r="B396" s="170" t="s">
        <v>46</v>
      </c>
      <c r="C396" s="170" t="s">
        <v>51</v>
      </c>
      <c r="D396" s="160" t="s">
        <v>243</v>
      </c>
      <c r="E396" s="16"/>
      <c r="F396" s="16"/>
      <c r="G396" s="4">
        <v>100</v>
      </c>
      <c r="H396" s="4">
        <v>12.39</v>
      </c>
      <c r="I396" s="22">
        <f>SUM(G396:H396)</f>
        <v>112.39</v>
      </c>
      <c r="J396" s="16"/>
      <c r="K396" s="16"/>
      <c r="L396" s="22">
        <f>SUM(J396:K396)</f>
        <v>0</v>
      </c>
      <c r="M396" s="260">
        <v>0</v>
      </c>
    </row>
    <row r="397" spans="1:13" ht="15.5" x14ac:dyDescent="0.35">
      <c r="A397" s="171"/>
      <c r="B397" s="170"/>
      <c r="C397" s="170"/>
      <c r="D397" s="160"/>
      <c r="E397" s="16"/>
      <c r="F397" s="16"/>
      <c r="G397" s="4"/>
      <c r="H397" s="4"/>
      <c r="I397" s="22"/>
      <c r="J397" s="16"/>
      <c r="K397" s="16"/>
      <c r="L397" s="22"/>
      <c r="M397" s="260"/>
    </row>
    <row r="398" spans="1:13" ht="15.5" x14ac:dyDescent="0.35">
      <c r="A398" s="220" t="s">
        <v>208</v>
      </c>
      <c r="B398" s="221" t="s">
        <v>46</v>
      </c>
      <c r="C398" s="302" t="s">
        <v>57</v>
      </c>
      <c r="D398" s="222" t="s">
        <v>304</v>
      </c>
      <c r="E398" s="218"/>
      <c r="F398" s="218"/>
      <c r="G398" s="223">
        <v>21.585000000000001</v>
      </c>
      <c r="H398" s="223">
        <v>21.39</v>
      </c>
      <c r="I398" s="224">
        <f>SUM(G398:H398)</f>
        <v>42.975000000000001</v>
      </c>
      <c r="J398" s="226"/>
      <c r="K398" s="226"/>
      <c r="L398" s="224">
        <f>SUM(J398:K398)</f>
        <v>0</v>
      </c>
      <c r="M398" s="260"/>
    </row>
    <row r="399" spans="1:13" ht="15.5" x14ac:dyDescent="0.35">
      <c r="A399" s="171" t="s">
        <v>208</v>
      </c>
      <c r="B399" s="170" t="s">
        <v>46</v>
      </c>
      <c r="C399" s="170" t="s">
        <v>51</v>
      </c>
      <c r="D399" s="160" t="s">
        <v>304</v>
      </c>
      <c r="E399" s="16"/>
      <c r="F399" s="16"/>
      <c r="G399" s="4">
        <v>100</v>
      </c>
      <c r="H399" s="4">
        <v>22.32</v>
      </c>
      <c r="I399" s="22">
        <f>SUM(G399:H399)</f>
        <v>122.32</v>
      </c>
      <c r="J399" s="16"/>
      <c r="K399" s="16"/>
      <c r="L399" s="22">
        <f>SUM(J399:K399)</f>
        <v>0</v>
      </c>
      <c r="M399" s="260">
        <v>0</v>
      </c>
    </row>
    <row r="400" spans="1:13" ht="15.5" x14ac:dyDescent="0.35">
      <c r="A400" s="171"/>
      <c r="B400" s="170"/>
      <c r="C400" s="170"/>
      <c r="D400" s="160"/>
      <c r="E400" s="16"/>
      <c r="F400" s="16"/>
      <c r="G400" s="4"/>
      <c r="H400" s="4"/>
      <c r="I400" s="22"/>
      <c r="J400" s="16"/>
      <c r="K400" s="16"/>
      <c r="L400" s="22"/>
      <c r="M400" s="260"/>
    </row>
    <row r="401" spans="1:13" ht="15.5" x14ac:dyDescent="0.35">
      <c r="A401" s="220" t="s">
        <v>208</v>
      </c>
      <c r="B401" s="221" t="s">
        <v>46</v>
      </c>
      <c r="C401" s="308" t="s">
        <v>168</v>
      </c>
      <c r="D401" s="222" t="s">
        <v>244</v>
      </c>
      <c r="E401" s="226"/>
      <c r="F401" s="226"/>
      <c r="G401" s="224">
        <v>100</v>
      </c>
      <c r="H401" s="224">
        <v>100</v>
      </c>
      <c r="I401" s="224">
        <f>SUM(G401:H401)</f>
        <v>200</v>
      </c>
      <c r="J401" s="226"/>
      <c r="K401" s="226"/>
      <c r="L401" s="224">
        <f>SUM(J401:K401)</f>
        <v>0</v>
      </c>
      <c r="M401" s="260"/>
    </row>
    <row r="402" spans="1:13" ht="15.5" x14ac:dyDescent="0.35">
      <c r="A402" s="171" t="s">
        <v>208</v>
      </c>
      <c r="B402" s="170" t="s">
        <v>46</v>
      </c>
      <c r="C402" s="170" t="s">
        <v>51</v>
      </c>
      <c r="D402" s="160" t="s">
        <v>244</v>
      </c>
      <c r="E402" s="16"/>
      <c r="F402" s="16"/>
      <c r="G402" s="4">
        <v>11.2</v>
      </c>
      <c r="H402" s="4">
        <v>11.21</v>
      </c>
      <c r="I402" s="22">
        <f>SUM(G402:H402)</f>
        <v>22.41</v>
      </c>
      <c r="J402" s="206">
        <v>7</v>
      </c>
      <c r="K402" s="206">
        <v>3</v>
      </c>
      <c r="L402" s="22">
        <f>SUM(J402:K402)</f>
        <v>10</v>
      </c>
      <c r="M402" s="260">
        <v>10</v>
      </c>
    </row>
    <row r="403" spans="1:13" ht="15.5" x14ac:dyDescent="0.35">
      <c r="A403" s="171"/>
      <c r="B403" s="170"/>
      <c r="C403" s="170"/>
      <c r="D403" s="160"/>
      <c r="E403" s="16"/>
      <c r="F403" s="16"/>
      <c r="G403" s="4"/>
      <c r="H403" s="4"/>
      <c r="I403" s="22"/>
      <c r="J403" s="206"/>
      <c r="K403" s="206"/>
      <c r="L403" s="22"/>
      <c r="M403" s="260"/>
    </row>
    <row r="404" spans="1:13" ht="15.5" x14ac:dyDescent="0.35">
      <c r="A404" s="220" t="s">
        <v>208</v>
      </c>
      <c r="B404" s="221" t="s">
        <v>46</v>
      </c>
      <c r="C404" s="308" t="s">
        <v>168</v>
      </c>
      <c r="D404" s="222" t="s">
        <v>245</v>
      </c>
      <c r="E404" s="226"/>
      <c r="F404" s="226"/>
      <c r="G404" s="251">
        <v>100</v>
      </c>
      <c r="H404" s="251">
        <v>100</v>
      </c>
      <c r="I404" s="251">
        <f>SUM(G404:H404)</f>
        <v>200</v>
      </c>
      <c r="J404" s="226"/>
      <c r="K404" s="226"/>
      <c r="L404" s="224">
        <f>SUM(J404:K404)</f>
        <v>0</v>
      </c>
      <c r="M404" s="260"/>
    </row>
    <row r="405" spans="1:13" ht="15.5" x14ac:dyDescent="0.35">
      <c r="A405" s="167" t="s">
        <v>171</v>
      </c>
      <c r="B405" s="167" t="s">
        <v>46</v>
      </c>
      <c r="C405" s="167" t="s">
        <v>50</v>
      </c>
      <c r="D405" s="147" t="s">
        <v>245</v>
      </c>
      <c r="E405" s="20"/>
      <c r="F405" s="20"/>
      <c r="G405" s="16">
        <v>100</v>
      </c>
      <c r="H405" s="16">
        <v>100</v>
      </c>
      <c r="I405" s="16">
        <f>SUM(G405:H405)</f>
        <v>200</v>
      </c>
      <c r="J405" s="20"/>
      <c r="K405" s="20"/>
      <c r="L405" s="16">
        <f>SUM(J405:K405)</f>
        <v>0</v>
      </c>
      <c r="M405" s="260">
        <v>0</v>
      </c>
    </row>
    <row r="406" spans="1:13" ht="15.5" x14ac:dyDescent="0.35">
      <c r="A406" s="167"/>
      <c r="B406" s="167"/>
      <c r="C406" s="167"/>
      <c r="D406" s="147"/>
      <c r="E406" s="20"/>
      <c r="F406" s="20"/>
      <c r="G406" s="16"/>
      <c r="H406" s="16"/>
      <c r="I406" s="16"/>
      <c r="J406" s="20"/>
      <c r="K406" s="20"/>
      <c r="L406" s="16"/>
      <c r="M406" s="260"/>
    </row>
    <row r="407" spans="1:13" ht="15.5" x14ac:dyDescent="0.35">
      <c r="A407" s="220" t="s">
        <v>208</v>
      </c>
      <c r="B407" s="221" t="s">
        <v>46</v>
      </c>
      <c r="C407" s="302" t="s">
        <v>57</v>
      </c>
      <c r="D407" s="222" t="s">
        <v>305</v>
      </c>
      <c r="E407" s="218"/>
      <c r="F407" s="218"/>
      <c r="G407" s="223">
        <v>16.934999999999999</v>
      </c>
      <c r="H407" s="223">
        <v>17.582999999999998</v>
      </c>
      <c r="I407" s="224">
        <f>SUM(G407:H407)</f>
        <v>34.518000000000001</v>
      </c>
      <c r="J407" s="218"/>
      <c r="K407" s="218"/>
      <c r="L407" s="224">
        <f>SUM(J407:K407)</f>
        <v>0</v>
      </c>
      <c r="M407" s="260">
        <v>0</v>
      </c>
    </row>
    <row r="408" spans="1:13" ht="15.5" x14ac:dyDescent="0.35">
      <c r="A408" s="220"/>
      <c r="B408" s="221"/>
      <c r="C408" s="302"/>
      <c r="D408" s="222"/>
      <c r="E408" s="218"/>
      <c r="F408" s="218"/>
      <c r="G408" s="223"/>
      <c r="H408" s="223"/>
      <c r="I408" s="224"/>
      <c r="J408" s="218"/>
      <c r="K408" s="218"/>
      <c r="L408" s="224"/>
      <c r="M408" s="260"/>
    </row>
    <row r="409" spans="1:13" ht="15.5" x14ac:dyDescent="0.35">
      <c r="A409" s="220" t="s">
        <v>210</v>
      </c>
      <c r="B409" s="229" t="s">
        <v>46</v>
      </c>
      <c r="C409" s="304" t="s">
        <v>57</v>
      </c>
      <c r="D409" s="222" t="s">
        <v>246</v>
      </c>
      <c r="E409" s="218"/>
      <c r="F409" s="218"/>
      <c r="G409" s="223">
        <v>19.033999999999999</v>
      </c>
      <c r="H409" s="223">
        <v>18.143000000000001</v>
      </c>
      <c r="I409" s="224">
        <f>SUM(G409:H409)</f>
        <v>37.177</v>
      </c>
      <c r="J409" s="218"/>
      <c r="K409" s="218"/>
      <c r="L409" s="224">
        <f>SUM(J409:K409)</f>
        <v>0</v>
      </c>
      <c r="M409" s="260"/>
    </row>
    <row r="410" spans="1:13" ht="15.5" x14ac:dyDescent="0.35">
      <c r="A410" s="220" t="s">
        <v>210</v>
      </c>
      <c r="B410" s="221" t="s">
        <v>46</v>
      </c>
      <c r="C410" s="308" t="s">
        <v>168</v>
      </c>
      <c r="D410" s="222" t="s">
        <v>246</v>
      </c>
      <c r="E410" s="226"/>
      <c r="F410" s="226"/>
      <c r="G410" s="251">
        <v>100</v>
      </c>
      <c r="H410" s="251">
        <v>26.1</v>
      </c>
      <c r="I410" s="251">
        <f>SUM(G410:H410)</f>
        <v>126.1</v>
      </c>
      <c r="J410" s="226"/>
      <c r="K410" s="226"/>
      <c r="L410" s="224">
        <f>SUM(J410:K410)</f>
        <v>0</v>
      </c>
      <c r="M410" s="260"/>
    </row>
    <row r="411" spans="1:13" ht="15.5" x14ac:dyDescent="0.35">
      <c r="A411" s="171" t="s">
        <v>210</v>
      </c>
      <c r="B411" s="170" t="s">
        <v>46</v>
      </c>
      <c r="C411" s="170" t="s">
        <v>51</v>
      </c>
      <c r="D411" s="160" t="s">
        <v>246</v>
      </c>
      <c r="E411" s="16"/>
      <c r="F411" s="16"/>
      <c r="G411" s="4">
        <v>13.83</v>
      </c>
      <c r="H411" s="4">
        <v>10.94</v>
      </c>
      <c r="I411" s="22">
        <f>SUM(G411:H411)</f>
        <v>24.77</v>
      </c>
      <c r="J411" s="206">
        <v>1</v>
      </c>
      <c r="K411" s="206">
        <v>5</v>
      </c>
      <c r="L411" s="22">
        <f>SUM(J411:K411)</f>
        <v>6</v>
      </c>
      <c r="M411" s="260"/>
    </row>
    <row r="412" spans="1:13" ht="15.5" x14ac:dyDescent="0.35">
      <c r="A412" s="167" t="s">
        <v>174</v>
      </c>
      <c r="B412" s="168" t="s">
        <v>46</v>
      </c>
      <c r="C412" s="168" t="s">
        <v>50</v>
      </c>
      <c r="D412" s="149" t="s">
        <v>246</v>
      </c>
      <c r="E412" s="105"/>
      <c r="F412" s="105"/>
      <c r="G412" s="7">
        <v>100</v>
      </c>
      <c r="H412" s="7">
        <v>100</v>
      </c>
      <c r="I412" s="7">
        <f>SUM(G412:H412)</f>
        <v>200</v>
      </c>
      <c r="J412" s="20"/>
      <c r="K412" s="20"/>
      <c r="L412" s="7">
        <f>SUM(J412:K412)</f>
        <v>0</v>
      </c>
      <c r="M412" s="260"/>
    </row>
    <row r="413" spans="1:13" ht="15.5" x14ac:dyDescent="0.35">
      <c r="A413" s="171" t="s">
        <v>210</v>
      </c>
      <c r="B413" s="170" t="s">
        <v>46</v>
      </c>
      <c r="C413" s="170" t="s">
        <v>49</v>
      </c>
      <c r="D413" s="160" t="s">
        <v>246</v>
      </c>
      <c r="E413" s="20"/>
      <c r="F413" s="20"/>
      <c r="G413" s="4">
        <v>25.213999999999999</v>
      </c>
      <c r="H413" s="4">
        <v>26.393999999999998</v>
      </c>
      <c r="I413" s="22">
        <f>SUM(G413:H413)</f>
        <v>51.607999999999997</v>
      </c>
      <c r="J413" s="16"/>
      <c r="K413" s="16"/>
      <c r="L413" s="7">
        <f>SUM(J413:K413)</f>
        <v>0</v>
      </c>
      <c r="M413" s="260">
        <v>6</v>
      </c>
    </row>
    <row r="414" spans="1:13" ht="15.5" x14ac:dyDescent="0.35">
      <c r="A414" s="171"/>
      <c r="B414" s="170"/>
      <c r="C414" s="170"/>
      <c r="D414" s="160"/>
      <c r="E414" s="20"/>
      <c r="F414" s="20"/>
      <c r="G414" s="4"/>
      <c r="H414" s="4"/>
      <c r="I414" s="22"/>
      <c r="J414" s="16"/>
      <c r="K414" s="16"/>
      <c r="L414" s="7"/>
      <c r="M414" s="260"/>
    </row>
    <row r="415" spans="1:13" ht="15.5" x14ac:dyDescent="0.35">
      <c r="A415" s="220" t="s">
        <v>210</v>
      </c>
      <c r="B415" s="221" t="s">
        <v>46</v>
      </c>
      <c r="C415" s="302" t="s">
        <v>57</v>
      </c>
      <c r="D415" s="222" t="s">
        <v>247</v>
      </c>
      <c r="E415" s="218"/>
      <c r="F415" s="218"/>
      <c r="G415" s="223">
        <v>18.532</v>
      </c>
      <c r="H415" s="223">
        <v>18.172999999999998</v>
      </c>
      <c r="I415" s="224">
        <f>SUM(G415:H415)</f>
        <v>36.704999999999998</v>
      </c>
      <c r="J415" s="226"/>
      <c r="K415" s="226"/>
      <c r="L415" s="224">
        <f>SUM(J415:K415)</f>
        <v>0</v>
      </c>
      <c r="M415" s="260"/>
    </row>
    <row r="416" spans="1:13" ht="15.5" x14ac:dyDescent="0.35">
      <c r="A416" s="220" t="s">
        <v>210</v>
      </c>
      <c r="B416" s="221" t="s">
        <v>46</v>
      </c>
      <c r="C416" s="308" t="s">
        <v>168</v>
      </c>
      <c r="D416" s="222" t="s">
        <v>247</v>
      </c>
      <c r="E416" s="226"/>
      <c r="F416" s="226"/>
      <c r="G416" s="251">
        <v>100</v>
      </c>
      <c r="H416" s="251">
        <v>100</v>
      </c>
      <c r="I416" s="251">
        <f>SUM(G416:H416)</f>
        <v>200</v>
      </c>
      <c r="J416" s="226"/>
      <c r="K416" s="226"/>
      <c r="L416" s="224">
        <f>SUM(J416:K416)</f>
        <v>0</v>
      </c>
      <c r="M416" s="260"/>
    </row>
    <row r="417" spans="1:13" ht="15.5" x14ac:dyDescent="0.35">
      <c r="A417" s="171" t="s">
        <v>210</v>
      </c>
      <c r="B417" s="170" t="s">
        <v>46</v>
      </c>
      <c r="C417" s="170" t="s">
        <v>51</v>
      </c>
      <c r="D417" s="160" t="s">
        <v>247</v>
      </c>
      <c r="E417" s="16"/>
      <c r="F417" s="16"/>
      <c r="G417" s="4">
        <v>25.09</v>
      </c>
      <c r="H417" s="4">
        <v>22.15</v>
      </c>
      <c r="I417" s="22">
        <f>SUM(G417:H417)</f>
        <v>47.239999999999995</v>
      </c>
      <c r="J417" s="16"/>
      <c r="K417" s="16"/>
      <c r="L417" s="22">
        <f>SUM(J417:K417)</f>
        <v>0</v>
      </c>
      <c r="M417" s="260"/>
    </row>
    <row r="418" spans="1:13" ht="15.5" x14ac:dyDescent="0.35">
      <c r="A418" s="171" t="s">
        <v>210</v>
      </c>
      <c r="B418" s="170" t="s">
        <v>46</v>
      </c>
      <c r="C418" s="170" t="s">
        <v>49</v>
      </c>
      <c r="D418" s="160" t="s">
        <v>247</v>
      </c>
      <c r="E418" s="20"/>
      <c r="F418" s="20"/>
      <c r="G418" s="4">
        <v>27.786000000000001</v>
      </c>
      <c r="H418" s="4">
        <v>29.007999999999999</v>
      </c>
      <c r="I418" s="22">
        <f>SUM(G418:H418)</f>
        <v>56.793999999999997</v>
      </c>
      <c r="J418" s="16"/>
      <c r="K418" s="16"/>
      <c r="L418" s="7">
        <f>SUM(J418:K418)</f>
        <v>0</v>
      </c>
      <c r="M418" s="260">
        <v>0</v>
      </c>
    </row>
    <row r="419" spans="1:13" ht="15.5" x14ac:dyDescent="0.35">
      <c r="A419" s="171"/>
      <c r="B419" s="170"/>
      <c r="C419" s="170"/>
      <c r="D419" s="160"/>
      <c r="E419" s="20"/>
      <c r="F419" s="20"/>
      <c r="G419" s="4"/>
      <c r="H419" s="4"/>
      <c r="I419" s="22"/>
      <c r="J419" s="16"/>
      <c r="K419" s="16"/>
      <c r="L419" s="7"/>
      <c r="M419" s="260"/>
    </row>
    <row r="420" spans="1:13" ht="15.5" x14ac:dyDescent="0.35">
      <c r="A420" s="220" t="s">
        <v>208</v>
      </c>
      <c r="B420" s="221" t="s">
        <v>46</v>
      </c>
      <c r="C420" s="302" t="s">
        <v>57</v>
      </c>
      <c r="D420" s="222" t="s">
        <v>306</v>
      </c>
      <c r="E420" s="218"/>
      <c r="F420" s="218"/>
      <c r="G420" s="223">
        <v>28.599</v>
      </c>
      <c r="H420" s="223">
        <v>100</v>
      </c>
      <c r="I420" s="224">
        <f>SUM(G420:H420)</f>
        <v>128.59899999999999</v>
      </c>
      <c r="J420" s="226"/>
      <c r="K420" s="226"/>
      <c r="L420" s="224">
        <f>SUM(J420:K420)</f>
        <v>0</v>
      </c>
      <c r="M420" s="260"/>
    </row>
    <row r="421" spans="1:13" ht="15.5" x14ac:dyDescent="0.35">
      <c r="A421" s="171" t="s">
        <v>208</v>
      </c>
      <c r="B421" s="170" t="s">
        <v>46</v>
      </c>
      <c r="C421" s="170" t="s">
        <v>49</v>
      </c>
      <c r="D421" s="160" t="s">
        <v>306</v>
      </c>
      <c r="E421" s="20"/>
      <c r="F421" s="20"/>
      <c r="G421" s="4">
        <v>28.611000000000001</v>
      </c>
      <c r="H421" s="4">
        <v>100</v>
      </c>
      <c r="I421" s="22">
        <f>SUM(G421:H421)</f>
        <v>128.61099999999999</v>
      </c>
      <c r="J421" s="16"/>
      <c r="K421" s="16"/>
      <c r="L421" s="7">
        <f>SUM(J421:K421)</f>
        <v>0</v>
      </c>
      <c r="M421" s="260">
        <v>0</v>
      </c>
    </row>
    <row r="422" spans="1:13" ht="15.5" x14ac:dyDescent="0.35">
      <c r="A422" s="171"/>
      <c r="B422" s="170"/>
      <c r="C422" s="170"/>
      <c r="D422" s="160"/>
      <c r="E422" s="20"/>
      <c r="F422" s="20"/>
      <c r="G422" s="4"/>
      <c r="H422" s="4"/>
      <c r="I422" s="22"/>
      <c r="J422" s="16"/>
      <c r="K422" s="16"/>
      <c r="L422" s="7"/>
      <c r="M422" s="260"/>
    </row>
    <row r="423" spans="1:13" ht="15.5" x14ac:dyDescent="0.35">
      <c r="A423" s="220" t="s">
        <v>208</v>
      </c>
      <c r="B423" s="221" t="s">
        <v>46</v>
      </c>
      <c r="C423" s="302" t="s">
        <v>57</v>
      </c>
      <c r="D423" s="222" t="s">
        <v>307</v>
      </c>
      <c r="E423" s="218"/>
      <c r="F423" s="218"/>
      <c r="G423" s="223">
        <v>18.792000000000002</v>
      </c>
      <c r="H423" s="223">
        <v>21.12</v>
      </c>
      <c r="I423" s="224">
        <f>SUM(G423:H423)</f>
        <v>39.912000000000006</v>
      </c>
      <c r="J423" s="226"/>
      <c r="K423" s="226"/>
      <c r="L423" s="224">
        <f>SUM(J423:K423)</f>
        <v>0</v>
      </c>
      <c r="M423" s="260">
        <v>0</v>
      </c>
    </row>
    <row r="424" spans="1:13" ht="15.5" x14ac:dyDescent="0.35">
      <c r="A424" s="220"/>
      <c r="B424" s="221"/>
      <c r="C424" s="302"/>
      <c r="D424" s="222"/>
      <c r="E424" s="218"/>
      <c r="F424" s="218"/>
      <c r="G424" s="223"/>
      <c r="H424" s="223"/>
      <c r="I424" s="224"/>
      <c r="J424" s="226"/>
      <c r="K424" s="226"/>
      <c r="L424" s="224"/>
      <c r="M424" s="260"/>
    </row>
    <row r="425" spans="1:13" ht="15.5" x14ac:dyDescent="0.35">
      <c r="A425" s="220" t="s">
        <v>210</v>
      </c>
      <c r="B425" s="221" t="s">
        <v>46</v>
      </c>
      <c r="C425" s="302" t="s">
        <v>57</v>
      </c>
      <c r="D425" s="222" t="s">
        <v>440</v>
      </c>
      <c r="E425" s="218"/>
      <c r="F425" s="218"/>
      <c r="G425" s="223">
        <v>17.276</v>
      </c>
      <c r="H425" s="223">
        <v>16.928000000000001</v>
      </c>
      <c r="I425" s="224">
        <f>SUM(G425:H425)</f>
        <v>34.204000000000001</v>
      </c>
      <c r="J425" s="226"/>
      <c r="K425" s="226"/>
      <c r="L425" s="224">
        <f>SUM(J425:K425)</f>
        <v>0</v>
      </c>
      <c r="M425" s="260"/>
    </row>
    <row r="426" spans="1:13" ht="15.5" x14ac:dyDescent="0.35">
      <c r="A426" s="171" t="s">
        <v>210</v>
      </c>
      <c r="B426" s="170" t="s">
        <v>46</v>
      </c>
      <c r="C426" s="170" t="s">
        <v>49</v>
      </c>
      <c r="D426" s="160" t="s">
        <v>308</v>
      </c>
      <c r="E426" s="20"/>
      <c r="F426" s="20"/>
      <c r="G426" s="4">
        <v>100</v>
      </c>
      <c r="H426" s="4">
        <v>33.912999999999997</v>
      </c>
      <c r="I426" s="22">
        <f>SUM(G426:H426)</f>
        <v>133.91300000000001</v>
      </c>
      <c r="J426" s="16"/>
      <c r="K426" s="16"/>
      <c r="L426" s="7">
        <f>SUM(J426:K426)</f>
        <v>0</v>
      </c>
      <c r="M426" s="260">
        <v>0</v>
      </c>
    </row>
    <row r="427" spans="1:13" ht="15.5" x14ac:dyDescent="0.35">
      <c r="A427" s="171"/>
      <c r="B427" s="170"/>
      <c r="C427" s="170"/>
      <c r="D427" s="160"/>
      <c r="E427" s="20"/>
      <c r="F427" s="20"/>
      <c r="G427" s="4"/>
      <c r="H427" s="4"/>
      <c r="I427" s="22"/>
      <c r="J427" s="16"/>
      <c r="K427" s="16"/>
      <c r="L427" s="7"/>
      <c r="M427" s="260"/>
    </row>
    <row r="428" spans="1:13" ht="15.5" x14ac:dyDescent="0.35">
      <c r="A428" s="220" t="s">
        <v>208</v>
      </c>
      <c r="B428" s="221" t="s">
        <v>46</v>
      </c>
      <c r="C428" s="308" t="s">
        <v>168</v>
      </c>
      <c r="D428" s="222" t="s">
        <v>248</v>
      </c>
      <c r="E428" s="226"/>
      <c r="F428" s="226"/>
      <c r="G428" s="251">
        <v>100</v>
      </c>
      <c r="H428" s="251">
        <v>3.12</v>
      </c>
      <c r="I428" s="251">
        <f>SUM(G428:H428)</f>
        <v>103.12</v>
      </c>
      <c r="J428" s="226"/>
      <c r="K428" s="225">
        <v>5</v>
      </c>
      <c r="L428" s="224">
        <f>SUM(J428:K428)</f>
        <v>5</v>
      </c>
      <c r="M428" s="260"/>
    </row>
    <row r="429" spans="1:13" ht="15.5" x14ac:dyDescent="0.35">
      <c r="A429" s="167" t="s">
        <v>171</v>
      </c>
      <c r="B429" s="168" t="s">
        <v>46</v>
      </c>
      <c r="C429" s="168" t="s">
        <v>50</v>
      </c>
      <c r="D429" s="145" t="s">
        <v>248</v>
      </c>
      <c r="E429" s="105"/>
      <c r="F429" s="105"/>
      <c r="G429" s="7">
        <v>100</v>
      </c>
      <c r="H429" s="7">
        <v>100</v>
      </c>
      <c r="I429" s="7">
        <f>SUM(G429:H429)</f>
        <v>200</v>
      </c>
      <c r="J429" s="20"/>
      <c r="K429" s="20"/>
      <c r="L429" s="7">
        <f>SUM(J429:K429)</f>
        <v>0</v>
      </c>
      <c r="M429" s="260">
        <v>5</v>
      </c>
    </row>
    <row r="430" spans="1:13" ht="15.5" x14ac:dyDescent="0.35">
      <c r="A430" s="167"/>
      <c r="B430" s="168"/>
      <c r="C430" s="168"/>
      <c r="D430" s="145"/>
      <c r="E430" s="105"/>
      <c r="F430" s="105"/>
      <c r="G430" s="7"/>
      <c r="H430" s="7"/>
      <c r="I430" s="7"/>
      <c r="J430" s="20"/>
      <c r="K430" s="20"/>
      <c r="L430" s="7"/>
      <c r="M430" s="260"/>
    </row>
    <row r="431" spans="1:13" ht="15.5" x14ac:dyDescent="0.35">
      <c r="A431" s="220" t="s">
        <v>211</v>
      </c>
      <c r="B431" s="221" t="s">
        <v>46</v>
      </c>
      <c r="C431" s="308" t="s">
        <v>168</v>
      </c>
      <c r="D431" s="222" t="s">
        <v>249</v>
      </c>
      <c r="E431" s="226"/>
      <c r="F431" s="226"/>
      <c r="G431" s="251">
        <v>100</v>
      </c>
      <c r="H431" s="251">
        <v>100</v>
      </c>
      <c r="I431" s="251">
        <f>SUM(G431:H431)</f>
        <v>200</v>
      </c>
      <c r="J431" s="226"/>
      <c r="K431" s="226"/>
      <c r="L431" s="224">
        <f>SUM(J431:K431)</f>
        <v>0</v>
      </c>
      <c r="M431" s="260"/>
    </row>
    <row r="432" spans="1:13" ht="15.5" x14ac:dyDescent="0.35">
      <c r="A432" s="171" t="s">
        <v>211</v>
      </c>
      <c r="B432" s="170" t="s">
        <v>46</v>
      </c>
      <c r="C432" s="170" t="s">
        <v>51</v>
      </c>
      <c r="D432" s="160" t="s">
        <v>249</v>
      </c>
      <c r="E432" s="16"/>
      <c r="F432" s="16"/>
      <c r="G432" s="4">
        <v>100</v>
      </c>
      <c r="H432" s="4">
        <v>11.37</v>
      </c>
      <c r="I432" s="22">
        <f>SUM(G432:H432)</f>
        <v>111.37</v>
      </c>
      <c r="J432" s="16"/>
      <c r="K432" s="206">
        <v>2</v>
      </c>
      <c r="L432" s="22">
        <f>SUM(J432:K432)</f>
        <v>2</v>
      </c>
      <c r="M432" s="260"/>
    </row>
    <row r="433" spans="1:13" ht="15.5" x14ac:dyDescent="0.35">
      <c r="A433" s="167" t="s">
        <v>173</v>
      </c>
      <c r="B433" s="168" t="s">
        <v>46</v>
      </c>
      <c r="C433" s="168" t="s">
        <v>50</v>
      </c>
      <c r="D433" s="145" t="s">
        <v>249</v>
      </c>
      <c r="E433" s="105"/>
      <c r="F433" s="105"/>
      <c r="G433" s="7">
        <v>11.8</v>
      </c>
      <c r="H433" s="7">
        <v>100</v>
      </c>
      <c r="I433" s="7">
        <f>SUM(G433:H433)</f>
        <v>111.8</v>
      </c>
      <c r="J433" s="206">
        <v>8</v>
      </c>
      <c r="K433" s="20"/>
      <c r="L433" s="7">
        <f>SUM(J433:K433)</f>
        <v>8</v>
      </c>
      <c r="M433" s="260">
        <v>10</v>
      </c>
    </row>
    <row r="434" spans="1:13" ht="15.5" x14ac:dyDescent="0.35">
      <c r="A434" s="167"/>
      <c r="B434" s="168"/>
      <c r="C434" s="168"/>
      <c r="D434" s="145"/>
      <c r="E434" s="105"/>
      <c r="F434" s="105"/>
      <c r="G434" s="7"/>
      <c r="H434" s="7"/>
      <c r="I434" s="7"/>
      <c r="J434" s="206"/>
      <c r="K434" s="20"/>
      <c r="L434" s="7"/>
      <c r="M434" s="260"/>
    </row>
    <row r="435" spans="1:13" ht="15.5" x14ac:dyDescent="0.35">
      <c r="A435" s="220" t="s">
        <v>208</v>
      </c>
      <c r="B435" s="221" t="s">
        <v>46</v>
      </c>
      <c r="C435" s="302" t="s">
        <v>57</v>
      </c>
      <c r="D435" s="222" t="s">
        <v>309</v>
      </c>
      <c r="E435" s="218"/>
      <c r="F435" s="218"/>
      <c r="G435" s="223">
        <v>21.693999999999999</v>
      </c>
      <c r="H435" s="223">
        <v>21.588999999999999</v>
      </c>
      <c r="I435" s="224">
        <f>SUM(G435:H435)</f>
        <v>43.283000000000001</v>
      </c>
      <c r="J435" s="226"/>
      <c r="K435" s="226"/>
      <c r="L435" s="224">
        <f>SUM(J435:K435)</f>
        <v>0</v>
      </c>
      <c r="M435" s="260"/>
    </row>
    <row r="436" spans="1:13" ht="15.5" x14ac:dyDescent="0.35">
      <c r="A436" s="171" t="s">
        <v>208</v>
      </c>
      <c r="B436" s="170" t="s">
        <v>46</v>
      </c>
      <c r="C436" s="170" t="s">
        <v>49</v>
      </c>
      <c r="D436" s="160" t="s">
        <v>309</v>
      </c>
      <c r="E436" s="20"/>
      <c r="F436" s="20"/>
      <c r="G436" s="4">
        <v>30.527999999999999</v>
      </c>
      <c r="H436" s="4">
        <v>23.183</v>
      </c>
      <c r="I436" s="22">
        <f>SUM(G436:H436)</f>
        <v>53.710999999999999</v>
      </c>
      <c r="J436" s="16"/>
      <c r="K436" s="206">
        <v>1</v>
      </c>
      <c r="L436" s="7">
        <f>SUM(J436:K436)</f>
        <v>1</v>
      </c>
      <c r="M436" s="260">
        <v>1</v>
      </c>
    </row>
    <row r="437" spans="1:13" ht="15.5" x14ac:dyDescent="0.35">
      <c r="A437" s="171"/>
      <c r="B437" s="170"/>
      <c r="C437" s="170"/>
      <c r="D437" s="160"/>
      <c r="E437" s="20"/>
      <c r="F437" s="20"/>
      <c r="G437" s="4"/>
      <c r="H437" s="4"/>
      <c r="I437" s="22"/>
      <c r="J437" s="16"/>
      <c r="K437" s="206"/>
      <c r="L437" s="7"/>
      <c r="M437" s="260"/>
    </row>
    <row r="438" spans="1:13" ht="15.5" x14ac:dyDescent="0.35">
      <c r="A438" s="220" t="s">
        <v>208</v>
      </c>
      <c r="B438" s="221" t="s">
        <v>46</v>
      </c>
      <c r="C438" s="302" t="s">
        <v>57</v>
      </c>
      <c r="D438" s="222" t="s">
        <v>310</v>
      </c>
      <c r="E438" s="218"/>
      <c r="F438" s="218"/>
      <c r="G438" s="223">
        <v>26.853999999999999</v>
      </c>
      <c r="H438" s="223">
        <v>22.411000000000001</v>
      </c>
      <c r="I438" s="224">
        <f>SUM(G438:H438)</f>
        <v>49.265000000000001</v>
      </c>
      <c r="J438" s="226"/>
      <c r="K438" s="226"/>
      <c r="L438" s="224">
        <f>SUM(J438:K438)</f>
        <v>0</v>
      </c>
      <c r="M438" s="260">
        <v>0</v>
      </c>
    </row>
    <row r="439" spans="1:13" ht="15.5" x14ac:dyDescent="0.35">
      <c r="A439" s="220"/>
      <c r="B439" s="221"/>
      <c r="C439" s="302"/>
      <c r="D439" s="222"/>
      <c r="E439" s="218"/>
      <c r="F439" s="218"/>
      <c r="G439" s="223"/>
      <c r="H439" s="223"/>
      <c r="I439" s="224"/>
      <c r="J439" s="226"/>
      <c r="K439" s="226"/>
      <c r="L439" s="224"/>
      <c r="M439" s="260"/>
    </row>
    <row r="440" spans="1:13" ht="15.5" x14ac:dyDescent="0.35">
      <c r="A440" s="220" t="s">
        <v>208</v>
      </c>
      <c r="B440" s="221" t="s">
        <v>46</v>
      </c>
      <c r="C440" s="302" t="s">
        <v>57</v>
      </c>
      <c r="D440" s="222" t="s">
        <v>438</v>
      </c>
      <c r="E440" s="218"/>
      <c r="F440" s="218"/>
      <c r="G440" s="223">
        <v>22.513000000000002</v>
      </c>
      <c r="H440" s="223">
        <v>21.87</v>
      </c>
      <c r="I440" s="224">
        <f>SUM(G440:H440)</f>
        <v>44.383000000000003</v>
      </c>
      <c r="J440" s="226"/>
      <c r="K440" s="226"/>
      <c r="L440" s="224">
        <f>SUM(J440:K440)</f>
        <v>0</v>
      </c>
      <c r="M440" s="260">
        <v>0</v>
      </c>
    </row>
    <row r="441" spans="1:13" ht="31" x14ac:dyDescent="0.35">
      <c r="A441" s="171" t="s">
        <v>208</v>
      </c>
      <c r="B441" s="170" t="s">
        <v>46</v>
      </c>
      <c r="C441" s="170" t="s">
        <v>49</v>
      </c>
      <c r="D441" s="160" t="s">
        <v>311</v>
      </c>
      <c r="E441" s="20"/>
      <c r="F441" s="20"/>
      <c r="G441" s="4">
        <v>25.873000000000001</v>
      </c>
      <c r="H441" s="4">
        <v>100</v>
      </c>
      <c r="I441" s="22">
        <f>SUM(G441:H441)</f>
        <v>125.873</v>
      </c>
      <c r="J441" s="16"/>
      <c r="K441" s="16"/>
      <c r="L441" s="7">
        <f>SUM(J441:K441)</f>
        <v>0</v>
      </c>
      <c r="M441" s="260">
        <v>0</v>
      </c>
    </row>
    <row r="442" spans="1:13" ht="15.5" x14ac:dyDescent="0.35">
      <c r="A442" s="171"/>
      <c r="B442" s="170"/>
      <c r="C442" s="170"/>
      <c r="D442" s="160"/>
      <c r="E442" s="20"/>
      <c r="F442" s="20"/>
      <c r="G442" s="4"/>
      <c r="H442" s="4"/>
      <c r="I442" s="22"/>
      <c r="J442" s="16"/>
      <c r="K442" s="16"/>
      <c r="L442" s="7"/>
      <c r="M442" s="260"/>
    </row>
    <row r="443" spans="1:13" ht="15.5" x14ac:dyDescent="0.35">
      <c r="A443" s="220" t="s">
        <v>210</v>
      </c>
      <c r="B443" s="221" t="s">
        <v>46</v>
      </c>
      <c r="C443" s="302" t="s">
        <v>57</v>
      </c>
      <c r="D443" s="222" t="s">
        <v>250</v>
      </c>
      <c r="E443" s="218"/>
      <c r="F443" s="218"/>
      <c r="G443" s="223">
        <v>16.018999999999998</v>
      </c>
      <c r="H443" s="223">
        <v>17.783000000000001</v>
      </c>
      <c r="I443" s="224">
        <f>SUM(G443:H443)</f>
        <v>33.802</v>
      </c>
      <c r="J443" s="225">
        <v>9</v>
      </c>
      <c r="K443" s="226"/>
      <c r="L443" s="224">
        <f>SUM(J443:K443)</f>
        <v>9</v>
      </c>
      <c r="M443" s="260"/>
    </row>
    <row r="444" spans="1:13" ht="15.5" x14ac:dyDescent="0.35">
      <c r="A444" s="220" t="s">
        <v>210</v>
      </c>
      <c r="B444" s="221" t="s">
        <v>46</v>
      </c>
      <c r="C444" s="308" t="s">
        <v>168</v>
      </c>
      <c r="D444" s="222" t="s">
        <v>250</v>
      </c>
      <c r="E444" s="226"/>
      <c r="F444" s="226"/>
      <c r="G444" s="251">
        <v>100</v>
      </c>
      <c r="H444" s="251">
        <v>2.69</v>
      </c>
      <c r="I444" s="251">
        <f>SUM(G444:H444)</f>
        <v>102.69</v>
      </c>
      <c r="J444" s="226"/>
      <c r="K444" s="225">
        <v>9</v>
      </c>
      <c r="L444" s="224">
        <f>SUM(J444:K444)</f>
        <v>9</v>
      </c>
      <c r="M444" s="260"/>
    </row>
    <row r="445" spans="1:13" ht="15.5" x14ac:dyDescent="0.35">
      <c r="A445" s="171" t="s">
        <v>210</v>
      </c>
      <c r="B445" s="170" t="s">
        <v>46</v>
      </c>
      <c r="C445" s="170" t="s">
        <v>51</v>
      </c>
      <c r="D445" s="160" t="s">
        <v>250</v>
      </c>
      <c r="E445" s="16"/>
      <c r="F445" s="16"/>
      <c r="G445" s="4">
        <v>16.62</v>
      </c>
      <c r="H445" s="4">
        <v>100</v>
      </c>
      <c r="I445" s="22">
        <f>SUM(G445:H445)</f>
        <v>116.62</v>
      </c>
      <c r="J445" s="16"/>
      <c r="K445" s="16"/>
      <c r="L445" s="22">
        <f>SUM(J445:K445)</f>
        <v>0</v>
      </c>
      <c r="M445" s="260"/>
    </row>
    <row r="446" spans="1:13" ht="15.5" x14ac:dyDescent="0.35">
      <c r="A446" s="167" t="s">
        <v>174</v>
      </c>
      <c r="B446" s="167" t="s">
        <v>46</v>
      </c>
      <c r="C446" s="167" t="s">
        <v>50</v>
      </c>
      <c r="D446" s="146" t="s">
        <v>250</v>
      </c>
      <c r="E446" s="20"/>
      <c r="F446" s="20"/>
      <c r="G446" s="16">
        <v>100</v>
      </c>
      <c r="H446" s="16">
        <v>100</v>
      </c>
      <c r="I446" s="16">
        <f>SUM(G446:H446)</f>
        <v>200</v>
      </c>
      <c r="J446" s="20"/>
      <c r="K446" s="20"/>
      <c r="L446" s="16">
        <f>SUM(J446:K446)</f>
        <v>0</v>
      </c>
      <c r="M446" s="260"/>
    </row>
    <row r="447" spans="1:13" ht="15.5" x14ac:dyDescent="0.35">
      <c r="A447" s="171" t="s">
        <v>210</v>
      </c>
      <c r="B447" s="170" t="s">
        <v>46</v>
      </c>
      <c r="C447" s="170" t="s">
        <v>49</v>
      </c>
      <c r="D447" s="160" t="s">
        <v>250</v>
      </c>
      <c r="E447" s="20"/>
      <c r="F447" s="20"/>
      <c r="G447" s="4">
        <v>24.847000000000001</v>
      </c>
      <c r="H447" s="4">
        <v>24.606000000000002</v>
      </c>
      <c r="I447" s="22">
        <f>SUM(G447:H447)</f>
        <v>49.453000000000003</v>
      </c>
      <c r="J447" s="16"/>
      <c r="K447" s="16"/>
      <c r="L447" s="7">
        <f>SUM(J447:K447)</f>
        <v>0</v>
      </c>
      <c r="M447" s="260">
        <v>18</v>
      </c>
    </row>
    <row r="448" spans="1:13" ht="15.5" x14ac:dyDescent="0.35">
      <c r="A448" s="171"/>
      <c r="B448" s="170"/>
      <c r="C448" s="170"/>
      <c r="D448" s="160"/>
      <c r="E448" s="20"/>
      <c r="F448" s="20"/>
      <c r="G448" s="4"/>
      <c r="H448" s="4"/>
      <c r="I448" s="22"/>
      <c r="J448" s="16"/>
      <c r="K448" s="16"/>
      <c r="L448" s="7">
        <f>SUM(L443:L447)</f>
        <v>18</v>
      </c>
      <c r="M448" s="260"/>
    </row>
    <row r="449" spans="1:13" ht="15.5" x14ac:dyDescent="0.35">
      <c r="A449" s="220" t="s">
        <v>211</v>
      </c>
      <c r="B449" s="221" t="s">
        <v>46</v>
      </c>
      <c r="C449" s="308" t="s">
        <v>168</v>
      </c>
      <c r="D449" s="222" t="s">
        <v>251</v>
      </c>
      <c r="E449" s="226"/>
      <c r="F449" s="226"/>
      <c r="G449" s="251">
        <v>100</v>
      </c>
      <c r="H449" s="251">
        <v>100</v>
      </c>
      <c r="I449" s="251">
        <f>SUM(G449:H449)</f>
        <v>200</v>
      </c>
      <c r="J449" s="218"/>
      <c r="K449" s="218"/>
      <c r="L449" s="224">
        <v>0</v>
      </c>
      <c r="M449" s="260"/>
    </row>
    <row r="450" spans="1:13" ht="15.5" x14ac:dyDescent="0.35">
      <c r="A450" s="171" t="s">
        <v>211</v>
      </c>
      <c r="B450" s="170" t="s">
        <v>46</v>
      </c>
      <c r="C450" s="170" t="s">
        <v>51</v>
      </c>
      <c r="D450" s="160" t="s">
        <v>251</v>
      </c>
      <c r="E450" s="16"/>
      <c r="F450" s="16"/>
      <c r="G450" s="4">
        <v>14.99</v>
      </c>
      <c r="H450" s="4">
        <v>16.13</v>
      </c>
      <c r="I450" s="22">
        <f>SUM(G450:H450)</f>
        <v>31.119999999999997</v>
      </c>
      <c r="J450" s="16"/>
      <c r="K450" s="16"/>
      <c r="L450" s="22">
        <f>SUM(J450:K450)</f>
        <v>0</v>
      </c>
      <c r="M450" s="260"/>
    </row>
    <row r="451" spans="1:13" ht="15.5" x14ac:dyDescent="0.35">
      <c r="A451" s="167" t="s">
        <v>173</v>
      </c>
      <c r="B451" s="167" t="s">
        <v>46</v>
      </c>
      <c r="C451" s="167" t="s">
        <v>50</v>
      </c>
      <c r="D451" s="147" t="s">
        <v>251</v>
      </c>
      <c r="E451" s="20"/>
      <c r="F451" s="20"/>
      <c r="G451" s="16">
        <v>100</v>
      </c>
      <c r="H451" s="16">
        <v>27.23</v>
      </c>
      <c r="I451" s="16">
        <f>SUM(G451:H451)</f>
        <v>127.23</v>
      </c>
      <c r="J451" s="20"/>
      <c r="K451" s="20">
        <v>3</v>
      </c>
      <c r="L451" s="16">
        <f>SUM(J451:K451)</f>
        <v>3</v>
      </c>
      <c r="M451" s="260">
        <v>3</v>
      </c>
    </row>
    <row r="452" spans="1:13" ht="15.5" x14ac:dyDescent="0.35">
      <c r="A452" s="167"/>
      <c r="B452" s="167"/>
      <c r="C452" s="167"/>
      <c r="D452" s="147"/>
      <c r="E452" s="20"/>
      <c r="F452" s="20"/>
      <c r="G452" s="16"/>
      <c r="H452" s="16"/>
      <c r="I452" s="16"/>
      <c r="J452" s="20"/>
      <c r="K452" s="20"/>
      <c r="L452" s="16"/>
      <c r="M452" s="260"/>
    </row>
    <row r="453" spans="1:13" ht="15.5" x14ac:dyDescent="0.35">
      <c r="A453" s="220" t="s">
        <v>208</v>
      </c>
      <c r="B453" s="221" t="s">
        <v>46</v>
      </c>
      <c r="C453" s="302" t="s">
        <v>57</v>
      </c>
      <c r="D453" s="222" t="s">
        <v>312</v>
      </c>
      <c r="E453" s="218"/>
      <c r="F453" s="218"/>
      <c r="G453" s="223">
        <v>20.923999999999999</v>
      </c>
      <c r="H453" s="223">
        <v>15.35</v>
      </c>
      <c r="I453" s="224">
        <f>SUM(G453:H453)</f>
        <v>36.274000000000001</v>
      </c>
      <c r="J453" s="226"/>
      <c r="K453" s="225">
        <v>10</v>
      </c>
      <c r="L453" s="224">
        <f>SUM(J453:K453)</f>
        <v>10</v>
      </c>
      <c r="M453" s="260">
        <v>10</v>
      </c>
    </row>
    <row r="454" spans="1:13" ht="15.5" x14ac:dyDescent="0.35">
      <c r="A454" s="220"/>
      <c r="B454" s="221"/>
      <c r="C454" s="302"/>
      <c r="D454" s="222"/>
      <c r="E454" s="218"/>
      <c r="F454" s="218"/>
      <c r="G454" s="223"/>
      <c r="H454" s="223"/>
      <c r="I454" s="224"/>
      <c r="J454" s="226"/>
      <c r="K454" s="225"/>
      <c r="L454" s="224"/>
      <c r="M454" s="260"/>
    </row>
    <row r="455" spans="1:13" ht="15.5" x14ac:dyDescent="0.35">
      <c r="A455" s="220" t="s">
        <v>208</v>
      </c>
      <c r="B455" s="221" t="s">
        <v>46</v>
      </c>
      <c r="C455" s="302" t="s">
        <v>57</v>
      </c>
      <c r="D455" s="222" t="s">
        <v>252</v>
      </c>
      <c r="E455" s="218"/>
      <c r="F455" s="218"/>
      <c r="G455" s="223">
        <v>23.195</v>
      </c>
      <c r="H455" s="223">
        <v>17.280999999999999</v>
      </c>
      <c r="I455" s="224">
        <f>SUM(G455:H455)</f>
        <v>40.475999999999999</v>
      </c>
      <c r="J455" s="226"/>
      <c r="K455" s="226"/>
      <c r="L455" s="224">
        <f>SUM(J455:K455)</f>
        <v>0</v>
      </c>
      <c r="M455" s="260"/>
    </row>
    <row r="456" spans="1:13" ht="15.5" x14ac:dyDescent="0.35">
      <c r="A456" s="220" t="s">
        <v>208</v>
      </c>
      <c r="B456" s="221" t="s">
        <v>46</v>
      </c>
      <c r="C456" s="308" t="s">
        <v>168</v>
      </c>
      <c r="D456" s="222" t="s">
        <v>252</v>
      </c>
      <c r="E456" s="226"/>
      <c r="F456" s="226"/>
      <c r="G456" s="251">
        <v>100</v>
      </c>
      <c r="H456" s="251">
        <v>4.1100000000000003</v>
      </c>
      <c r="I456" s="251">
        <f>SUM(G456:H456)</f>
        <v>104.11</v>
      </c>
      <c r="J456" s="218"/>
      <c r="K456" s="218"/>
      <c r="L456" s="224">
        <v>0</v>
      </c>
      <c r="M456" s="260">
        <v>0</v>
      </c>
    </row>
    <row r="457" spans="1:13" ht="15.5" x14ac:dyDescent="0.35">
      <c r="A457" s="220"/>
      <c r="B457" s="221"/>
      <c r="C457" s="308"/>
      <c r="D457" s="222"/>
      <c r="E457" s="226"/>
      <c r="F457" s="226"/>
      <c r="G457" s="251"/>
      <c r="H457" s="251"/>
      <c r="I457" s="251"/>
      <c r="J457" s="218"/>
      <c r="K457" s="218"/>
      <c r="L457" s="224"/>
      <c r="M457" s="260"/>
    </row>
    <row r="458" spans="1:13" ht="15.5" x14ac:dyDescent="0.35">
      <c r="A458" s="220" t="s">
        <v>208</v>
      </c>
      <c r="B458" s="221" t="s">
        <v>46</v>
      </c>
      <c r="C458" s="308" t="s">
        <v>168</v>
      </c>
      <c r="D458" s="222" t="s">
        <v>124</v>
      </c>
      <c r="E458" s="226"/>
      <c r="F458" s="226"/>
      <c r="G458" s="251">
        <v>3.88</v>
      </c>
      <c r="H458" s="251">
        <v>4.18</v>
      </c>
      <c r="I458" s="251">
        <f>SUM(G458:H458)</f>
        <v>8.0599999999999987</v>
      </c>
      <c r="J458" s="225">
        <v>4</v>
      </c>
      <c r="K458" s="218"/>
      <c r="L458" s="251">
        <v>0</v>
      </c>
      <c r="M458" s="260">
        <v>4</v>
      </c>
    </row>
    <row r="459" spans="1:13" ht="15.5" x14ac:dyDescent="0.35">
      <c r="A459" s="220"/>
      <c r="B459" s="221"/>
      <c r="C459" s="308"/>
      <c r="D459" s="222"/>
      <c r="E459" s="226"/>
      <c r="F459" s="226"/>
      <c r="G459" s="251"/>
      <c r="H459" s="251"/>
      <c r="I459" s="251"/>
      <c r="J459" s="225"/>
      <c r="K459" s="218"/>
      <c r="L459" s="251"/>
      <c r="M459" s="260"/>
    </row>
    <row r="460" spans="1:13" ht="15.5" x14ac:dyDescent="0.35">
      <c r="A460" s="220" t="s">
        <v>211</v>
      </c>
      <c r="B460" s="221" t="s">
        <v>46</v>
      </c>
      <c r="C460" s="302" t="s">
        <v>57</v>
      </c>
      <c r="D460" s="222" t="s">
        <v>313</v>
      </c>
      <c r="E460" s="218"/>
      <c r="F460" s="218"/>
      <c r="G460" s="223">
        <v>17.602</v>
      </c>
      <c r="H460" s="223">
        <v>17.381</v>
      </c>
      <c r="I460" s="224">
        <f>SUM(G460:H460)</f>
        <v>34.983000000000004</v>
      </c>
      <c r="J460" s="226"/>
      <c r="K460" s="226"/>
      <c r="L460" s="224">
        <f>SUM(J460:K460)</f>
        <v>0</v>
      </c>
      <c r="M460" s="260">
        <v>0</v>
      </c>
    </row>
    <row r="461" spans="1:13" ht="15.5" x14ac:dyDescent="0.35">
      <c r="A461" s="220"/>
      <c r="B461" s="221"/>
      <c r="C461" s="302"/>
      <c r="D461" s="222"/>
      <c r="E461" s="218"/>
      <c r="F461" s="218"/>
      <c r="G461" s="223"/>
      <c r="H461" s="223"/>
      <c r="I461" s="224"/>
      <c r="J461" s="226"/>
      <c r="K461" s="226"/>
      <c r="L461" s="224"/>
      <c r="M461" s="260"/>
    </row>
    <row r="462" spans="1:13" ht="15.5" x14ac:dyDescent="0.35">
      <c r="A462" s="220" t="s">
        <v>208</v>
      </c>
      <c r="B462" s="221" t="s">
        <v>46</v>
      </c>
      <c r="C462" s="302" t="s">
        <v>57</v>
      </c>
      <c r="D462" s="222" t="s">
        <v>314</v>
      </c>
      <c r="E462" s="218"/>
      <c r="F462" s="218"/>
      <c r="G462" s="223">
        <v>16.318999999999999</v>
      </c>
      <c r="H462" s="223">
        <v>16.263000000000002</v>
      </c>
      <c r="I462" s="224">
        <f>SUM(G462:H462)</f>
        <v>32.582000000000001</v>
      </c>
      <c r="J462" s="225">
        <v>8</v>
      </c>
      <c r="K462" s="226"/>
      <c r="L462" s="224">
        <f>SUM(J462:K462)</f>
        <v>8</v>
      </c>
      <c r="M462" s="260"/>
    </row>
    <row r="463" spans="1:13" ht="15.5" x14ac:dyDescent="0.35">
      <c r="A463" s="171" t="s">
        <v>208</v>
      </c>
      <c r="B463" s="170" t="s">
        <v>46</v>
      </c>
      <c r="C463" s="170" t="s">
        <v>49</v>
      </c>
      <c r="D463" s="160" t="s">
        <v>326</v>
      </c>
      <c r="E463" s="20"/>
      <c r="F463" s="20"/>
      <c r="G463" s="4">
        <v>100</v>
      </c>
      <c r="H463" s="4">
        <v>100</v>
      </c>
      <c r="I463" s="22">
        <f>SUM(G463:H463)</f>
        <v>200</v>
      </c>
      <c r="J463" s="16"/>
      <c r="K463" s="16"/>
      <c r="L463" s="7">
        <f>SUM(J463:K463)</f>
        <v>0</v>
      </c>
      <c r="M463" s="260">
        <v>8</v>
      </c>
    </row>
    <row r="464" spans="1:13" ht="15.5" x14ac:dyDescent="0.35">
      <c r="A464" s="171"/>
      <c r="B464" s="170"/>
      <c r="C464" s="170"/>
      <c r="D464" s="160"/>
      <c r="E464" s="20"/>
      <c r="F464" s="20"/>
      <c r="G464" s="4"/>
      <c r="H464" s="4"/>
      <c r="I464" s="22"/>
      <c r="J464" s="16"/>
      <c r="K464" s="16"/>
      <c r="L464" s="7"/>
      <c r="M464" s="260"/>
    </row>
    <row r="465" spans="1:13" ht="15.5" x14ac:dyDescent="0.35">
      <c r="A465" s="220" t="s">
        <v>211</v>
      </c>
      <c r="B465" s="221" t="s">
        <v>46</v>
      </c>
      <c r="C465" s="302" t="s">
        <v>57</v>
      </c>
      <c r="D465" s="222" t="s">
        <v>315</v>
      </c>
      <c r="E465" s="218"/>
      <c r="F465" s="218"/>
      <c r="G465" s="223">
        <v>18.77</v>
      </c>
      <c r="H465" s="223">
        <v>18.792999999999999</v>
      </c>
      <c r="I465" s="224">
        <f>SUM(G465:H465)</f>
        <v>37.563000000000002</v>
      </c>
      <c r="J465" s="226"/>
      <c r="K465" s="226"/>
      <c r="L465" s="224">
        <f>SUM(J465:K465)</f>
        <v>0</v>
      </c>
      <c r="M465" s="260"/>
    </row>
    <row r="466" spans="1:13" ht="15.5" x14ac:dyDescent="0.35">
      <c r="A466" s="171" t="s">
        <v>211</v>
      </c>
      <c r="B466" s="170" t="s">
        <v>46</v>
      </c>
      <c r="C466" s="170" t="s">
        <v>51</v>
      </c>
      <c r="D466" s="160" t="s">
        <v>315</v>
      </c>
      <c r="E466" s="16"/>
      <c r="F466" s="16"/>
      <c r="G466" s="4">
        <v>100</v>
      </c>
      <c r="H466" s="4">
        <v>100</v>
      </c>
      <c r="I466" s="22">
        <f>SUM(G466:H466)</f>
        <v>200</v>
      </c>
      <c r="J466" s="16"/>
      <c r="K466" s="16"/>
      <c r="L466" s="22">
        <f>SUM(J466:K466)</f>
        <v>0</v>
      </c>
      <c r="M466" s="260"/>
    </row>
    <row r="467" spans="1:13" ht="15.5" x14ac:dyDescent="0.35">
      <c r="A467" s="171" t="s">
        <v>211</v>
      </c>
      <c r="B467" s="170" t="s">
        <v>46</v>
      </c>
      <c r="C467" s="170" t="s">
        <v>49</v>
      </c>
      <c r="D467" s="160" t="s">
        <v>315</v>
      </c>
      <c r="E467" s="20"/>
      <c r="F467" s="20"/>
      <c r="G467" s="4">
        <v>100</v>
      </c>
      <c r="H467" s="4">
        <v>24.846</v>
      </c>
      <c r="I467" s="22">
        <f>SUM(G467:H467)</f>
        <v>124.846</v>
      </c>
      <c r="J467" s="16"/>
      <c r="K467" s="16"/>
      <c r="L467" s="7">
        <f>SUM(J467:K467)</f>
        <v>0</v>
      </c>
      <c r="M467" s="260">
        <v>0</v>
      </c>
    </row>
    <row r="468" spans="1:13" ht="15.5" x14ac:dyDescent="0.35">
      <c r="A468" s="171"/>
      <c r="B468" s="170"/>
      <c r="C468" s="170"/>
      <c r="D468" s="160"/>
      <c r="E468" s="20"/>
      <c r="F468" s="20"/>
      <c r="G468" s="4"/>
      <c r="H468" s="4"/>
      <c r="I468" s="22"/>
      <c r="J468" s="16"/>
      <c r="K468" s="16"/>
      <c r="L468" s="7"/>
      <c r="M468" s="260"/>
    </row>
    <row r="469" spans="1:13" ht="15.5" x14ac:dyDescent="0.35">
      <c r="A469" s="220" t="s">
        <v>208</v>
      </c>
      <c r="B469" s="221" t="s">
        <v>46</v>
      </c>
      <c r="C469" s="302" t="s">
        <v>57</v>
      </c>
      <c r="D469" s="222" t="s">
        <v>316</v>
      </c>
      <c r="E469" s="218"/>
      <c r="F469" s="218"/>
      <c r="G469" s="223">
        <v>17.062000000000001</v>
      </c>
      <c r="H469" s="223">
        <v>17.265999999999998</v>
      </c>
      <c r="I469" s="224">
        <f>SUM(G469:H469)</f>
        <v>34.328000000000003</v>
      </c>
      <c r="J469" s="226"/>
      <c r="K469" s="226"/>
      <c r="L469" s="224">
        <f>SUM(J469:K469)</f>
        <v>0</v>
      </c>
      <c r="M469" s="260"/>
    </row>
    <row r="470" spans="1:13" ht="15.5" x14ac:dyDescent="0.35">
      <c r="A470" s="171" t="s">
        <v>208</v>
      </c>
      <c r="B470" s="170" t="s">
        <v>46</v>
      </c>
      <c r="C470" s="170" t="s">
        <v>49</v>
      </c>
      <c r="D470" s="160" t="s">
        <v>316</v>
      </c>
      <c r="E470" s="20"/>
      <c r="F470" s="20"/>
      <c r="G470" s="4">
        <v>23.212</v>
      </c>
      <c r="H470" s="4">
        <v>22.859000000000002</v>
      </c>
      <c r="I470" s="22">
        <f>SUM(G470:H470)</f>
        <v>46.070999999999998</v>
      </c>
      <c r="J470" s="206">
        <v>1</v>
      </c>
      <c r="K470" s="206">
        <v>5</v>
      </c>
      <c r="L470" s="7">
        <f>SUM(J470:K470)</f>
        <v>6</v>
      </c>
      <c r="M470" s="260">
        <v>6</v>
      </c>
    </row>
    <row r="471" spans="1:13" ht="15.5" x14ac:dyDescent="0.35">
      <c r="A471" s="171"/>
      <c r="B471" s="170"/>
      <c r="C471" s="170"/>
      <c r="D471" s="160"/>
      <c r="E471" s="20"/>
      <c r="F471" s="20"/>
      <c r="G471" s="4"/>
      <c r="H471" s="4"/>
      <c r="I471" s="22"/>
      <c r="J471" s="206"/>
      <c r="K471" s="206"/>
      <c r="L471" s="7"/>
      <c r="M471" s="260"/>
    </row>
    <row r="472" spans="1:13" ht="15.5" x14ac:dyDescent="0.35">
      <c r="A472" s="220" t="s">
        <v>208</v>
      </c>
      <c r="B472" s="221" t="s">
        <v>46</v>
      </c>
      <c r="C472" s="308" t="s">
        <v>168</v>
      </c>
      <c r="D472" s="222" t="s">
        <v>87</v>
      </c>
      <c r="E472" s="226"/>
      <c r="F472" s="226"/>
      <c r="G472" s="251">
        <v>12.95</v>
      </c>
      <c r="H472" s="251">
        <v>100</v>
      </c>
      <c r="I472" s="251">
        <f>SUM(G472:H472)</f>
        <v>112.95</v>
      </c>
      <c r="J472" s="218"/>
      <c r="K472" s="218"/>
      <c r="L472" s="251">
        <v>0</v>
      </c>
      <c r="M472" s="260">
        <v>0</v>
      </c>
    </row>
    <row r="473" spans="1:13" ht="15.5" x14ac:dyDescent="0.35">
      <c r="A473" s="220"/>
      <c r="B473" s="221"/>
      <c r="C473" s="308"/>
      <c r="D473" s="222"/>
      <c r="E473" s="226"/>
      <c r="F473" s="226"/>
      <c r="G473" s="251"/>
      <c r="H473" s="251"/>
      <c r="I473" s="251"/>
      <c r="J473" s="218"/>
      <c r="K473" s="218"/>
      <c r="L473" s="251"/>
      <c r="M473" s="260"/>
    </row>
    <row r="474" spans="1:13" ht="15.5" x14ac:dyDescent="0.35">
      <c r="A474" s="220" t="s">
        <v>208</v>
      </c>
      <c r="B474" s="221" t="s">
        <v>46</v>
      </c>
      <c r="C474" s="302" t="s">
        <v>57</v>
      </c>
      <c r="D474" s="222" t="s">
        <v>317</v>
      </c>
      <c r="E474" s="218"/>
      <c r="F474" s="218"/>
      <c r="G474" s="223">
        <v>28.001000000000001</v>
      </c>
      <c r="H474" s="223">
        <v>17.628</v>
      </c>
      <c r="I474" s="224">
        <f>SUM(G474:H474)</f>
        <v>45.629000000000005</v>
      </c>
      <c r="J474" s="226"/>
      <c r="K474" s="226"/>
      <c r="L474" s="224">
        <f>SUM(J474:K474)</f>
        <v>0</v>
      </c>
      <c r="M474" s="260"/>
    </row>
    <row r="475" spans="1:13" ht="15.5" x14ac:dyDescent="0.35">
      <c r="A475" s="171" t="s">
        <v>208</v>
      </c>
      <c r="B475" s="170" t="s">
        <v>46</v>
      </c>
      <c r="C475" s="170" t="s">
        <v>51</v>
      </c>
      <c r="D475" s="160" t="s">
        <v>341</v>
      </c>
      <c r="E475" s="16"/>
      <c r="F475" s="16"/>
      <c r="G475" s="4">
        <v>23.3</v>
      </c>
      <c r="H475" s="4">
        <v>100</v>
      </c>
      <c r="I475" s="22">
        <f>SUM(G475:H475)</f>
        <v>123.3</v>
      </c>
      <c r="J475" s="16"/>
      <c r="K475" s="16"/>
      <c r="L475" s="22">
        <f>SUM(J475:K475)</f>
        <v>0</v>
      </c>
      <c r="M475" s="260"/>
    </row>
    <row r="476" spans="1:13" ht="15.5" x14ac:dyDescent="0.35">
      <c r="A476" s="171" t="s">
        <v>208</v>
      </c>
      <c r="B476" s="170" t="s">
        <v>46</v>
      </c>
      <c r="C476" s="170" t="s">
        <v>49</v>
      </c>
      <c r="D476" s="160" t="s">
        <v>317</v>
      </c>
      <c r="E476" s="20"/>
      <c r="F476" s="20"/>
      <c r="G476" s="4">
        <v>26.922999999999998</v>
      </c>
      <c r="H476" s="4">
        <v>100</v>
      </c>
      <c r="I476" s="22">
        <f>SUM(G476:H476)</f>
        <v>126.923</v>
      </c>
      <c r="J476" s="16"/>
      <c r="K476" s="16"/>
      <c r="L476" s="7">
        <f>SUM(J476:K476)</f>
        <v>0</v>
      </c>
      <c r="M476" s="260">
        <v>0</v>
      </c>
    </row>
    <row r="477" spans="1:13" ht="15.5" x14ac:dyDescent="0.35">
      <c r="A477" s="171"/>
      <c r="B477" s="170"/>
      <c r="C477" s="170"/>
      <c r="D477" s="160"/>
      <c r="E477" s="20"/>
      <c r="F477" s="20"/>
      <c r="G477" s="4"/>
      <c r="H477" s="4"/>
      <c r="I477" s="22"/>
      <c r="J477" s="16"/>
      <c r="K477" s="16"/>
      <c r="L477" s="7"/>
      <c r="M477" s="260"/>
    </row>
    <row r="478" spans="1:13" ht="15.5" x14ac:dyDescent="0.35">
      <c r="A478" s="220" t="s">
        <v>207</v>
      </c>
      <c r="B478" s="221" t="s">
        <v>46</v>
      </c>
      <c r="C478" s="302" t="s">
        <v>57</v>
      </c>
      <c r="D478" s="222" t="s">
        <v>253</v>
      </c>
      <c r="E478" s="218"/>
      <c r="F478" s="218"/>
      <c r="G478" s="223">
        <v>16.824000000000002</v>
      </c>
      <c r="H478" s="223">
        <v>16.943000000000001</v>
      </c>
      <c r="I478" s="224">
        <f>SUM(G478:H478)</f>
        <v>33.767000000000003</v>
      </c>
      <c r="J478" s="226"/>
      <c r="K478" s="226"/>
      <c r="L478" s="224">
        <f>SUM(J478:K478)</f>
        <v>0</v>
      </c>
      <c r="M478" s="260"/>
    </row>
    <row r="479" spans="1:13" ht="15.5" x14ac:dyDescent="0.35">
      <c r="A479" s="220" t="s">
        <v>207</v>
      </c>
      <c r="B479" s="221" t="s">
        <v>46</v>
      </c>
      <c r="C479" s="308" t="s">
        <v>168</v>
      </c>
      <c r="D479" s="222" t="s">
        <v>253</v>
      </c>
      <c r="E479" s="226"/>
      <c r="F479" s="226"/>
      <c r="G479" s="251">
        <v>100</v>
      </c>
      <c r="H479" s="251">
        <v>100</v>
      </c>
      <c r="I479" s="251">
        <f>SUM(G479:H479)</f>
        <v>200</v>
      </c>
      <c r="J479" s="218"/>
      <c r="K479" s="218"/>
      <c r="L479" s="251">
        <v>0</v>
      </c>
      <c r="M479" s="260"/>
    </row>
    <row r="480" spans="1:13" ht="15.5" x14ac:dyDescent="0.35">
      <c r="A480" s="171" t="s">
        <v>207</v>
      </c>
      <c r="B480" s="170" t="s">
        <v>46</v>
      </c>
      <c r="C480" s="170" t="s">
        <v>51</v>
      </c>
      <c r="D480" s="160" t="s">
        <v>253</v>
      </c>
      <c r="E480" s="16"/>
      <c r="F480" s="16"/>
      <c r="G480" s="4">
        <v>100</v>
      </c>
      <c r="H480" s="4">
        <v>16.8</v>
      </c>
      <c r="I480" s="22">
        <f>SUM(G480:H480)</f>
        <v>116.8</v>
      </c>
      <c r="J480" s="16"/>
      <c r="K480" s="16"/>
      <c r="L480" s="22">
        <f>SUM(J480:K480)</f>
        <v>0</v>
      </c>
      <c r="M480" s="260"/>
    </row>
    <row r="481" spans="1:13" ht="15.5" x14ac:dyDescent="0.35">
      <c r="A481" s="171" t="s">
        <v>207</v>
      </c>
      <c r="B481" s="170" t="s">
        <v>46</v>
      </c>
      <c r="C481" s="170" t="s">
        <v>49</v>
      </c>
      <c r="D481" s="160" t="s">
        <v>253</v>
      </c>
      <c r="E481" s="20"/>
      <c r="F481" s="20"/>
      <c r="G481" s="4">
        <v>22.818000000000001</v>
      </c>
      <c r="H481" s="4">
        <v>23.332000000000001</v>
      </c>
      <c r="I481" s="22">
        <f>SUM(G481:H481)</f>
        <v>46.150000000000006</v>
      </c>
      <c r="J481" s="206">
        <v>4</v>
      </c>
      <c r="K481" s="16"/>
      <c r="L481" s="7">
        <f>SUM(J481:K481)</f>
        <v>4</v>
      </c>
      <c r="M481" s="260">
        <v>4</v>
      </c>
    </row>
    <row r="482" spans="1:13" ht="15.5" x14ac:dyDescent="0.35">
      <c r="A482" s="171"/>
      <c r="B482" s="170"/>
      <c r="C482" s="170"/>
      <c r="D482" s="160"/>
      <c r="E482" s="20"/>
      <c r="F482" s="20"/>
      <c r="G482" s="4"/>
      <c r="H482" s="4"/>
      <c r="I482" s="22"/>
      <c r="J482" s="206"/>
      <c r="K482" s="16"/>
      <c r="L482" s="7"/>
      <c r="M482" s="260"/>
    </row>
    <row r="483" spans="1:13" ht="15.5" x14ac:dyDescent="0.35">
      <c r="A483" s="220" t="s">
        <v>210</v>
      </c>
      <c r="B483" s="221" t="s">
        <v>46</v>
      </c>
      <c r="C483" s="302" t="s">
        <v>57</v>
      </c>
      <c r="D483" s="222" t="s">
        <v>254</v>
      </c>
      <c r="E483" s="218"/>
      <c r="F483" s="218"/>
      <c r="G483" s="223">
        <v>18.373999999999999</v>
      </c>
      <c r="H483" s="223">
        <v>17.814</v>
      </c>
      <c r="I483" s="224">
        <f>SUM(G483:H483)</f>
        <v>36.188000000000002</v>
      </c>
      <c r="J483" s="226"/>
      <c r="K483" s="226"/>
      <c r="L483" s="224">
        <f>SUM(J483:K483)</f>
        <v>0</v>
      </c>
      <c r="M483" s="260"/>
    </row>
    <row r="484" spans="1:13" ht="15.5" x14ac:dyDescent="0.35">
      <c r="A484" s="220" t="s">
        <v>210</v>
      </c>
      <c r="B484" s="221" t="s">
        <v>46</v>
      </c>
      <c r="C484" s="308" t="s">
        <v>168</v>
      </c>
      <c r="D484" s="222" t="s">
        <v>254</v>
      </c>
      <c r="E484" s="226"/>
      <c r="F484" s="226"/>
      <c r="G484" s="251">
        <v>100</v>
      </c>
      <c r="H484" s="251">
        <v>100</v>
      </c>
      <c r="I484" s="251">
        <f>SUM(G484:H484)</f>
        <v>200</v>
      </c>
      <c r="J484" s="218"/>
      <c r="K484" s="218"/>
      <c r="L484" s="251">
        <v>0</v>
      </c>
      <c r="M484" s="260"/>
    </row>
    <row r="485" spans="1:13" ht="15.5" x14ac:dyDescent="0.35">
      <c r="A485" s="171" t="s">
        <v>210</v>
      </c>
      <c r="B485" s="170" t="s">
        <v>46</v>
      </c>
      <c r="C485" s="170" t="s">
        <v>51</v>
      </c>
      <c r="D485" s="160" t="s">
        <v>254</v>
      </c>
      <c r="E485" s="16"/>
      <c r="F485" s="16"/>
      <c r="G485" s="4">
        <v>18.510000000000002</v>
      </c>
      <c r="H485" s="4">
        <v>20.53</v>
      </c>
      <c r="I485" s="22">
        <f>SUM(G485:H485)</f>
        <v>39.040000000000006</v>
      </c>
      <c r="J485" s="16"/>
      <c r="K485" s="16"/>
      <c r="L485" s="22">
        <f>SUM(J485:K485)</f>
        <v>0</v>
      </c>
      <c r="M485" s="260"/>
    </row>
    <row r="486" spans="1:13" ht="15.5" x14ac:dyDescent="0.35">
      <c r="A486" s="167" t="s">
        <v>174</v>
      </c>
      <c r="B486" s="167" t="s">
        <v>46</v>
      </c>
      <c r="C486" s="167" t="s">
        <v>50</v>
      </c>
      <c r="D486" s="146" t="s">
        <v>254</v>
      </c>
      <c r="E486" s="20"/>
      <c r="F486" s="20"/>
      <c r="G486" s="16">
        <v>100</v>
      </c>
      <c r="H486" s="16">
        <v>100</v>
      </c>
      <c r="I486" s="16">
        <f>SUM(G486:H486)</f>
        <v>200</v>
      </c>
      <c r="J486" s="20"/>
      <c r="K486" s="20"/>
      <c r="L486" s="16">
        <f>SUM(J486:K486)</f>
        <v>0</v>
      </c>
      <c r="M486" s="260">
        <v>0</v>
      </c>
    </row>
    <row r="487" spans="1:13" ht="15.5" x14ac:dyDescent="0.35">
      <c r="A487" s="167"/>
      <c r="B487" s="167"/>
      <c r="C487" s="167"/>
      <c r="D487" s="146"/>
      <c r="E487" s="20"/>
      <c r="F487" s="20"/>
      <c r="G487" s="16"/>
      <c r="H487" s="16"/>
      <c r="I487" s="16"/>
      <c r="J487" s="20"/>
      <c r="K487" s="20"/>
      <c r="L487" s="16"/>
      <c r="M487" s="260"/>
    </row>
    <row r="488" spans="1:13" ht="15.5" x14ac:dyDescent="0.35">
      <c r="A488" s="220" t="s">
        <v>209</v>
      </c>
      <c r="B488" s="221" t="s">
        <v>46</v>
      </c>
      <c r="C488" s="302" t="s">
        <v>57</v>
      </c>
      <c r="D488" s="222" t="s">
        <v>318</v>
      </c>
      <c r="E488" s="218" t="s">
        <v>477</v>
      </c>
      <c r="F488" s="218"/>
      <c r="G488" s="223">
        <v>100</v>
      </c>
      <c r="H488" s="223">
        <v>100</v>
      </c>
      <c r="I488" s="224">
        <f>SUM(G488:H488)</f>
        <v>200</v>
      </c>
      <c r="J488" s="226"/>
      <c r="K488" s="226"/>
      <c r="L488" s="224">
        <f>SUM(J488:K488)</f>
        <v>0</v>
      </c>
      <c r="M488" s="260">
        <v>0</v>
      </c>
    </row>
    <row r="489" spans="1:13" ht="15.5" x14ac:dyDescent="0.35">
      <c r="A489" s="220"/>
      <c r="B489" s="221"/>
      <c r="C489" s="302"/>
      <c r="D489" s="222"/>
      <c r="E489" s="218"/>
      <c r="F489" s="218"/>
      <c r="G489" s="223"/>
      <c r="H489" s="223"/>
      <c r="I489" s="224"/>
      <c r="J489" s="226"/>
      <c r="K489" s="226"/>
      <c r="L489" s="224"/>
      <c r="M489" s="260"/>
    </row>
    <row r="490" spans="1:13" ht="15.5" x14ac:dyDescent="0.35">
      <c r="A490" s="220" t="s">
        <v>208</v>
      </c>
      <c r="B490" s="221" t="s">
        <v>46</v>
      </c>
      <c r="C490" s="308" t="s">
        <v>168</v>
      </c>
      <c r="D490" s="222" t="s">
        <v>255</v>
      </c>
      <c r="E490" s="226"/>
      <c r="F490" s="226"/>
      <c r="G490" s="251">
        <v>12.39</v>
      </c>
      <c r="H490" s="251">
        <v>2.92</v>
      </c>
      <c r="I490" s="251">
        <f>SUM(G490:H490)</f>
        <v>15.31</v>
      </c>
      <c r="J490" s="225">
        <v>1</v>
      </c>
      <c r="K490" s="225">
        <v>7</v>
      </c>
      <c r="L490" s="251">
        <v>0</v>
      </c>
      <c r="M490" s="260">
        <v>8</v>
      </c>
    </row>
    <row r="491" spans="1:13" ht="15.5" x14ac:dyDescent="0.35">
      <c r="A491" s="220"/>
      <c r="B491" s="221"/>
      <c r="C491" s="308"/>
      <c r="D491" s="222"/>
      <c r="E491" s="226"/>
      <c r="F491" s="226"/>
      <c r="G491" s="251"/>
      <c r="H491" s="251"/>
      <c r="I491" s="251"/>
      <c r="J491" s="225"/>
      <c r="K491" s="225"/>
      <c r="L491" s="251"/>
      <c r="M491" s="260"/>
    </row>
    <row r="492" spans="1:13" ht="15.5" x14ac:dyDescent="0.35">
      <c r="A492" s="220" t="s">
        <v>208</v>
      </c>
      <c r="B492" s="221" t="s">
        <v>46</v>
      </c>
      <c r="C492" s="302" t="s">
        <v>57</v>
      </c>
      <c r="D492" s="222" t="s">
        <v>256</v>
      </c>
      <c r="E492" s="218"/>
      <c r="F492" s="218"/>
      <c r="G492" s="223">
        <v>17.34</v>
      </c>
      <c r="H492" s="223">
        <v>17.550999999999998</v>
      </c>
      <c r="I492" s="224">
        <f>SUM(G492:H492)</f>
        <v>34.890999999999998</v>
      </c>
      <c r="J492" s="226"/>
      <c r="K492" s="226"/>
      <c r="L492" s="224">
        <f>SUM(J492:K492)</f>
        <v>0</v>
      </c>
      <c r="M492" s="260"/>
    </row>
    <row r="493" spans="1:13" ht="15.5" x14ac:dyDescent="0.35">
      <c r="A493" s="220" t="s">
        <v>208</v>
      </c>
      <c r="B493" s="221" t="s">
        <v>46</v>
      </c>
      <c r="C493" s="308" t="s">
        <v>168</v>
      </c>
      <c r="D493" s="222" t="s">
        <v>256</v>
      </c>
      <c r="E493" s="226"/>
      <c r="F493" s="226"/>
      <c r="G493" s="251">
        <v>100</v>
      </c>
      <c r="H493" s="251">
        <v>100</v>
      </c>
      <c r="I493" s="251">
        <f>SUM(G493:H493)</f>
        <v>200</v>
      </c>
      <c r="J493" s="218"/>
      <c r="K493" s="218"/>
      <c r="L493" s="251">
        <v>0</v>
      </c>
      <c r="M493" s="260"/>
    </row>
    <row r="494" spans="1:13" ht="15.5" x14ac:dyDescent="0.35">
      <c r="A494" s="171" t="s">
        <v>208</v>
      </c>
      <c r="B494" s="170" t="s">
        <v>46</v>
      </c>
      <c r="C494" s="170" t="s">
        <v>49</v>
      </c>
      <c r="D494" s="160" t="s">
        <v>256</v>
      </c>
      <c r="E494" s="20"/>
      <c r="F494" s="20"/>
      <c r="G494" s="4">
        <v>24.696999999999999</v>
      </c>
      <c r="H494" s="4">
        <v>100</v>
      </c>
      <c r="I494" s="22">
        <f>SUM(G494:H494)</f>
        <v>124.697</v>
      </c>
      <c r="J494" s="16"/>
      <c r="K494" s="16"/>
      <c r="L494" s="7">
        <f>SUM(J494:K494)</f>
        <v>0</v>
      </c>
      <c r="M494" s="260">
        <v>0</v>
      </c>
    </row>
    <row r="495" spans="1:13" ht="15.5" x14ac:dyDescent="0.35">
      <c r="A495" s="171"/>
      <c r="B495" s="170"/>
      <c r="C495" s="170"/>
      <c r="D495" s="160"/>
      <c r="E495" s="20"/>
      <c r="F495" s="20"/>
      <c r="G495" s="4"/>
      <c r="H495" s="4"/>
      <c r="I495" s="22"/>
      <c r="J495" s="16"/>
      <c r="K495" s="16"/>
      <c r="L495" s="7"/>
      <c r="M495" s="260"/>
    </row>
    <row r="496" spans="1:13" ht="15.5" x14ac:dyDescent="0.35">
      <c r="A496" s="220" t="s">
        <v>208</v>
      </c>
      <c r="B496" s="221" t="s">
        <v>46</v>
      </c>
      <c r="C496" s="308" t="s">
        <v>168</v>
      </c>
      <c r="D496" s="222" t="s">
        <v>257</v>
      </c>
      <c r="E496" s="226"/>
      <c r="F496" s="226"/>
      <c r="G496" s="251">
        <v>100</v>
      </c>
      <c r="H496" s="251">
        <v>100</v>
      </c>
      <c r="I496" s="251">
        <f>SUM(G496:H496)</f>
        <v>200</v>
      </c>
      <c r="J496" s="218"/>
      <c r="K496" s="218"/>
      <c r="L496" s="251">
        <v>0</v>
      </c>
      <c r="M496" s="260"/>
    </row>
    <row r="497" spans="1:13" ht="15.5" x14ac:dyDescent="0.35">
      <c r="A497" s="171" t="s">
        <v>208</v>
      </c>
      <c r="B497" s="170" t="s">
        <v>46</v>
      </c>
      <c r="C497" s="170" t="s">
        <v>51</v>
      </c>
      <c r="D497" s="160" t="s">
        <v>257</v>
      </c>
      <c r="E497" s="16"/>
      <c r="F497" s="16"/>
      <c r="G497" s="4">
        <v>13.12</v>
      </c>
      <c r="H497" s="4">
        <v>9.9600000000000009</v>
      </c>
      <c r="I497" s="22">
        <f>SUM(G497:H497)</f>
        <v>23.08</v>
      </c>
      <c r="J497" s="206">
        <v>3</v>
      </c>
      <c r="K497" s="206">
        <v>9</v>
      </c>
      <c r="L497" s="22">
        <f>SUM(J497:K497)</f>
        <v>12</v>
      </c>
      <c r="M497" s="260">
        <v>12</v>
      </c>
    </row>
    <row r="498" spans="1:13" ht="15.5" x14ac:dyDescent="0.35">
      <c r="A498" s="171"/>
      <c r="B498" s="170"/>
      <c r="C498" s="170"/>
      <c r="D498" s="160"/>
      <c r="E498" s="16"/>
      <c r="F498" s="16"/>
      <c r="G498" s="4"/>
      <c r="H498" s="4"/>
      <c r="I498" s="22"/>
      <c r="J498" s="206"/>
      <c r="K498" s="206"/>
      <c r="L498" s="22"/>
      <c r="M498" s="260"/>
    </row>
    <row r="499" spans="1:13" ht="15.5" x14ac:dyDescent="0.35">
      <c r="A499" s="220" t="s">
        <v>211</v>
      </c>
      <c r="B499" s="221" t="s">
        <v>46</v>
      </c>
      <c r="C499" s="302" t="s">
        <v>57</v>
      </c>
      <c r="D499" s="222" t="s">
        <v>258</v>
      </c>
      <c r="E499" s="218"/>
      <c r="F499" s="218"/>
      <c r="G499" s="223">
        <v>17.34</v>
      </c>
      <c r="H499" s="223">
        <v>27.08</v>
      </c>
      <c r="I499" s="224">
        <f>SUM(G499:H499)</f>
        <v>44.42</v>
      </c>
      <c r="J499" s="226"/>
      <c r="K499" s="226"/>
      <c r="L499" s="224">
        <f>SUM(J499:K499)</f>
        <v>0</v>
      </c>
      <c r="M499" s="260"/>
    </row>
    <row r="500" spans="1:13" ht="15.5" x14ac:dyDescent="0.35">
      <c r="A500" s="220" t="s">
        <v>211</v>
      </c>
      <c r="B500" s="221" t="s">
        <v>46</v>
      </c>
      <c r="C500" s="308" t="s">
        <v>168</v>
      </c>
      <c r="D500" s="222" t="s">
        <v>258</v>
      </c>
      <c r="E500" s="226"/>
      <c r="F500" s="226"/>
      <c r="G500" s="251">
        <v>100</v>
      </c>
      <c r="H500" s="251">
        <v>100</v>
      </c>
      <c r="I500" s="251">
        <f>SUM(G500:H500)</f>
        <v>200</v>
      </c>
      <c r="J500" s="218"/>
      <c r="K500" s="218"/>
      <c r="L500" s="251">
        <v>0</v>
      </c>
      <c r="M500" s="260"/>
    </row>
    <row r="501" spans="1:13" ht="15.5" x14ac:dyDescent="0.35">
      <c r="A501" s="171" t="s">
        <v>211</v>
      </c>
      <c r="B501" s="170" t="s">
        <v>46</v>
      </c>
      <c r="C501" s="170" t="s">
        <v>49</v>
      </c>
      <c r="D501" s="160" t="s">
        <v>258</v>
      </c>
      <c r="E501" s="20"/>
      <c r="F501" s="20"/>
      <c r="G501" s="4">
        <v>24.814</v>
      </c>
      <c r="H501" s="4">
        <v>29.332999999999998</v>
      </c>
      <c r="I501" s="22">
        <f>SUM(G501:H501)</f>
        <v>54.146999999999998</v>
      </c>
      <c r="J501" s="16"/>
      <c r="K501" s="16"/>
      <c r="L501" s="7">
        <f>SUM(J501:K501)</f>
        <v>0</v>
      </c>
      <c r="M501" s="260">
        <v>0</v>
      </c>
    </row>
    <row r="502" spans="1:13" ht="15.5" x14ac:dyDescent="0.35">
      <c r="A502" s="171"/>
      <c r="B502" s="170"/>
      <c r="C502" s="170"/>
      <c r="D502" s="160"/>
      <c r="E502" s="20"/>
      <c r="F502" s="20"/>
      <c r="G502" s="4"/>
      <c r="H502" s="4"/>
      <c r="I502" s="22"/>
      <c r="J502" s="16"/>
      <c r="K502" s="16"/>
      <c r="L502" s="7"/>
      <c r="M502" s="260"/>
    </row>
    <row r="503" spans="1:13" ht="15.5" x14ac:dyDescent="0.35">
      <c r="A503" s="220" t="s">
        <v>208</v>
      </c>
      <c r="B503" s="221" t="s">
        <v>46</v>
      </c>
      <c r="C503" s="308" t="s">
        <v>168</v>
      </c>
      <c r="D503" s="222" t="s">
        <v>259</v>
      </c>
      <c r="E503" s="226"/>
      <c r="F503" s="226"/>
      <c r="G503" s="251">
        <v>4.08</v>
      </c>
      <c r="H503" s="251">
        <v>5.46</v>
      </c>
      <c r="I503" s="251">
        <f>SUM(G503:H503)</f>
        <v>9.5399999999999991</v>
      </c>
      <c r="J503" s="225">
        <v>3</v>
      </c>
      <c r="K503" s="218"/>
      <c r="L503" s="251">
        <v>0</v>
      </c>
      <c r="M503" s="260">
        <v>3</v>
      </c>
    </row>
    <row r="504" spans="1:13" ht="15.5" x14ac:dyDescent="0.35">
      <c r="A504" s="220"/>
      <c r="B504" s="221"/>
      <c r="C504" s="308"/>
      <c r="D504" s="222"/>
      <c r="E504" s="226"/>
      <c r="F504" s="226"/>
      <c r="G504" s="251"/>
      <c r="H504" s="251"/>
      <c r="I504" s="251"/>
      <c r="J504" s="225"/>
      <c r="K504" s="218"/>
      <c r="L504" s="251"/>
      <c r="M504" s="260"/>
    </row>
    <row r="505" spans="1:13" ht="15.5" x14ac:dyDescent="0.35">
      <c r="A505" s="220" t="s">
        <v>208</v>
      </c>
      <c r="B505" s="221" t="s">
        <v>46</v>
      </c>
      <c r="C505" s="302" t="s">
        <v>57</v>
      </c>
      <c r="D505" s="222" t="s">
        <v>319</v>
      </c>
      <c r="E505" s="218"/>
      <c r="F505" s="218"/>
      <c r="G505" s="223">
        <v>21.366</v>
      </c>
      <c r="H505" s="223">
        <v>22.84</v>
      </c>
      <c r="I505" s="224">
        <f>SUM(G505:H505)</f>
        <v>44.206000000000003</v>
      </c>
      <c r="J505" s="226"/>
      <c r="K505" s="226"/>
      <c r="L505" s="224">
        <f>SUM(J505:K505)</f>
        <v>0</v>
      </c>
      <c r="M505" s="260">
        <v>0</v>
      </c>
    </row>
    <row r="506" spans="1:13" ht="15.5" x14ac:dyDescent="0.35">
      <c r="A506" s="220"/>
      <c r="B506" s="221"/>
      <c r="C506" s="302"/>
      <c r="D506" s="222"/>
      <c r="E506" s="218"/>
      <c r="F506" s="218"/>
      <c r="G506" s="223"/>
      <c r="H506" s="223"/>
      <c r="I506" s="224"/>
      <c r="J506" s="226"/>
      <c r="K506" s="226"/>
      <c r="L506" s="224"/>
      <c r="M506" s="260"/>
    </row>
    <row r="507" spans="1:13" ht="15.5" x14ac:dyDescent="0.35">
      <c r="A507" s="220" t="s">
        <v>208</v>
      </c>
      <c r="B507" s="221" t="s">
        <v>46</v>
      </c>
      <c r="C507" s="308" t="s">
        <v>168</v>
      </c>
      <c r="D507" s="222" t="s">
        <v>260</v>
      </c>
      <c r="E507" s="226"/>
      <c r="F507" s="226"/>
      <c r="G507" s="251">
        <v>3.78</v>
      </c>
      <c r="H507" s="251">
        <v>100</v>
      </c>
      <c r="I507" s="251">
        <f>SUM(G507:H507)</f>
        <v>103.78</v>
      </c>
      <c r="J507" s="225">
        <v>5</v>
      </c>
      <c r="K507" s="218"/>
      <c r="L507" s="251">
        <v>5</v>
      </c>
      <c r="M507" s="260"/>
    </row>
    <row r="508" spans="1:13" ht="15.5" x14ac:dyDescent="0.35">
      <c r="A508" s="171" t="s">
        <v>208</v>
      </c>
      <c r="B508" s="170" t="s">
        <v>46</v>
      </c>
      <c r="C508" s="170" t="s">
        <v>51</v>
      </c>
      <c r="D508" s="160" t="s">
        <v>260</v>
      </c>
      <c r="E508" s="16"/>
      <c r="F508" s="16"/>
      <c r="G508" s="4">
        <v>12.36</v>
      </c>
      <c r="H508" s="4">
        <v>10.23</v>
      </c>
      <c r="I508" s="22">
        <f>SUM(G508:H508)</f>
        <v>22.59</v>
      </c>
      <c r="J508" s="206">
        <v>4</v>
      </c>
      <c r="K508" s="206">
        <v>8</v>
      </c>
      <c r="L508" s="22">
        <f>SUM(J508:K508)</f>
        <v>12</v>
      </c>
      <c r="M508" s="260">
        <v>17</v>
      </c>
    </row>
    <row r="509" spans="1:13" ht="15.5" x14ac:dyDescent="0.35">
      <c r="A509" s="171"/>
      <c r="B509" s="170"/>
      <c r="C509" s="170"/>
      <c r="D509" s="160"/>
      <c r="E509" s="16"/>
      <c r="F509" s="16"/>
      <c r="G509" s="4"/>
      <c r="H509" s="4"/>
      <c r="I509" s="22"/>
      <c r="J509" s="206"/>
      <c r="K509" s="206"/>
      <c r="L509" s="22"/>
      <c r="M509" s="260"/>
    </row>
    <row r="510" spans="1:13" ht="15.5" x14ac:dyDescent="0.35">
      <c r="A510" s="220" t="s">
        <v>207</v>
      </c>
      <c r="B510" s="221" t="s">
        <v>46</v>
      </c>
      <c r="C510" s="302" t="s">
        <v>57</v>
      </c>
      <c r="D510" s="222" t="s">
        <v>320</v>
      </c>
      <c r="E510" s="218"/>
      <c r="F510" s="218"/>
      <c r="G510" s="223">
        <v>16.652999999999999</v>
      </c>
      <c r="H510" s="223">
        <v>16.846</v>
      </c>
      <c r="I510" s="224">
        <f>SUM(G510:H510)</f>
        <v>33.498999999999995</v>
      </c>
      <c r="J510" s="225">
        <v>2</v>
      </c>
      <c r="K510" s="226"/>
      <c r="L510" s="224">
        <f>SUM(J510:K510)</f>
        <v>2</v>
      </c>
      <c r="M510" s="260"/>
    </row>
    <row r="511" spans="1:13" ht="15.5" x14ac:dyDescent="0.35">
      <c r="A511" s="171" t="s">
        <v>207</v>
      </c>
      <c r="B511" s="170" t="s">
        <v>46</v>
      </c>
      <c r="C511" s="170" t="s">
        <v>49</v>
      </c>
      <c r="D511" s="160" t="s">
        <v>320</v>
      </c>
      <c r="E511" s="20"/>
      <c r="F511" s="20"/>
      <c r="G511" s="4">
        <v>24.603000000000002</v>
      </c>
      <c r="H511" s="4">
        <v>23.954999999999998</v>
      </c>
      <c r="I511" s="22">
        <f>SUM(G511:H511)</f>
        <v>48.558</v>
      </c>
      <c r="J511" s="16"/>
      <c r="K511" s="16"/>
      <c r="L511" s="7">
        <f>SUM(J511:K511)</f>
        <v>0</v>
      </c>
      <c r="M511" s="260">
        <v>0</v>
      </c>
    </row>
    <row r="512" spans="1:13" ht="15.5" x14ac:dyDescent="0.35">
      <c r="A512" s="171"/>
      <c r="B512" s="170"/>
      <c r="C512" s="170"/>
      <c r="D512" s="160"/>
      <c r="E512" s="20"/>
      <c r="F512" s="20"/>
      <c r="G512" s="4"/>
      <c r="H512" s="4"/>
      <c r="I512" s="22"/>
      <c r="J512" s="16"/>
      <c r="K512" s="16"/>
      <c r="L512" s="7"/>
      <c r="M512" s="260"/>
    </row>
    <row r="513" spans="1:13" ht="15.5" x14ac:dyDescent="0.35">
      <c r="A513" s="220" t="s">
        <v>210</v>
      </c>
      <c r="B513" s="221" t="s">
        <v>46</v>
      </c>
      <c r="C513" s="302" t="s">
        <v>57</v>
      </c>
      <c r="D513" s="222" t="s">
        <v>261</v>
      </c>
      <c r="E513" s="218"/>
      <c r="F513" s="218"/>
      <c r="G513" s="223">
        <v>15.997</v>
      </c>
      <c r="H513" s="223">
        <v>16.117000000000001</v>
      </c>
      <c r="I513" s="224">
        <f>SUM(G513:H513)</f>
        <v>32.114000000000004</v>
      </c>
      <c r="J513" s="225">
        <v>10</v>
      </c>
      <c r="K513" s="225">
        <v>4</v>
      </c>
      <c r="L513" s="224">
        <f>SUM(J513:K513)</f>
        <v>14</v>
      </c>
      <c r="M513" s="260"/>
    </row>
    <row r="514" spans="1:13" ht="15.5" x14ac:dyDescent="0.35">
      <c r="A514" s="220" t="s">
        <v>210</v>
      </c>
      <c r="B514" s="221" t="s">
        <v>46</v>
      </c>
      <c r="C514" s="308" t="s">
        <v>168</v>
      </c>
      <c r="D514" s="222" t="s">
        <v>261</v>
      </c>
      <c r="E514" s="226"/>
      <c r="F514" s="226"/>
      <c r="G514" s="251">
        <v>100</v>
      </c>
      <c r="H514" s="251">
        <v>3.53</v>
      </c>
      <c r="I514" s="251">
        <f>SUM(G514:H514)</f>
        <v>103.53</v>
      </c>
      <c r="J514" s="218"/>
      <c r="K514" s="225">
        <v>2</v>
      </c>
      <c r="L514" s="251">
        <v>2</v>
      </c>
      <c r="M514" s="260"/>
    </row>
    <row r="515" spans="1:13" ht="15.5" x14ac:dyDescent="0.35">
      <c r="A515" s="171" t="s">
        <v>210</v>
      </c>
      <c r="B515" s="170" t="s">
        <v>46</v>
      </c>
      <c r="C515" s="170" t="s">
        <v>51</v>
      </c>
      <c r="D515" s="160" t="s">
        <v>261</v>
      </c>
      <c r="E515" s="16"/>
      <c r="F515" s="16"/>
      <c r="G515" s="4">
        <v>15.3</v>
      </c>
      <c r="H515" s="4">
        <v>15.1</v>
      </c>
      <c r="I515" s="22">
        <f>SUM(G515:H515)</f>
        <v>30.4</v>
      </c>
      <c r="J515" s="16"/>
      <c r="K515" s="16"/>
      <c r="L515" s="22">
        <f>SUM(J515:K515)</f>
        <v>0</v>
      </c>
      <c r="M515" s="260"/>
    </row>
    <row r="516" spans="1:13" ht="15.5" x14ac:dyDescent="0.35">
      <c r="A516" s="167" t="s">
        <v>174</v>
      </c>
      <c r="B516" s="167" t="s">
        <v>46</v>
      </c>
      <c r="C516" s="167" t="s">
        <v>50</v>
      </c>
      <c r="D516" s="146" t="s">
        <v>261</v>
      </c>
      <c r="E516" s="20"/>
      <c r="F516" s="20"/>
      <c r="G516" s="16">
        <v>100</v>
      </c>
      <c r="H516" s="16">
        <v>100</v>
      </c>
      <c r="I516" s="16">
        <f>SUM(G516:H516)</f>
        <v>200</v>
      </c>
      <c r="J516" s="20"/>
      <c r="K516" s="20"/>
      <c r="L516" s="16">
        <f>SUM(J516:K516)</f>
        <v>0</v>
      </c>
      <c r="M516" s="260"/>
    </row>
    <row r="517" spans="1:13" ht="15.5" x14ac:dyDescent="0.35">
      <c r="A517" s="171" t="s">
        <v>210</v>
      </c>
      <c r="B517" s="170" t="s">
        <v>46</v>
      </c>
      <c r="C517" s="170" t="s">
        <v>49</v>
      </c>
      <c r="D517" s="160" t="s">
        <v>261</v>
      </c>
      <c r="E517" s="20"/>
      <c r="F517" s="20"/>
      <c r="G517" s="4">
        <v>21.922000000000001</v>
      </c>
      <c r="H517" s="4">
        <v>21.861999999999998</v>
      </c>
      <c r="I517" s="22">
        <f>SUM(G517:H517)</f>
        <v>43.783999999999999</v>
      </c>
      <c r="J517" s="206">
        <v>7</v>
      </c>
      <c r="K517" s="206">
        <v>9</v>
      </c>
      <c r="L517" s="7">
        <f>SUM(J517:K517)</f>
        <v>16</v>
      </c>
      <c r="M517" s="260">
        <v>32</v>
      </c>
    </row>
    <row r="518" spans="1:13" ht="15.5" x14ac:dyDescent="0.35">
      <c r="A518" s="171"/>
      <c r="B518" s="170"/>
      <c r="C518" s="170"/>
      <c r="D518" s="160"/>
      <c r="E518" s="20"/>
      <c r="F518" s="20"/>
      <c r="G518" s="4"/>
      <c r="H518" s="4"/>
      <c r="I518" s="22"/>
      <c r="J518" s="206"/>
      <c r="K518" s="206"/>
      <c r="L518" s="7">
        <f>SUM(L513:L517)</f>
        <v>32</v>
      </c>
      <c r="M518" s="260"/>
    </row>
    <row r="519" spans="1:13" ht="15.5" x14ac:dyDescent="0.35">
      <c r="A519" s="220" t="s">
        <v>207</v>
      </c>
      <c r="B519" s="221" t="s">
        <v>46</v>
      </c>
      <c r="C519" s="302" t="s">
        <v>57</v>
      </c>
      <c r="D519" s="222" t="s">
        <v>321</v>
      </c>
      <c r="E519" s="218"/>
      <c r="F519" s="218"/>
      <c r="G519" s="223">
        <v>17.809999999999999</v>
      </c>
      <c r="H519" s="223">
        <v>18.423999999999999</v>
      </c>
      <c r="I519" s="224">
        <f>SUM(G519:H519)</f>
        <v>36.233999999999995</v>
      </c>
      <c r="J519" s="226"/>
      <c r="K519" s="226"/>
      <c r="L519" s="224">
        <f>SUM(J519:K519)</f>
        <v>0</v>
      </c>
      <c r="M519" s="260"/>
    </row>
    <row r="520" spans="1:13" ht="15.5" x14ac:dyDescent="0.35">
      <c r="A520" s="171" t="s">
        <v>207</v>
      </c>
      <c r="B520" s="170" t="s">
        <v>46</v>
      </c>
      <c r="C520" s="170" t="s">
        <v>51</v>
      </c>
      <c r="D520" s="160" t="s">
        <v>321</v>
      </c>
      <c r="E520" s="16"/>
      <c r="F520" s="16"/>
      <c r="G520" s="4">
        <v>20.309999999999999</v>
      </c>
      <c r="H520" s="4">
        <v>100</v>
      </c>
      <c r="I520" s="22">
        <f>SUM(G520:H520)</f>
        <v>120.31</v>
      </c>
      <c r="J520" s="16"/>
      <c r="K520" s="16"/>
      <c r="L520" s="22">
        <f>SUM(J520:K520)</f>
        <v>0</v>
      </c>
      <c r="M520" s="260"/>
    </row>
    <row r="521" spans="1:13" ht="15.5" x14ac:dyDescent="0.35">
      <c r="A521" s="171" t="s">
        <v>207</v>
      </c>
      <c r="B521" s="170" t="s">
        <v>46</v>
      </c>
      <c r="C521" s="170" t="s">
        <v>49</v>
      </c>
      <c r="D521" s="160" t="s">
        <v>321</v>
      </c>
      <c r="E521" s="20"/>
      <c r="F521" s="20"/>
      <c r="G521" s="4">
        <v>30.218</v>
      </c>
      <c r="H521" s="4">
        <v>100</v>
      </c>
      <c r="I521" s="22">
        <f>SUM(G521:H521)</f>
        <v>130.21799999999999</v>
      </c>
      <c r="J521" s="16"/>
      <c r="K521" s="16"/>
      <c r="L521" s="7">
        <f>SUM(J521:K521)</f>
        <v>0</v>
      </c>
      <c r="M521" s="260">
        <v>0</v>
      </c>
    </row>
    <row r="522" spans="1:13" ht="15.5" x14ac:dyDescent="0.35">
      <c r="A522" s="171"/>
      <c r="B522" s="170"/>
      <c r="C522" s="170"/>
      <c r="D522" s="160"/>
      <c r="E522" s="20"/>
      <c r="F522" s="20"/>
      <c r="G522" s="4"/>
      <c r="H522" s="4"/>
      <c r="I522" s="22"/>
      <c r="J522" s="16"/>
      <c r="K522" s="16"/>
      <c r="L522" s="7"/>
      <c r="M522" s="260"/>
    </row>
    <row r="523" spans="1:13" ht="15.5" x14ac:dyDescent="0.35">
      <c r="A523" s="220" t="s">
        <v>208</v>
      </c>
      <c r="B523" s="221" t="s">
        <v>46</v>
      </c>
      <c r="C523" s="302" t="s">
        <v>57</v>
      </c>
      <c r="D523" s="222" t="s">
        <v>322</v>
      </c>
      <c r="E523" s="218"/>
      <c r="F523" s="218"/>
      <c r="G523" s="223">
        <v>18.684000000000001</v>
      </c>
      <c r="H523" s="223">
        <v>17.754999999999999</v>
      </c>
      <c r="I523" s="224">
        <f>SUM(G523:H523)</f>
        <v>36.439</v>
      </c>
      <c r="J523" s="226"/>
      <c r="K523" s="226"/>
      <c r="L523" s="224">
        <f>SUM(J523:K523)</f>
        <v>0</v>
      </c>
      <c r="M523" s="260">
        <v>0</v>
      </c>
    </row>
    <row r="524" spans="1:13" ht="15.5" x14ac:dyDescent="0.35">
      <c r="A524" s="220"/>
      <c r="B524" s="221"/>
      <c r="C524" s="302"/>
      <c r="D524" s="222"/>
      <c r="E524" s="218"/>
      <c r="F524" s="218"/>
      <c r="G524" s="223"/>
      <c r="H524" s="223"/>
      <c r="I524" s="224"/>
      <c r="J524" s="226"/>
      <c r="K524" s="226"/>
      <c r="L524" s="224"/>
      <c r="M524" s="260"/>
    </row>
    <row r="525" spans="1:13" ht="15.5" x14ac:dyDescent="0.35">
      <c r="A525" s="220" t="s">
        <v>210</v>
      </c>
      <c r="B525" s="221" t="s">
        <v>46</v>
      </c>
      <c r="C525" s="302" t="s">
        <v>57</v>
      </c>
      <c r="D525" s="222" t="s">
        <v>323</v>
      </c>
      <c r="E525" s="218"/>
      <c r="F525" s="218"/>
      <c r="G525" s="223">
        <v>17.66</v>
      </c>
      <c r="H525" s="223">
        <v>22.957999999999998</v>
      </c>
      <c r="I525" s="224">
        <f>SUM(G525:H525)</f>
        <v>40.617999999999995</v>
      </c>
      <c r="J525" s="226"/>
      <c r="K525" s="226"/>
      <c r="L525" s="224">
        <f>SUM(J525:K525)</f>
        <v>0</v>
      </c>
      <c r="M525" s="260"/>
    </row>
    <row r="526" spans="1:13" ht="15.5" x14ac:dyDescent="0.35">
      <c r="A526" s="171" t="s">
        <v>210</v>
      </c>
      <c r="B526" s="170" t="s">
        <v>46</v>
      </c>
      <c r="C526" s="170" t="s">
        <v>51</v>
      </c>
      <c r="D526" s="160" t="s">
        <v>323</v>
      </c>
      <c r="E526" s="16"/>
      <c r="F526" s="16"/>
      <c r="G526" s="4">
        <v>22.42</v>
      </c>
      <c r="H526" s="4">
        <v>100</v>
      </c>
      <c r="I526" s="22">
        <f>SUM(G526:H526)</f>
        <v>122.42</v>
      </c>
      <c r="J526" s="16"/>
      <c r="K526" s="16"/>
      <c r="L526" s="22">
        <f>SUM(J526:K526)</f>
        <v>0</v>
      </c>
      <c r="M526" s="260"/>
    </row>
    <row r="527" spans="1:13" ht="15.5" x14ac:dyDescent="0.35">
      <c r="A527" s="171" t="s">
        <v>210</v>
      </c>
      <c r="B527" s="170" t="s">
        <v>46</v>
      </c>
      <c r="C527" s="170" t="s">
        <v>49</v>
      </c>
      <c r="D527" s="160" t="s">
        <v>323</v>
      </c>
      <c r="E527" s="20"/>
      <c r="F527" s="20"/>
      <c r="G527" s="4">
        <v>24.603000000000002</v>
      </c>
      <c r="H527" s="4">
        <v>25.184000000000001</v>
      </c>
      <c r="I527" s="22">
        <f>SUM(G527:H527)</f>
        <v>49.787000000000006</v>
      </c>
      <c r="J527" s="16"/>
      <c r="K527" s="16"/>
      <c r="L527" s="22">
        <f>SUM(J527:K527)</f>
        <v>0</v>
      </c>
      <c r="M527" s="260">
        <v>0</v>
      </c>
    </row>
    <row r="528" spans="1:13" ht="15.5" x14ac:dyDescent="0.35">
      <c r="A528" s="220"/>
      <c r="B528" s="221"/>
      <c r="C528" s="302"/>
      <c r="D528" s="222"/>
      <c r="E528" s="218"/>
      <c r="F528" s="218"/>
      <c r="G528" s="223"/>
      <c r="H528" s="223"/>
      <c r="I528" s="224"/>
      <c r="J528" s="226"/>
      <c r="K528" s="225"/>
      <c r="L528" s="224"/>
      <c r="M528" s="310"/>
    </row>
    <row r="529" spans="1:13" ht="15.5" x14ac:dyDescent="0.35">
      <c r="A529" s="220"/>
      <c r="B529" s="227"/>
      <c r="C529" s="303"/>
      <c r="D529" s="222"/>
      <c r="E529" s="218"/>
      <c r="F529" s="218"/>
      <c r="G529" s="223"/>
      <c r="H529" s="223"/>
      <c r="I529" s="224"/>
      <c r="J529" s="218"/>
      <c r="K529" s="225"/>
      <c r="L529" s="224"/>
      <c r="M529" s="310"/>
    </row>
    <row r="530" spans="1:13" ht="15.5" x14ac:dyDescent="0.35">
      <c r="A530" s="220"/>
      <c r="B530" s="227"/>
      <c r="C530" s="303"/>
      <c r="D530" s="222"/>
      <c r="E530" s="218"/>
      <c r="F530" s="218"/>
      <c r="G530" s="223"/>
      <c r="H530" s="223"/>
      <c r="I530" s="224"/>
      <c r="J530" s="226"/>
      <c r="K530" s="225"/>
      <c r="L530" s="224"/>
      <c r="M530" s="310"/>
    </row>
    <row r="531" spans="1:13" ht="15.5" x14ac:dyDescent="0.35">
      <c r="A531" s="220"/>
      <c r="B531" s="227"/>
      <c r="C531" s="303"/>
      <c r="D531" s="222"/>
      <c r="E531" s="218"/>
      <c r="F531" s="218"/>
      <c r="G531" s="223"/>
      <c r="H531" s="223"/>
      <c r="I531" s="224"/>
      <c r="J531" s="225"/>
      <c r="K531" s="225"/>
      <c r="L531" s="224"/>
      <c r="M531" s="310"/>
    </row>
  </sheetData>
  <sortState ref="A162:M427">
    <sortCondition ref="D162:D427"/>
  </sortState>
  <conditionalFormatting sqref="E5:F6 E10:F11">
    <cfRule type="duplicateValues" dxfId="70" priority="26"/>
  </conditionalFormatting>
  <conditionalFormatting sqref="E12:F13 E22:F23">
    <cfRule type="duplicateValues" dxfId="69" priority="25"/>
  </conditionalFormatting>
  <conditionalFormatting sqref="E14:F15">
    <cfRule type="duplicateValues" dxfId="68" priority="24"/>
  </conditionalFormatting>
  <conditionalFormatting sqref="E16:F16">
    <cfRule type="duplicateValues" dxfId="67" priority="23"/>
  </conditionalFormatting>
  <conditionalFormatting sqref="E17:F18">
    <cfRule type="duplicateValues" dxfId="66" priority="22"/>
  </conditionalFormatting>
  <conditionalFormatting sqref="E19:F20">
    <cfRule type="duplicateValues" dxfId="65" priority="21"/>
  </conditionalFormatting>
  <conditionalFormatting sqref="E21:F21">
    <cfRule type="duplicateValues" dxfId="64" priority="20"/>
  </conditionalFormatting>
  <conditionalFormatting sqref="E206:F206">
    <cfRule type="duplicateValues" dxfId="63" priority="19"/>
  </conditionalFormatting>
  <conditionalFormatting sqref="E207:F208">
    <cfRule type="duplicateValues" dxfId="62" priority="10"/>
    <cfRule type="duplicateValues" priority="11"/>
  </conditionalFormatting>
  <conditionalFormatting sqref="E209:F209">
    <cfRule type="duplicateValues" dxfId="61" priority="12"/>
    <cfRule type="duplicateValues" priority="13"/>
    <cfRule type="duplicateValues" priority="14"/>
  </conditionalFormatting>
  <conditionalFormatting sqref="E210:F242">
    <cfRule type="duplicateValues" dxfId="60" priority="18"/>
  </conditionalFormatting>
  <conditionalFormatting sqref="E243:F243">
    <cfRule type="duplicateValues" dxfId="59" priority="1"/>
    <cfRule type="duplicateValues" priority="2"/>
  </conditionalFormatting>
  <conditionalFormatting sqref="E244:F245">
    <cfRule type="duplicateValues" dxfId="58" priority="3"/>
    <cfRule type="duplicateValues" priority="4"/>
    <cfRule type="duplicateValues" priority="5"/>
  </conditionalFormatting>
  <conditionalFormatting sqref="E296:F296">
    <cfRule type="duplicateValues" dxfId="57" priority="6"/>
  </conditionalFormatting>
  <conditionalFormatting sqref="E282:F286">
    <cfRule type="duplicateValues" dxfId="56" priority="7"/>
    <cfRule type="duplicateValues" priority="8"/>
  </conditionalFormatting>
  <conditionalFormatting sqref="E316:F317 E246:F281 E301:F304 E293:F295">
    <cfRule type="duplicateValues" dxfId="55" priority="9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4"/>
  <sheetViews>
    <sheetView workbookViewId="0">
      <selection activeCell="M11" sqref="M11"/>
    </sheetView>
  </sheetViews>
  <sheetFormatPr defaultRowHeight="14.5" x14ac:dyDescent="0.35"/>
  <cols>
    <col min="1" max="1" width="3.90625" style="283" bestFit="1" customWidth="1"/>
    <col min="2" max="2" width="3.7265625" style="211" bestFit="1" customWidth="1"/>
    <col min="3" max="3" width="3.90625" style="211" bestFit="1" customWidth="1"/>
    <col min="4" max="4" width="22.6328125" style="283" bestFit="1" customWidth="1"/>
    <col min="5" max="6" width="6.81640625" style="211" bestFit="1" customWidth="1"/>
    <col min="7" max="7" width="7.81640625" style="233" bestFit="1" customWidth="1"/>
    <col min="8" max="9" width="4.453125" style="211" bestFit="1" customWidth="1"/>
    <col min="10" max="10" width="4.81640625" style="237" bestFit="1" customWidth="1"/>
    <col min="11" max="11" width="10.54296875" style="282" bestFit="1" customWidth="1"/>
    <col min="12" max="16384" width="8.7265625" style="211"/>
  </cols>
  <sheetData>
    <row r="1" spans="1:11" s="280" customFormat="1" x14ac:dyDescent="0.35">
      <c r="A1" s="285" t="s">
        <v>500</v>
      </c>
      <c r="D1" s="285" t="s">
        <v>54</v>
      </c>
      <c r="E1" s="280" t="s">
        <v>510</v>
      </c>
      <c r="G1" s="242"/>
      <c r="H1" s="280" t="s">
        <v>3</v>
      </c>
      <c r="J1" s="243"/>
      <c r="K1" s="281" t="s">
        <v>169</v>
      </c>
    </row>
    <row r="2" spans="1:11" s="280" customFormat="1" x14ac:dyDescent="0.35">
      <c r="A2" s="285"/>
      <c r="D2" s="285"/>
      <c r="E2" s="280" t="s">
        <v>508</v>
      </c>
      <c r="F2" s="280" t="s">
        <v>509</v>
      </c>
      <c r="G2" s="242"/>
      <c r="H2" s="280" t="s">
        <v>508</v>
      </c>
      <c r="I2" s="280" t="s">
        <v>509</v>
      </c>
      <c r="J2" s="243"/>
      <c r="K2" s="281"/>
    </row>
    <row r="3" spans="1:11" ht="15.5" x14ac:dyDescent="0.35">
      <c r="A3" s="7"/>
      <c r="B3" s="158"/>
      <c r="C3" s="22"/>
      <c r="D3" s="287" t="s">
        <v>506</v>
      </c>
      <c r="E3" s="22"/>
      <c r="F3" s="22"/>
      <c r="G3" s="23"/>
      <c r="H3" s="173"/>
      <c r="I3" s="173"/>
      <c r="J3" s="290">
        <f>SUM(J1:J1)</f>
        <v>0</v>
      </c>
      <c r="K3" s="284"/>
    </row>
    <row r="4" spans="1:11" ht="15.5" x14ac:dyDescent="0.35">
      <c r="A4" s="7" t="s">
        <v>65</v>
      </c>
      <c r="B4" s="158" t="s">
        <v>208</v>
      </c>
      <c r="C4" s="22" t="s">
        <v>42</v>
      </c>
      <c r="D4" s="204" t="s">
        <v>343</v>
      </c>
      <c r="E4" s="22">
        <v>100</v>
      </c>
      <c r="F4" s="22">
        <v>100</v>
      </c>
      <c r="G4" s="23">
        <f>SUM(E4:F4)</f>
        <v>200</v>
      </c>
      <c r="H4" s="11"/>
      <c r="I4" s="11"/>
      <c r="J4" s="290">
        <f>SUM(H4:I4)</f>
        <v>0</v>
      </c>
      <c r="K4" s="284"/>
    </row>
    <row r="5" spans="1:11" ht="15.5" x14ac:dyDescent="0.35">
      <c r="A5" s="7" t="s">
        <v>342</v>
      </c>
      <c r="B5" s="158" t="s">
        <v>208</v>
      </c>
      <c r="C5" s="7" t="s">
        <v>42</v>
      </c>
      <c r="D5" s="204" t="s">
        <v>343</v>
      </c>
      <c r="E5" s="22">
        <v>100</v>
      </c>
      <c r="F5" s="22">
        <v>100</v>
      </c>
      <c r="G5" s="23">
        <f>SUM(E5:F5)</f>
        <v>200</v>
      </c>
      <c r="H5" s="22"/>
      <c r="I5" s="22"/>
      <c r="J5" s="290">
        <f>SUM(H5:I5)</f>
        <v>0</v>
      </c>
      <c r="K5" s="284"/>
    </row>
    <row r="6" spans="1:11" x14ac:dyDescent="0.35">
      <c r="A6" s="144" t="s">
        <v>77</v>
      </c>
      <c r="B6" s="144" t="s">
        <v>171</v>
      </c>
      <c r="C6" s="144" t="s">
        <v>42</v>
      </c>
      <c r="D6" s="134" t="s">
        <v>343</v>
      </c>
      <c r="E6" s="144">
        <v>100</v>
      </c>
      <c r="F6" s="144">
        <v>100</v>
      </c>
      <c r="G6" s="144">
        <f>SUM(E6:F6)</f>
        <v>200</v>
      </c>
      <c r="H6" s="144"/>
      <c r="I6" s="144"/>
      <c r="J6" s="291">
        <f>SUM(H6:I6)</f>
        <v>0</v>
      </c>
      <c r="K6" s="284"/>
    </row>
    <row r="7" spans="1:11" ht="15.5" x14ac:dyDescent="0.35">
      <c r="A7" s="7" t="s">
        <v>502</v>
      </c>
      <c r="B7" s="158" t="s">
        <v>208</v>
      </c>
      <c r="C7" s="7" t="s">
        <v>42</v>
      </c>
      <c r="D7" s="204" t="s">
        <v>343</v>
      </c>
      <c r="E7" s="4">
        <v>18.829999999999998</v>
      </c>
      <c r="F7" s="4">
        <v>21.69</v>
      </c>
      <c r="G7" s="288">
        <f>SUM(E7:F7)</f>
        <v>40.519999999999996</v>
      </c>
      <c r="H7" s="173">
        <v>2</v>
      </c>
      <c r="I7" s="173">
        <v>2</v>
      </c>
      <c r="J7" s="292">
        <f>SUM(H7:I7)</f>
        <v>4</v>
      </c>
      <c r="K7" s="284">
        <v>4</v>
      </c>
    </row>
    <row r="8" spans="1:11" ht="15.5" x14ac:dyDescent="0.35">
      <c r="A8" s="7"/>
      <c r="B8" s="158"/>
      <c r="C8" s="7"/>
      <c r="D8" s="204"/>
      <c r="E8" s="4"/>
      <c r="F8" s="4"/>
      <c r="G8" s="288"/>
      <c r="H8" s="173"/>
      <c r="I8" s="173"/>
      <c r="J8" s="292"/>
      <c r="K8" s="284"/>
    </row>
    <row r="9" spans="1:11" ht="15.5" x14ac:dyDescent="0.35">
      <c r="A9" s="7" t="s">
        <v>65</v>
      </c>
      <c r="B9" s="158" t="s">
        <v>207</v>
      </c>
      <c r="C9" s="22" t="s">
        <v>42</v>
      </c>
      <c r="D9" s="204" t="s">
        <v>344</v>
      </c>
      <c r="E9" s="22">
        <v>100</v>
      </c>
      <c r="F9" s="22">
        <v>14.12</v>
      </c>
      <c r="G9" s="23">
        <f>SUM(E9:F9)</f>
        <v>114.12</v>
      </c>
      <c r="H9" s="11"/>
      <c r="I9" s="173">
        <v>2</v>
      </c>
      <c r="J9" s="290">
        <f>SUM(H9:I9)</f>
        <v>2</v>
      </c>
      <c r="K9" s="284"/>
    </row>
    <row r="10" spans="1:11" ht="15.5" x14ac:dyDescent="0.35">
      <c r="A10" s="7" t="s">
        <v>342</v>
      </c>
      <c r="B10" s="158" t="s">
        <v>207</v>
      </c>
      <c r="C10" s="7" t="s">
        <v>42</v>
      </c>
      <c r="D10" s="204" t="s">
        <v>344</v>
      </c>
      <c r="E10" s="22">
        <v>100</v>
      </c>
      <c r="F10" s="22">
        <v>6.11</v>
      </c>
      <c r="G10" s="23">
        <f>SUM(E10:F10)</f>
        <v>106.11</v>
      </c>
      <c r="H10" s="22"/>
      <c r="I10" s="136">
        <v>4</v>
      </c>
      <c r="J10" s="290">
        <f>SUM(H10:I10)</f>
        <v>4</v>
      </c>
      <c r="K10" s="284"/>
    </row>
    <row r="11" spans="1:11" x14ac:dyDescent="0.35">
      <c r="A11" s="144" t="s">
        <v>77</v>
      </c>
      <c r="B11" s="144" t="s">
        <v>174</v>
      </c>
      <c r="C11" s="144" t="s">
        <v>42</v>
      </c>
      <c r="D11" s="134" t="s">
        <v>344</v>
      </c>
      <c r="E11" s="25">
        <v>100</v>
      </c>
      <c r="F11" s="25">
        <v>100</v>
      </c>
      <c r="G11" s="25">
        <f>SUM(E11:F11)</f>
        <v>200</v>
      </c>
      <c r="H11" s="25"/>
      <c r="I11" s="25"/>
      <c r="J11" s="293">
        <f>SUM(H11:I11)</f>
        <v>0</v>
      </c>
      <c r="K11" s="284"/>
    </row>
    <row r="12" spans="1:11" ht="15.5" x14ac:dyDescent="0.35">
      <c r="A12" s="7" t="s">
        <v>502</v>
      </c>
      <c r="B12" s="158" t="s">
        <v>207</v>
      </c>
      <c r="C12" s="7" t="s">
        <v>42</v>
      </c>
      <c r="D12" s="204" t="s">
        <v>344</v>
      </c>
      <c r="E12" s="7">
        <v>100</v>
      </c>
      <c r="F12" s="7">
        <v>19.829999999999998</v>
      </c>
      <c r="G12" s="144">
        <f>SUM(E12:F12)</f>
        <v>119.83</v>
      </c>
      <c r="H12" s="11"/>
      <c r="I12" s="173">
        <v>4</v>
      </c>
      <c r="J12" s="291">
        <f>SUM(H12:I12)</f>
        <v>4</v>
      </c>
      <c r="K12" s="284">
        <v>10</v>
      </c>
    </row>
    <row r="13" spans="1:11" ht="15.5" x14ac:dyDescent="0.35">
      <c r="A13" s="7"/>
      <c r="B13" s="158"/>
      <c r="C13" s="7"/>
      <c r="D13" s="204"/>
      <c r="E13" s="7"/>
      <c r="F13" s="7"/>
      <c r="G13" s="144"/>
      <c r="H13" s="11"/>
      <c r="I13" s="173"/>
      <c r="J13" s="291">
        <f>SUM(J9:J12)</f>
        <v>10</v>
      </c>
      <c r="K13" s="284"/>
    </row>
    <row r="14" spans="1:11" ht="15.5" x14ac:dyDescent="0.35">
      <c r="A14" s="7" t="s">
        <v>43</v>
      </c>
      <c r="B14" s="4" t="s">
        <v>171</v>
      </c>
      <c r="C14" s="4" t="s">
        <v>42</v>
      </c>
      <c r="D14" s="204" t="s">
        <v>429</v>
      </c>
      <c r="E14" s="4">
        <v>0</v>
      </c>
      <c r="F14" s="4">
        <v>49</v>
      </c>
      <c r="G14" s="288">
        <f>SUM(E14:F14)</f>
        <v>49</v>
      </c>
      <c r="H14" s="153">
        <v>10</v>
      </c>
      <c r="I14" s="11"/>
      <c r="J14" s="292">
        <v>10</v>
      </c>
      <c r="K14" s="284"/>
    </row>
    <row r="15" spans="1:11" ht="15.5" x14ac:dyDescent="0.35">
      <c r="A15" s="7"/>
      <c r="B15" s="4"/>
      <c r="C15" s="4"/>
      <c r="D15" s="204"/>
      <c r="E15" s="4"/>
      <c r="F15" s="4"/>
      <c r="G15" s="288"/>
      <c r="H15" s="153"/>
      <c r="I15" s="11"/>
      <c r="J15" s="292"/>
      <c r="K15" s="284"/>
    </row>
    <row r="16" spans="1:11" ht="15.5" x14ac:dyDescent="0.35">
      <c r="A16" s="7" t="s">
        <v>65</v>
      </c>
      <c r="B16" s="158" t="s">
        <v>209</v>
      </c>
      <c r="C16" s="22" t="s">
        <v>42</v>
      </c>
      <c r="D16" s="204" t="s">
        <v>345</v>
      </c>
      <c r="E16" s="22">
        <v>100</v>
      </c>
      <c r="F16" s="22">
        <v>21.47</v>
      </c>
      <c r="G16" s="23">
        <f>SUM(E16:F16)</f>
        <v>121.47</v>
      </c>
      <c r="H16" s="11"/>
      <c r="I16" s="11"/>
      <c r="J16" s="290">
        <f>SUM(H16:I16)</f>
        <v>0</v>
      </c>
      <c r="K16" s="284"/>
    </row>
    <row r="17" spans="1:11" ht="15.5" x14ac:dyDescent="0.35">
      <c r="A17" s="7" t="s">
        <v>342</v>
      </c>
      <c r="B17" s="158" t="s">
        <v>209</v>
      </c>
      <c r="C17" s="7" t="s">
        <v>42</v>
      </c>
      <c r="D17" s="204" t="s">
        <v>345</v>
      </c>
      <c r="E17" s="22">
        <v>100</v>
      </c>
      <c r="F17" s="22">
        <v>5.74</v>
      </c>
      <c r="G17" s="23">
        <f>SUM(E17:F17)</f>
        <v>105.74</v>
      </c>
      <c r="H17" s="22"/>
      <c r="I17" s="136">
        <v>5</v>
      </c>
      <c r="J17" s="290">
        <f>SUM(H17:I17)</f>
        <v>5</v>
      </c>
      <c r="K17" s="284"/>
    </row>
    <row r="18" spans="1:11" ht="15.5" x14ac:dyDescent="0.35">
      <c r="A18" s="7" t="s">
        <v>502</v>
      </c>
      <c r="B18" s="158" t="s">
        <v>209</v>
      </c>
      <c r="C18" s="7" t="s">
        <v>42</v>
      </c>
      <c r="D18" s="204" t="s">
        <v>345</v>
      </c>
      <c r="E18" s="7">
        <v>100</v>
      </c>
      <c r="F18" s="7">
        <v>20.420000000000002</v>
      </c>
      <c r="G18" s="144">
        <f>SUM(E18:F18)</f>
        <v>120.42</v>
      </c>
      <c r="H18" s="11"/>
      <c r="I18" s="173">
        <v>3</v>
      </c>
      <c r="J18" s="291">
        <f>SUM(H18:I18)</f>
        <v>3</v>
      </c>
      <c r="K18" s="284">
        <v>8</v>
      </c>
    </row>
    <row r="19" spans="1:11" ht="15.5" x14ac:dyDescent="0.35">
      <c r="A19" s="7"/>
      <c r="B19" s="158"/>
      <c r="C19" s="7"/>
      <c r="D19" s="204"/>
      <c r="E19" s="7"/>
      <c r="F19" s="7"/>
      <c r="G19" s="144"/>
      <c r="H19" s="11"/>
      <c r="I19" s="173"/>
      <c r="J19" s="291">
        <f>SUM(J16:J18)</f>
        <v>8</v>
      </c>
      <c r="K19" s="284"/>
    </row>
    <row r="20" spans="1:11" ht="15.5" x14ac:dyDescent="0.35">
      <c r="A20" s="7" t="s">
        <v>56</v>
      </c>
      <c r="B20" s="158" t="s">
        <v>208</v>
      </c>
      <c r="C20" s="7" t="s">
        <v>42</v>
      </c>
      <c r="D20" s="204" t="s">
        <v>426</v>
      </c>
      <c r="E20" s="4">
        <v>69</v>
      </c>
      <c r="F20" s="4">
        <v>0</v>
      </c>
      <c r="G20" s="288">
        <f>SUM(E20:F20)</f>
        <v>69</v>
      </c>
      <c r="H20" s="173">
        <v>7.5</v>
      </c>
      <c r="I20" s="11"/>
      <c r="J20" s="292">
        <f>SUM(H20:I20)</f>
        <v>7.5</v>
      </c>
      <c r="K20" s="284"/>
    </row>
    <row r="21" spans="1:11" ht="15.5" x14ac:dyDescent="0.35">
      <c r="A21" s="7"/>
      <c r="B21" s="158"/>
      <c r="C21" s="7"/>
      <c r="D21" s="204"/>
      <c r="E21" s="4"/>
      <c r="F21" s="4"/>
      <c r="G21" s="288"/>
      <c r="H21" s="173"/>
      <c r="I21" s="11"/>
      <c r="J21" s="292"/>
      <c r="K21" s="284"/>
    </row>
    <row r="22" spans="1:11" ht="15.5" x14ac:dyDescent="0.35">
      <c r="A22" s="7" t="s">
        <v>502</v>
      </c>
      <c r="B22" s="158" t="s">
        <v>210</v>
      </c>
      <c r="C22" s="7" t="s">
        <v>42</v>
      </c>
      <c r="D22" s="204" t="s">
        <v>389</v>
      </c>
      <c r="E22" s="7">
        <v>100</v>
      </c>
      <c r="F22" s="7">
        <v>22.53</v>
      </c>
      <c r="G22" s="144">
        <f>SUM(E22:F22)</f>
        <v>122.53</v>
      </c>
      <c r="H22" s="11"/>
      <c r="I22" s="173">
        <v>1</v>
      </c>
      <c r="J22" s="291">
        <f>SUM(H22:I22)</f>
        <v>1</v>
      </c>
      <c r="K22" s="284"/>
    </row>
    <row r="23" spans="1:11" ht="15.5" x14ac:dyDescent="0.35">
      <c r="A23" s="7" t="s">
        <v>342</v>
      </c>
      <c r="B23" s="158" t="s">
        <v>210</v>
      </c>
      <c r="C23" s="7" t="s">
        <v>42</v>
      </c>
      <c r="D23" s="204" t="s">
        <v>389</v>
      </c>
      <c r="E23" s="22">
        <v>100</v>
      </c>
      <c r="F23" s="22">
        <v>100</v>
      </c>
      <c r="G23" s="23">
        <f>SUM(E23:F23)</f>
        <v>200</v>
      </c>
      <c r="H23" s="22"/>
      <c r="I23" s="22"/>
      <c r="J23" s="290">
        <f>SUM(H23:I23)</f>
        <v>0</v>
      </c>
      <c r="K23" s="284">
        <v>1</v>
      </c>
    </row>
    <row r="24" spans="1:11" ht="15.5" x14ac:dyDescent="0.35">
      <c r="A24" s="7"/>
      <c r="B24" s="158"/>
      <c r="C24" s="7"/>
      <c r="D24" s="204"/>
      <c r="E24" s="22"/>
      <c r="F24" s="22"/>
      <c r="G24" s="23"/>
      <c r="H24" s="22"/>
      <c r="I24" s="22"/>
      <c r="J24" s="290"/>
      <c r="K24" s="284"/>
    </row>
    <row r="25" spans="1:11" ht="15.5" x14ac:dyDescent="0.35">
      <c r="A25" s="7" t="s">
        <v>502</v>
      </c>
      <c r="B25" s="158" t="s">
        <v>211</v>
      </c>
      <c r="C25" s="7" t="s">
        <v>42</v>
      </c>
      <c r="D25" s="204" t="s">
        <v>398</v>
      </c>
      <c r="E25" s="7">
        <v>100</v>
      </c>
      <c r="F25" s="7">
        <v>100</v>
      </c>
      <c r="G25" s="144">
        <f>SUM(E25:F25)</f>
        <v>200</v>
      </c>
      <c r="H25" s="11"/>
      <c r="I25" s="11"/>
      <c r="J25" s="291">
        <f>SUM(H25:I25)</f>
        <v>0</v>
      </c>
      <c r="K25" s="284"/>
    </row>
    <row r="26" spans="1:11" x14ac:dyDescent="0.35">
      <c r="A26" s="144" t="s">
        <v>77</v>
      </c>
      <c r="B26" s="144" t="s">
        <v>173</v>
      </c>
      <c r="C26" s="144" t="s">
        <v>42</v>
      </c>
      <c r="D26" s="134" t="s">
        <v>398</v>
      </c>
      <c r="E26" s="144">
        <v>100</v>
      </c>
      <c r="F26" s="144">
        <v>100</v>
      </c>
      <c r="G26" s="144">
        <f>SUM(E26:F26)</f>
        <v>200</v>
      </c>
      <c r="H26" s="144"/>
      <c r="I26" s="144"/>
      <c r="J26" s="291">
        <f>SUM(H26:I26)</f>
        <v>0</v>
      </c>
      <c r="K26" s="284">
        <v>0</v>
      </c>
    </row>
    <row r="27" spans="1:11" x14ac:dyDescent="0.35">
      <c r="A27" s="144"/>
      <c r="B27" s="144"/>
      <c r="C27" s="144"/>
      <c r="D27" s="134"/>
      <c r="E27" s="144"/>
      <c r="F27" s="144"/>
      <c r="G27" s="144"/>
      <c r="H27" s="144"/>
      <c r="I27" s="144"/>
      <c r="J27" s="291"/>
      <c r="K27" s="284"/>
    </row>
    <row r="28" spans="1:11" ht="15.5" x14ac:dyDescent="0.35">
      <c r="A28" s="7" t="s">
        <v>65</v>
      </c>
      <c r="B28" s="158" t="s">
        <v>208</v>
      </c>
      <c r="C28" s="22" t="s">
        <v>42</v>
      </c>
      <c r="D28" s="204" t="s">
        <v>346</v>
      </c>
      <c r="E28" s="22">
        <v>3.16</v>
      </c>
      <c r="F28" s="22">
        <v>2.85</v>
      </c>
      <c r="G28" s="23">
        <f>SUM(E28:F28)</f>
        <v>6.01</v>
      </c>
      <c r="H28" s="173">
        <v>9</v>
      </c>
      <c r="I28" s="173">
        <v>10</v>
      </c>
      <c r="J28" s="290">
        <f>SUM(H28:I28)</f>
        <v>19</v>
      </c>
      <c r="K28" s="284"/>
    </row>
    <row r="29" spans="1:11" ht="15.5" x14ac:dyDescent="0.35">
      <c r="A29" s="7" t="s">
        <v>342</v>
      </c>
      <c r="B29" s="158" t="s">
        <v>208</v>
      </c>
      <c r="C29" s="7" t="s">
        <v>42</v>
      </c>
      <c r="D29" s="204" t="s">
        <v>346</v>
      </c>
      <c r="E29" s="22">
        <v>13.02</v>
      </c>
      <c r="F29" s="22">
        <v>100</v>
      </c>
      <c r="G29" s="23">
        <f>SUM(E29:F29)</f>
        <v>113.02</v>
      </c>
      <c r="H29" s="136">
        <v>7</v>
      </c>
      <c r="I29" s="22"/>
      <c r="J29" s="290">
        <f>SUM(H29:I29)</f>
        <v>7</v>
      </c>
      <c r="K29" s="284"/>
    </row>
    <row r="30" spans="1:11" x14ac:dyDescent="0.35">
      <c r="A30" s="144" t="s">
        <v>77</v>
      </c>
      <c r="B30" s="144" t="s">
        <v>171</v>
      </c>
      <c r="C30" s="144" t="s">
        <v>42</v>
      </c>
      <c r="D30" s="143" t="s">
        <v>346</v>
      </c>
      <c r="E30" s="25">
        <v>100</v>
      </c>
      <c r="F30" s="25">
        <v>100</v>
      </c>
      <c r="G30" s="25">
        <f>SUM(E30:F30)</f>
        <v>200</v>
      </c>
      <c r="H30" s="25"/>
      <c r="I30" s="25"/>
      <c r="J30" s="293">
        <f>SUM(H30:I30)</f>
        <v>0</v>
      </c>
      <c r="K30" s="284"/>
    </row>
    <row r="31" spans="1:11" ht="15.5" x14ac:dyDescent="0.35">
      <c r="A31" s="142" t="s">
        <v>50</v>
      </c>
      <c r="B31" s="142" t="s">
        <v>171</v>
      </c>
      <c r="C31" s="142" t="s">
        <v>42</v>
      </c>
      <c r="D31" s="148" t="s">
        <v>346</v>
      </c>
      <c r="E31" s="22">
        <v>100</v>
      </c>
      <c r="F31" s="7">
        <v>100</v>
      </c>
      <c r="G31" s="23">
        <f>SUM(E31:F31)</f>
        <v>200</v>
      </c>
      <c r="H31" s="11"/>
      <c r="I31" s="11"/>
      <c r="J31" s="290">
        <f>SUM(H31:I31)</f>
        <v>0</v>
      </c>
      <c r="K31" s="284"/>
    </row>
    <row r="32" spans="1:11" ht="15.5" x14ac:dyDescent="0.35">
      <c r="A32" s="7" t="s">
        <v>502</v>
      </c>
      <c r="B32" s="158" t="s">
        <v>208</v>
      </c>
      <c r="C32" s="7" t="s">
        <v>42</v>
      </c>
      <c r="D32" s="204" t="s">
        <v>346</v>
      </c>
      <c r="E32" s="7">
        <v>10.92</v>
      </c>
      <c r="F32" s="7">
        <v>12.52</v>
      </c>
      <c r="G32" s="144">
        <f>SUM(E32:F32)</f>
        <v>23.439999999999998</v>
      </c>
      <c r="H32" s="173">
        <v>10</v>
      </c>
      <c r="I32" s="173">
        <v>10</v>
      </c>
      <c r="J32" s="291">
        <f>SUM(H32:I32)</f>
        <v>20</v>
      </c>
      <c r="K32" s="284">
        <v>46</v>
      </c>
    </row>
    <row r="33" spans="1:11" ht="15.5" x14ac:dyDescent="0.35">
      <c r="A33" s="7"/>
      <c r="B33" s="158"/>
      <c r="C33" s="7"/>
      <c r="D33" s="204"/>
      <c r="E33" s="7"/>
      <c r="F33" s="7"/>
      <c r="G33" s="144"/>
      <c r="H33" s="173"/>
      <c r="I33" s="173"/>
      <c r="J33" s="291">
        <f>SUM(J28:J32)</f>
        <v>46</v>
      </c>
      <c r="K33" s="284"/>
    </row>
    <row r="34" spans="1:11" ht="15.5" x14ac:dyDescent="0.35">
      <c r="A34" s="7" t="s">
        <v>502</v>
      </c>
      <c r="B34" s="158" t="s">
        <v>208</v>
      </c>
      <c r="C34" s="7" t="s">
        <v>42</v>
      </c>
      <c r="D34" s="204" t="s">
        <v>393</v>
      </c>
      <c r="E34" s="7">
        <v>13.49</v>
      </c>
      <c r="F34" s="7">
        <v>13.02</v>
      </c>
      <c r="G34" s="144">
        <f>SUM(E34:F34)</f>
        <v>26.509999999999998</v>
      </c>
      <c r="H34" s="173">
        <v>8</v>
      </c>
      <c r="I34" s="173">
        <v>9</v>
      </c>
      <c r="J34" s="291">
        <f>SUM(H34:I34)</f>
        <v>17</v>
      </c>
      <c r="K34" s="284"/>
    </row>
    <row r="35" spans="1:11" x14ac:dyDescent="0.35">
      <c r="A35" s="144" t="s">
        <v>77</v>
      </c>
      <c r="B35" s="144" t="s">
        <v>171</v>
      </c>
      <c r="C35" s="144" t="s">
        <v>42</v>
      </c>
      <c r="D35" s="134" t="s">
        <v>393</v>
      </c>
      <c r="E35" s="25">
        <v>100</v>
      </c>
      <c r="F35" s="25">
        <v>100</v>
      </c>
      <c r="G35" s="25">
        <f>SUM(E35:F35)</f>
        <v>200</v>
      </c>
      <c r="H35" s="25"/>
      <c r="I35" s="25"/>
      <c r="J35" s="293">
        <f>SUM(H35:I35)</f>
        <v>0</v>
      </c>
      <c r="K35" s="284"/>
    </row>
    <row r="36" spans="1:11" ht="15.5" x14ac:dyDescent="0.35">
      <c r="A36" s="105" t="s">
        <v>48</v>
      </c>
      <c r="B36" s="158" t="s">
        <v>208</v>
      </c>
      <c r="C36" s="142" t="s">
        <v>42</v>
      </c>
      <c r="D36" s="204" t="s">
        <v>393</v>
      </c>
      <c r="E36" s="142">
        <v>29.71</v>
      </c>
      <c r="F36" s="67">
        <v>17.52</v>
      </c>
      <c r="G36" s="23">
        <f>SUM(E36:F36)</f>
        <v>47.230000000000004</v>
      </c>
      <c r="H36" s="136">
        <v>10</v>
      </c>
      <c r="I36" s="136">
        <v>10</v>
      </c>
      <c r="J36" s="290">
        <f>SUM(H36:I36)</f>
        <v>20</v>
      </c>
      <c r="K36" s="284">
        <v>37</v>
      </c>
    </row>
    <row r="37" spans="1:11" ht="15.5" x14ac:dyDescent="0.35">
      <c r="A37" s="105"/>
      <c r="B37" s="158"/>
      <c r="C37" s="142"/>
      <c r="D37" s="204"/>
      <c r="E37" s="142"/>
      <c r="F37" s="67"/>
      <c r="G37" s="23"/>
      <c r="H37" s="136"/>
      <c r="I37" s="136"/>
      <c r="J37" s="290">
        <f>SUM(J34:J36)</f>
        <v>37</v>
      </c>
      <c r="K37" s="284"/>
    </row>
    <row r="38" spans="1:11" x14ac:dyDescent="0.35">
      <c r="A38" s="144" t="s">
        <v>77</v>
      </c>
      <c r="B38" s="144" t="s">
        <v>171</v>
      </c>
      <c r="C38" s="144" t="s">
        <v>42</v>
      </c>
      <c r="D38" s="134" t="s">
        <v>394</v>
      </c>
      <c r="E38" s="144">
        <v>100</v>
      </c>
      <c r="F38" s="144">
        <v>22.74</v>
      </c>
      <c r="G38" s="144">
        <f>SUM(E38:F38)</f>
        <v>122.74</v>
      </c>
      <c r="H38" s="144"/>
      <c r="I38" s="278">
        <v>7</v>
      </c>
      <c r="J38" s="291">
        <f>SUM(H38:I38)</f>
        <v>7</v>
      </c>
      <c r="K38" s="284"/>
    </row>
    <row r="39" spans="1:11" ht="15.5" x14ac:dyDescent="0.35">
      <c r="A39" s="105" t="s">
        <v>48</v>
      </c>
      <c r="B39" s="158" t="s">
        <v>208</v>
      </c>
      <c r="C39" s="142" t="s">
        <v>42</v>
      </c>
      <c r="D39" s="204" t="s">
        <v>394</v>
      </c>
      <c r="E39" s="142">
        <v>100</v>
      </c>
      <c r="F39" s="67">
        <v>100</v>
      </c>
      <c r="G39" s="23">
        <f>SUM(E39:F39)</f>
        <v>200</v>
      </c>
      <c r="H39" s="51"/>
      <c r="I39" s="51"/>
      <c r="J39" s="290">
        <f>SUM(H39:I39)</f>
        <v>0</v>
      </c>
      <c r="K39" s="284"/>
    </row>
    <row r="40" spans="1:11" ht="15.5" x14ac:dyDescent="0.35">
      <c r="A40" s="142" t="s">
        <v>50</v>
      </c>
      <c r="B40" s="142" t="s">
        <v>171</v>
      </c>
      <c r="C40" s="142" t="s">
        <v>42</v>
      </c>
      <c r="D40" s="149" t="s">
        <v>394</v>
      </c>
      <c r="E40" s="11">
        <v>100</v>
      </c>
      <c r="F40" s="11">
        <v>100</v>
      </c>
      <c r="G40" s="25">
        <f>SUM(E40:F40)</f>
        <v>200</v>
      </c>
      <c r="H40" s="11"/>
      <c r="I40" s="11"/>
      <c r="J40" s="293">
        <f>SUM(H40:I40)</f>
        <v>0</v>
      </c>
      <c r="K40" s="284">
        <v>7</v>
      </c>
    </row>
    <row r="41" spans="1:11" ht="15.5" x14ac:dyDescent="0.35">
      <c r="A41" s="142"/>
      <c r="B41" s="142"/>
      <c r="C41" s="142"/>
      <c r="D41" s="149"/>
      <c r="E41" s="11"/>
      <c r="F41" s="11"/>
      <c r="G41" s="25"/>
      <c r="H41" s="11"/>
      <c r="I41" s="11"/>
      <c r="J41" s="293"/>
      <c r="K41" s="284"/>
    </row>
    <row r="42" spans="1:11" ht="15.5" x14ac:dyDescent="0.35">
      <c r="A42" s="7" t="s">
        <v>65</v>
      </c>
      <c r="B42" s="158" t="s">
        <v>208</v>
      </c>
      <c r="C42" s="22" t="s">
        <v>42</v>
      </c>
      <c r="D42" s="204" t="s">
        <v>347</v>
      </c>
      <c r="E42" s="22">
        <v>25.57</v>
      </c>
      <c r="F42" s="22">
        <v>7.03</v>
      </c>
      <c r="G42" s="23">
        <f>SUM(E42:F42)</f>
        <v>32.6</v>
      </c>
      <c r="H42" s="11"/>
      <c r="I42" s="173">
        <v>8</v>
      </c>
      <c r="J42" s="290">
        <f>SUM(H42:I42)</f>
        <v>8</v>
      </c>
      <c r="K42" s="284"/>
    </row>
    <row r="43" spans="1:11" ht="15.5" x14ac:dyDescent="0.35">
      <c r="A43" s="7" t="s">
        <v>342</v>
      </c>
      <c r="B43" s="158" t="s">
        <v>208</v>
      </c>
      <c r="C43" s="7" t="s">
        <v>42</v>
      </c>
      <c r="D43" s="204" t="s">
        <v>347</v>
      </c>
      <c r="E43" s="22">
        <v>15.03</v>
      </c>
      <c r="F43" s="22">
        <v>100</v>
      </c>
      <c r="G43" s="23">
        <f>SUM(E43:F43)</f>
        <v>115.03</v>
      </c>
      <c r="H43" s="136">
        <v>6</v>
      </c>
      <c r="I43" s="22"/>
      <c r="J43" s="290">
        <f>SUM(H43:I43)</f>
        <v>6</v>
      </c>
      <c r="K43" s="284"/>
    </row>
    <row r="44" spans="1:11" x14ac:dyDescent="0.35">
      <c r="A44" s="144" t="s">
        <v>77</v>
      </c>
      <c r="B44" s="144" t="s">
        <v>171</v>
      </c>
      <c r="C44" s="144" t="s">
        <v>42</v>
      </c>
      <c r="D44" s="134" t="s">
        <v>347</v>
      </c>
      <c r="E44" s="144">
        <v>100</v>
      </c>
      <c r="F44" s="144">
        <v>100</v>
      </c>
      <c r="G44" s="144">
        <f>SUM(E44:F44)</f>
        <v>200</v>
      </c>
      <c r="H44" s="144"/>
      <c r="I44" s="144"/>
      <c r="J44" s="291">
        <f>SUM(H44:I44)</f>
        <v>0</v>
      </c>
      <c r="K44" s="284"/>
    </row>
    <row r="45" spans="1:11" ht="15.5" x14ac:dyDescent="0.35">
      <c r="A45" s="142" t="s">
        <v>50</v>
      </c>
      <c r="B45" s="142" t="s">
        <v>171</v>
      </c>
      <c r="C45" s="142" t="s">
        <v>42</v>
      </c>
      <c r="D45" s="149" t="s">
        <v>347</v>
      </c>
      <c r="E45" s="22">
        <v>100</v>
      </c>
      <c r="F45" s="7">
        <v>100</v>
      </c>
      <c r="G45" s="23">
        <f>SUM(E45:F45)</f>
        <v>200</v>
      </c>
      <c r="H45" s="11"/>
      <c r="I45" s="11"/>
      <c r="J45" s="290">
        <f>SUM(H45:I45)</f>
        <v>0</v>
      </c>
      <c r="K45" s="284"/>
    </row>
    <row r="46" spans="1:11" ht="15.5" x14ac:dyDescent="0.35">
      <c r="A46" s="7" t="s">
        <v>502</v>
      </c>
      <c r="B46" s="158" t="s">
        <v>208</v>
      </c>
      <c r="C46" s="7" t="s">
        <v>42</v>
      </c>
      <c r="D46" s="204" t="s">
        <v>347</v>
      </c>
      <c r="E46" s="7">
        <v>25.01</v>
      </c>
      <c r="F46" s="7">
        <v>100</v>
      </c>
      <c r="G46" s="144">
        <f>SUM(E46:F46)</f>
        <v>125.01</v>
      </c>
      <c r="H46" s="11"/>
      <c r="I46" s="11"/>
      <c r="J46" s="291">
        <f>SUM(H46:I46)</f>
        <v>0</v>
      </c>
      <c r="K46" s="284">
        <v>14</v>
      </c>
    </row>
    <row r="47" spans="1:11" ht="15.5" x14ac:dyDescent="0.35">
      <c r="A47" s="7"/>
      <c r="B47" s="158"/>
      <c r="C47" s="7"/>
      <c r="D47" s="204"/>
      <c r="E47" s="7"/>
      <c r="F47" s="7"/>
      <c r="G47" s="144"/>
      <c r="H47" s="11"/>
      <c r="I47" s="11"/>
      <c r="J47" s="291">
        <f>SUM(J42:J46)</f>
        <v>14</v>
      </c>
      <c r="K47" s="284"/>
    </row>
    <row r="48" spans="1:11" ht="15.5" x14ac:dyDescent="0.35">
      <c r="A48" s="7" t="s">
        <v>56</v>
      </c>
      <c r="B48" s="158" t="s">
        <v>208</v>
      </c>
      <c r="C48" s="7" t="s">
        <v>42</v>
      </c>
      <c r="D48" s="204" t="s">
        <v>427</v>
      </c>
      <c r="E48" s="4">
        <v>69</v>
      </c>
      <c r="F48" s="4">
        <v>84</v>
      </c>
      <c r="G48" s="288">
        <f>SUM(E48:F48)</f>
        <v>153</v>
      </c>
      <c r="H48" s="173">
        <v>7.5</v>
      </c>
      <c r="I48" s="173">
        <v>10</v>
      </c>
      <c r="J48" s="292">
        <f>SUM(H48:I48)</f>
        <v>17.5</v>
      </c>
      <c r="K48" s="284"/>
    </row>
    <row r="49" spans="1:12" ht="15.5" x14ac:dyDescent="0.35">
      <c r="A49" s="7"/>
      <c r="B49" s="158"/>
      <c r="C49" s="7"/>
      <c r="D49" s="204"/>
      <c r="E49" s="4"/>
      <c r="F49" s="4"/>
      <c r="G49" s="288"/>
      <c r="H49" s="173"/>
      <c r="I49" s="173"/>
      <c r="J49" s="292"/>
      <c r="K49" s="284"/>
    </row>
    <row r="50" spans="1:12" ht="15.5" x14ac:dyDescent="0.35">
      <c r="A50" s="7" t="s">
        <v>65</v>
      </c>
      <c r="B50" s="158" t="s">
        <v>208</v>
      </c>
      <c r="C50" s="22" t="s">
        <v>42</v>
      </c>
      <c r="D50" s="204" t="s">
        <v>348</v>
      </c>
      <c r="E50" s="22">
        <v>15.83</v>
      </c>
      <c r="F50" s="22">
        <v>13.57</v>
      </c>
      <c r="G50" s="23">
        <f>SUM(E50:F50)</f>
        <v>29.4</v>
      </c>
      <c r="H50" s="173" t="s">
        <v>40</v>
      </c>
      <c r="I50" s="173">
        <v>4</v>
      </c>
      <c r="J50" s="290">
        <f>SUM(H50:I50)</f>
        <v>4</v>
      </c>
      <c r="K50" s="284"/>
    </row>
    <row r="51" spans="1:12" ht="15.5" x14ac:dyDescent="0.35">
      <c r="A51" s="7" t="s">
        <v>342</v>
      </c>
      <c r="B51" s="158" t="s">
        <v>208</v>
      </c>
      <c r="C51" s="7" t="s">
        <v>42</v>
      </c>
      <c r="D51" s="204" t="s">
        <v>348</v>
      </c>
      <c r="E51" s="22">
        <v>100</v>
      </c>
      <c r="F51" s="22">
        <v>5</v>
      </c>
      <c r="G51" s="23">
        <f>SUM(E51:F51)</f>
        <v>105</v>
      </c>
      <c r="H51" s="22"/>
      <c r="I51" s="136">
        <v>7</v>
      </c>
      <c r="J51" s="290">
        <f>SUM(H51:I51)</f>
        <v>7</v>
      </c>
      <c r="K51" s="284"/>
    </row>
    <row r="52" spans="1:12" x14ac:dyDescent="0.35">
      <c r="A52" s="144" t="s">
        <v>77</v>
      </c>
      <c r="B52" s="144" t="s">
        <v>171</v>
      </c>
      <c r="C52" s="144" t="s">
        <v>42</v>
      </c>
      <c r="D52" s="134" t="s">
        <v>348</v>
      </c>
      <c r="E52" s="144">
        <v>100</v>
      </c>
      <c r="F52" s="144">
        <v>29.51</v>
      </c>
      <c r="G52" s="144">
        <f>SUM(E52:F52)</f>
        <v>129.51</v>
      </c>
      <c r="H52" s="144"/>
      <c r="I52" s="278">
        <v>5</v>
      </c>
      <c r="J52" s="291">
        <f>SUM(H52:I52)</f>
        <v>5</v>
      </c>
      <c r="K52" s="284"/>
    </row>
    <row r="53" spans="1:12" ht="15.5" x14ac:dyDescent="0.35">
      <c r="A53" s="7" t="s">
        <v>502</v>
      </c>
      <c r="B53" s="158" t="s">
        <v>208</v>
      </c>
      <c r="C53" s="7" t="s">
        <v>42</v>
      </c>
      <c r="D53" s="204" t="s">
        <v>348</v>
      </c>
      <c r="E53" s="7">
        <v>100</v>
      </c>
      <c r="F53" s="7">
        <v>23.17</v>
      </c>
      <c r="G53" s="144">
        <f>SUM(E53:F53)</f>
        <v>123.17</v>
      </c>
      <c r="H53" s="11"/>
      <c r="I53" s="11"/>
      <c r="J53" s="291">
        <f>SUM(H53:I53)</f>
        <v>0</v>
      </c>
      <c r="K53" s="284">
        <v>16</v>
      </c>
    </row>
    <row r="54" spans="1:12" ht="15.5" x14ac:dyDescent="0.35">
      <c r="A54" s="7"/>
      <c r="B54" s="158"/>
      <c r="C54" s="7"/>
      <c r="D54" s="204"/>
      <c r="E54" s="7"/>
      <c r="F54" s="7"/>
      <c r="G54" s="144"/>
      <c r="H54" s="11"/>
      <c r="I54" s="11"/>
      <c r="J54" s="291">
        <f>SUM(J50:J53)</f>
        <v>16</v>
      </c>
      <c r="K54" s="284"/>
    </row>
    <row r="55" spans="1:12" ht="15.5" x14ac:dyDescent="0.35">
      <c r="A55" s="7" t="s">
        <v>502</v>
      </c>
      <c r="B55" s="158" t="s">
        <v>208</v>
      </c>
      <c r="C55" s="7" t="s">
        <v>42</v>
      </c>
      <c r="D55" s="204" t="s">
        <v>390</v>
      </c>
      <c r="E55" s="7">
        <v>15.01</v>
      </c>
      <c r="F55" s="7">
        <v>19.690000000000001</v>
      </c>
      <c r="G55" s="144">
        <f>SUM(E55:F55)</f>
        <v>34.700000000000003</v>
      </c>
      <c r="H55" s="173">
        <v>6</v>
      </c>
      <c r="I55" s="173">
        <v>5</v>
      </c>
      <c r="J55" s="291">
        <f>SUM(H55:I55)</f>
        <v>11</v>
      </c>
      <c r="K55" s="284"/>
    </row>
    <row r="56" spans="1:12" ht="15.5" x14ac:dyDescent="0.35">
      <c r="A56" s="7" t="s">
        <v>56</v>
      </c>
      <c r="B56" s="158" t="s">
        <v>208</v>
      </c>
      <c r="C56" s="7" t="s">
        <v>42</v>
      </c>
      <c r="D56" s="204" t="s">
        <v>390</v>
      </c>
      <c r="E56" s="4">
        <v>0</v>
      </c>
      <c r="F56" s="4">
        <v>71</v>
      </c>
      <c r="G56" s="288">
        <f>SUM(E56:F56)</f>
        <v>71</v>
      </c>
      <c r="H56" s="11"/>
      <c r="I56" s="173">
        <v>9</v>
      </c>
      <c r="J56" s="292">
        <f>SUM(H56:I56)</f>
        <v>9</v>
      </c>
      <c r="K56" s="284"/>
    </row>
    <row r="57" spans="1:12" ht="15.5" x14ac:dyDescent="0.35">
      <c r="A57" s="7" t="s">
        <v>342</v>
      </c>
      <c r="B57" s="158" t="s">
        <v>208</v>
      </c>
      <c r="C57" s="7" t="s">
        <v>42</v>
      </c>
      <c r="D57" s="204" t="s">
        <v>390</v>
      </c>
      <c r="E57" s="22">
        <v>100</v>
      </c>
      <c r="F57" s="22">
        <v>3.74</v>
      </c>
      <c r="G57" s="23">
        <f>SUM(E57:F57)</f>
        <v>103.74</v>
      </c>
      <c r="H57" s="22"/>
      <c r="I57" s="136">
        <v>9</v>
      </c>
      <c r="J57" s="290">
        <f>SUM(H57:I57)</f>
        <v>9</v>
      </c>
      <c r="K57" s="284"/>
    </row>
    <row r="58" spans="1:12" x14ac:dyDescent="0.35">
      <c r="A58" s="144" t="s">
        <v>77</v>
      </c>
      <c r="B58" s="144" t="s">
        <v>171</v>
      </c>
      <c r="C58" s="144" t="s">
        <v>42</v>
      </c>
      <c r="D58" s="134" t="s">
        <v>390</v>
      </c>
      <c r="E58" s="144">
        <v>19.8</v>
      </c>
      <c r="F58" s="144">
        <v>19.18</v>
      </c>
      <c r="G58" s="144">
        <f>SUM(E58:F58)</f>
        <v>38.980000000000004</v>
      </c>
      <c r="H58" s="278">
        <v>9</v>
      </c>
      <c r="I58" s="278">
        <v>9</v>
      </c>
      <c r="J58" s="291">
        <f>SUM(H58:I58)</f>
        <v>18</v>
      </c>
      <c r="K58" s="284">
        <v>47</v>
      </c>
      <c r="L58" s="211" t="s">
        <v>503</v>
      </c>
    </row>
    <row r="59" spans="1:12" x14ac:dyDescent="0.35">
      <c r="A59" s="144"/>
      <c r="B59" s="144"/>
      <c r="C59" s="144"/>
      <c r="D59" s="134"/>
      <c r="E59" s="144"/>
      <c r="F59" s="144"/>
      <c r="G59" s="144"/>
      <c r="H59" s="278"/>
      <c r="I59" s="278"/>
      <c r="J59" s="291">
        <f>SUM(J55:J58)</f>
        <v>47</v>
      </c>
      <c r="K59" s="284"/>
    </row>
    <row r="60" spans="1:12" ht="15.5" x14ac:dyDescent="0.35">
      <c r="A60" s="7" t="s">
        <v>65</v>
      </c>
      <c r="B60" s="158" t="s">
        <v>208</v>
      </c>
      <c r="C60" s="22" t="s">
        <v>42</v>
      </c>
      <c r="D60" s="204" t="s">
        <v>349</v>
      </c>
      <c r="E60" s="22">
        <v>20.36</v>
      </c>
      <c r="F60" s="22">
        <v>6.46</v>
      </c>
      <c r="G60" s="23">
        <f>SUM(E60:F60)</f>
        <v>26.82</v>
      </c>
      <c r="H60" s="11"/>
      <c r="I60" s="173">
        <v>9</v>
      </c>
      <c r="J60" s="290">
        <f>SUM(H60:I60)</f>
        <v>9</v>
      </c>
      <c r="K60" s="284"/>
    </row>
    <row r="61" spans="1:12" ht="15.5" x14ac:dyDescent="0.35">
      <c r="A61" s="7" t="s">
        <v>342</v>
      </c>
      <c r="B61" s="158" t="s">
        <v>208</v>
      </c>
      <c r="C61" s="7" t="s">
        <v>42</v>
      </c>
      <c r="D61" s="204" t="s">
        <v>349</v>
      </c>
      <c r="E61" s="22">
        <v>100</v>
      </c>
      <c r="F61" s="22">
        <v>3.56</v>
      </c>
      <c r="G61" s="23">
        <f>SUM(E61:F61)</f>
        <v>103.56</v>
      </c>
      <c r="H61" s="22"/>
      <c r="I61" s="136">
        <v>10</v>
      </c>
      <c r="J61" s="290">
        <f>SUM(H61:I61)</f>
        <v>10</v>
      </c>
      <c r="K61" s="284"/>
    </row>
    <row r="62" spans="1:12" x14ac:dyDescent="0.35">
      <c r="A62" s="144" t="s">
        <v>77</v>
      </c>
      <c r="B62" s="144" t="s">
        <v>171</v>
      </c>
      <c r="C62" s="144" t="s">
        <v>42</v>
      </c>
      <c r="D62" s="134" t="s">
        <v>349</v>
      </c>
      <c r="E62" s="25">
        <v>100</v>
      </c>
      <c r="F62" s="25">
        <v>23.49</v>
      </c>
      <c r="G62" s="25">
        <f>SUM(E62:F62)</f>
        <v>123.49</v>
      </c>
      <c r="H62" s="25"/>
      <c r="I62" s="173">
        <v>6</v>
      </c>
      <c r="J62" s="293">
        <f>SUM(H62:I62)</f>
        <v>6</v>
      </c>
      <c r="K62" s="284"/>
    </row>
    <row r="63" spans="1:12" ht="15.5" x14ac:dyDescent="0.35">
      <c r="A63" s="142" t="s">
        <v>50</v>
      </c>
      <c r="B63" s="142" t="s">
        <v>171</v>
      </c>
      <c r="C63" s="142" t="s">
        <v>42</v>
      </c>
      <c r="D63" s="149" t="s">
        <v>349</v>
      </c>
      <c r="E63" s="22">
        <v>17.5</v>
      </c>
      <c r="F63" s="22">
        <v>100</v>
      </c>
      <c r="G63" s="23">
        <f>SUM(E63:F63)</f>
        <v>117.5</v>
      </c>
      <c r="H63" s="173">
        <v>10</v>
      </c>
      <c r="I63" s="11"/>
      <c r="J63" s="290">
        <f>SUM(H63:I63)</f>
        <v>10</v>
      </c>
      <c r="K63" s="284"/>
    </row>
    <row r="64" spans="1:12" ht="15.5" x14ac:dyDescent="0.35">
      <c r="A64" s="7" t="s">
        <v>502</v>
      </c>
      <c r="B64" s="158" t="s">
        <v>208</v>
      </c>
      <c r="C64" s="7" t="s">
        <v>42</v>
      </c>
      <c r="D64" s="204" t="s">
        <v>349</v>
      </c>
      <c r="E64" s="7">
        <v>16.11</v>
      </c>
      <c r="F64" s="7">
        <v>19.59</v>
      </c>
      <c r="G64" s="144">
        <f>SUM(E64:F64)</f>
        <v>35.700000000000003</v>
      </c>
      <c r="H64" s="173">
        <v>5</v>
      </c>
      <c r="I64" s="173">
        <v>6</v>
      </c>
      <c r="J64" s="291">
        <f>SUM(H64:I64)</f>
        <v>11</v>
      </c>
      <c r="K64" s="284">
        <v>46</v>
      </c>
    </row>
    <row r="65" spans="1:11" ht="15.5" x14ac:dyDescent="0.35">
      <c r="A65" s="7"/>
      <c r="B65" s="158"/>
      <c r="C65" s="7"/>
      <c r="D65" s="204"/>
      <c r="E65" s="7"/>
      <c r="F65" s="7"/>
      <c r="G65" s="144"/>
      <c r="H65" s="173"/>
      <c r="I65" s="173"/>
      <c r="J65" s="291">
        <f>SUM(J60:J64)</f>
        <v>46</v>
      </c>
      <c r="K65" s="284"/>
    </row>
    <row r="66" spans="1:11" ht="15.5" x14ac:dyDescent="0.35">
      <c r="A66" s="7" t="s">
        <v>65</v>
      </c>
      <c r="B66" s="158" t="s">
        <v>210</v>
      </c>
      <c r="C66" s="22" t="s">
        <v>42</v>
      </c>
      <c r="D66" s="204" t="s">
        <v>350</v>
      </c>
      <c r="E66" s="22">
        <v>9.15</v>
      </c>
      <c r="F66" s="22">
        <v>17.170000000000002</v>
      </c>
      <c r="G66" s="23">
        <f>SUM(E66:F66)</f>
        <v>26.32</v>
      </c>
      <c r="H66" s="173">
        <v>6</v>
      </c>
      <c r="I66" s="11"/>
      <c r="J66" s="290">
        <f>SUM(H66:I66)</f>
        <v>6</v>
      </c>
      <c r="K66" s="284"/>
    </row>
    <row r="67" spans="1:11" x14ac:dyDescent="0.35">
      <c r="A67" s="144" t="s">
        <v>77</v>
      </c>
      <c r="B67" s="144" t="s">
        <v>174</v>
      </c>
      <c r="C67" s="144" t="s">
        <v>42</v>
      </c>
      <c r="D67" s="134" t="s">
        <v>350</v>
      </c>
      <c r="E67" s="25">
        <v>100</v>
      </c>
      <c r="F67" s="25">
        <v>100</v>
      </c>
      <c r="G67" s="25">
        <f>SUM(E67:F67)</f>
        <v>200</v>
      </c>
      <c r="H67" s="25"/>
      <c r="I67" s="25"/>
      <c r="J67" s="293">
        <f>SUM(H67:I67)</f>
        <v>0</v>
      </c>
      <c r="K67" s="284"/>
    </row>
    <row r="68" spans="1:11" ht="15.5" x14ac:dyDescent="0.35">
      <c r="A68" s="7" t="s">
        <v>502</v>
      </c>
      <c r="B68" s="158" t="s">
        <v>210</v>
      </c>
      <c r="C68" s="7" t="s">
        <v>42</v>
      </c>
      <c r="D68" s="204" t="s">
        <v>350</v>
      </c>
      <c r="E68" s="7">
        <v>100</v>
      </c>
      <c r="F68" s="7">
        <v>27.26</v>
      </c>
      <c r="G68" s="144">
        <f>SUM(E68:F68)</f>
        <v>127.26</v>
      </c>
      <c r="H68" s="11"/>
      <c r="I68" s="11"/>
      <c r="J68" s="291">
        <f>SUM(H68:I68)</f>
        <v>0</v>
      </c>
      <c r="K68" s="284">
        <v>6</v>
      </c>
    </row>
    <row r="69" spans="1:11" ht="15.5" x14ac:dyDescent="0.35">
      <c r="A69" s="7"/>
      <c r="B69" s="158"/>
      <c r="C69" s="7"/>
      <c r="D69" s="204"/>
      <c r="E69" s="7"/>
      <c r="F69" s="7"/>
      <c r="G69" s="144"/>
      <c r="H69" s="11"/>
      <c r="I69" s="11"/>
      <c r="J69" s="291"/>
      <c r="K69" s="284"/>
    </row>
    <row r="70" spans="1:11" ht="15.5" x14ac:dyDescent="0.35">
      <c r="A70" s="7" t="s">
        <v>65</v>
      </c>
      <c r="B70" s="158" t="s">
        <v>211</v>
      </c>
      <c r="C70" s="22" t="s">
        <v>42</v>
      </c>
      <c r="D70" s="204" t="s">
        <v>351</v>
      </c>
      <c r="E70" s="22">
        <v>12.9</v>
      </c>
      <c r="F70" s="22">
        <v>12.54</v>
      </c>
      <c r="G70" s="23">
        <f>SUM(E70:F70)</f>
        <v>25.439999999999998</v>
      </c>
      <c r="H70" s="173">
        <v>3</v>
      </c>
      <c r="I70" s="173">
        <v>5</v>
      </c>
      <c r="J70" s="290">
        <f>SUM(H70:I70)</f>
        <v>8</v>
      </c>
      <c r="K70" s="284"/>
    </row>
    <row r="71" spans="1:11" ht="15.5" x14ac:dyDescent="0.35">
      <c r="A71" s="7" t="s">
        <v>502</v>
      </c>
      <c r="B71" s="158" t="s">
        <v>211</v>
      </c>
      <c r="C71" s="7" t="s">
        <v>42</v>
      </c>
      <c r="D71" s="204" t="s">
        <v>351</v>
      </c>
      <c r="E71" s="7">
        <v>18.309999999999999</v>
      </c>
      <c r="F71" s="7">
        <v>100</v>
      </c>
      <c r="G71" s="144">
        <f>SUM(E71:F71)</f>
        <v>118.31</v>
      </c>
      <c r="H71" s="173">
        <v>3</v>
      </c>
      <c r="I71" s="11"/>
      <c r="J71" s="291">
        <f>SUM(H71:I71)</f>
        <v>3</v>
      </c>
      <c r="K71" s="284">
        <v>11</v>
      </c>
    </row>
    <row r="72" spans="1:11" ht="15.5" x14ac:dyDescent="0.35">
      <c r="A72" s="7"/>
      <c r="B72" s="158"/>
      <c r="C72" s="7"/>
      <c r="D72" s="204"/>
      <c r="E72" s="7"/>
      <c r="F72" s="7"/>
      <c r="G72" s="144"/>
      <c r="H72" s="173"/>
      <c r="I72" s="11"/>
      <c r="J72" s="291"/>
      <c r="K72" s="284"/>
    </row>
    <row r="73" spans="1:11" ht="15.5" x14ac:dyDescent="0.35">
      <c r="A73" s="7" t="s">
        <v>65</v>
      </c>
      <c r="B73" s="158" t="s">
        <v>210</v>
      </c>
      <c r="C73" s="22" t="s">
        <v>42</v>
      </c>
      <c r="D73" s="204" t="s">
        <v>352</v>
      </c>
      <c r="E73" s="22">
        <v>6.14</v>
      </c>
      <c r="F73" s="22">
        <v>23.17</v>
      </c>
      <c r="G73" s="23">
        <f>SUM(E73:F73)</f>
        <v>29.310000000000002</v>
      </c>
      <c r="H73" s="173">
        <v>7</v>
      </c>
      <c r="I73" s="11" t="s">
        <v>40</v>
      </c>
      <c r="J73" s="290">
        <f>SUM(H73:I73)</f>
        <v>7</v>
      </c>
      <c r="K73" s="284"/>
    </row>
    <row r="74" spans="1:11" ht="15.5" x14ac:dyDescent="0.35">
      <c r="A74" s="7" t="s">
        <v>56</v>
      </c>
      <c r="B74" s="158" t="s">
        <v>210</v>
      </c>
      <c r="C74" s="7" t="s">
        <v>42</v>
      </c>
      <c r="D74" s="204" t="s">
        <v>352</v>
      </c>
      <c r="E74" s="4">
        <v>0</v>
      </c>
      <c r="F74" s="4">
        <v>56</v>
      </c>
      <c r="G74" s="288">
        <f>SUM(E74:F74)</f>
        <v>56</v>
      </c>
      <c r="H74" s="11"/>
      <c r="I74" s="173">
        <v>7</v>
      </c>
      <c r="J74" s="292">
        <f>SUM(H74:I74)</f>
        <v>7</v>
      </c>
      <c r="K74" s="284"/>
    </row>
    <row r="75" spans="1:11" ht="15.5" x14ac:dyDescent="0.35">
      <c r="A75" s="7" t="s">
        <v>342</v>
      </c>
      <c r="B75" s="158" t="s">
        <v>210</v>
      </c>
      <c r="C75" s="7" t="s">
        <v>42</v>
      </c>
      <c r="D75" s="204" t="s">
        <v>352</v>
      </c>
      <c r="E75" s="22">
        <v>100</v>
      </c>
      <c r="F75" s="22">
        <v>100</v>
      </c>
      <c r="G75" s="23">
        <f>SUM(E75:F75)</f>
        <v>200</v>
      </c>
      <c r="H75" s="22"/>
      <c r="I75" s="22"/>
      <c r="J75" s="290">
        <f>SUM(H75:I75)</f>
        <v>0</v>
      </c>
      <c r="K75" s="284"/>
    </row>
    <row r="76" spans="1:11" x14ac:dyDescent="0.35">
      <c r="A76" s="144" t="s">
        <v>77</v>
      </c>
      <c r="B76" s="144" t="s">
        <v>174</v>
      </c>
      <c r="C76" s="144" t="s">
        <v>42</v>
      </c>
      <c r="D76" s="134" t="s">
        <v>352</v>
      </c>
      <c r="E76" s="144">
        <v>100</v>
      </c>
      <c r="F76" s="144">
        <v>100</v>
      </c>
      <c r="G76" s="144">
        <f>SUM(E76:F76)</f>
        <v>200</v>
      </c>
      <c r="H76" s="144"/>
      <c r="I76" s="144"/>
      <c r="J76" s="291">
        <f>SUM(H76:I76)</f>
        <v>0</v>
      </c>
      <c r="K76" s="284">
        <v>14</v>
      </c>
    </row>
    <row r="77" spans="1:11" x14ac:dyDescent="0.35">
      <c r="A77" s="144"/>
      <c r="B77" s="144"/>
      <c r="C77" s="144"/>
      <c r="D77" s="134"/>
      <c r="E77" s="144"/>
      <c r="F77" s="144"/>
      <c r="G77" s="144"/>
      <c r="H77" s="144"/>
      <c r="I77" s="144"/>
      <c r="J77" s="291"/>
      <c r="K77" s="284"/>
    </row>
    <row r="78" spans="1:11" ht="15.5" x14ac:dyDescent="0.35">
      <c r="A78" s="7" t="s">
        <v>56</v>
      </c>
      <c r="B78" s="158" t="s">
        <v>207</v>
      </c>
      <c r="C78" s="7" t="s">
        <v>42</v>
      </c>
      <c r="D78" s="204" t="s">
        <v>395</v>
      </c>
      <c r="E78" s="4">
        <v>79.5</v>
      </c>
      <c r="F78" s="4">
        <v>70</v>
      </c>
      <c r="G78" s="288">
        <f>SUM(E78:F78)</f>
        <v>149.5</v>
      </c>
      <c r="H78" s="173">
        <v>10</v>
      </c>
      <c r="I78" s="173">
        <v>8</v>
      </c>
      <c r="J78" s="292">
        <f>SUM(H78:I78)</f>
        <v>18</v>
      </c>
      <c r="K78" s="284"/>
    </row>
    <row r="79" spans="1:11" ht="15.5" x14ac:dyDescent="0.35">
      <c r="A79" s="7" t="s">
        <v>48</v>
      </c>
      <c r="B79" s="158" t="s">
        <v>207</v>
      </c>
      <c r="C79" s="7" t="s">
        <v>42</v>
      </c>
      <c r="D79" s="204" t="s">
        <v>395</v>
      </c>
      <c r="E79" s="7">
        <v>100</v>
      </c>
      <c r="F79" s="22">
        <v>100</v>
      </c>
      <c r="G79" s="23">
        <f>SUM(E79:F79)</f>
        <v>200</v>
      </c>
      <c r="H79" s="22"/>
      <c r="I79" s="22"/>
      <c r="J79" s="290">
        <f>SUM(H79:I79)</f>
        <v>0</v>
      </c>
      <c r="K79" s="284">
        <v>18</v>
      </c>
    </row>
    <row r="80" spans="1:11" ht="15.5" x14ac:dyDescent="0.35">
      <c r="A80" s="7"/>
      <c r="B80" s="158"/>
      <c r="C80" s="7"/>
      <c r="D80" s="204"/>
      <c r="E80" s="7"/>
      <c r="F80" s="22"/>
      <c r="G80" s="23"/>
      <c r="H80" s="22"/>
      <c r="I80" s="22"/>
      <c r="J80" s="290"/>
      <c r="K80" s="284"/>
    </row>
    <row r="81" spans="1:11" ht="15.5" x14ac:dyDescent="0.35">
      <c r="A81" s="142" t="s">
        <v>50</v>
      </c>
      <c r="B81" s="142" t="s">
        <v>171</v>
      </c>
      <c r="C81" s="142" t="s">
        <v>42</v>
      </c>
      <c r="D81" s="149" t="s">
        <v>422</v>
      </c>
      <c r="E81" s="22">
        <v>100</v>
      </c>
      <c r="F81" s="7">
        <v>100</v>
      </c>
      <c r="G81" s="23">
        <f>SUM(E81:F81)</f>
        <v>200</v>
      </c>
      <c r="H81" s="11"/>
      <c r="I81" s="11"/>
      <c r="J81" s="290">
        <f>SUM(H81:I81)</f>
        <v>0</v>
      </c>
      <c r="K81" s="284"/>
    </row>
    <row r="82" spans="1:11" ht="15.5" x14ac:dyDescent="0.35">
      <c r="A82" s="142"/>
      <c r="B82" s="142"/>
      <c r="C82" s="142"/>
      <c r="D82" s="149"/>
      <c r="E82" s="22"/>
      <c r="F82" s="7"/>
      <c r="G82" s="23"/>
      <c r="H82" s="11"/>
      <c r="I82" s="11"/>
      <c r="J82" s="290"/>
      <c r="K82" s="284"/>
    </row>
    <row r="83" spans="1:11" ht="15.5" x14ac:dyDescent="0.35">
      <c r="A83" s="7" t="s">
        <v>65</v>
      </c>
      <c r="B83" s="158" t="s">
        <v>211</v>
      </c>
      <c r="C83" s="22" t="s">
        <v>42</v>
      </c>
      <c r="D83" s="204" t="s">
        <v>353</v>
      </c>
      <c r="E83" s="22">
        <v>13.73</v>
      </c>
      <c r="F83" s="22">
        <v>25.24</v>
      </c>
      <c r="G83" s="23">
        <f>SUM(E83:F83)</f>
        <v>38.97</v>
      </c>
      <c r="H83" s="173">
        <v>1</v>
      </c>
      <c r="I83" s="11"/>
      <c r="J83" s="290">
        <f>SUM(H83:I83)</f>
        <v>1</v>
      </c>
      <c r="K83" s="284"/>
    </row>
    <row r="84" spans="1:11" ht="15.5" x14ac:dyDescent="0.35">
      <c r="A84" s="7" t="s">
        <v>342</v>
      </c>
      <c r="B84" s="158" t="s">
        <v>211</v>
      </c>
      <c r="C84" s="7" t="s">
        <v>42</v>
      </c>
      <c r="D84" s="204" t="s">
        <v>353</v>
      </c>
      <c r="E84" s="22">
        <v>3.84</v>
      </c>
      <c r="F84" s="22">
        <v>4.2</v>
      </c>
      <c r="G84" s="23">
        <f>SUM(E84:F84)</f>
        <v>8.0399999999999991</v>
      </c>
      <c r="H84" s="136">
        <v>10</v>
      </c>
      <c r="I84" s="136">
        <v>8</v>
      </c>
      <c r="J84" s="290">
        <f>SUM(H84:I84)</f>
        <v>18</v>
      </c>
      <c r="K84" s="284"/>
    </row>
    <row r="85" spans="1:11" x14ac:dyDescent="0.35">
      <c r="A85" s="144" t="s">
        <v>77</v>
      </c>
      <c r="B85" s="144" t="s">
        <v>173</v>
      </c>
      <c r="C85" s="144" t="s">
        <v>42</v>
      </c>
      <c r="D85" s="134" t="s">
        <v>353</v>
      </c>
      <c r="E85" s="144">
        <v>100</v>
      </c>
      <c r="F85" s="144">
        <v>100</v>
      </c>
      <c r="G85" s="144">
        <f>SUM(E85:F85)</f>
        <v>200</v>
      </c>
      <c r="H85" s="144"/>
      <c r="I85" s="144"/>
      <c r="J85" s="291">
        <f>SUM(H85:I85)</f>
        <v>0</v>
      </c>
      <c r="K85" s="284"/>
    </row>
    <row r="86" spans="1:11" ht="15.5" x14ac:dyDescent="0.35">
      <c r="A86" s="142" t="s">
        <v>50</v>
      </c>
      <c r="B86" s="142" t="s">
        <v>171</v>
      </c>
      <c r="C86" s="142" t="s">
        <v>42</v>
      </c>
      <c r="D86" s="149" t="s">
        <v>353</v>
      </c>
      <c r="E86" s="11">
        <v>100</v>
      </c>
      <c r="F86" s="7">
        <v>100</v>
      </c>
      <c r="G86" s="25">
        <f>SUM(E86:F86)</f>
        <v>200</v>
      </c>
      <c r="H86" s="11"/>
      <c r="I86" s="11"/>
      <c r="J86" s="293">
        <f>SUM(H86:I86)</f>
        <v>0</v>
      </c>
      <c r="K86" s="284"/>
    </row>
    <row r="87" spans="1:11" ht="15.5" x14ac:dyDescent="0.35">
      <c r="A87" s="7" t="s">
        <v>502</v>
      </c>
      <c r="B87" s="158" t="s">
        <v>211</v>
      </c>
      <c r="C87" s="7" t="s">
        <v>42</v>
      </c>
      <c r="D87" s="204" t="s">
        <v>353</v>
      </c>
      <c r="E87" s="7">
        <v>21.47</v>
      </c>
      <c r="F87" s="7">
        <v>100</v>
      </c>
      <c r="G87" s="144">
        <f>SUM(E87:F87)</f>
        <v>121.47</v>
      </c>
      <c r="H87" s="173">
        <v>1</v>
      </c>
      <c r="I87" s="11"/>
      <c r="J87" s="291">
        <f>SUM(H87:I87)</f>
        <v>1</v>
      </c>
      <c r="K87" s="284">
        <v>20</v>
      </c>
    </row>
    <row r="88" spans="1:11" ht="15.5" x14ac:dyDescent="0.35">
      <c r="A88" s="7"/>
      <c r="B88" s="158"/>
      <c r="C88" s="7"/>
      <c r="D88" s="204"/>
      <c r="E88" s="7"/>
      <c r="F88" s="7"/>
      <c r="G88" s="144"/>
      <c r="H88" s="173"/>
      <c r="I88" s="11"/>
      <c r="J88" s="291">
        <f>SUM(J83:J87)</f>
        <v>20</v>
      </c>
      <c r="K88" s="284"/>
    </row>
    <row r="89" spans="1:11" ht="15.5" x14ac:dyDescent="0.35">
      <c r="A89" s="142" t="s">
        <v>50</v>
      </c>
      <c r="B89" s="142" t="s">
        <v>171</v>
      </c>
      <c r="C89" s="142" t="s">
        <v>42</v>
      </c>
      <c r="D89" s="148" t="s">
        <v>391</v>
      </c>
      <c r="E89" s="22">
        <v>100</v>
      </c>
      <c r="F89" s="7">
        <v>100</v>
      </c>
      <c r="G89" s="23">
        <f>SUM(E89:F89)</f>
        <v>200</v>
      </c>
      <c r="H89" s="11"/>
      <c r="I89" s="11"/>
      <c r="J89" s="290">
        <f>SUM(H89:I89)</f>
        <v>0</v>
      </c>
      <c r="K89" s="284"/>
    </row>
    <row r="90" spans="1:11" ht="15.5" x14ac:dyDescent="0.35">
      <c r="A90" s="7" t="s">
        <v>56</v>
      </c>
      <c r="B90" s="158" t="s">
        <v>208</v>
      </c>
      <c r="C90" s="7" t="s">
        <v>42</v>
      </c>
      <c r="D90" s="204" t="s">
        <v>391</v>
      </c>
      <c r="E90" s="4">
        <v>0</v>
      </c>
      <c r="F90" s="4">
        <v>0</v>
      </c>
      <c r="G90" s="288">
        <f>SUM(E90:F90)</f>
        <v>0</v>
      </c>
      <c r="H90" s="11"/>
      <c r="I90" s="11"/>
      <c r="J90" s="292">
        <f>SUM(H90:I90)</f>
        <v>0</v>
      </c>
      <c r="K90" s="284"/>
    </row>
    <row r="91" spans="1:11" ht="15.5" x14ac:dyDescent="0.35">
      <c r="A91" s="7" t="s">
        <v>342</v>
      </c>
      <c r="B91" s="158" t="s">
        <v>208</v>
      </c>
      <c r="C91" s="7" t="s">
        <v>42</v>
      </c>
      <c r="D91" s="204" t="s">
        <v>391</v>
      </c>
      <c r="E91" s="22">
        <v>100</v>
      </c>
      <c r="F91" s="22">
        <v>100</v>
      </c>
      <c r="G91" s="23">
        <f>SUM(E91:F91)</f>
        <v>200</v>
      </c>
      <c r="H91" s="22"/>
      <c r="I91" s="22"/>
      <c r="J91" s="290">
        <f>SUM(H91:I91)</f>
        <v>0</v>
      </c>
      <c r="K91" s="284"/>
    </row>
    <row r="92" spans="1:11" ht="15.5" x14ac:dyDescent="0.35">
      <c r="A92" s="7"/>
      <c r="B92" s="158"/>
      <c r="C92" s="7"/>
      <c r="D92" s="204"/>
      <c r="E92" s="22"/>
      <c r="F92" s="22"/>
      <c r="G92" s="23"/>
      <c r="H92" s="22"/>
      <c r="I92" s="22"/>
      <c r="J92" s="290"/>
      <c r="K92" s="284"/>
    </row>
    <row r="93" spans="1:11" ht="15.5" x14ac:dyDescent="0.35">
      <c r="A93" s="7" t="s">
        <v>65</v>
      </c>
      <c r="B93" s="158" t="s">
        <v>211</v>
      </c>
      <c r="C93" s="22" t="s">
        <v>42</v>
      </c>
      <c r="D93" s="204" t="s">
        <v>354</v>
      </c>
      <c r="E93" s="22">
        <v>12.28</v>
      </c>
      <c r="F93" s="22">
        <v>12.36</v>
      </c>
      <c r="G93" s="23">
        <f>SUM(E93:F93)</f>
        <v>24.64</v>
      </c>
      <c r="H93" s="173">
        <v>5</v>
      </c>
      <c r="I93" s="173">
        <v>7</v>
      </c>
      <c r="J93" s="290">
        <f>SUM(H93:I93)</f>
        <v>12</v>
      </c>
      <c r="K93" s="284"/>
    </row>
    <row r="94" spans="1:11" ht="15.5" x14ac:dyDescent="0.35">
      <c r="A94" s="7" t="s">
        <v>342</v>
      </c>
      <c r="B94" s="158" t="s">
        <v>211</v>
      </c>
      <c r="C94" s="7" t="s">
        <v>42</v>
      </c>
      <c r="D94" s="204" t="s">
        <v>354</v>
      </c>
      <c r="E94" s="22">
        <v>4.1100000000000003</v>
      </c>
      <c r="F94" s="22">
        <v>100</v>
      </c>
      <c r="G94" s="23">
        <f>SUM(E94:F94)</f>
        <v>104.11</v>
      </c>
      <c r="H94" s="136">
        <v>9</v>
      </c>
      <c r="I94" s="22"/>
      <c r="J94" s="290">
        <f>SUM(H94:I94)</f>
        <v>9</v>
      </c>
      <c r="K94" s="284"/>
    </row>
    <row r="95" spans="1:11" x14ac:dyDescent="0.35">
      <c r="A95" s="144" t="s">
        <v>77</v>
      </c>
      <c r="B95" s="144" t="s">
        <v>174</v>
      </c>
      <c r="C95" s="144" t="s">
        <v>42</v>
      </c>
      <c r="D95" s="134" t="s">
        <v>354</v>
      </c>
      <c r="E95" s="25">
        <v>100</v>
      </c>
      <c r="F95" s="25">
        <v>100</v>
      </c>
      <c r="G95" s="25">
        <f>SUM(E95:F95)</f>
        <v>200</v>
      </c>
      <c r="H95" s="25"/>
      <c r="I95" s="25"/>
      <c r="J95" s="293">
        <f>SUM(H95:I95)</f>
        <v>0</v>
      </c>
      <c r="K95" s="284"/>
    </row>
    <row r="96" spans="1:11" ht="15.5" x14ac:dyDescent="0.35">
      <c r="A96" s="142" t="s">
        <v>50</v>
      </c>
      <c r="B96" s="142" t="s">
        <v>173</v>
      </c>
      <c r="C96" s="142" t="s">
        <v>42</v>
      </c>
      <c r="D96" s="149" t="s">
        <v>354</v>
      </c>
      <c r="E96" s="11">
        <v>100</v>
      </c>
      <c r="F96" s="7">
        <v>100</v>
      </c>
      <c r="G96" s="25">
        <f>SUM(E96:F96)</f>
        <v>200</v>
      </c>
      <c r="H96" s="11"/>
      <c r="I96" s="11"/>
      <c r="J96" s="293">
        <f>SUM(H96:I96)</f>
        <v>0</v>
      </c>
      <c r="K96" s="284"/>
    </row>
    <row r="97" spans="1:12" ht="15.5" x14ac:dyDescent="0.35">
      <c r="A97" s="7" t="s">
        <v>502</v>
      </c>
      <c r="B97" s="158" t="s">
        <v>211</v>
      </c>
      <c r="C97" s="7" t="s">
        <v>42</v>
      </c>
      <c r="D97" s="204" t="s">
        <v>354</v>
      </c>
      <c r="E97" s="7">
        <v>13.12</v>
      </c>
      <c r="F97" s="7">
        <v>13.77</v>
      </c>
      <c r="G97" s="144">
        <f>SUM(E97:F97)</f>
        <v>26.89</v>
      </c>
      <c r="H97" s="173">
        <v>9</v>
      </c>
      <c r="I97" s="173">
        <v>8</v>
      </c>
      <c r="J97" s="291">
        <f>SUM(H97:I97)</f>
        <v>17</v>
      </c>
      <c r="K97" s="284">
        <v>38</v>
      </c>
    </row>
    <row r="98" spans="1:12" ht="15.5" x14ac:dyDescent="0.35">
      <c r="A98" s="7"/>
      <c r="B98" s="158"/>
      <c r="C98" s="7"/>
      <c r="D98" s="204"/>
      <c r="E98" s="7"/>
      <c r="F98" s="7"/>
      <c r="G98" s="144"/>
      <c r="H98" s="173"/>
      <c r="I98" s="173"/>
      <c r="J98" s="291">
        <f>SUM(J93:J97)</f>
        <v>38</v>
      </c>
      <c r="K98" s="284"/>
    </row>
    <row r="99" spans="1:12" ht="15.5" x14ac:dyDescent="0.35">
      <c r="A99" s="7" t="s">
        <v>65</v>
      </c>
      <c r="B99" s="158" t="s">
        <v>208</v>
      </c>
      <c r="C99" s="22" t="s">
        <v>42</v>
      </c>
      <c r="D99" s="204" t="s">
        <v>355</v>
      </c>
      <c r="E99" s="22">
        <v>2.8</v>
      </c>
      <c r="F99" s="22">
        <v>15.4</v>
      </c>
      <c r="G99" s="23">
        <f>SUM(E99:F99)</f>
        <v>18.2</v>
      </c>
      <c r="H99" s="173">
        <v>10</v>
      </c>
      <c r="I99" s="173">
        <v>1</v>
      </c>
      <c r="J99" s="290">
        <f>SUM(H99:I99)</f>
        <v>11</v>
      </c>
      <c r="K99" s="284"/>
    </row>
    <row r="100" spans="1:12" ht="15.5" x14ac:dyDescent="0.35">
      <c r="A100" s="7" t="s">
        <v>342</v>
      </c>
      <c r="B100" s="158" t="s">
        <v>208</v>
      </c>
      <c r="C100" s="7" t="s">
        <v>42</v>
      </c>
      <c r="D100" s="204" t="s">
        <v>355</v>
      </c>
      <c r="E100" s="22">
        <v>12.28</v>
      </c>
      <c r="F100" s="22">
        <v>100</v>
      </c>
      <c r="G100" s="23">
        <f>SUM(E100:F100)</f>
        <v>112.28</v>
      </c>
      <c r="H100" s="136">
        <v>8</v>
      </c>
      <c r="I100" s="22"/>
      <c r="J100" s="290">
        <f>SUM(H100:I100)</f>
        <v>8</v>
      </c>
      <c r="K100" s="284"/>
    </row>
    <row r="101" spans="1:12" x14ac:dyDescent="0.35">
      <c r="A101" s="144" t="s">
        <v>77</v>
      </c>
      <c r="B101" s="144" t="s">
        <v>171</v>
      </c>
      <c r="C101" s="144" t="s">
        <v>42</v>
      </c>
      <c r="D101" s="143" t="s">
        <v>355</v>
      </c>
      <c r="E101" s="25">
        <v>15.08</v>
      </c>
      <c r="F101" s="25">
        <v>100</v>
      </c>
      <c r="G101" s="25">
        <f>SUM(E101:F101)</f>
        <v>115.08</v>
      </c>
      <c r="H101" s="173">
        <v>10</v>
      </c>
      <c r="I101" s="25"/>
      <c r="J101" s="293">
        <f>SUM(H101:I101)</f>
        <v>10</v>
      </c>
      <c r="K101" s="284"/>
    </row>
    <row r="102" spans="1:12" ht="15.5" x14ac:dyDescent="0.35">
      <c r="A102" s="142" t="s">
        <v>50</v>
      </c>
      <c r="B102" s="142" t="s">
        <v>171</v>
      </c>
      <c r="C102" s="142" t="s">
        <v>42</v>
      </c>
      <c r="D102" s="149" t="s">
        <v>355</v>
      </c>
      <c r="E102" s="22">
        <v>17.5</v>
      </c>
      <c r="F102" s="22">
        <v>100</v>
      </c>
      <c r="G102" s="23">
        <f>SUM(E102:F102)</f>
        <v>117.5</v>
      </c>
      <c r="H102" s="173">
        <v>10</v>
      </c>
      <c r="I102" s="11"/>
      <c r="J102" s="290">
        <f>SUM(H102:I102)</f>
        <v>10</v>
      </c>
      <c r="K102" s="284"/>
    </row>
    <row r="103" spans="1:12" ht="15.5" x14ac:dyDescent="0.35">
      <c r="A103" s="7" t="s">
        <v>502</v>
      </c>
      <c r="B103" s="158" t="s">
        <v>208</v>
      </c>
      <c r="C103" s="7" t="s">
        <v>42</v>
      </c>
      <c r="D103" s="204" t="s">
        <v>355</v>
      </c>
      <c r="E103" s="7">
        <v>13.78</v>
      </c>
      <c r="F103" s="7">
        <v>14.11</v>
      </c>
      <c r="G103" s="144">
        <f>SUM(E103:F103)</f>
        <v>27.89</v>
      </c>
      <c r="H103" s="173">
        <v>7</v>
      </c>
      <c r="I103" s="173">
        <v>7</v>
      </c>
      <c r="J103" s="291">
        <f>SUM(H103:I103)</f>
        <v>14</v>
      </c>
      <c r="K103" s="284"/>
    </row>
    <row r="104" spans="1:12" ht="15.5" x14ac:dyDescent="0.35">
      <c r="A104" s="7"/>
      <c r="B104" s="158"/>
      <c r="C104" s="7"/>
      <c r="D104" s="204"/>
      <c r="E104" s="7"/>
      <c r="F104" s="7"/>
      <c r="G104" s="144"/>
      <c r="H104" s="173"/>
      <c r="I104" s="173"/>
      <c r="J104" s="291">
        <f>SUM(J99:J103)</f>
        <v>53</v>
      </c>
      <c r="K104" s="284">
        <v>53</v>
      </c>
      <c r="L104" s="211" t="s">
        <v>504</v>
      </c>
    </row>
    <row r="105" spans="1:12" ht="15.5" x14ac:dyDescent="0.35">
      <c r="A105" s="7" t="s">
        <v>43</v>
      </c>
      <c r="B105" s="22" t="s">
        <v>171</v>
      </c>
      <c r="C105" s="22" t="s">
        <v>42</v>
      </c>
      <c r="D105" s="204" t="s">
        <v>428</v>
      </c>
      <c r="E105" s="22">
        <v>0</v>
      </c>
      <c r="F105" s="22">
        <v>0</v>
      </c>
      <c r="G105" s="288">
        <f>SUM(E105:F105)</f>
        <v>0</v>
      </c>
      <c r="H105" s="11">
        <v>0</v>
      </c>
      <c r="I105" s="11"/>
      <c r="J105" s="292">
        <f>SUM(H105:I105)</f>
        <v>0</v>
      </c>
      <c r="K105" s="284"/>
    </row>
    <row r="106" spans="1:12" ht="15.5" x14ac:dyDescent="0.35">
      <c r="A106" s="7" t="s">
        <v>56</v>
      </c>
      <c r="B106" s="158" t="s">
        <v>208</v>
      </c>
      <c r="C106" s="7" t="s">
        <v>42</v>
      </c>
      <c r="D106" s="204" t="s">
        <v>428</v>
      </c>
      <c r="E106" s="4">
        <v>0</v>
      </c>
      <c r="F106" s="4">
        <v>0</v>
      </c>
      <c r="G106" s="288">
        <f>SUM(E106:F106)</f>
        <v>0</v>
      </c>
      <c r="H106" s="11"/>
      <c r="I106" s="11"/>
      <c r="J106" s="292">
        <f>SUM(H106:I106)</f>
        <v>0</v>
      </c>
      <c r="K106" s="284"/>
    </row>
    <row r="107" spans="1:12" ht="15.5" x14ac:dyDescent="0.35">
      <c r="A107" s="7" t="s">
        <v>44</v>
      </c>
      <c r="B107" s="4" t="s">
        <v>171</v>
      </c>
      <c r="C107" s="4" t="s">
        <v>42</v>
      </c>
      <c r="D107" s="204" t="s">
        <v>428</v>
      </c>
      <c r="E107" s="4">
        <v>0</v>
      </c>
      <c r="F107" s="4">
        <v>0</v>
      </c>
      <c r="G107" s="288">
        <f>SUM(E107:F107)</f>
        <v>0</v>
      </c>
      <c r="H107" s="11">
        <v>0</v>
      </c>
      <c r="I107" s="11">
        <v>0</v>
      </c>
      <c r="J107" s="292">
        <f>SUM(H107:I107)</f>
        <v>0</v>
      </c>
      <c r="K107" s="284"/>
    </row>
    <row r="108" spans="1:12" ht="15.5" x14ac:dyDescent="0.35">
      <c r="A108" s="7"/>
      <c r="B108" s="4"/>
      <c r="C108" s="4"/>
      <c r="D108" s="204"/>
      <c r="E108" s="4"/>
      <c r="F108" s="4"/>
      <c r="G108" s="288"/>
      <c r="H108" s="11"/>
      <c r="I108" s="11"/>
      <c r="J108" s="292"/>
      <c r="K108" s="284"/>
    </row>
    <row r="109" spans="1:12" ht="15.5" x14ac:dyDescent="0.35">
      <c r="A109" s="7" t="s">
        <v>65</v>
      </c>
      <c r="B109" s="158" t="s">
        <v>208</v>
      </c>
      <c r="C109" s="22" t="s">
        <v>42</v>
      </c>
      <c r="D109" s="204" t="s">
        <v>356</v>
      </c>
      <c r="E109" s="22">
        <v>4.51</v>
      </c>
      <c r="F109" s="22">
        <v>16.7</v>
      </c>
      <c r="G109" s="23">
        <f>SUM(E109:F109)</f>
        <v>21.21</v>
      </c>
      <c r="H109" s="173">
        <v>8</v>
      </c>
      <c r="I109" s="11"/>
      <c r="J109" s="290">
        <f>SUM(H109:I109)</f>
        <v>8</v>
      </c>
      <c r="K109" s="284"/>
    </row>
    <row r="110" spans="1:12" ht="15.5" x14ac:dyDescent="0.35">
      <c r="A110" s="7" t="s">
        <v>56</v>
      </c>
      <c r="B110" s="158" t="s">
        <v>208</v>
      </c>
      <c r="C110" s="7" t="s">
        <v>42</v>
      </c>
      <c r="D110" s="204" t="s">
        <v>356</v>
      </c>
      <c r="E110" s="4">
        <v>73</v>
      </c>
      <c r="F110" s="4">
        <v>0</v>
      </c>
      <c r="G110" s="288">
        <f>SUM(E110:F110)</f>
        <v>73</v>
      </c>
      <c r="H110" s="173">
        <v>9</v>
      </c>
      <c r="I110" s="11"/>
      <c r="J110" s="292">
        <f>SUM(H110:I110)</f>
        <v>9</v>
      </c>
      <c r="K110" s="284"/>
    </row>
    <row r="111" spans="1:12" ht="15.5" x14ac:dyDescent="0.35">
      <c r="A111" s="7" t="s">
        <v>44</v>
      </c>
      <c r="B111" s="4" t="s">
        <v>171</v>
      </c>
      <c r="C111" s="4" t="s">
        <v>42</v>
      </c>
      <c r="D111" s="204" t="s">
        <v>356</v>
      </c>
      <c r="E111" s="4">
        <v>53</v>
      </c>
      <c r="F111" s="4">
        <v>0</v>
      </c>
      <c r="G111" s="288">
        <f>SUM(E111:F111)</f>
        <v>53</v>
      </c>
      <c r="H111" s="173">
        <v>10</v>
      </c>
      <c r="I111" s="11">
        <v>0</v>
      </c>
      <c r="J111" s="292">
        <f>SUM(H111:I111)</f>
        <v>10</v>
      </c>
      <c r="K111" s="284"/>
    </row>
    <row r="112" spans="1:12" ht="15.5" x14ac:dyDescent="0.35">
      <c r="A112" s="7" t="s">
        <v>43</v>
      </c>
      <c r="B112" s="22" t="s">
        <v>171</v>
      </c>
      <c r="C112" s="22" t="s">
        <v>42</v>
      </c>
      <c r="D112" s="204" t="s">
        <v>356</v>
      </c>
      <c r="E112" s="22">
        <v>0</v>
      </c>
      <c r="F112" s="22">
        <v>0</v>
      </c>
      <c r="G112" s="288">
        <f>SUM(E112:F112)</f>
        <v>0</v>
      </c>
      <c r="H112" s="11">
        <v>0</v>
      </c>
      <c r="I112" s="11"/>
      <c r="J112" s="292">
        <f>SUM(H112:I112)</f>
        <v>0</v>
      </c>
      <c r="K112" s="284"/>
    </row>
    <row r="113" spans="1:11" x14ac:dyDescent="0.35">
      <c r="A113" s="144" t="s">
        <v>77</v>
      </c>
      <c r="B113" s="144" t="s">
        <v>171</v>
      </c>
      <c r="C113" s="144" t="s">
        <v>42</v>
      </c>
      <c r="D113" s="143" t="s">
        <v>356</v>
      </c>
      <c r="E113" s="144">
        <v>100</v>
      </c>
      <c r="F113" s="144">
        <v>100</v>
      </c>
      <c r="G113" s="144">
        <f>SUM(E113:F113)</f>
        <v>200</v>
      </c>
      <c r="H113" s="144"/>
      <c r="I113" s="144"/>
      <c r="J113" s="291">
        <f>SUM(H113:I113)</f>
        <v>0</v>
      </c>
      <c r="K113" s="284">
        <v>27</v>
      </c>
    </row>
    <row r="114" spans="1:11" x14ac:dyDescent="0.35">
      <c r="A114" s="144"/>
      <c r="B114" s="144"/>
      <c r="C114" s="144"/>
      <c r="D114" s="143"/>
      <c r="E114" s="144"/>
      <c r="F114" s="144"/>
      <c r="G114" s="144"/>
      <c r="H114" s="144"/>
      <c r="I114" s="144"/>
      <c r="J114" s="291">
        <f>SUM(J109:J113)</f>
        <v>27</v>
      </c>
      <c r="K114" s="284"/>
    </row>
    <row r="115" spans="1:11" ht="15.5" x14ac:dyDescent="0.35">
      <c r="A115" s="7" t="s">
        <v>65</v>
      </c>
      <c r="B115" s="158" t="s">
        <v>210</v>
      </c>
      <c r="C115" s="22" t="s">
        <v>42</v>
      </c>
      <c r="D115" s="204" t="s">
        <v>357</v>
      </c>
      <c r="E115" s="22">
        <v>13.29</v>
      </c>
      <c r="F115" s="22">
        <v>14.01</v>
      </c>
      <c r="G115" s="23">
        <f>SUM(E115:F115)</f>
        <v>27.299999999999997</v>
      </c>
      <c r="H115" s="173">
        <v>2</v>
      </c>
      <c r="I115" s="173">
        <v>3</v>
      </c>
      <c r="J115" s="290">
        <f>SUM(H115:I115)</f>
        <v>5</v>
      </c>
      <c r="K115" s="284"/>
    </row>
    <row r="116" spans="1:11" ht="15.5" x14ac:dyDescent="0.35">
      <c r="A116" s="7" t="s">
        <v>342</v>
      </c>
      <c r="B116" s="158" t="s">
        <v>210</v>
      </c>
      <c r="C116" s="7" t="s">
        <v>42</v>
      </c>
      <c r="D116" s="204" t="s">
        <v>357</v>
      </c>
      <c r="E116" s="22">
        <v>100</v>
      </c>
      <c r="F116" s="22">
        <v>100</v>
      </c>
      <c r="G116" s="23">
        <f>SUM(E116:F116)</f>
        <v>200</v>
      </c>
      <c r="H116" s="22"/>
      <c r="I116" s="22"/>
      <c r="J116" s="290">
        <f>SUM(H116:I116)</f>
        <v>0</v>
      </c>
      <c r="K116" s="284"/>
    </row>
    <row r="117" spans="1:11" x14ac:dyDescent="0.35">
      <c r="A117" s="144" t="s">
        <v>77</v>
      </c>
      <c r="B117" s="144" t="s">
        <v>174</v>
      </c>
      <c r="C117" s="144" t="s">
        <v>42</v>
      </c>
      <c r="D117" s="134" t="s">
        <v>357</v>
      </c>
      <c r="E117" s="25">
        <v>100</v>
      </c>
      <c r="F117" s="25">
        <v>20.3</v>
      </c>
      <c r="G117" s="25">
        <f>SUM(E117:F117)</f>
        <v>120.3</v>
      </c>
      <c r="H117" s="25"/>
      <c r="I117" s="173">
        <v>8</v>
      </c>
      <c r="J117" s="293">
        <f>SUM(H117:I117)</f>
        <v>8</v>
      </c>
      <c r="K117" s="284"/>
    </row>
    <row r="118" spans="1:11" ht="15.5" x14ac:dyDescent="0.35">
      <c r="A118" s="7" t="s">
        <v>502</v>
      </c>
      <c r="B118" s="158" t="s">
        <v>210</v>
      </c>
      <c r="C118" s="7" t="s">
        <v>42</v>
      </c>
      <c r="D118" s="204" t="s">
        <v>357</v>
      </c>
      <c r="E118" s="4">
        <v>24.65</v>
      </c>
      <c r="F118" s="4">
        <v>23.71</v>
      </c>
      <c r="G118" s="288">
        <f>SUM(E118:F118)</f>
        <v>48.36</v>
      </c>
      <c r="H118" s="11"/>
      <c r="I118" s="11"/>
      <c r="J118" s="292">
        <f>SUM(H118:I118)</f>
        <v>0</v>
      </c>
      <c r="K118" s="284">
        <v>13</v>
      </c>
    </row>
    <row r="119" spans="1:11" ht="15.5" x14ac:dyDescent="0.35">
      <c r="A119" s="7"/>
      <c r="B119" s="158"/>
      <c r="C119" s="7"/>
      <c r="D119" s="204"/>
      <c r="E119" s="4"/>
      <c r="F119" s="4"/>
      <c r="G119" s="288"/>
      <c r="H119" s="11"/>
      <c r="I119" s="11"/>
      <c r="J119" s="292">
        <f>SUM(J115:J118)</f>
        <v>13</v>
      </c>
      <c r="K119" s="284"/>
    </row>
    <row r="120" spans="1:11" ht="15.5" x14ac:dyDescent="0.35">
      <c r="A120" s="7" t="s">
        <v>56</v>
      </c>
      <c r="B120" s="158" t="s">
        <v>210</v>
      </c>
      <c r="C120" s="7" t="s">
        <v>42</v>
      </c>
      <c r="D120" s="204" t="s">
        <v>358</v>
      </c>
      <c r="E120" s="4">
        <v>0</v>
      </c>
      <c r="F120" s="4">
        <v>0</v>
      </c>
      <c r="G120" s="288">
        <f>SUM(E120:F120)</f>
        <v>0</v>
      </c>
      <c r="H120" s="11"/>
      <c r="I120" s="11"/>
      <c r="J120" s="292">
        <f>SUM(H120:I120)</f>
        <v>0</v>
      </c>
      <c r="K120" s="284"/>
    </row>
    <row r="121" spans="1:11" ht="15.5" x14ac:dyDescent="0.35">
      <c r="A121" s="7" t="s">
        <v>65</v>
      </c>
      <c r="B121" s="158" t="s">
        <v>210</v>
      </c>
      <c r="C121" s="22" t="s">
        <v>42</v>
      </c>
      <c r="D121" s="204" t="s">
        <v>358</v>
      </c>
      <c r="E121" s="22">
        <v>100</v>
      </c>
      <c r="F121" s="22">
        <v>100</v>
      </c>
      <c r="G121" s="23">
        <f>SUM(E121:F121)</f>
        <v>200</v>
      </c>
      <c r="H121" s="11"/>
      <c r="I121" s="11"/>
      <c r="J121" s="290">
        <f>SUM(H121:I121)</f>
        <v>0</v>
      </c>
      <c r="K121" s="284"/>
    </row>
    <row r="122" spans="1:11" ht="15.5" x14ac:dyDescent="0.35">
      <c r="A122" s="7"/>
      <c r="B122" s="158"/>
      <c r="C122" s="22"/>
      <c r="D122" s="204"/>
      <c r="E122" s="22"/>
      <c r="F122" s="22"/>
      <c r="G122" s="23"/>
      <c r="H122" s="11"/>
      <c r="I122" s="11"/>
      <c r="J122" s="290"/>
      <c r="K122" s="284"/>
    </row>
    <row r="123" spans="1:11" ht="15.5" x14ac:dyDescent="0.35">
      <c r="A123" s="7" t="s">
        <v>342</v>
      </c>
      <c r="B123" s="158" t="s">
        <v>211</v>
      </c>
      <c r="C123" s="7" t="s">
        <v>42</v>
      </c>
      <c r="D123" s="204" t="s">
        <v>392</v>
      </c>
      <c r="E123" s="22">
        <v>100</v>
      </c>
      <c r="F123" s="22">
        <v>5.04</v>
      </c>
      <c r="G123" s="23">
        <f>SUM(E123:F123)</f>
        <v>105.04</v>
      </c>
      <c r="H123" s="22"/>
      <c r="I123" s="136">
        <v>6</v>
      </c>
      <c r="J123" s="290">
        <f>SUM(H123:I123)</f>
        <v>6</v>
      </c>
      <c r="K123" s="284"/>
    </row>
    <row r="124" spans="1:11" x14ac:dyDescent="0.35">
      <c r="A124" s="144" t="s">
        <v>77</v>
      </c>
      <c r="B124" s="144" t="s">
        <v>211</v>
      </c>
      <c r="C124" s="144" t="s">
        <v>42</v>
      </c>
      <c r="D124" s="134" t="s">
        <v>392</v>
      </c>
      <c r="E124" s="25">
        <v>100</v>
      </c>
      <c r="F124" s="25">
        <v>17.27</v>
      </c>
      <c r="G124" s="25">
        <f>SUM(E124:F124)</f>
        <v>117.27</v>
      </c>
      <c r="H124" s="25"/>
      <c r="I124" s="173">
        <v>10</v>
      </c>
      <c r="J124" s="293">
        <f>SUM(H124:I124)</f>
        <v>10</v>
      </c>
      <c r="K124" s="284"/>
    </row>
    <row r="125" spans="1:11" ht="15.5" x14ac:dyDescent="0.35">
      <c r="A125" s="142" t="s">
        <v>50</v>
      </c>
      <c r="B125" s="142" t="s">
        <v>173</v>
      </c>
      <c r="C125" s="142" t="s">
        <v>42</v>
      </c>
      <c r="D125" s="149" t="s">
        <v>392</v>
      </c>
      <c r="E125" s="11">
        <v>100</v>
      </c>
      <c r="F125" s="7">
        <v>100</v>
      </c>
      <c r="G125" s="25">
        <f>SUM(E125:F125)</f>
        <v>200</v>
      </c>
      <c r="H125" s="11"/>
      <c r="I125" s="11"/>
      <c r="J125" s="293">
        <f>SUM(H125:I125)</f>
        <v>0</v>
      </c>
      <c r="K125" s="284"/>
    </row>
    <row r="126" spans="1:11" ht="15.5" x14ac:dyDescent="0.35">
      <c r="A126" s="7" t="s">
        <v>502</v>
      </c>
      <c r="B126" s="158" t="s">
        <v>211</v>
      </c>
      <c r="C126" s="7" t="s">
        <v>42</v>
      </c>
      <c r="D126" s="204" t="s">
        <v>392</v>
      </c>
      <c r="E126" s="4">
        <v>16.850000000000001</v>
      </c>
      <c r="F126" s="4">
        <v>22.87</v>
      </c>
      <c r="G126" s="288">
        <f>SUM(E126:F126)</f>
        <v>39.72</v>
      </c>
      <c r="H126" s="173">
        <v>4</v>
      </c>
      <c r="I126" s="11"/>
      <c r="J126" s="292">
        <f>SUM(H126:I126)</f>
        <v>4</v>
      </c>
      <c r="K126" s="284">
        <v>20</v>
      </c>
    </row>
    <row r="127" spans="1:11" ht="15.5" x14ac:dyDescent="0.35">
      <c r="A127" s="7"/>
      <c r="B127" s="158"/>
      <c r="C127" s="7"/>
      <c r="D127" s="204"/>
      <c r="E127" s="4"/>
      <c r="F127" s="4"/>
      <c r="G127" s="288"/>
      <c r="H127" s="173"/>
      <c r="I127" s="11"/>
      <c r="J127" s="292">
        <f>SUM(J123:J126)</f>
        <v>20</v>
      </c>
      <c r="K127" s="284"/>
    </row>
    <row r="128" spans="1:11" ht="15.5" x14ac:dyDescent="0.35">
      <c r="A128" s="7" t="s">
        <v>65</v>
      </c>
      <c r="B128" s="158" t="s">
        <v>210</v>
      </c>
      <c r="C128" s="22" t="s">
        <v>42</v>
      </c>
      <c r="D128" s="204" t="s">
        <v>359</v>
      </c>
      <c r="E128" s="22">
        <v>12.57</v>
      </c>
      <c r="F128" s="22">
        <v>12.49</v>
      </c>
      <c r="G128" s="23">
        <f>SUM(E128:F128)</f>
        <v>25.060000000000002</v>
      </c>
      <c r="H128" s="173">
        <v>4</v>
      </c>
      <c r="I128" s="173">
        <v>6</v>
      </c>
      <c r="J128" s="290">
        <f>SUM(H128:I128)</f>
        <v>10</v>
      </c>
      <c r="K128" s="284"/>
    </row>
    <row r="129" spans="1:11" ht="15.5" x14ac:dyDescent="0.35">
      <c r="A129" s="7" t="s">
        <v>56</v>
      </c>
      <c r="B129" s="158" t="s">
        <v>210</v>
      </c>
      <c r="C129" s="7" t="s">
        <v>42</v>
      </c>
      <c r="D129" s="204" t="s">
        <v>359</v>
      </c>
      <c r="E129" s="4">
        <v>0</v>
      </c>
      <c r="F129" s="4">
        <v>0</v>
      </c>
      <c r="G129" s="288">
        <f>SUM(E129:F129)</f>
        <v>0</v>
      </c>
      <c r="H129" s="11"/>
      <c r="I129" s="11"/>
      <c r="J129" s="292">
        <f>SUM(H129:I129)</f>
        <v>0</v>
      </c>
      <c r="K129" s="284">
        <v>10</v>
      </c>
    </row>
    <row r="130" spans="1:11" ht="15.5" x14ac:dyDescent="0.35">
      <c r="A130" s="7"/>
      <c r="B130" s="158"/>
      <c r="C130" s="7"/>
      <c r="D130" s="204"/>
      <c r="E130" s="4"/>
      <c r="F130" s="4"/>
      <c r="G130" s="288"/>
      <c r="H130" s="11"/>
      <c r="I130" s="11"/>
      <c r="J130" s="292"/>
      <c r="K130" s="284"/>
    </row>
    <row r="131" spans="1:11" ht="15.5" x14ac:dyDescent="0.35">
      <c r="A131" s="7"/>
      <c r="B131" s="158"/>
      <c r="C131" s="7"/>
      <c r="D131" s="204"/>
      <c r="E131" s="4"/>
      <c r="F131" s="4"/>
      <c r="G131" s="288"/>
      <c r="H131" s="11"/>
      <c r="I131" s="11"/>
      <c r="J131" s="292"/>
      <c r="K131" s="284"/>
    </row>
    <row r="132" spans="1:11" ht="15.5" x14ac:dyDescent="0.35">
      <c r="A132" s="7"/>
      <c r="B132" s="158"/>
      <c r="C132" s="22"/>
      <c r="D132" s="287" t="s">
        <v>507</v>
      </c>
      <c r="E132" s="22"/>
      <c r="F132" s="22"/>
      <c r="G132" s="23"/>
      <c r="H132" s="173"/>
      <c r="I132" s="173"/>
      <c r="J132" s="290"/>
      <c r="K132" s="284"/>
    </row>
    <row r="133" spans="1:11" ht="15.5" x14ac:dyDescent="0.35">
      <c r="A133" s="224" t="s">
        <v>57</v>
      </c>
      <c r="B133" s="258" t="s">
        <v>208</v>
      </c>
      <c r="C133" s="224" t="s">
        <v>46</v>
      </c>
      <c r="D133" s="145" t="s">
        <v>360</v>
      </c>
      <c r="E133" s="251">
        <v>17.63</v>
      </c>
      <c r="F133" s="251">
        <v>17.759</v>
      </c>
      <c r="G133" s="289">
        <f>SUM(E133:F133)</f>
        <v>35.388999999999996</v>
      </c>
      <c r="H133" s="259"/>
      <c r="I133" s="259"/>
      <c r="J133" s="294">
        <f>SUM(H133:I133)</f>
        <v>0</v>
      </c>
      <c r="K133" s="284"/>
    </row>
    <row r="134" spans="1:11" ht="15.5" x14ac:dyDescent="0.35">
      <c r="A134" s="7" t="s">
        <v>168</v>
      </c>
      <c r="B134" s="158" t="s">
        <v>208</v>
      </c>
      <c r="C134" s="4" t="s">
        <v>46</v>
      </c>
      <c r="D134" s="204" t="s">
        <v>360</v>
      </c>
      <c r="E134" s="4">
        <v>100</v>
      </c>
      <c r="F134" s="4">
        <v>4.63</v>
      </c>
      <c r="G134" s="288">
        <f>SUM(E134:F134)</f>
        <v>104.63</v>
      </c>
      <c r="H134" s="11"/>
      <c r="I134" s="173">
        <v>9</v>
      </c>
      <c r="J134" s="292">
        <f>SUM(H134:I134)</f>
        <v>9</v>
      </c>
      <c r="K134" s="284"/>
    </row>
    <row r="135" spans="1:11" x14ac:dyDescent="0.35">
      <c r="A135" s="144" t="s">
        <v>77</v>
      </c>
      <c r="B135" s="144" t="s">
        <v>171</v>
      </c>
      <c r="C135" s="144" t="s">
        <v>46</v>
      </c>
      <c r="D135" s="134" t="s">
        <v>360</v>
      </c>
      <c r="E135" s="144">
        <v>19.8</v>
      </c>
      <c r="F135" s="144">
        <v>19.18</v>
      </c>
      <c r="G135" s="144">
        <f>SUM(E135:F135)</f>
        <v>38.980000000000004</v>
      </c>
      <c r="H135" s="278">
        <v>9</v>
      </c>
      <c r="I135" s="278">
        <v>9</v>
      </c>
      <c r="J135" s="291">
        <f>SUM(H135:I135)</f>
        <v>18</v>
      </c>
      <c r="K135" s="284"/>
    </row>
    <row r="136" spans="1:11" ht="15.5" x14ac:dyDescent="0.35">
      <c r="A136" s="7" t="s">
        <v>49</v>
      </c>
      <c r="B136" s="159" t="s">
        <v>208</v>
      </c>
      <c r="C136" s="7" t="s">
        <v>46</v>
      </c>
      <c r="D136" s="204" t="s">
        <v>360</v>
      </c>
      <c r="E136" s="22">
        <v>100</v>
      </c>
      <c r="F136" s="22">
        <v>35.265000000000001</v>
      </c>
      <c r="G136" s="23">
        <f>SUM(E136:F136)</f>
        <v>135.26499999999999</v>
      </c>
      <c r="H136" s="11"/>
      <c r="I136" s="11"/>
      <c r="J136" s="290">
        <f>SUM(H136:I136)</f>
        <v>0</v>
      </c>
      <c r="K136" s="284">
        <v>27</v>
      </c>
    </row>
    <row r="137" spans="1:11" ht="15.5" x14ac:dyDescent="0.35">
      <c r="A137" s="7"/>
      <c r="B137" s="159"/>
      <c r="C137" s="7"/>
      <c r="D137" s="204"/>
      <c r="E137" s="22"/>
      <c r="F137" s="22"/>
      <c r="G137" s="23"/>
      <c r="H137" s="11"/>
      <c r="I137" s="11"/>
      <c r="J137" s="290">
        <f>SUM(J133:J136)</f>
        <v>27</v>
      </c>
      <c r="K137" s="284"/>
    </row>
    <row r="138" spans="1:11" ht="15.5" x14ac:dyDescent="0.35">
      <c r="A138" s="224" t="s">
        <v>57</v>
      </c>
      <c r="B138" s="258" t="s">
        <v>210</v>
      </c>
      <c r="C138" s="224" t="s">
        <v>46</v>
      </c>
      <c r="D138" s="145" t="s">
        <v>361</v>
      </c>
      <c r="E138" s="251">
        <v>18.079000000000001</v>
      </c>
      <c r="F138" s="251">
        <v>21.805</v>
      </c>
      <c r="G138" s="289">
        <f t="shared" ref="G138:G143" si="0">SUM(E138:F138)</f>
        <v>39.884</v>
      </c>
      <c r="H138" s="259"/>
      <c r="I138" s="259"/>
      <c r="J138" s="294">
        <f t="shared" ref="J138:J143" si="1">SUM(H138:I138)</f>
        <v>0</v>
      </c>
      <c r="K138" s="284"/>
    </row>
    <row r="139" spans="1:11" ht="15.5" x14ac:dyDescent="0.35">
      <c r="A139" s="7" t="s">
        <v>168</v>
      </c>
      <c r="B139" s="158" t="s">
        <v>210</v>
      </c>
      <c r="C139" s="7" t="s">
        <v>46</v>
      </c>
      <c r="D139" s="204" t="s">
        <v>361</v>
      </c>
      <c r="E139" s="7">
        <v>100</v>
      </c>
      <c r="F139" s="7">
        <v>100</v>
      </c>
      <c r="G139" s="144">
        <f t="shared" si="0"/>
        <v>200</v>
      </c>
      <c r="H139" s="11"/>
      <c r="I139" s="11"/>
      <c r="J139" s="291">
        <f t="shared" si="1"/>
        <v>0</v>
      </c>
      <c r="K139" s="284"/>
    </row>
    <row r="140" spans="1:11" x14ac:dyDescent="0.35">
      <c r="A140" s="144" t="s">
        <v>77</v>
      </c>
      <c r="B140" s="144" t="s">
        <v>174</v>
      </c>
      <c r="C140" s="144" t="s">
        <v>46</v>
      </c>
      <c r="D140" s="134" t="s">
        <v>361</v>
      </c>
      <c r="E140" s="144">
        <v>100</v>
      </c>
      <c r="F140" s="144">
        <v>100</v>
      </c>
      <c r="G140" s="144">
        <f t="shared" si="0"/>
        <v>200</v>
      </c>
      <c r="H140" s="144"/>
      <c r="I140" s="144"/>
      <c r="J140" s="291">
        <f t="shared" si="1"/>
        <v>0</v>
      </c>
      <c r="K140" s="284"/>
    </row>
    <row r="141" spans="1:11" ht="15.5" x14ac:dyDescent="0.35">
      <c r="A141" s="7" t="s">
        <v>51</v>
      </c>
      <c r="B141" s="158" t="s">
        <v>210</v>
      </c>
      <c r="C141" s="7" t="s">
        <v>46</v>
      </c>
      <c r="D141" s="204" t="s">
        <v>361</v>
      </c>
      <c r="E141" s="4">
        <v>22.6</v>
      </c>
      <c r="F141" s="4">
        <v>100</v>
      </c>
      <c r="G141" s="288">
        <f t="shared" si="0"/>
        <v>122.6</v>
      </c>
      <c r="H141" s="11"/>
      <c r="I141" s="11"/>
      <c r="J141" s="292">
        <f t="shared" si="1"/>
        <v>0</v>
      </c>
      <c r="K141" s="284"/>
    </row>
    <row r="142" spans="1:11" ht="15.5" x14ac:dyDescent="0.35">
      <c r="A142" s="142" t="s">
        <v>50</v>
      </c>
      <c r="B142" s="142" t="s">
        <v>174</v>
      </c>
      <c r="C142" s="142" t="s">
        <v>46</v>
      </c>
      <c r="D142" s="149" t="s">
        <v>361</v>
      </c>
      <c r="E142" s="7">
        <v>100</v>
      </c>
      <c r="F142" s="7">
        <v>100</v>
      </c>
      <c r="G142" s="144">
        <f t="shared" si="0"/>
        <v>200</v>
      </c>
      <c r="H142" s="11"/>
      <c r="I142" s="11"/>
      <c r="J142" s="291">
        <f t="shared" si="1"/>
        <v>0</v>
      </c>
      <c r="K142" s="284"/>
    </row>
    <row r="143" spans="1:11" ht="15.5" x14ac:dyDescent="0.35">
      <c r="A143" s="7" t="s">
        <v>49</v>
      </c>
      <c r="B143" s="159" t="s">
        <v>210</v>
      </c>
      <c r="C143" s="7" t="s">
        <v>46</v>
      </c>
      <c r="D143" s="204" t="s">
        <v>361</v>
      </c>
      <c r="E143" s="7">
        <v>29.027000000000001</v>
      </c>
      <c r="F143" s="7">
        <v>24.513999999999999</v>
      </c>
      <c r="G143" s="144">
        <f t="shared" si="0"/>
        <v>53.540999999999997</v>
      </c>
      <c r="H143" s="11"/>
      <c r="I143" s="173">
        <v>2</v>
      </c>
      <c r="J143" s="291">
        <f t="shared" si="1"/>
        <v>2</v>
      </c>
      <c r="K143" s="284">
        <v>2</v>
      </c>
    </row>
    <row r="144" spans="1:11" ht="15.5" x14ac:dyDescent="0.35">
      <c r="A144" s="7"/>
      <c r="B144" s="159"/>
      <c r="C144" s="7"/>
      <c r="D144" s="204"/>
      <c r="E144" s="7"/>
      <c r="F144" s="7"/>
      <c r="G144" s="144"/>
      <c r="H144" s="11"/>
      <c r="I144" s="173"/>
      <c r="J144" s="291"/>
      <c r="K144" s="284"/>
    </row>
    <row r="145" spans="1:11" ht="15.5" x14ac:dyDescent="0.35">
      <c r="A145" s="223" t="s">
        <v>57</v>
      </c>
      <c r="B145" s="258" t="s">
        <v>208</v>
      </c>
      <c r="C145" s="224" t="s">
        <v>46</v>
      </c>
      <c r="D145" s="145" t="s">
        <v>362</v>
      </c>
      <c r="E145" s="224">
        <v>16.87</v>
      </c>
      <c r="F145" s="224">
        <v>16.638999999999999</v>
      </c>
      <c r="G145" s="246">
        <f>SUM(E145:F145)</f>
        <v>33.509</v>
      </c>
      <c r="H145" s="259"/>
      <c r="I145" s="257">
        <v>6</v>
      </c>
      <c r="J145" s="249">
        <f>SUM(H145:I145)</f>
        <v>6</v>
      </c>
      <c r="K145" s="284"/>
    </row>
    <row r="146" spans="1:11" ht="15.5" x14ac:dyDescent="0.35">
      <c r="A146" s="7" t="s">
        <v>168</v>
      </c>
      <c r="B146" s="158" t="s">
        <v>208</v>
      </c>
      <c r="C146" s="7" t="s">
        <v>46</v>
      </c>
      <c r="D146" s="204" t="s">
        <v>362</v>
      </c>
      <c r="E146" s="7">
        <v>100</v>
      </c>
      <c r="F146" s="7">
        <v>5.42</v>
      </c>
      <c r="G146" s="144">
        <f>SUM(E146:F146)</f>
        <v>105.42</v>
      </c>
      <c r="H146" s="11"/>
      <c r="I146" s="173">
        <v>6</v>
      </c>
      <c r="J146" s="291">
        <f>SUM(H146:I146)</f>
        <v>6</v>
      </c>
      <c r="K146" s="284"/>
    </row>
    <row r="147" spans="1:11" x14ac:dyDescent="0.35">
      <c r="A147" s="144" t="s">
        <v>77</v>
      </c>
      <c r="B147" s="144" t="s">
        <v>171</v>
      </c>
      <c r="C147" s="144" t="s">
        <v>46</v>
      </c>
      <c r="D147" s="134" t="s">
        <v>362</v>
      </c>
      <c r="E147" s="144">
        <v>100</v>
      </c>
      <c r="F147" s="144">
        <v>100</v>
      </c>
      <c r="G147" s="144">
        <f>SUM(E147:F147)</f>
        <v>200</v>
      </c>
      <c r="H147" s="144"/>
      <c r="I147" s="144"/>
      <c r="J147" s="291">
        <f>SUM(H147:I147)</f>
        <v>0</v>
      </c>
      <c r="K147" s="284"/>
    </row>
    <row r="148" spans="1:11" ht="15.5" x14ac:dyDescent="0.35">
      <c r="A148" s="142" t="s">
        <v>50</v>
      </c>
      <c r="B148" s="142" t="s">
        <v>171</v>
      </c>
      <c r="C148" s="142" t="s">
        <v>46</v>
      </c>
      <c r="D148" s="149" t="s">
        <v>362</v>
      </c>
      <c r="E148" s="11">
        <v>100</v>
      </c>
      <c r="F148" s="7">
        <v>100</v>
      </c>
      <c r="G148" s="25">
        <f>SUM(E148:F148)</f>
        <v>200</v>
      </c>
      <c r="H148" s="11"/>
      <c r="I148" s="11"/>
      <c r="J148" s="293">
        <f>SUM(H148:I148)</f>
        <v>0</v>
      </c>
      <c r="K148" s="284"/>
    </row>
    <row r="149" spans="1:11" ht="15.5" x14ac:dyDescent="0.35">
      <c r="A149" s="7" t="s">
        <v>49</v>
      </c>
      <c r="B149" s="159" t="s">
        <v>208</v>
      </c>
      <c r="C149" s="7" t="s">
        <v>46</v>
      </c>
      <c r="D149" s="204" t="s">
        <v>362</v>
      </c>
      <c r="E149" s="7">
        <v>26.588999999999999</v>
      </c>
      <c r="F149" s="7">
        <v>30.117999999999999</v>
      </c>
      <c r="G149" s="144">
        <f>SUM(E149:F149)</f>
        <v>56.706999999999994</v>
      </c>
      <c r="H149" s="11"/>
      <c r="I149" s="11"/>
      <c r="J149" s="291">
        <f>SUM(H149:I149)</f>
        <v>0</v>
      </c>
      <c r="K149" s="284">
        <v>12</v>
      </c>
    </row>
    <row r="150" spans="1:11" ht="15.5" x14ac:dyDescent="0.35">
      <c r="A150" s="7"/>
      <c r="B150" s="159"/>
      <c r="C150" s="7"/>
      <c r="D150" s="204"/>
      <c r="E150" s="7"/>
      <c r="F150" s="7"/>
      <c r="G150" s="144"/>
      <c r="H150" s="11"/>
      <c r="I150" s="11"/>
      <c r="J150" s="291">
        <f>SUM(J145:J149)</f>
        <v>12</v>
      </c>
      <c r="K150" s="284"/>
    </row>
    <row r="151" spans="1:11" ht="15.5" x14ac:dyDescent="0.35">
      <c r="A151" s="224" t="s">
        <v>57</v>
      </c>
      <c r="B151" s="258" t="s">
        <v>210</v>
      </c>
      <c r="C151" s="224" t="s">
        <v>46</v>
      </c>
      <c r="D151" s="145" t="s">
        <v>399</v>
      </c>
      <c r="E151" s="224">
        <v>100</v>
      </c>
      <c r="F151" s="224">
        <v>23.135000000000002</v>
      </c>
      <c r="G151" s="246">
        <f>SUM(E151:F151)</f>
        <v>123.13500000000001</v>
      </c>
      <c r="H151" s="259"/>
      <c r="I151" s="259"/>
      <c r="J151" s="249">
        <f>SUM(H151:I151)</f>
        <v>0</v>
      </c>
      <c r="K151" s="284"/>
    </row>
    <row r="152" spans="1:11" ht="15.5" x14ac:dyDescent="0.35">
      <c r="A152" s="7" t="s">
        <v>168</v>
      </c>
      <c r="B152" s="158" t="s">
        <v>210</v>
      </c>
      <c r="C152" s="7" t="s">
        <v>46</v>
      </c>
      <c r="D152" s="204" t="s">
        <v>363</v>
      </c>
      <c r="E152" s="7">
        <v>100</v>
      </c>
      <c r="F152" s="7">
        <v>100</v>
      </c>
      <c r="G152" s="144">
        <f>SUM(E152:F152)</f>
        <v>200</v>
      </c>
      <c r="H152" s="11"/>
      <c r="I152" s="11"/>
      <c r="J152" s="291">
        <f>SUM(H152:I152)</f>
        <v>0</v>
      </c>
      <c r="K152" s="284"/>
    </row>
    <row r="153" spans="1:11" ht="15.5" x14ac:dyDescent="0.35">
      <c r="A153" s="7" t="s">
        <v>51</v>
      </c>
      <c r="B153" s="158" t="s">
        <v>210</v>
      </c>
      <c r="C153" s="7" t="s">
        <v>46</v>
      </c>
      <c r="D153" s="204" t="s">
        <v>363</v>
      </c>
      <c r="E153" s="7">
        <v>100</v>
      </c>
      <c r="F153" s="7">
        <v>19.45</v>
      </c>
      <c r="G153" s="144">
        <f>SUM(E153:F153)</f>
        <v>119.45</v>
      </c>
      <c r="H153" s="11"/>
      <c r="I153" s="11"/>
      <c r="J153" s="291">
        <f>SUM(H153:I153)</f>
        <v>0</v>
      </c>
      <c r="K153" s="284"/>
    </row>
    <row r="154" spans="1:11" ht="15.5" x14ac:dyDescent="0.35">
      <c r="A154" s="142" t="s">
        <v>50</v>
      </c>
      <c r="B154" s="142" t="s">
        <v>174</v>
      </c>
      <c r="C154" s="142" t="s">
        <v>46</v>
      </c>
      <c r="D154" s="149" t="s">
        <v>363</v>
      </c>
      <c r="E154" s="7">
        <v>100</v>
      </c>
      <c r="F154" s="7">
        <v>100</v>
      </c>
      <c r="G154" s="144">
        <f>SUM(E154:F154)</f>
        <v>200</v>
      </c>
      <c r="H154" s="11"/>
      <c r="I154" s="11"/>
      <c r="J154" s="291">
        <f>SUM(H154:I154)</f>
        <v>0</v>
      </c>
      <c r="K154" s="284"/>
    </row>
    <row r="155" spans="1:11" ht="15.5" x14ac:dyDescent="0.35">
      <c r="A155" s="7" t="s">
        <v>49</v>
      </c>
      <c r="B155" s="159" t="s">
        <v>210</v>
      </c>
      <c r="C155" s="7" t="s">
        <v>46</v>
      </c>
      <c r="D155" s="204" t="s">
        <v>363</v>
      </c>
      <c r="E155" s="7">
        <v>24.216000000000001</v>
      </c>
      <c r="F155" s="7">
        <v>33.371000000000002</v>
      </c>
      <c r="G155" s="144">
        <f>SUM(E155:F155)</f>
        <v>57.587000000000003</v>
      </c>
      <c r="H155" s="173">
        <v>3</v>
      </c>
      <c r="I155" s="11"/>
      <c r="J155" s="291">
        <f>SUM(H155:I155)</f>
        <v>3</v>
      </c>
      <c r="K155" s="284">
        <v>3</v>
      </c>
    </row>
    <row r="156" spans="1:11" ht="15.5" x14ac:dyDescent="0.35">
      <c r="A156" s="7"/>
      <c r="B156" s="159"/>
      <c r="C156" s="7"/>
      <c r="D156" s="204"/>
      <c r="E156" s="7"/>
      <c r="F156" s="7"/>
      <c r="G156" s="144"/>
      <c r="H156" s="173"/>
      <c r="I156" s="11"/>
      <c r="J156" s="291"/>
      <c r="K156" s="284"/>
    </row>
    <row r="157" spans="1:11" ht="15.5" x14ac:dyDescent="0.35">
      <c r="A157" s="224" t="s">
        <v>57</v>
      </c>
      <c r="B157" s="258" t="s">
        <v>208</v>
      </c>
      <c r="C157" s="224" t="s">
        <v>46</v>
      </c>
      <c r="D157" s="145" t="s">
        <v>364</v>
      </c>
      <c r="E157" s="224">
        <v>16.690000000000001</v>
      </c>
      <c r="F157" s="224">
        <v>17.277999999999999</v>
      </c>
      <c r="G157" s="246">
        <f>SUM(E157:F157)</f>
        <v>33.968000000000004</v>
      </c>
      <c r="H157" s="257">
        <v>4</v>
      </c>
      <c r="I157" s="259"/>
      <c r="J157" s="249">
        <f>SUM(H157:I157)</f>
        <v>4</v>
      </c>
      <c r="K157" s="284"/>
    </row>
    <row r="158" spans="1:11" ht="15.5" x14ac:dyDescent="0.35">
      <c r="A158" s="7" t="s">
        <v>168</v>
      </c>
      <c r="B158" s="158" t="s">
        <v>208</v>
      </c>
      <c r="C158" s="7" t="s">
        <v>46</v>
      </c>
      <c r="D158" s="204" t="s">
        <v>364</v>
      </c>
      <c r="E158" s="7">
        <v>100</v>
      </c>
      <c r="F158" s="7">
        <v>100</v>
      </c>
      <c r="G158" s="144">
        <f>SUM(E158:F158)</f>
        <v>200</v>
      </c>
      <c r="H158" s="11"/>
      <c r="I158" s="11"/>
      <c r="J158" s="291">
        <f>SUM(H158:I158)</f>
        <v>0</v>
      </c>
      <c r="K158" s="284"/>
    </row>
    <row r="159" spans="1:11" x14ac:dyDescent="0.35">
      <c r="A159" s="144" t="s">
        <v>77</v>
      </c>
      <c r="B159" s="144" t="s">
        <v>171</v>
      </c>
      <c r="C159" s="144" t="s">
        <v>46</v>
      </c>
      <c r="D159" s="134" t="s">
        <v>364</v>
      </c>
      <c r="E159" s="25">
        <v>100</v>
      </c>
      <c r="F159" s="25">
        <v>100</v>
      </c>
      <c r="G159" s="25">
        <f>SUM(E159:F159)</f>
        <v>200</v>
      </c>
      <c r="H159" s="25"/>
      <c r="I159" s="25"/>
      <c r="J159" s="293">
        <f>SUM(H159:I159)</f>
        <v>0</v>
      </c>
      <c r="K159" s="284"/>
    </row>
    <row r="160" spans="1:11" ht="15.5" x14ac:dyDescent="0.35">
      <c r="A160" s="142" t="s">
        <v>51</v>
      </c>
      <c r="B160" s="158" t="s">
        <v>208</v>
      </c>
      <c r="C160" s="7" t="s">
        <v>46</v>
      </c>
      <c r="D160" s="204" t="s">
        <v>364</v>
      </c>
      <c r="E160" s="7">
        <v>11.79</v>
      </c>
      <c r="F160" s="7">
        <v>10.32</v>
      </c>
      <c r="G160" s="144">
        <f>SUM(E160:F160)</f>
        <v>22.11</v>
      </c>
      <c r="H160" s="173">
        <v>8</v>
      </c>
      <c r="I160" s="173">
        <v>10</v>
      </c>
      <c r="J160" s="291">
        <f>SUM(H160:I160)</f>
        <v>18</v>
      </c>
      <c r="K160" s="284"/>
    </row>
    <row r="161" spans="1:12" ht="15.5" x14ac:dyDescent="0.35">
      <c r="A161" s="7" t="s">
        <v>49</v>
      </c>
      <c r="B161" s="159" t="s">
        <v>208</v>
      </c>
      <c r="C161" s="7" t="s">
        <v>46</v>
      </c>
      <c r="D161" s="204" t="s">
        <v>364</v>
      </c>
      <c r="E161" s="142">
        <v>21.806999999999999</v>
      </c>
      <c r="F161" s="142">
        <v>26.768000000000001</v>
      </c>
      <c r="G161" s="144">
        <f>SUM(E161:F161)</f>
        <v>48.575000000000003</v>
      </c>
      <c r="H161" s="173">
        <v>9</v>
      </c>
      <c r="I161" s="63"/>
      <c r="J161" s="291">
        <f>SUM(H161:I161)</f>
        <v>9</v>
      </c>
      <c r="K161" s="284">
        <v>31</v>
      </c>
    </row>
    <row r="162" spans="1:12" ht="15.5" x14ac:dyDescent="0.35">
      <c r="A162" s="7"/>
      <c r="B162" s="159"/>
      <c r="C162" s="7"/>
      <c r="D162" s="204"/>
      <c r="E162" s="142"/>
      <c r="F162" s="142"/>
      <c r="G162" s="144"/>
      <c r="H162" s="173"/>
      <c r="I162" s="63"/>
      <c r="J162" s="291">
        <f>SUM(J157:J161)</f>
        <v>31</v>
      </c>
      <c r="K162" s="284"/>
    </row>
    <row r="163" spans="1:12" ht="15.5" x14ac:dyDescent="0.35">
      <c r="A163" s="224" t="s">
        <v>57</v>
      </c>
      <c r="B163" s="258" t="s">
        <v>208</v>
      </c>
      <c r="C163" s="224" t="s">
        <v>46</v>
      </c>
      <c r="D163" s="145" t="s">
        <v>400</v>
      </c>
      <c r="E163" s="224">
        <v>18.108000000000001</v>
      </c>
      <c r="F163" s="224">
        <v>22.893000000000001</v>
      </c>
      <c r="G163" s="246">
        <f>SUM(E163:F163)</f>
        <v>41.001000000000005</v>
      </c>
      <c r="H163" s="259"/>
      <c r="I163" s="259"/>
      <c r="J163" s="249">
        <f>SUM(H163:I163)</f>
        <v>0</v>
      </c>
      <c r="K163" s="284"/>
    </row>
    <row r="164" spans="1:12" ht="15.5" x14ac:dyDescent="0.35">
      <c r="A164" s="142" t="s">
        <v>51</v>
      </c>
      <c r="B164" s="158" t="s">
        <v>208</v>
      </c>
      <c r="C164" s="7" t="s">
        <v>46</v>
      </c>
      <c r="D164" s="204" t="s">
        <v>400</v>
      </c>
      <c r="E164" s="7">
        <v>16.25</v>
      </c>
      <c r="F164" s="7">
        <v>14.75</v>
      </c>
      <c r="G164" s="144">
        <f>SUM(E164:F164)</f>
        <v>31</v>
      </c>
      <c r="H164" s="11"/>
      <c r="I164" s="173">
        <v>2</v>
      </c>
      <c r="J164" s="291">
        <f>SUM(H164:I164)</f>
        <v>2</v>
      </c>
      <c r="K164" s="284"/>
    </row>
    <row r="165" spans="1:12" ht="15.5" x14ac:dyDescent="0.35">
      <c r="A165" s="7" t="s">
        <v>49</v>
      </c>
      <c r="B165" s="159" t="s">
        <v>208</v>
      </c>
      <c r="C165" s="7" t="s">
        <v>46</v>
      </c>
      <c r="D165" s="204" t="s">
        <v>400</v>
      </c>
      <c r="E165" s="7">
        <v>24.82</v>
      </c>
      <c r="F165" s="7">
        <v>25.289000000000001</v>
      </c>
      <c r="G165" s="144">
        <f>SUM(E165:F165)</f>
        <v>50.109000000000002</v>
      </c>
      <c r="H165" s="173">
        <v>2</v>
      </c>
      <c r="I165" s="11"/>
      <c r="J165" s="291">
        <f>SUM(H165:I165)</f>
        <v>2</v>
      </c>
      <c r="K165" s="284">
        <v>4</v>
      </c>
    </row>
    <row r="166" spans="1:12" ht="15.5" x14ac:dyDescent="0.35">
      <c r="A166" s="7"/>
      <c r="B166" s="159"/>
      <c r="C166" s="7"/>
      <c r="D166" s="204"/>
      <c r="E166" s="7"/>
      <c r="F166" s="7"/>
      <c r="G166" s="144"/>
      <c r="H166" s="173"/>
      <c r="I166" s="11"/>
      <c r="J166" s="291">
        <f>SUM(J163:J165)</f>
        <v>4</v>
      </c>
      <c r="K166" s="284"/>
    </row>
    <row r="167" spans="1:12" ht="15.5" x14ac:dyDescent="0.35">
      <c r="A167" s="224" t="s">
        <v>57</v>
      </c>
      <c r="B167" s="258" t="s">
        <v>208</v>
      </c>
      <c r="C167" s="224" t="s">
        <v>46</v>
      </c>
      <c r="D167" s="145" t="s">
        <v>365</v>
      </c>
      <c r="E167" s="224">
        <v>15.593999999999999</v>
      </c>
      <c r="F167" s="224">
        <v>21.367000000000001</v>
      </c>
      <c r="G167" s="246">
        <f t="shared" ref="G167:G172" si="2">SUM(E167:F167)</f>
        <v>36.960999999999999</v>
      </c>
      <c r="H167" s="257">
        <v>10</v>
      </c>
      <c r="I167" s="259"/>
      <c r="J167" s="249">
        <f t="shared" ref="J167:J172" si="3">SUM(H167:I167)</f>
        <v>10</v>
      </c>
      <c r="K167" s="284"/>
    </row>
    <row r="168" spans="1:12" ht="15.5" x14ac:dyDescent="0.35">
      <c r="A168" s="7" t="s">
        <v>168</v>
      </c>
      <c r="B168" s="158" t="s">
        <v>208</v>
      </c>
      <c r="C168" s="7" t="s">
        <v>46</v>
      </c>
      <c r="D168" s="204" t="s">
        <v>365</v>
      </c>
      <c r="E168" s="7">
        <v>100</v>
      </c>
      <c r="F168" s="7">
        <v>3.27</v>
      </c>
      <c r="G168" s="144">
        <f t="shared" si="2"/>
        <v>103.27</v>
      </c>
      <c r="H168" s="11"/>
      <c r="I168" s="173">
        <v>10</v>
      </c>
      <c r="J168" s="291">
        <f t="shared" si="3"/>
        <v>10</v>
      </c>
      <c r="K168" s="284"/>
    </row>
    <row r="169" spans="1:12" x14ac:dyDescent="0.35">
      <c r="A169" s="144" t="s">
        <v>77</v>
      </c>
      <c r="B169" s="144" t="s">
        <v>171</v>
      </c>
      <c r="C169" s="144" t="s">
        <v>46</v>
      </c>
      <c r="D169" s="143" t="s">
        <v>365</v>
      </c>
      <c r="E169" s="25">
        <v>15.08</v>
      </c>
      <c r="F169" s="25">
        <v>100</v>
      </c>
      <c r="G169" s="25">
        <f t="shared" si="2"/>
        <v>115.08</v>
      </c>
      <c r="H169" s="173">
        <v>10</v>
      </c>
      <c r="I169" s="25"/>
      <c r="J169" s="293">
        <f t="shared" si="3"/>
        <v>10</v>
      </c>
      <c r="K169" s="284"/>
    </row>
    <row r="170" spans="1:12" ht="15.5" x14ac:dyDescent="0.35">
      <c r="A170" s="142" t="s">
        <v>51</v>
      </c>
      <c r="B170" s="158" t="s">
        <v>208</v>
      </c>
      <c r="C170" s="7" t="s">
        <v>46</v>
      </c>
      <c r="D170" s="204" t="s">
        <v>365</v>
      </c>
      <c r="E170" s="7">
        <v>11.75</v>
      </c>
      <c r="F170" s="7">
        <v>11.97</v>
      </c>
      <c r="G170" s="144">
        <f t="shared" si="2"/>
        <v>23.72</v>
      </c>
      <c r="H170" s="173">
        <v>9</v>
      </c>
      <c r="I170" s="173">
        <v>6</v>
      </c>
      <c r="J170" s="291">
        <f t="shared" si="3"/>
        <v>15</v>
      </c>
      <c r="K170" s="284"/>
    </row>
    <row r="171" spans="1:12" ht="15.5" x14ac:dyDescent="0.35">
      <c r="A171" s="142" t="s">
        <v>50</v>
      </c>
      <c r="B171" s="142" t="s">
        <v>171</v>
      </c>
      <c r="C171" s="142" t="s">
        <v>46</v>
      </c>
      <c r="D171" s="149" t="s">
        <v>365</v>
      </c>
      <c r="E171" s="11">
        <v>100</v>
      </c>
      <c r="F171" s="7">
        <v>100</v>
      </c>
      <c r="G171" s="25">
        <f t="shared" si="2"/>
        <v>200</v>
      </c>
      <c r="H171" s="11"/>
      <c r="I171" s="11"/>
      <c r="J171" s="293">
        <f t="shared" si="3"/>
        <v>0</v>
      </c>
      <c r="K171" s="284"/>
    </row>
    <row r="172" spans="1:12" ht="15.5" x14ac:dyDescent="0.35">
      <c r="A172" s="7" t="s">
        <v>49</v>
      </c>
      <c r="B172" s="159" t="s">
        <v>208</v>
      </c>
      <c r="C172" s="7" t="s">
        <v>46</v>
      </c>
      <c r="D172" s="204" t="s">
        <v>365</v>
      </c>
      <c r="E172" s="7">
        <v>100</v>
      </c>
      <c r="F172" s="7">
        <v>24.385000000000002</v>
      </c>
      <c r="G172" s="144">
        <f t="shared" si="2"/>
        <v>124.38500000000001</v>
      </c>
      <c r="H172" s="11"/>
      <c r="I172" s="173">
        <v>3</v>
      </c>
      <c r="J172" s="291">
        <f t="shared" si="3"/>
        <v>3</v>
      </c>
      <c r="K172" s="284">
        <v>48</v>
      </c>
      <c r="L172" s="211" t="s">
        <v>503</v>
      </c>
    </row>
    <row r="173" spans="1:12" ht="15.5" x14ac:dyDescent="0.35">
      <c r="A173" s="7"/>
      <c r="B173" s="159"/>
      <c r="C173" s="7"/>
      <c r="D173" s="204"/>
      <c r="E173" s="7"/>
      <c r="F173" s="7"/>
      <c r="G173" s="144"/>
      <c r="H173" s="11"/>
      <c r="I173" s="173"/>
      <c r="J173" s="291">
        <f>SUM(J167:J172)</f>
        <v>48</v>
      </c>
      <c r="K173" s="284"/>
    </row>
    <row r="174" spans="1:12" ht="15.5" x14ac:dyDescent="0.35">
      <c r="A174" s="7" t="s">
        <v>168</v>
      </c>
      <c r="B174" s="158" t="s">
        <v>210</v>
      </c>
      <c r="C174" s="7" t="s">
        <v>46</v>
      </c>
      <c r="D174" s="204" t="s">
        <v>366</v>
      </c>
      <c r="E174" s="7">
        <v>100</v>
      </c>
      <c r="F174" s="7">
        <v>100</v>
      </c>
      <c r="G174" s="144">
        <f>SUM(E174:F174)</f>
        <v>200</v>
      </c>
      <c r="H174" s="11"/>
      <c r="I174" s="11"/>
      <c r="J174" s="291">
        <f>SUM(H174:I174)</f>
        <v>0</v>
      </c>
      <c r="K174" s="284"/>
    </row>
    <row r="175" spans="1:12" x14ac:dyDescent="0.35">
      <c r="A175" s="144" t="s">
        <v>77</v>
      </c>
      <c r="B175" s="144" t="s">
        <v>174</v>
      </c>
      <c r="C175" s="144" t="s">
        <v>46</v>
      </c>
      <c r="D175" s="134" t="s">
        <v>366</v>
      </c>
      <c r="E175" s="25">
        <v>100</v>
      </c>
      <c r="F175" s="25">
        <v>20.3</v>
      </c>
      <c r="G175" s="25">
        <f>SUM(E175:F175)</f>
        <v>120.3</v>
      </c>
      <c r="H175" s="25"/>
      <c r="I175" s="173">
        <v>8</v>
      </c>
      <c r="J175" s="293">
        <f>SUM(H175:I175)</f>
        <v>8</v>
      </c>
      <c r="K175" s="284"/>
    </row>
    <row r="176" spans="1:12" ht="15.5" x14ac:dyDescent="0.35">
      <c r="A176" s="7" t="s">
        <v>49</v>
      </c>
      <c r="B176" s="159" t="s">
        <v>210</v>
      </c>
      <c r="C176" s="7" t="s">
        <v>46</v>
      </c>
      <c r="D176" s="204" t="s">
        <v>366</v>
      </c>
      <c r="E176" s="7">
        <v>31.853000000000002</v>
      </c>
      <c r="F176" s="7">
        <v>28.492999999999999</v>
      </c>
      <c r="G176" s="144">
        <f>SUM(E176:F176)</f>
        <v>60.346000000000004</v>
      </c>
      <c r="H176" s="11"/>
      <c r="I176" s="11"/>
      <c r="J176" s="291">
        <f>SUM(H176:I176)</f>
        <v>0</v>
      </c>
      <c r="K176" s="284">
        <v>8</v>
      </c>
    </row>
    <row r="177" spans="1:11" ht="15.5" x14ac:dyDescent="0.35">
      <c r="A177" s="7"/>
      <c r="B177" s="159"/>
      <c r="C177" s="7"/>
      <c r="D177" s="204"/>
      <c r="E177" s="7"/>
      <c r="F177" s="7"/>
      <c r="G177" s="144"/>
      <c r="H177" s="11"/>
      <c r="I177" s="11"/>
      <c r="J177" s="291"/>
      <c r="K177" s="284"/>
    </row>
    <row r="178" spans="1:11" ht="15.5" x14ac:dyDescent="0.35">
      <c r="A178" s="7" t="s">
        <v>168</v>
      </c>
      <c r="B178" s="158" t="s">
        <v>208</v>
      </c>
      <c r="C178" s="4" t="s">
        <v>46</v>
      </c>
      <c r="D178" s="204" t="s">
        <v>367</v>
      </c>
      <c r="E178" s="7">
        <v>100</v>
      </c>
      <c r="F178" s="7">
        <v>100</v>
      </c>
      <c r="G178" s="144">
        <f>SUM(E178:F178)</f>
        <v>200</v>
      </c>
      <c r="H178" s="11"/>
      <c r="I178" s="11"/>
      <c r="J178" s="292">
        <f>SUM(H178:I178)</f>
        <v>0</v>
      </c>
      <c r="K178" s="284"/>
    </row>
    <row r="179" spans="1:11" ht="15.5" x14ac:dyDescent="0.35">
      <c r="A179" s="142" t="s">
        <v>50</v>
      </c>
      <c r="B179" s="142" t="s">
        <v>171</v>
      </c>
      <c r="C179" s="142" t="s">
        <v>46</v>
      </c>
      <c r="D179" s="149" t="s">
        <v>367</v>
      </c>
      <c r="E179" s="7">
        <v>100</v>
      </c>
      <c r="F179" s="7">
        <v>100</v>
      </c>
      <c r="G179" s="144">
        <f>SUM(E179:F179)</f>
        <v>200</v>
      </c>
      <c r="H179" s="11"/>
      <c r="I179" s="11"/>
      <c r="J179" s="291">
        <f>SUM(H179:I179)</f>
        <v>0</v>
      </c>
      <c r="K179" s="284">
        <v>0</v>
      </c>
    </row>
    <row r="180" spans="1:11" ht="15.5" x14ac:dyDescent="0.35">
      <c r="A180" s="142"/>
      <c r="B180" s="142"/>
      <c r="C180" s="142"/>
      <c r="D180" s="286"/>
      <c r="E180" s="11"/>
      <c r="F180" s="7"/>
      <c r="G180" s="25"/>
      <c r="H180" s="11"/>
      <c r="I180" s="11"/>
      <c r="J180" s="293"/>
      <c r="K180" s="284"/>
    </row>
    <row r="181" spans="1:11" ht="15.5" x14ac:dyDescent="0.35">
      <c r="A181" s="142"/>
      <c r="B181" s="142"/>
      <c r="C181" s="142"/>
      <c r="D181" s="155"/>
      <c r="E181" s="7"/>
      <c r="F181" s="7"/>
      <c r="G181" s="144"/>
      <c r="H181" s="11"/>
      <c r="I181" s="11"/>
      <c r="J181" s="291"/>
      <c r="K181" s="284"/>
    </row>
    <row r="182" spans="1:11" ht="15.5" x14ac:dyDescent="0.35">
      <c r="A182" s="224" t="s">
        <v>57</v>
      </c>
      <c r="B182" s="258" t="s">
        <v>211</v>
      </c>
      <c r="C182" s="224" t="s">
        <v>46</v>
      </c>
      <c r="D182" s="145" t="s">
        <v>401</v>
      </c>
      <c r="E182" s="224">
        <v>19.338000000000001</v>
      </c>
      <c r="F182" s="224">
        <v>19.779</v>
      </c>
      <c r="G182" s="246">
        <f>SUM(E182:F182)</f>
        <v>39.117000000000004</v>
      </c>
      <c r="H182" s="259"/>
      <c r="I182" s="259"/>
      <c r="J182" s="249">
        <f>SUM(H182:I182)</f>
        <v>0</v>
      </c>
      <c r="K182" s="284"/>
    </row>
    <row r="183" spans="1:11" ht="15.5" x14ac:dyDescent="0.35">
      <c r="A183" s="7" t="s">
        <v>51</v>
      </c>
      <c r="B183" s="158" t="s">
        <v>211</v>
      </c>
      <c r="C183" s="7" t="s">
        <v>46</v>
      </c>
      <c r="D183" s="204" t="s">
        <v>401</v>
      </c>
      <c r="E183" s="7">
        <v>18.95</v>
      </c>
      <c r="F183" s="7">
        <v>21.5</v>
      </c>
      <c r="G183" s="144">
        <f>SUM(E183:F183)</f>
        <v>40.450000000000003</v>
      </c>
      <c r="H183" s="11"/>
      <c r="I183" s="11"/>
      <c r="J183" s="291">
        <f>SUM(H183:I183)</f>
        <v>0</v>
      </c>
      <c r="K183" s="284"/>
    </row>
    <row r="184" spans="1:11" ht="15.5" x14ac:dyDescent="0.35">
      <c r="A184" s="7" t="s">
        <v>49</v>
      </c>
      <c r="B184" s="159" t="s">
        <v>211</v>
      </c>
      <c r="C184" s="7" t="s">
        <v>46</v>
      </c>
      <c r="D184" s="204" t="s">
        <v>401</v>
      </c>
      <c r="E184" s="7">
        <v>33.731000000000002</v>
      </c>
      <c r="F184" s="7">
        <v>25.870999999999999</v>
      </c>
      <c r="G184" s="144">
        <f>SUM(E184:F184)</f>
        <v>59.602000000000004</v>
      </c>
      <c r="H184" s="11"/>
      <c r="I184" s="11"/>
      <c r="J184" s="291">
        <f>SUM(H184:I184)</f>
        <v>0</v>
      </c>
      <c r="K184" s="284">
        <v>0</v>
      </c>
    </row>
    <row r="185" spans="1:11" ht="15.5" x14ac:dyDescent="0.35">
      <c r="A185" s="7"/>
      <c r="B185" s="159"/>
      <c r="C185" s="7"/>
      <c r="D185" s="204"/>
      <c r="E185" s="7"/>
      <c r="F185" s="7"/>
      <c r="G185" s="144"/>
      <c r="H185" s="11"/>
      <c r="I185" s="11"/>
      <c r="J185" s="291"/>
      <c r="K185" s="284"/>
    </row>
    <row r="186" spans="1:11" ht="15.5" x14ac:dyDescent="0.35">
      <c r="A186" s="224" t="s">
        <v>57</v>
      </c>
      <c r="B186" s="258" t="s">
        <v>211</v>
      </c>
      <c r="C186" s="224" t="s">
        <v>46</v>
      </c>
      <c r="D186" s="145" t="s">
        <v>368</v>
      </c>
      <c r="E186" s="224">
        <v>16.806000000000001</v>
      </c>
      <c r="F186" s="224">
        <v>17.196999999999999</v>
      </c>
      <c r="G186" s="246">
        <f t="shared" ref="G186:G191" si="4">SUM(E186:F186)</f>
        <v>34.003</v>
      </c>
      <c r="H186" s="257">
        <v>3</v>
      </c>
      <c r="I186" s="259"/>
      <c r="J186" s="249">
        <f t="shared" ref="J186:J191" si="5">SUM(H186:I186)</f>
        <v>3</v>
      </c>
      <c r="K186" s="284"/>
    </row>
    <row r="187" spans="1:11" ht="15.5" x14ac:dyDescent="0.35">
      <c r="A187" s="7" t="s">
        <v>168</v>
      </c>
      <c r="B187" s="158" t="s">
        <v>211</v>
      </c>
      <c r="C187" s="4" t="s">
        <v>46</v>
      </c>
      <c r="D187" s="204" t="s">
        <v>368</v>
      </c>
      <c r="E187" s="4">
        <v>100</v>
      </c>
      <c r="F187" s="4">
        <v>100</v>
      </c>
      <c r="G187" s="288">
        <f t="shared" si="4"/>
        <v>200</v>
      </c>
      <c r="H187" s="11"/>
      <c r="I187" s="11"/>
      <c r="J187" s="292">
        <f t="shared" si="5"/>
        <v>0</v>
      </c>
      <c r="K187" s="284"/>
    </row>
    <row r="188" spans="1:11" x14ac:dyDescent="0.35">
      <c r="A188" s="144" t="s">
        <v>77</v>
      </c>
      <c r="B188" s="144" t="s">
        <v>174</v>
      </c>
      <c r="C188" s="144" t="s">
        <v>46</v>
      </c>
      <c r="D188" s="134" t="s">
        <v>368</v>
      </c>
      <c r="E188" s="25">
        <v>100</v>
      </c>
      <c r="F188" s="25">
        <v>100</v>
      </c>
      <c r="G188" s="25">
        <f t="shared" si="4"/>
        <v>200</v>
      </c>
      <c r="H188" s="25"/>
      <c r="I188" s="25"/>
      <c r="J188" s="293">
        <f t="shared" si="5"/>
        <v>0</v>
      </c>
      <c r="K188" s="284"/>
    </row>
    <row r="189" spans="1:11" ht="15.5" x14ac:dyDescent="0.35">
      <c r="A189" s="7" t="s">
        <v>51</v>
      </c>
      <c r="B189" s="158" t="s">
        <v>211</v>
      </c>
      <c r="C189" s="7" t="s">
        <v>46</v>
      </c>
      <c r="D189" s="204" t="s">
        <v>368</v>
      </c>
      <c r="E189" s="7">
        <v>14.76</v>
      </c>
      <c r="F189" s="7">
        <v>14.3</v>
      </c>
      <c r="G189" s="144">
        <f t="shared" si="4"/>
        <v>29.060000000000002</v>
      </c>
      <c r="H189" s="11"/>
      <c r="I189" s="173">
        <v>3</v>
      </c>
      <c r="J189" s="291">
        <f t="shared" si="5"/>
        <v>3</v>
      </c>
      <c r="K189" s="284"/>
    </row>
    <row r="190" spans="1:11" ht="15.5" x14ac:dyDescent="0.35">
      <c r="A190" s="142" t="s">
        <v>50</v>
      </c>
      <c r="B190" s="142" t="s">
        <v>173</v>
      </c>
      <c r="C190" s="142" t="s">
        <v>46</v>
      </c>
      <c r="D190" s="149" t="s">
        <v>368</v>
      </c>
      <c r="E190" s="7">
        <v>100</v>
      </c>
      <c r="F190" s="7">
        <v>100</v>
      </c>
      <c r="G190" s="144">
        <f t="shared" si="4"/>
        <v>200</v>
      </c>
      <c r="H190" s="11"/>
      <c r="I190" s="11"/>
      <c r="J190" s="291">
        <f t="shared" si="5"/>
        <v>0</v>
      </c>
      <c r="K190" s="284"/>
    </row>
    <row r="191" spans="1:11" ht="15.5" x14ac:dyDescent="0.35">
      <c r="A191" s="7" t="s">
        <v>49</v>
      </c>
      <c r="B191" s="159" t="s">
        <v>211</v>
      </c>
      <c r="C191" s="7" t="s">
        <v>46</v>
      </c>
      <c r="D191" s="204" t="s">
        <v>368</v>
      </c>
      <c r="E191" s="7">
        <v>25.792000000000002</v>
      </c>
      <c r="F191" s="7">
        <v>25.824000000000002</v>
      </c>
      <c r="G191" s="144">
        <f t="shared" si="4"/>
        <v>51.616</v>
      </c>
      <c r="H191" s="11"/>
      <c r="I191" s="11"/>
      <c r="J191" s="291">
        <f t="shared" si="5"/>
        <v>0</v>
      </c>
      <c r="K191" s="284">
        <v>6</v>
      </c>
    </row>
    <row r="192" spans="1:11" ht="15.5" x14ac:dyDescent="0.35">
      <c r="A192" s="7"/>
      <c r="B192" s="159"/>
      <c r="C192" s="7"/>
      <c r="D192" s="204"/>
      <c r="E192" s="7"/>
      <c r="F192" s="7"/>
      <c r="G192" s="144"/>
      <c r="H192" s="11"/>
      <c r="I192" s="11"/>
      <c r="J192" s="291">
        <f>SUM(J186:J191)</f>
        <v>6</v>
      </c>
      <c r="K192" s="284"/>
    </row>
    <row r="193" spans="1:11" ht="15.5" x14ac:dyDescent="0.35">
      <c r="A193" s="224" t="s">
        <v>57</v>
      </c>
      <c r="B193" s="258" t="s">
        <v>211</v>
      </c>
      <c r="C193" s="224" t="s">
        <v>46</v>
      </c>
      <c r="D193" s="145" t="s">
        <v>369</v>
      </c>
      <c r="E193" s="224">
        <v>17.317</v>
      </c>
      <c r="F193" s="224">
        <v>26.785</v>
      </c>
      <c r="G193" s="246">
        <f t="shared" ref="G193:G198" si="6">SUM(E193:F193)</f>
        <v>44.102000000000004</v>
      </c>
      <c r="H193" s="259"/>
      <c r="I193" s="259"/>
      <c r="J193" s="249">
        <f t="shared" ref="J193:J198" si="7">SUM(H193:I193)</f>
        <v>0</v>
      </c>
      <c r="K193" s="284"/>
    </row>
    <row r="194" spans="1:11" ht="15.5" x14ac:dyDescent="0.35">
      <c r="A194" s="7" t="s">
        <v>168</v>
      </c>
      <c r="B194" s="158" t="s">
        <v>211</v>
      </c>
      <c r="C194" s="4" t="s">
        <v>46</v>
      </c>
      <c r="D194" s="204" t="s">
        <v>369</v>
      </c>
      <c r="E194" s="4">
        <v>100</v>
      </c>
      <c r="F194" s="4">
        <v>12.94</v>
      </c>
      <c r="G194" s="288">
        <f t="shared" si="6"/>
        <v>112.94</v>
      </c>
      <c r="H194" s="11"/>
      <c r="I194" s="173">
        <v>4</v>
      </c>
      <c r="J194" s="292">
        <f t="shared" si="7"/>
        <v>4</v>
      </c>
      <c r="K194" s="284"/>
    </row>
    <row r="195" spans="1:11" x14ac:dyDescent="0.35">
      <c r="A195" s="144" t="s">
        <v>77</v>
      </c>
      <c r="B195" s="144" t="s">
        <v>173</v>
      </c>
      <c r="C195" s="144" t="s">
        <v>46</v>
      </c>
      <c r="D195" s="134" t="s">
        <v>369</v>
      </c>
      <c r="E195" s="144">
        <v>100</v>
      </c>
      <c r="F195" s="144">
        <v>100</v>
      </c>
      <c r="G195" s="144">
        <f t="shared" si="6"/>
        <v>200</v>
      </c>
      <c r="H195" s="144"/>
      <c r="I195" s="144"/>
      <c r="J195" s="291">
        <f t="shared" si="7"/>
        <v>0</v>
      </c>
      <c r="K195" s="284"/>
    </row>
    <row r="196" spans="1:11" ht="15.5" x14ac:dyDescent="0.35">
      <c r="A196" s="142" t="s">
        <v>51</v>
      </c>
      <c r="B196" s="158" t="s">
        <v>211</v>
      </c>
      <c r="C196" s="7" t="s">
        <v>46</v>
      </c>
      <c r="D196" s="204" t="s">
        <v>369</v>
      </c>
      <c r="E196" s="7">
        <v>14.03</v>
      </c>
      <c r="F196" s="7">
        <v>14.82</v>
      </c>
      <c r="G196" s="144">
        <f t="shared" si="6"/>
        <v>28.85</v>
      </c>
      <c r="H196" s="173">
        <v>2</v>
      </c>
      <c r="I196" s="173">
        <v>1</v>
      </c>
      <c r="J196" s="291">
        <f t="shared" si="7"/>
        <v>3</v>
      </c>
      <c r="K196" s="284"/>
    </row>
    <row r="197" spans="1:11" ht="15.5" x14ac:dyDescent="0.35">
      <c r="A197" s="142" t="s">
        <v>50</v>
      </c>
      <c r="B197" s="142" t="s">
        <v>173</v>
      </c>
      <c r="C197" s="142" t="s">
        <v>46</v>
      </c>
      <c r="D197" s="149" t="s">
        <v>369</v>
      </c>
      <c r="E197" s="7">
        <v>25.28</v>
      </c>
      <c r="F197" s="7">
        <v>100</v>
      </c>
      <c r="G197" s="144">
        <f t="shared" si="6"/>
        <v>125.28</v>
      </c>
      <c r="H197" s="173">
        <v>8</v>
      </c>
      <c r="I197" s="11"/>
      <c r="J197" s="291">
        <f t="shared" si="7"/>
        <v>8</v>
      </c>
      <c r="K197" s="284"/>
    </row>
    <row r="198" spans="1:11" ht="15.5" x14ac:dyDescent="0.35">
      <c r="A198" s="7" t="s">
        <v>49</v>
      </c>
      <c r="B198" s="159" t="s">
        <v>211</v>
      </c>
      <c r="C198" s="7" t="s">
        <v>46</v>
      </c>
      <c r="D198" s="204" t="s">
        <v>369</v>
      </c>
      <c r="E198" s="7">
        <v>23.532</v>
      </c>
      <c r="F198" s="7">
        <v>28.248000000000001</v>
      </c>
      <c r="G198" s="144">
        <f t="shared" si="6"/>
        <v>51.78</v>
      </c>
      <c r="H198" s="173">
        <v>6</v>
      </c>
      <c r="I198" s="11"/>
      <c r="J198" s="291">
        <f t="shared" si="7"/>
        <v>6</v>
      </c>
      <c r="K198" s="284">
        <v>21</v>
      </c>
    </row>
    <row r="199" spans="1:11" ht="15.5" x14ac:dyDescent="0.35">
      <c r="A199" s="7"/>
      <c r="B199" s="159"/>
      <c r="C199" s="7"/>
      <c r="D199" s="204"/>
      <c r="E199" s="7"/>
      <c r="F199" s="7"/>
      <c r="G199" s="144"/>
      <c r="H199" s="173"/>
      <c r="I199" s="11"/>
      <c r="J199" s="291">
        <f>SUM(J193:J198)</f>
        <v>21</v>
      </c>
      <c r="K199" s="284"/>
    </row>
    <row r="200" spans="1:11" ht="15.5" x14ac:dyDescent="0.35">
      <c r="A200" s="224" t="s">
        <v>57</v>
      </c>
      <c r="B200" s="258" t="s">
        <v>211</v>
      </c>
      <c r="C200" s="224" t="s">
        <v>46</v>
      </c>
      <c r="D200" s="145" t="s">
        <v>402</v>
      </c>
      <c r="E200" s="224">
        <v>24.558</v>
      </c>
      <c r="F200" s="224">
        <v>22.273</v>
      </c>
      <c r="G200" s="246">
        <f>SUM(E200:F200)</f>
        <v>46.831000000000003</v>
      </c>
      <c r="H200" s="259"/>
      <c r="I200" s="259"/>
      <c r="J200" s="249">
        <f>SUM(H200:I200)</f>
        <v>0</v>
      </c>
      <c r="K200" s="284"/>
    </row>
    <row r="201" spans="1:11" ht="15.5" x14ac:dyDescent="0.35">
      <c r="A201" s="7" t="s">
        <v>51</v>
      </c>
      <c r="B201" s="158" t="s">
        <v>211</v>
      </c>
      <c r="C201" s="7" t="s">
        <v>46</v>
      </c>
      <c r="D201" s="204" t="s">
        <v>402</v>
      </c>
      <c r="E201" s="4">
        <v>100</v>
      </c>
      <c r="F201" s="4">
        <v>16.309999999999999</v>
      </c>
      <c r="G201" s="288">
        <f>SUM(E201:F201)</f>
        <v>116.31</v>
      </c>
      <c r="H201" s="11"/>
      <c r="I201" s="11"/>
      <c r="J201" s="291">
        <f>SUM(H201:I201)</f>
        <v>0</v>
      </c>
      <c r="K201" s="284"/>
    </row>
    <row r="202" spans="1:11" ht="15.5" x14ac:dyDescent="0.35">
      <c r="A202" s="7" t="s">
        <v>49</v>
      </c>
      <c r="B202" s="159" t="s">
        <v>211</v>
      </c>
      <c r="C202" s="7" t="s">
        <v>46</v>
      </c>
      <c r="D202" s="204" t="s">
        <v>402</v>
      </c>
      <c r="E202" s="7">
        <v>27.105</v>
      </c>
      <c r="F202" s="7">
        <v>25.855</v>
      </c>
      <c r="G202" s="144">
        <f>SUM(E202:F202)</f>
        <v>52.96</v>
      </c>
      <c r="H202" s="11"/>
      <c r="I202" s="11"/>
      <c r="J202" s="291">
        <f>SUM(H202:I202)</f>
        <v>0</v>
      </c>
      <c r="K202" s="284">
        <v>0</v>
      </c>
    </row>
    <row r="203" spans="1:11" ht="15.5" x14ac:dyDescent="0.35">
      <c r="A203" s="7"/>
      <c r="B203" s="159"/>
      <c r="C203" s="7"/>
      <c r="D203" s="204"/>
      <c r="E203" s="7"/>
      <c r="F203" s="7"/>
      <c r="G203" s="144"/>
      <c r="H203" s="11"/>
      <c r="I203" s="11"/>
      <c r="J203" s="291"/>
      <c r="K203" s="284"/>
    </row>
    <row r="204" spans="1:11" ht="15.5" x14ac:dyDescent="0.35">
      <c r="A204" s="224" t="s">
        <v>57</v>
      </c>
      <c r="B204" s="258" t="s">
        <v>208</v>
      </c>
      <c r="C204" s="224" t="s">
        <v>46</v>
      </c>
      <c r="D204" s="145" t="s">
        <v>370</v>
      </c>
      <c r="E204" s="224">
        <v>16.257000000000001</v>
      </c>
      <c r="F204" s="224">
        <v>16.667999999999999</v>
      </c>
      <c r="G204" s="246">
        <f>SUM(E204:F204)</f>
        <v>32.924999999999997</v>
      </c>
      <c r="H204" s="257">
        <v>9</v>
      </c>
      <c r="I204" s="257">
        <v>4</v>
      </c>
      <c r="J204" s="249">
        <f>SUM(H204:I204)</f>
        <v>13</v>
      </c>
      <c r="K204" s="284"/>
    </row>
    <row r="205" spans="1:11" ht="15.5" x14ac:dyDescent="0.35">
      <c r="A205" s="7" t="s">
        <v>168</v>
      </c>
      <c r="B205" s="158" t="s">
        <v>208</v>
      </c>
      <c r="C205" s="4" t="s">
        <v>46</v>
      </c>
      <c r="D205" s="204" t="s">
        <v>370</v>
      </c>
      <c r="E205" s="4">
        <v>100</v>
      </c>
      <c r="F205" s="4">
        <v>100</v>
      </c>
      <c r="G205" s="288">
        <f>SUM(E205:F205)</f>
        <v>200</v>
      </c>
      <c r="H205" s="11"/>
      <c r="I205" s="11"/>
      <c r="J205" s="292">
        <f>SUM(H205:I205)</f>
        <v>0</v>
      </c>
      <c r="K205" s="284"/>
    </row>
    <row r="206" spans="1:11" x14ac:dyDescent="0.35">
      <c r="A206" s="144" t="s">
        <v>77</v>
      </c>
      <c r="B206" s="144" t="s">
        <v>171</v>
      </c>
      <c r="C206" s="144" t="s">
        <v>46</v>
      </c>
      <c r="D206" s="134" t="s">
        <v>370</v>
      </c>
      <c r="E206" s="144">
        <v>100</v>
      </c>
      <c r="F206" s="144">
        <v>100</v>
      </c>
      <c r="G206" s="144">
        <f>SUM(E206:F206)</f>
        <v>200</v>
      </c>
      <c r="H206" s="144"/>
      <c r="I206" s="144"/>
      <c r="J206" s="291">
        <f>SUM(H206:I206)</f>
        <v>0</v>
      </c>
      <c r="K206" s="284"/>
    </row>
    <row r="207" spans="1:11" ht="15.5" x14ac:dyDescent="0.35">
      <c r="A207" s="7" t="s">
        <v>51</v>
      </c>
      <c r="B207" s="158" t="s">
        <v>208</v>
      </c>
      <c r="C207" s="7" t="s">
        <v>46</v>
      </c>
      <c r="D207" s="204" t="s">
        <v>370</v>
      </c>
      <c r="E207" s="4">
        <v>17.45</v>
      </c>
      <c r="F207" s="4">
        <v>12.54</v>
      </c>
      <c r="G207" s="288">
        <f>SUM(E207:F207)</f>
        <v>29.99</v>
      </c>
      <c r="H207" s="11"/>
      <c r="I207" s="173">
        <v>5</v>
      </c>
      <c r="J207" s="292">
        <f>SUM(H207:I207)</f>
        <v>5</v>
      </c>
      <c r="K207" s="284"/>
    </row>
    <row r="208" spans="1:11" ht="15.5" x14ac:dyDescent="0.35">
      <c r="A208" s="7" t="s">
        <v>49</v>
      </c>
      <c r="B208" s="159" t="s">
        <v>208</v>
      </c>
      <c r="C208" s="7" t="s">
        <v>46</v>
      </c>
      <c r="D208" s="204" t="s">
        <v>370</v>
      </c>
      <c r="E208" s="7">
        <v>21.542999999999999</v>
      </c>
      <c r="F208" s="7">
        <v>22.216000000000001</v>
      </c>
      <c r="G208" s="144">
        <f>SUM(E208:F208)</f>
        <v>43.759</v>
      </c>
      <c r="H208" s="173">
        <v>10</v>
      </c>
      <c r="I208" s="173">
        <v>9</v>
      </c>
      <c r="J208" s="291">
        <f>SUM(H208:I208)</f>
        <v>19</v>
      </c>
      <c r="K208" s="284">
        <v>37</v>
      </c>
    </row>
    <row r="209" spans="1:11" ht="15.5" x14ac:dyDescent="0.35">
      <c r="A209" s="7"/>
      <c r="B209" s="159"/>
      <c r="C209" s="7"/>
      <c r="D209" s="204"/>
      <c r="E209" s="7"/>
      <c r="F209" s="7"/>
      <c r="G209" s="144"/>
      <c r="H209" s="173"/>
      <c r="I209" s="173"/>
      <c r="J209" s="291">
        <f>SUM(J204:J208)</f>
        <v>37</v>
      </c>
      <c r="K209" s="284"/>
    </row>
    <row r="210" spans="1:11" ht="15.5" x14ac:dyDescent="0.35">
      <c r="A210" s="224" t="s">
        <v>57</v>
      </c>
      <c r="B210" s="258" t="s">
        <v>207</v>
      </c>
      <c r="C210" s="224" t="s">
        <v>46</v>
      </c>
      <c r="D210" s="145" t="s">
        <v>371</v>
      </c>
      <c r="E210" s="224">
        <v>16.856000000000002</v>
      </c>
      <c r="F210" s="224">
        <v>21.221</v>
      </c>
      <c r="G210" s="246">
        <f>SUM(E210:F210)</f>
        <v>38.076999999999998</v>
      </c>
      <c r="H210" s="257">
        <v>1</v>
      </c>
      <c r="I210" s="259"/>
      <c r="J210" s="249">
        <f>SUM(H210:I210)</f>
        <v>1</v>
      </c>
      <c r="K210" s="284"/>
    </row>
    <row r="211" spans="1:11" ht="15.5" x14ac:dyDescent="0.35">
      <c r="A211" s="7" t="s">
        <v>168</v>
      </c>
      <c r="B211" s="158" t="s">
        <v>207</v>
      </c>
      <c r="C211" s="4" t="s">
        <v>46</v>
      </c>
      <c r="D211" s="204" t="s">
        <v>371</v>
      </c>
      <c r="E211" s="4">
        <v>5.33</v>
      </c>
      <c r="F211" s="4">
        <v>100</v>
      </c>
      <c r="G211" s="288">
        <f>SUM(E211:F211)</f>
        <v>105.33</v>
      </c>
      <c r="H211" s="173">
        <v>8</v>
      </c>
      <c r="I211" s="11"/>
      <c r="J211" s="292">
        <f>SUM(H211:I211)</f>
        <v>8</v>
      </c>
      <c r="K211" s="284"/>
    </row>
    <row r="212" spans="1:11" ht="15.5" x14ac:dyDescent="0.35">
      <c r="A212" s="142" t="s">
        <v>51</v>
      </c>
      <c r="B212" s="158" t="s">
        <v>207</v>
      </c>
      <c r="C212" s="7" t="s">
        <v>46</v>
      </c>
      <c r="D212" s="204" t="s">
        <v>371</v>
      </c>
      <c r="E212" s="4">
        <v>12.28</v>
      </c>
      <c r="F212" s="4">
        <v>13.35</v>
      </c>
      <c r="G212" s="288">
        <f>SUM(E212:F212)</f>
        <v>25.63</v>
      </c>
      <c r="H212" s="173">
        <v>6</v>
      </c>
      <c r="I212" s="173">
        <v>4</v>
      </c>
      <c r="J212" s="292">
        <f>SUM(H212:I212)</f>
        <v>10</v>
      </c>
      <c r="K212" s="284"/>
    </row>
    <row r="213" spans="1:11" ht="15.5" x14ac:dyDescent="0.35">
      <c r="A213" s="7" t="s">
        <v>49</v>
      </c>
      <c r="B213" s="159" t="s">
        <v>207</v>
      </c>
      <c r="C213" s="7" t="s">
        <v>46</v>
      </c>
      <c r="D213" s="204" t="s">
        <v>371</v>
      </c>
      <c r="E213" s="7">
        <v>28.619</v>
      </c>
      <c r="F213" s="7">
        <v>100</v>
      </c>
      <c r="G213" s="144">
        <f>SUM(E213:F213)</f>
        <v>128.619</v>
      </c>
      <c r="H213" s="11"/>
      <c r="I213" s="11"/>
      <c r="J213" s="291">
        <f>SUM(H213:I213)</f>
        <v>0</v>
      </c>
      <c r="K213" s="284">
        <v>19</v>
      </c>
    </row>
    <row r="214" spans="1:11" ht="15.5" x14ac:dyDescent="0.35">
      <c r="A214" s="7"/>
      <c r="B214" s="159"/>
      <c r="C214" s="7"/>
      <c r="D214" s="204"/>
      <c r="E214" s="7"/>
      <c r="F214" s="7"/>
      <c r="G214" s="144"/>
      <c r="H214" s="11"/>
      <c r="I214" s="11"/>
      <c r="J214" s="291">
        <f>SUM(J210:J213)</f>
        <v>19</v>
      </c>
      <c r="K214" s="284"/>
    </row>
    <row r="215" spans="1:11" ht="15.5" x14ac:dyDescent="0.35">
      <c r="A215" s="7" t="s">
        <v>51</v>
      </c>
      <c r="B215" s="158" t="s">
        <v>207</v>
      </c>
      <c r="C215" s="7" t="s">
        <v>46</v>
      </c>
      <c r="D215" s="204" t="s">
        <v>423</v>
      </c>
      <c r="E215" s="4">
        <v>17.649999999999999</v>
      </c>
      <c r="F215" s="4">
        <v>100</v>
      </c>
      <c r="G215" s="288">
        <f>SUM(E215:F215)</f>
        <v>117.65</v>
      </c>
      <c r="H215" s="11"/>
      <c r="I215" s="11"/>
      <c r="J215" s="292">
        <f>SUM(H215:I215)</f>
        <v>0</v>
      </c>
      <c r="K215" s="284"/>
    </row>
    <row r="216" spans="1:11" ht="15.5" x14ac:dyDescent="0.35">
      <c r="A216" s="142" t="s">
        <v>50</v>
      </c>
      <c r="B216" s="142" t="s">
        <v>172</v>
      </c>
      <c r="C216" s="142" t="s">
        <v>46</v>
      </c>
      <c r="D216" s="149" t="s">
        <v>423</v>
      </c>
      <c r="E216" s="11">
        <v>24.3</v>
      </c>
      <c r="F216" s="11">
        <v>100</v>
      </c>
      <c r="G216" s="25">
        <f>SUM(E216:F216)</f>
        <v>124.3</v>
      </c>
      <c r="H216" s="173">
        <v>9</v>
      </c>
      <c r="I216" s="11"/>
      <c r="J216" s="293">
        <f>SUM(H216:I216)</f>
        <v>9</v>
      </c>
      <c r="K216" s="284">
        <v>9</v>
      </c>
    </row>
    <row r="217" spans="1:11" ht="15.5" x14ac:dyDescent="0.35">
      <c r="A217" s="142"/>
      <c r="B217" s="142"/>
      <c r="C217" s="142"/>
      <c r="D217" s="149"/>
      <c r="E217" s="11"/>
      <c r="F217" s="11"/>
      <c r="G217" s="25"/>
      <c r="H217" s="173"/>
      <c r="I217" s="11"/>
      <c r="J217" s="293"/>
      <c r="K217" s="284"/>
    </row>
    <row r="218" spans="1:11" ht="15.5" x14ac:dyDescent="0.35">
      <c r="A218" s="224" t="s">
        <v>57</v>
      </c>
      <c r="B218" s="258" t="s">
        <v>208</v>
      </c>
      <c r="C218" s="224" t="s">
        <v>46</v>
      </c>
      <c r="D218" s="145" t="s">
        <v>372</v>
      </c>
      <c r="E218" s="224">
        <v>27.32</v>
      </c>
      <c r="F218" s="224">
        <v>100</v>
      </c>
      <c r="G218" s="246">
        <f>SUM(E218:F218)</f>
        <v>127.32</v>
      </c>
      <c r="H218" s="259"/>
      <c r="I218" s="259"/>
      <c r="J218" s="249">
        <f>SUM(H218:I218)</f>
        <v>0</v>
      </c>
      <c r="K218" s="284"/>
    </row>
    <row r="219" spans="1:11" ht="15.5" x14ac:dyDescent="0.35">
      <c r="A219" s="7" t="s">
        <v>168</v>
      </c>
      <c r="B219" s="158" t="s">
        <v>208</v>
      </c>
      <c r="C219" s="4" t="s">
        <v>46</v>
      </c>
      <c r="D219" s="204" t="s">
        <v>372</v>
      </c>
      <c r="E219" s="4">
        <v>100</v>
      </c>
      <c r="F219" s="4">
        <v>100</v>
      </c>
      <c r="G219" s="288">
        <f>SUM(E219:F219)</f>
        <v>200</v>
      </c>
      <c r="H219" s="11"/>
      <c r="I219" s="11"/>
      <c r="J219" s="292">
        <f>SUM(H219:I219)</f>
        <v>0</v>
      </c>
      <c r="K219" s="284"/>
    </row>
    <row r="220" spans="1:11" x14ac:dyDescent="0.35">
      <c r="A220" s="144" t="s">
        <v>77</v>
      </c>
      <c r="B220" s="144" t="s">
        <v>171</v>
      </c>
      <c r="C220" s="144" t="s">
        <v>46</v>
      </c>
      <c r="D220" s="143" t="s">
        <v>372</v>
      </c>
      <c r="E220" s="25">
        <v>100</v>
      </c>
      <c r="F220" s="25">
        <v>100</v>
      </c>
      <c r="G220" s="25">
        <f>SUM(E220:F220)</f>
        <v>200</v>
      </c>
      <c r="H220" s="25"/>
      <c r="I220" s="25"/>
      <c r="J220" s="293">
        <f>SUM(H220:I220)</f>
        <v>0</v>
      </c>
      <c r="K220" s="284"/>
    </row>
    <row r="221" spans="1:11" ht="15.5" x14ac:dyDescent="0.35">
      <c r="A221" s="142" t="s">
        <v>51</v>
      </c>
      <c r="B221" s="158" t="s">
        <v>208</v>
      </c>
      <c r="C221" s="7" t="s">
        <v>46</v>
      </c>
      <c r="D221" s="204" t="s">
        <v>372</v>
      </c>
      <c r="E221" s="4">
        <v>12.01</v>
      </c>
      <c r="F221" s="4">
        <v>16.36</v>
      </c>
      <c r="G221" s="288">
        <f>SUM(E221:F221)</f>
        <v>28.369999999999997</v>
      </c>
      <c r="H221" s="173">
        <v>7</v>
      </c>
      <c r="I221" s="11"/>
      <c r="J221" s="292">
        <f>SUM(H221:I221)</f>
        <v>7</v>
      </c>
      <c r="K221" s="284"/>
    </row>
    <row r="222" spans="1:11" ht="15.5" x14ac:dyDescent="0.35">
      <c r="A222" s="7" t="s">
        <v>49</v>
      </c>
      <c r="B222" s="159" t="s">
        <v>208</v>
      </c>
      <c r="C222" s="7" t="s">
        <v>46</v>
      </c>
      <c r="D222" s="204" t="s">
        <v>372</v>
      </c>
      <c r="E222" s="7">
        <v>28.120999999999999</v>
      </c>
      <c r="F222" s="7">
        <v>28.359000000000002</v>
      </c>
      <c r="G222" s="144">
        <f>SUM(E222:F222)</f>
        <v>56.480000000000004</v>
      </c>
      <c r="H222" s="11"/>
      <c r="I222" s="11"/>
      <c r="J222" s="291">
        <f>SUM(H222:I222)</f>
        <v>0</v>
      </c>
      <c r="K222" s="284">
        <v>7</v>
      </c>
    </row>
    <row r="223" spans="1:11" ht="15.5" x14ac:dyDescent="0.35">
      <c r="A223" s="7"/>
      <c r="B223" s="159"/>
      <c r="C223" s="7"/>
      <c r="D223" s="204"/>
      <c r="E223" s="7"/>
      <c r="F223" s="7"/>
      <c r="G223" s="144"/>
      <c r="H223" s="11"/>
      <c r="I223" s="11"/>
      <c r="J223" s="291"/>
      <c r="K223" s="284"/>
    </row>
    <row r="224" spans="1:11" ht="15.5" x14ac:dyDescent="0.35">
      <c r="A224" s="224" t="s">
        <v>57</v>
      </c>
      <c r="B224" s="258" t="s">
        <v>211</v>
      </c>
      <c r="C224" s="224" t="s">
        <v>46</v>
      </c>
      <c r="D224" s="145" t="s">
        <v>373</v>
      </c>
      <c r="E224" s="224">
        <v>100</v>
      </c>
      <c r="F224" s="224">
        <v>21.042999999999999</v>
      </c>
      <c r="G224" s="246">
        <f t="shared" ref="G224:G229" si="8">SUM(E224:F224)</f>
        <v>121.04300000000001</v>
      </c>
      <c r="H224" s="259"/>
      <c r="I224" s="259"/>
      <c r="J224" s="249">
        <f t="shared" ref="J224:J229" si="9">SUM(H224:I224)</f>
        <v>0</v>
      </c>
      <c r="K224" s="284"/>
    </row>
    <row r="225" spans="1:11" ht="15.5" x14ac:dyDescent="0.35">
      <c r="A225" s="7" t="s">
        <v>168</v>
      </c>
      <c r="B225" s="158" t="s">
        <v>211</v>
      </c>
      <c r="C225" s="4" t="s">
        <v>46</v>
      </c>
      <c r="D225" s="204" t="s">
        <v>373</v>
      </c>
      <c r="E225" s="4">
        <v>100</v>
      </c>
      <c r="F225" s="4">
        <v>100</v>
      </c>
      <c r="G225" s="288">
        <f t="shared" si="8"/>
        <v>200</v>
      </c>
      <c r="H225" s="11"/>
      <c r="I225" s="11"/>
      <c r="J225" s="292">
        <f t="shared" si="9"/>
        <v>0</v>
      </c>
      <c r="K225" s="284"/>
    </row>
    <row r="226" spans="1:11" x14ac:dyDescent="0.35">
      <c r="A226" s="144" t="s">
        <v>77</v>
      </c>
      <c r="B226" s="144" t="s">
        <v>173</v>
      </c>
      <c r="C226" s="144" t="s">
        <v>46</v>
      </c>
      <c r="D226" s="134" t="s">
        <v>373</v>
      </c>
      <c r="E226" s="25">
        <v>100</v>
      </c>
      <c r="F226" s="25">
        <v>17.27</v>
      </c>
      <c r="G226" s="25">
        <f t="shared" si="8"/>
        <v>117.27</v>
      </c>
      <c r="H226" s="25"/>
      <c r="I226" s="173">
        <v>10</v>
      </c>
      <c r="J226" s="293">
        <f t="shared" si="9"/>
        <v>10</v>
      </c>
      <c r="K226" s="284"/>
    </row>
    <row r="227" spans="1:11" ht="15.5" x14ac:dyDescent="0.35">
      <c r="A227" s="7" t="s">
        <v>51</v>
      </c>
      <c r="B227" s="158" t="s">
        <v>211</v>
      </c>
      <c r="C227" s="7" t="s">
        <v>46</v>
      </c>
      <c r="D227" s="204" t="s">
        <v>373</v>
      </c>
      <c r="E227" s="4">
        <v>100</v>
      </c>
      <c r="F227" s="4">
        <v>11.69</v>
      </c>
      <c r="G227" s="288">
        <f t="shared" si="8"/>
        <v>111.69</v>
      </c>
      <c r="H227" s="11"/>
      <c r="I227" s="173">
        <v>8</v>
      </c>
      <c r="J227" s="292">
        <f t="shared" si="9"/>
        <v>8</v>
      </c>
      <c r="K227" s="284"/>
    </row>
    <row r="228" spans="1:11" ht="15.5" x14ac:dyDescent="0.35">
      <c r="A228" s="142" t="s">
        <v>50</v>
      </c>
      <c r="B228" s="142" t="s">
        <v>173</v>
      </c>
      <c r="C228" s="142" t="s">
        <v>46</v>
      </c>
      <c r="D228" s="149" t="s">
        <v>373</v>
      </c>
      <c r="E228" s="7">
        <v>100</v>
      </c>
      <c r="F228" s="7">
        <v>100</v>
      </c>
      <c r="G228" s="144">
        <f t="shared" si="8"/>
        <v>200</v>
      </c>
      <c r="H228" s="11"/>
      <c r="I228" s="11"/>
      <c r="J228" s="291">
        <f t="shared" si="9"/>
        <v>0</v>
      </c>
      <c r="K228" s="284"/>
    </row>
    <row r="229" spans="1:11" ht="15.5" x14ac:dyDescent="0.35">
      <c r="A229" s="7" t="s">
        <v>49</v>
      </c>
      <c r="B229" s="159" t="s">
        <v>211</v>
      </c>
      <c r="C229" s="7" t="s">
        <v>46</v>
      </c>
      <c r="D229" s="204" t="s">
        <v>373</v>
      </c>
      <c r="E229" s="7">
        <v>100</v>
      </c>
      <c r="F229" s="7">
        <v>28.475999999999999</v>
      </c>
      <c r="G229" s="144">
        <f t="shared" si="8"/>
        <v>128.476</v>
      </c>
      <c r="H229" s="11"/>
      <c r="I229" s="11"/>
      <c r="J229" s="291">
        <f t="shared" si="9"/>
        <v>0</v>
      </c>
      <c r="K229" s="284">
        <v>18</v>
      </c>
    </row>
    <row r="230" spans="1:11" ht="15.5" x14ac:dyDescent="0.35">
      <c r="A230" s="7"/>
      <c r="B230" s="159"/>
      <c r="C230" s="7"/>
      <c r="D230" s="204"/>
      <c r="E230" s="7"/>
      <c r="F230" s="7"/>
      <c r="G230" s="144"/>
      <c r="H230" s="11"/>
      <c r="I230" s="11"/>
      <c r="J230" s="291">
        <f>SUM(J224:J229)</f>
        <v>18</v>
      </c>
      <c r="K230" s="284"/>
    </row>
    <row r="231" spans="1:11" ht="15.5" x14ac:dyDescent="0.35">
      <c r="A231" s="224" t="s">
        <v>57</v>
      </c>
      <c r="B231" s="258" t="s">
        <v>208</v>
      </c>
      <c r="C231" s="224" t="s">
        <v>46</v>
      </c>
      <c r="D231" s="145" t="s">
        <v>374</v>
      </c>
      <c r="E231" s="224">
        <v>18.308</v>
      </c>
      <c r="F231" s="224">
        <v>26.635000000000002</v>
      </c>
      <c r="G231" s="246">
        <f>SUM(E231:F231)</f>
        <v>44.942999999999998</v>
      </c>
      <c r="H231" s="259"/>
      <c r="I231" s="259"/>
      <c r="J231" s="249">
        <f>SUM(H231:I231)</f>
        <v>0</v>
      </c>
      <c r="K231" s="284"/>
    </row>
    <row r="232" spans="1:11" ht="15.5" x14ac:dyDescent="0.35">
      <c r="A232" s="7" t="s">
        <v>168</v>
      </c>
      <c r="B232" s="158" t="s">
        <v>208</v>
      </c>
      <c r="C232" s="4" t="s">
        <v>46</v>
      </c>
      <c r="D232" s="204" t="s">
        <v>374</v>
      </c>
      <c r="E232" s="4">
        <v>100</v>
      </c>
      <c r="F232" s="4">
        <v>6.49</v>
      </c>
      <c r="G232" s="288">
        <f>SUM(E232:F232)</f>
        <v>106.49</v>
      </c>
      <c r="H232" s="11"/>
      <c r="I232" s="173">
        <v>5</v>
      </c>
      <c r="J232" s="292">
        <f>SUM(H232:I232)</f>
        <v>5</v>
      </c>
      <c r="K232" s="284"/>
    </row>
    <row r="233" spans="1:11" x14ac:dyDescent="0.35">
      <c r="A233" s="144" t="s">
        <v>77</v>
      </c>
      <c r="B233" s="144" t="s">
        <v>171</v>
      </c>
      <c r="C233" s="144" t="s">
        <v>46</v>
      </c>
      <c r="D233" s="134" t="s">
        <v>374</v>
      </c>
      <c r="E233" s="144">
        <v>100</v>
      </c>
      <c r="F233" s="144">
        <v>22.74</v>
      </c>
      <c r="G233" s="144">
        <f>SUM(E233:F233)</f>
        <v>122.74</v>
      </c>
      <c r="H233" s="144"/>
      <c r="I233" s="278">
        <v>7</v>
      </c>
      <c r="J233" s="291">
        <f>SUM(H233:I233)</f>
        <v>7</v>
      </c>
      <c r="K233" s="284"/>
    </row>
    <row r="234" spans="1:11" ht="15.5" x14ac:dyDescent="0.35">
      <c r="A234" s="7" t="s">
        <v>49</v>
      </c>
      <c r="B234" s="159" t="s">
        <v>208</v>
      </c>
      <c r="C234" s="7" t="s">
        <v>46</v>
      </c>
      <c r="D234" s="204" t="s">
        <v>374</v>
      </c>
      <c r="E234" s="7">
        <v>22.56</v>
      </c>
      <c r="F234" s="7">
        <v>22.637</v>
      </c>
      <c r="G234" s="144">
        <f>SUM(E234:F234)</f>
        <v>45.197000000000003</v>
      </c>
      <c r="H234" s="173">
        <v>8</v>
      </c>
      <c r="I234" s="173">
        <v>7</v>
      </c>
      <c r="J234" s="291">
        <f>SUM(H234:I234)</f>
        <v>15</v>
      </c>
      <c r="K234" s="284"/>
    </row>
    <row r="235" spans="1:11" ht="15.5" x14ac:dyDescent="0.35">
      <c r="A235" s="7"/>
      <c r="B235" s="159"/>
      <c r="C235" s="7"/>
      <c r="D235" s="204"/>
      <c r="E235" s="7"/>
      <c r="F235" s="7"/>
      <c r="G235" s="144"/>
      <c r="H235" s="173"/>
      <c r="I235" s="173"/>
      <c r="J235" s="291">
        <f>SUM(J231:J234)</f>
        <v>27</v>
      </c>
      <c r="K235" s="284">
        <v>27</v>
      </c>
    </row>
    <row r="236" spans="1:11" ht="15.5" x14ac:dyDescent="0.35">
      <c r="A236" s="224" t="s">
        <v>57</v>
      </c>
      <c r="B236" s="258" t="s">
        <v>208</v>
      </c>
      <c r="C236" s="224" t="s">
        <v>46</v>
      </c>
      <c r="D236" s="145" t="s">
        <v>403</v>
      </c>
      <c r="E236" s="224">
        <v>16.652000000000001</v>
      </c>
      <c r="F236" s="224">
        <v>17.192</v>
      </c>
      <c r="G236" s="246">
        <f>SUM(E236:F236)</f>
        <v>33.844000000000001</v>
      </c>
      <c r="H236" s="257">
        <v>5</v>
      </c>
      <c r="I236" s="259"/>
      <c r="J236" s="249">
        <f>SUM(H236:I236)</f>
        <v>5</v>
      </c>
      <c r="K236" s="284"/>
    </row>
    <row r="237" spans="1:11" ht="15.5" x14ac:dyDescent="0.35">
      <c r="A237" s="7" t="s">
        <v>49</v>
      </c>
      <c r="B237" s="159" t="s">
        <v>208</v>
      </c>
      <c r="C237" s="7" t="s">
        <v>46</v>
      </c>
      <c r="D237" s="204" t="s">
        <v>403</v>
      </c>
      <c r="E237" s="7">
        <v>26.628</v>
      </c>
      <c r="F237" s="7">
        <v>24.856999999999999</v>
      </c>
      <c r="G237" s="144">
        <f>SUM(E237:F237)</f>
        <v>51.484999999999999</v>
      </c>
      <c r="H237" s="11"/>
      <c r="I237" s="11"/>
      <c r="J237" s="291">
        <f>SUM(H237:I237)</f>
        <v>0</v>
      </c>
      <c r="K237" s="284">
        <v>5</v>
      </c>
    </row>
    <row r="238" spans="1:11" ht="15.5" x14ac:dyDescent="0.35">
      <c r="A238" s="7"/>
      <c r="B238" s="159"/>
      <c r="C238" s="7"/>
      <c r="D238" s="204"/>
      <c r="E238" s="7"/>
      <c r="F238" s="7"/>
      <c r="G238" s="144"/>
      <c r="H238" s="11"/>
      <c r="I238" s="11"/>
      <c r="J238" s="291"/>
      <c r="K238" s="284"/>
    </row>
    <row r="239" spans="1:11" ht="15.5" x14ac:dyDescent="0.35">
      <c r="A239" s="224" t="s">
        <v>57</v>
      </c>
      <c r="B239" s="258" t="s">
        <v>210</v>
      </c>
      <c r="C239" s="224" t="s">
        <v>46</v>
      </c>
      <c r="D239" s="145" t="s">
        <v>375</v>
      </c>
      <c r="E239" s="224">
        <v>19.702999999999999</v>
      </c>
      <c r="F239" s="224">
        <v>19.318000000000001</v>
      </c>
      <c r="G239" s="246">
        <f>SUM(E239:F239)</f>
        <v>39.021000000000001</v>
      </c>
      <c r="H239" s="259"/>
      <c r="I239" s="259"/>
      <c r="J239" s="249">
        <f>SUM(H239:I239)</f>
        <v>0</v>
      </c>
      <c r="K239" s="284"/>
    </row>
    <row r="240" spans="1:11" ht="15.5" x14ac:dyDescent="0.35">
      <c r="A240" s="7" t="s">
        <v>168</v>
      </c>
      <c r="B240" s="158" t="s">
        <v>210</v>
      </c>
      <c r="C240" s="4" t="s">
        <v>46</v>
      </c>
      <c r="D240" s="204" t="s">
        <v>375</v>
      </c>
      <c r="E240" s="4">
        <v>100</v>
      </c>
      <c r="F240" s="4">
        <v>100</v>
      </c>
      <c r="G240" s="288">
        <f>SUM(E240:F240)</f>
        <v>200</v>
      </c>
      <c r="H240" s="11"/>
      <c r="I240" s="11"/>
      <c r="J240" s="292">
        <f>SUM(H240:I240)</f>
        <v>0</v>
      </c>
      <c r="K240" s="284"/>
    </row>
    <row r="241" spans="1:11" x14ac:dyDescent="0.35">
      <c r="A241" s="144" t="s">
        <v>77</v>
      </c>
      <c r="B241" s="144" t="s">
        <v>210</v>
      </c>
      <c r="C241" s="144" t="s">
        <v>46</v>
      </c>
      <c r="D241" s="134" t="s">
        <v>375</v>
      </c>
      <c r="E241" s="25">
        <v>100</v>
      </c>
      <c r="F241" s="25">
        <v>100</v>
      </c>
      <c r="G241" s="25">
        <f>SUM(E241:F241)</f>
        <v>200</v>
      </c>
      <c r="H241" s="25"/>
      <c r="I241" s="25"/>
      <c r="J241" s="293">
        <f>SUM(H241:I241)</f>
        <v>0</v>
      </c>
      <c r="K241" s="284"/>
    </row>
    <row r="242" spans="1:11" ht="15.5" x14ac:dyDescent="0.35">
      <c r="A242" s="7" t="s">
        <v>51</v>
      </c>
      <c r="B242" s="158" t="s">
        <v>210</v>
      </c>
      <c r="C242" s="7" t="s">
        <v>46</v>
      </c>
      <c r="D242" s="204" t="s">
        <v>375</v>
      </c>
      <c r="E242" s="4">
        <v>17.239999999999998</v>
      </c>
      <c r="F242" s="4">
        <v>18.14</v>
      </c>
      <c r="G242" s="288">
        <f>SUM(E242:F242)</f>
        <v>35.379999999999995</v>
      </c>
      <c r="H242" s="11"/>
      <c r="I242" s="11"/>
      <c r="J242" s="292">
        <f>SUM(H242:I242)</f>
        <v>0</v>
      </c>
      <c r="K242" s="284"/>
    </row>
    <row r="243" spans="1:11" ht="15.5" x14ac:dyDescent="0.35">
      <c r="A243" s="7" t="s">
        <v>49</v>
      </c>
      <c r="B243" s="159" t="s">
        <v>210</v>
      </c>
      <c r="C243" s="7" t="s">
        <v>46</v>
      </c>
      <c r="D243" s="204" t="s">
        <v>375</v>
      </c>
      <c r="E243" s="7">
        <v>100</v>
      </c>
      <c r="F243" s="7">
        <v>26.858000000000001</v>
      </c>
      <c r="G243" s="144">
        <f>SUM(E243:F243)</f>
        <v>126.858</v>
      </c>
      <c r="H243" s="11"/>
      <c r="I243" s="11"/>
      <c r="J243" s="291">
        <f>SUM(H243:I243)</f>
        <v>0</v>
      </c>
      <c r="K243" s="284"/>
    </row>
    <row r="244" spans="1:11" ht="15.5" x14ac:dyDescent="0.35">
      <c r="A244" s="7"/>
      <c r="B244" s="159"/>
      <c r="C244" s="7"/>
      <c r="D244" s="204"/>
      <c r="E244" s="7"/>
      <c r="F244" s="7"/>
      <c r="G244" s="144"/>
      <c r="H244" s="11"/>
      <c r="I244" s="11"/>
      <c r="J244" s="291"/>
      <c r="K244" s="284"/>
    </row>
    <row r="245" spans="1:11" ht="15.5" x14ac:dyDescent="0.35">
      <c r="A245" s="224" t="s">
        <v>57</v>
      </c>
      <c r="B245" s="258" t="s">
        <v>211</v>
      </c>
      <c r="C245" s="224" t="s">
        <v>46</v>
      </c>
      <c r="D245" s="145" t="s">
        <v>376</v>
      </c>
      <c r="E245" s="224">
        <v>26.876000000000001</v>
      </c>
      <c r="F245" s="224">
        <v>26.757999999999999</v>
      </c>
      <c r="G245" s="246">
        <f>SUM(E245:F245)</f>
        <v>53.634</v>
      </c>
      <c r="H245" s="259"/>
      <c r="I245" s="259"/>
      <c r="J245" s="249">
        <f>SUM(H245:I245)</f>
        <v>0</v>
      </c>
      <c r="K245" s="284"/>
    </row>
    <row r="246" spans="1:11" ht="15.5" x14ac:dyDescent="0.35">
      <c r="A246" s="7" t="s">
        <v>168</v>
      </c>
      <c r="B246" s="158" t="s">
        <v>211</v>
      </c>
      <c r="C246" s="4" t="s">
        <v>46</v>
      </c>
      <c r="D246" s="204" t="s">
        <v>376</v>
      </c>
      <c r="E246" s="4">
        <v>100</v>
      </c>
      <c r="F246" s="4">
        <v>100</v>
      </c>
      <c r="G246" s="288">
        <f>SUM(E246:F246)</f>
        <v>200</v>
      </c>
      <c r="H246" s="11"/>
      <c r="I246" s="11"/>
      <c r="J246" s="292">
        <f>SUM(H246:I246)</f>
        <v>0</v>
      </c>
      <c r="K246" s="284"/>
    </row>
    <row r="247" spans="1:11" ht="15.5" x14ac:dyDescent="0.35">
      <c r="A247" s="7" t="s">
        <v>51</v>
      </c>
      <c r="B247" s="158" t="s">
        <v>211</v>
      </c>
      <c r="C247" s="7" t="s">
        <v>46</v>
      </c>
      <c r="D247" s="204" t="s">
        <v>376</v>
      </c>
      <c r="E247" s="4">
        <v>16.57</v>
      </c>
      <c r="F247" s="4">
        <v>100</v>
      </c>
      <c r="G247" s="288">
        <f>SUM(E247:F247)</f>
        <v>116.57</v>
      </c>
      <c r="H247" s="11"/>
      <c r="I247" s="11"/>
      <c r="J247" s="292">
        <f>SUM(H247:I247)</f>
        <v>0</v>
      </c>
      <c r="K247" s="284"/>
    </row>
    <row r="248" spans="1:11" ht="15.5" x14ac:dyDescent="0.35">
      <c r="A248" s="142" t="s">
        <v>50</v>
      </c>
      <c r="B248" s="142" t="s">
        <v>173</v>
      </c>
      <c r="C248" s="142" t="s">
        <v>46</v>
      </c>
      <c r="D248" s="149" t="s">
        <v>376</v>
      </c>
      <c r="E248" s="7">
        <v>25.28</v>
      </c>
      <c r="F248" s="7">
        <v>100</v>
      </c>
      <c r="G248" s="144">
        <f>SUM(E248:F248)</f>
        <v>125.28</v>
      </c>
      <c r="H248" s="173">
        <v>8</v>
      </c>
      <c r="I248" s="11"/>
      <c r="J248" s="291">
        <f>SUM(H248:I248)</f>
        <v>8</v>
      </c>
      <c r="K248" s="284"/>
    </row>
    <row r="249" spans="1:11" ht="15.5" x14ac:dyDescent="0.35">
      <c r="A249" s="7" t="s">
        <v>49</v>
      </c>
      <c r="B249" s="159" t="s">
        <v>211</v>
      </c>
      <c r="C249" s="7" t="s">
        <v>46</v>
      </c>
      <c r="D249" s="204" t="s">
        <v>376</v>
      </c>
      <c r="E249" s="7">
        <v>100</v>
      </c>
      <c r="F249" s="7">
        <v>29.372</v>
      </c>
      <c r="G249" s="144">
        <f>SUM(E249:F249)</f>
        <v>129.37200000000001</v>
      </c>
      <c r="H249" s="11"/>
      <c r="I249" s="11"/>
      <c r="J249" s="291">
        <f>SUM(H249:I249)</f>
        <v>0</v>
      </c>
      <c r="K249" s="284">
        <v>8</v>
      </c>
    </row>
    <row r="250" spans="1:11" ht="15.5" x14ac:dyDescent="0.35">
      <c r="A250" s="7"/>
      <c r="B250" s="159"/>
      <c r="C250" s="7"/>
      <c r="D250" s="204"/>
      <c r="E250" s="7"/>
      <c r="F250" s="7"/>
      <c r="G250" s="144"/>
      <c r="H250" s="11"/>
      <c r="I250" s="11"/>
      <c r="J250" s="291"/>
      <c r="K250" s="284"/>
    </row>
    <row r="251" spans="1:11" ht="15.5" x14ac:dyDescent="0.35">
      <c r="A251" s="224" t="s">
        <v>57</v>
      </c>
      <c r="B251" s="258" t="s">
        <v>211</v>
      </c>
      <c r="C251" s="224" t="s">
        <v>46</v>
      </c>
      <c r="D251" s="145" t="s">
        <v>377</v>
      </c>
      <c r="E251" s="224">
        <v>100</v>
      </c>
      <c r="F251" s="224">
        <v>23.870999999999999</v>
      </c>
      <c r="G251" s="246">
        <f>SUM(E251:F251)</f>
        <v>123.871</v>
      </c>
      <c r="H251" s="259"/>
      <c r="I251" s="259"/>
      <c r="J251" s="249">
        <f>SUM(H251:I251)</f>
        <v>0</v>
      </c>
      <c r="K251" s="284"/>
    </row>
    <row r="252" spans="1:11" ht="15.5" x14ac:dyDescent="0.35">
      <c r="A252" s="7" t="s">
        <v>168</v>
      </c>
      <c r="B252" s="158" t="s">
        <v>211</v>
      </c>
      <c r="C252" s="4" t="s">
        <v>46</v>
      </c>
      <c r="D252" s="204" t="s">
        <v>377</v>
      </c>
      <c r="E252" s="4">
        <v>100</v>
      </c>
      <c r="F252" s="4">
        <v>100</v>
      </c>
      <c r="G252" s="288">
        <f>SUM(E252:F252)</f>
        <v>200</v>
      </c>
      <c r="H252" s="11"/>
      <c r="I252" s="11"/>
      <c r="J252" s="292">
        <f>SUM(H252:I252)</f>
        <v>0</v>
      </c>
      <c r="K252" s="284"/>
    </row>
    <row r="253" spans="1:11" ht="15.5" x14ac:dyDescent="0.35">
      <c r="A253" s="7" t="s">
        <v>51</v>
      </c>
      <c r="B253" s="158" t="s">
        <v>211</v>
      </c>
      <c r="C253" s="7" t="s">
        <v>46</v>
      </c>
      <c r="D253" s="204" t="s">
        <v>377</v>
      </c>
      <c r="E253" s="4">
        <v>17.03</v>
      </c>
      <c r="F253" s="4">
        <v>18.86</v>
      </c>
      <c r="G253" s="288">
        <f>SUM(E253:F253)</f>
        <v>35.89</v>
      </c>
      <c r="H253" s="11"/>
      <c r="I253" s="11"/>
      <c r="J253" s="292">
        <f>SUM(H253:I253)</f>
        <v>0</v>
      </c>
      <c r="K253" s="284"/>
    </row>
    <row r="254" spans="1:11" ht="15.5" x14ac:dyDescent="0.35">
      <c r="A254" s="7" t="s">
        <v>49</v>
      </c>
      <c r="B254" s="159" t="s">
        <v>211</v>
      </c>
      <c r="C254" s="7" t="s">
        <v>46</v>
      </c>
      <c r="D254" s="204" t="s">
        <v>377</v>
      </c>
      <c r="E254" s="7">
        <v>26.43</v>
      </c>
      <c r="F254" s="7">
        <v>25.492000000000001</v>
      </c>
      <c r="G254" s="144">
        <f>SUM(E254:F254)</f>
        <v>51.921999999999997</v>
      </c>
      <c r="H254" s="11"/>
      <c r="I254" s="11"/>
      <c r="J254" s="291">
        <f>SUM(H254:I254)</f>
        <v>0</v>
      </c>
      <c r="K254" s="284"/>
    </row>
    <row r="255" spans="1:11" ht="15.5" x14ac:dyDescent="0.35">
      <c r="A255" s="7"/>
      <c r="B255" s="159"/>
      <c r="C255" s="7"/>
      <c r="D255" s="204"/>
      <c r="E255" s="7"/>
      <c r="F255" s="7"/>
      <c r="G255" s="144"/>
      <c r="H255" s="11"/>
      <c r="I255" s="11"/>
      <c r="J255" s="291"/>
      <c r="K255" s="284"/>
    </row>
    <row r="256" spans="1:11" ht="15.5" x14ac:dyDescent="0.35">
      <c r="A256" s="224" t="s">
        <v>57</v>
      </c>
      <c r="B256" s="258" t="s">
        <v>207</v>
      </c>
      <c r="C256" s="224" t="s">
        <v>46</v>
      </c>
      <c r="D256" s="145" t="s">
        <v>404</v>
      </c>
      <c r="E256" s="224">
        <v>26.923999999999999</v>
      </c>
      <c r="F256" s="224">
        <v>19.593</v>
      </c>
      <c r="G256" s="246">
        <f>SUM(E256:F256)</f>
        <v>46.516999999999996</v>
      </c>
      <c r="H256" s="259"/>
      <c r="I256" s="259"/>
      <c r="J256" s="249">
        <f>SUM(H256:I256)</f>
        <v>0</v>
      </c>
      <c r="K256" s="284"/>
    </row>
    <row r="257" spans="1:11" ht="15.5" x14ac:dyDescent="0.35">
      <c r="A257" s="7" t="s">
        <v>51</v>
      </c>
      <c r="B257" s="158" t="s">
        <v>207</v>
      </c>
      <c r="C257" s="7" t="s">
        <v>46</v>
      </c>
      <c r="D257" s="204" t="s">
        <v>404</v>
      </c>
      <c r="E257" s="4">
        <v>26.91</v>
      </c>
      <c r="F257" s="4">
        <v>23.56</v>
      </c>
      <c r="G257" s="288">
        <f>SUM(E257:F257)</f>
        <v>50.47</v>
      </c>
      <c r="H257" s="11"/>
      <c r="I257" s="11"/>
      <c r="J257" s="292">
        <f>SUM(H257:I257)</f>
        <v>0</v>
      </c>
      <c r="K257" s="284"/>
    </row>
    <row r="258" spans="1:11" ht="15.5" x14ac:dyDescent="0.35">
      <c r="A258" s="7" t="s">
        <v>49</v>
      </c>
      <c r="B258" s="159" t="s">
        <v>207</v>
      </c>
      <c r="C258" s="7" t="s">
        <v>46</v>
      </c>
      <c r="D258" s="204" t="s">
        <v>404</v>
      </c>
      <c r="E258" s="7">
        <v>38.756999999999998</v>
      </c>
      <c r="F258" s="7">
        <v>100</v>
      </c>
      <c r="G258" s="144">
        <f>SUM(E258:F258)</f>
        <v>138.75700000000001</v>
      </c>
      <c r="H258" s="11"/>
      <c r="I258" s="11"/>
      <c r="J258" s="291">
        <f>SUM(H258:I258)</f>
        <v>0</v>
      </c>
      <c r="K258" s="284"/>
    </row>
    <row r="259" spans="1:11" ht="15.5" x14ac:dyDescent="0.35">
      <c r="A259" s="7"/>
      <c r="B259" s="159"/>
      <c r="C259" s="7"/>
      <c r="D259" s="204"/>
      <c r="E259" s="7"/>
      <c r="F259" s="7"/>
      <c r="G259" s="144"/>
      <c r="H259" s="11"/>
      <c r="I259" s="11"/>
      <c r="J259" s="291"/>
      <c r="K259" s="284"/>
    </row>
    <row r="260" spans="1:11" ht="15.5" x14ac:dyDescent="0.35">
      <c r="A260" s="224" t="s">
        <v>57</v>
      </c>
      <c r="B260" s="258" t="s">
        <v>208</v>
      </c>
      <c r="C260" s="224" t="s">
        <v>46</v>
      </c>
      <c r="D260" s="145" t="s">
        <v>378</v>
      </c>
      <c r="E260" s="224">
        <v>22.518000000000001</v>
      </c>
      <c r="F260" s="224">
        <v>16.651</v>
      </c>
      <c r="G260" s="246">
        <f>SUM(E260:F260)</f>
        <v>39.168999999999997</v>
      </c>
      <c r="H260" s="259"/>
      <c r="I260" s="257">
        <v>5</v>
      </c>
      <c r="J260" s="249">
        <f>SUM(H260:I260)</f>
        <v>5</v>
      </c>
      <c r="K260" s="284"/>
    </row>
    <row r="261" spans="1:11" ht="15.5" x14ac:dyDescent="0.35">
      <c r="A261" s="7" t="s">
        <v>168</v>
      </c>
      <c r="B261" s="158" t="s">
        <v>208</v>
      </c>
      <c r="C261" s="4" t="s">
        <v>46</v>
      </c>
      <c r="D261" s="204" t="s">
        <v>378</v>
      </c>
      <c r="E261" s="4">
        <v>100</v>
      </c>
      <c r="F261" s="4">
        <v>100</v>
      </c>
      <c r="G261" s="288">
        <f>SUM(E261:F261)</f>
        <v>200</v>
      </c>
      <c r="H261" s="11"/>
      <c r="I261" s="11"/>
      <c r="J261" s="292">
        <f>SUM(H261:I261)</f>
        <v>0</v>
      </c>
      <c r="K261" s="284"/>
    </row>
    <row r="262" spans="1:11" ht="15.5" x14ac:dyDescent="0.35">
      <c r="A262" s="142" t="s">
        <v>51</v>
      </c>
      <c r="B262" s="158" t="s">
        <v>208</v>
      </c>
      <c r="C262" s="7" t="s">
        <v>46</v>
      </c>
      <c r="D262" s="204" t="s">
        <v>378</v>
      </c>
      <c r="E262" s="4">
        <v>16.48</v>
      </c>
      <c r="F262" s="4">
        <v>100</v>
      </c>
      <c r="G262" s="288">
        <f>SUM(E262:F262)</f>
        <v>116.48</v>
      </c>
      <c r="H262" s="11"/>
      <c r="I262" s="11"/>
      <c r="J262" s="292">
        <f>SUM(H262:I262)</f>
        <v>0</v>
      </c>
      <c r="K262" s="284"/>
    </row>
    <row r="263" spans="1:11" ht="15.5" x14ac:dyDescent="0.35">
      <c r="A263" s="7" t="s">
        <v>49</v>
      </c>
      <c r="B263" s="159" t="s">
        <v>208</v>
      </c>
      <c r="C263" s="7" t="s">
        <v>46</v>
      </c>
      <c r="D263" s="204" t="s">
        <v>378</v>
      </c>
      <c r="E263" s="7">
        <v>25.363</v>
      </c>
      <c r="F263" s="7">
        <v>22.794</v>
      </c>
      <c r="G263" s="144">
        <f>SUM(E263:F263)</f>
        <v>48.156999999999996</v>
      </c>
      <c r="H263" s="173">
        <v>1</v>
      </c>
      <c r="I263" s="173">
        <v>6</v>
      </c>
      <c r="J263" s="291">
        <f>SUM(H263:I263)</f>
        <v>7</v>
      </c>
      <c r="K263" s="284">
        <v>11</v>
      </c>
    </row>
    <row r="264" spans="1:11" ht="15.5" x14ac:dyDescent="0.35">
      <c r="A264" s="7"/>
      <c r="B264" s="159"/>
      <c r="C264" s="7"/>
      <c r="D264" s="204"/>
      <c r="E264" s="7"/>
      <c r="F264" s="7"/>
      <c r="G264" s="144"/>
      <c r="H264" s="173"/>
      <c r="I264" s="173"/>
      <c r="J264" s="291"/>
      <c r="K264" s="284"/>
    </row>
    <row r="265" spans="1:11" ht="15.5" x14ac:dyDescent="0.35">
      <c r="A265" s="224" t="s">
        <v>57</v>
      </c>
      <c r="B265" s="258" t="s">
        <v>208</v>
      </c>
      <c r="C265" s="224" t="s">
        <v>46</v>
      </c>
      <c r="D265" s="145" t="s">
        <v>405</v>
      </c>
      <c r="E265" s="224">
        <v>17.227</v>
      </c>
      <c r="F265" s="224">
        <v>16.338999999999999</v>
      </c>
      <c r="G265" s="246">
        <f>SUM(E265:F265)</f>
        <v>33.566000000000003</v>
      </c>
      <c r="H265" s="259"/>
      <c r="I265" s="257">
        <v>9</v>
      </c>
      <c r="J265" s="249">
        <f>SUM(H265:I265)</f>
        <v>9</v>
      </c>
      <c r="K265" s="284"/>
    </row>
    <row r="266" spans="1:11" ht="15.5" x14ac:dyDescent="0.35">
      <c r="A266" s="7" t="s">
        <v>49</v>
      </c>
      <c r="B266" s="159" t="s">
        <v>208</v>
      </c>
      <c r="C266" s="7" t="s">
        <v>46</v>
      </c>
      <c r="D266" s="204" t="s">
        <v>405</v>
      </c>
      <c r="E266" s="7">
        <v>23.196999999999999</v>
      </c>
      <c r="F266" s="7">
        <v>21.97</v>
      </c>
      <c r="G266" s="144">
        <f>SUM(E266:F266)</f>
        <v>45.167000000000002</v>
      </c>
      <c r="H266" s="173">
        <v>7</v>
      </c>
      <c r="I266" s="173">
        <v>10</v>
      </c>
      <c r="J266" s="291">
        <f>SUM(H266:I266)</f>
        <v>17</v>
      </c>
      <c r="K266" s="284">
        <v>26</v>
      </c>
    </row>
    <row r="267" spans="1:11" ht="15.5" x14ac:dyDescent="0.35">
      <c r="A267" s="7"/>
      <c r="B267" s="159"/>
      <c r="C267" s="7"/>
      <c r="D267" s="204"/>
      <c r="E267" s="7"/>
      <c r="F267" s="7"/>
      <c r="G267" s="144"/>
      <c r="H267" s="173"/>
      <c r="I267" s="173"/>
      <c r="J267" s="291">
        <f>SUM(J265:J266)</f>
        <v>26</v>
      </c>
      <c r="K267" s="284"/>
    </row>
    <row r="268" spans="1:11" ht="15.5" x14ac:dyDescent="0.35">
      <c r="A268" s="224" t="s">
        <v>57</v>
      </c>
      <c r="B268" s="258" t="s">
        <v>210</v>
      </c>
      <c r="C268" s="224" t="s">
        <v>46</v>
      </c>
      <c r="D268" s="145" t="s">
        <v>379</v>
      </c>
      <c r="E268" s="224">
        <v>27.736999999999998</v>
      </c>
      <c r="F268" s="224">
        <v>100</v>
      </c>
      <c r="G268" s="246">
        <f t="shared" ref="G268:G273" si="10">SUM(E268:F268)</f>
        <v>127.73699999999999</v>
      </c>
      <c r="H268" s="259"/>
      <c r="I268" s="259"/>
      <c r="J268" s="249">
        <f t="shared" ref="J268:J273" si="11">SUM(H268:I268)</f>
        <v>0</v>
      </c>
      <c r="K268" s="284"/>
    </row>
    <row r="269" spans="1:11" ht="15.5" x14ac:dyDescent="0.35">
      <c r="A269" s="7" t="s">
        <v>168</v>
      </c>
      <c r="B269" s="158" t="s">
        <v>210</v>
      </c>
      <c r="C269" s="4" t="s">
        <v>46</v>
      </c>
      <c r="D269" s="204" t="s">
        <v>379</v>
      </c>
      <c r="E269" s="4">
        <v>12.33</v>
      </c>
      <c r="F269" s="4">
        <v>100</v>
      </c>
      <c r="G269" s="288">
        <f t="shared" si="10"/>
        <v>112.33</v>
      </c>
      <c r="H269" s="173">
        <v>6</v>
      </c>
      <c r="I269" s="11"/>
      <c r="J269" s="292">
        <f t="shared" si="11"/>
        <v>6</v>
      </c>
      <c r="K269" s="284"/>
    </row>
    <row r="270" spans="1:11" x14ac:dyDescent="0.35">
      <c r="A270" s="144" t="s">
        <v>77</v>
      </c>
      <c r="B270" s="144" t="s">
        <v>174</v>
      </c>
      <c r="C270" s="144" t="s">
        <v>46</v>
      </c>
      <c r="D270" s="134" t="s">
        <v>379</v>
      </c>
      <c r="E270" s="144">
        <v>100</v>
      </c>
      <c r="F270" s="144">
        <v>100</v>
      </c>
      <c r="G270" s="144">
        <f t="shared" si="10"/>
        <v>200</v>
      </c>
      <c r="H270" s="144"/>
      <c r="I270" s="144"/>
      <c r="J270" s="291">
        <f t="shared" si="11"/>
        <v>0</v>
      </c>
      <c r="K270" s="284"/>
    </row>
    <row r="271" spans="1:11" ht="15.5" x14ac:dyDescent="0.35">
      <c r="A271" s="7" t="s">
        <v>51</v>
      </c>
      <c r="B271" s="158" t="s">
        <v>210</v>
      </c>
      <c r="C271" s="7" t="s">
        <v>46</v>
      </c>
      <c r="D271" s="204" t="s">
        <v>379</v>
      </c>
      <c r="E271" s="4">
        <v>25</v>
      </c>
      <c r="F271" s="4">
        <v>16.61</v>
      </c>
      <c r="G271" s="288">
        <f t="shared" si="10"/>
        <v>41.61</v>
      </c>
      <c r="H271" s="11"/>
      <c r="I271" s="11"/>
      <c r="J271" s="292">
        <f t="shared" si="11"/>
        <v>0</v>
      </c>
      <c r="K271" s="284"/>
    </row>
    <row r="272" spans="1:11" ht="15.5" x14ac:dyDescent="0.35">
      <c r="A272" s="142" t="s">
        <v>50</v>
      </c>
      <c r="B272" s="142" t="s">
        <v>174</v>
      </c>
      <c r="C272" s="142" t="s">
        <v>46</v>
      </c>
      <c r="D272" s="149" t="s">
        <v>379</v>
      </c>
      <c r="E272" s="11">
        <v>100</v>
      </c>
      <c r="F272" s="11">
        <v>100</v>
      </c>
      <c r="G272" s="25">
        <f t="shared" si="10"/>
        <v>200</v>
      </c>
      <c r="H272" s="11"/>
      <c r="I272" s="11"/>
      <c r="J272" s="293">
        <f t="shared" si="11"/>
        <v>0</v>
      </c>
      <c r="K272" s="284"/>
    </row>
    <row r="273" spans="1:11" ht="15.5" x14ac:dyDescent="0.35">
      <c r="A273" s="7" t="s">
        <v>49</v>
      </c>
      <c r="B273" s="159" t="s">
        <v>210</v>
      </c>
      <c r="C273" s="7" t="s">
        <v>46</v>
      </c>
      <c r="D273" s="204" t="s">
        <v>379</v>
      </c>
      <c r="E273" s="7">
        <v>100</v>
      </c>
      <c r="F273" s="7">
        <v>100</v>
      </c>
      <c r="G273" s="144">
        <f t="shared" si="10"/>
        <v>200</v>
      </c>
      <c r="H273" s="11"/>
      <c r="I273" s="11"/>
      <c r="J273" s="291">
        <f t="shared" si="11"/>
        <v>0</v>
      </c>
      <c r="K273" s="284">
        <v>6</v>
      </c>
    </row>
    <row r="274" spans="1:11" ht="15.5" x14ac:dyDescent="0.35">
      <c r="A274" s="7"/>
      <c r="B274" s="159"/>
      <c r="C274" s="7"/>
      <c r="D274" s="204"/>
      <c r="E274" s="7"/>
      <c r="F274" s="7"/>
      <c r="G274" s="144"/>
      <c r="H274" s="11"/>
      <c r="I274" s="11"/>
      <c r="J274" s="291"/>
      <c r="K274" s="284"/>
    </row>
    <row r="275" spans="1:11" ht="15.5" x14ac:dyDescent="0.35">
      <c r="A275" s="224" t="s">
        <v>57</v>
      </c>
      <c r="B275" s="258" t="s">
        <v>208</v>
      </c>
      <c r="C275" s="224" t="s">
        <v>46</v>
      </c>
      <c r="D275" s="145" t="s">
        <v>406</v>
      </c>
      <c r="E275" s="224">
        <v>100</v>
      </c>
      <c r="F275" s="224">
        <v>36.478000000000002</v>
      </c>
      <c r="G275" s="246">
        <f>SUM(E275:F275)</f>
        <v>136.47800000000001</v>
      </c>
      <c r="H275" s="259"/>
      <c r="I275" s="259"/>
      <c r="J275" s="249">
        <f>SUM(H275:I275)</f>
        <v>0</v>
      </c>
      <c r="K275" s="284"/>
    </row>
    <row r="276" spans="1:11" ht="15.5" x14ac:dyDescent="0.35">
      <c r="A276" s="7" t="s">
        <v>51</v>
      </c>
      <c r="B276" s="158" t="s">
        <v>208</v>
      </c>
      <c r="C276" s="7" t="s">
        <v>46</v>
      </c>
      <c r="D276" s="204" t="s">
        <v>406</v>
      </c>
      <c r="E276" s="4">
        <v>18.37</v>
      </c>
      <c r="F276" s="4">
        <v>18.760000000000002</v>
      </c>
      <c r="G276" s="288">
        <f>SUM(E276:F276)</f>
        <v>37.130000000000003</v>
      </c>
      <c r="H276" s="11"/>
      <c r="I276" s="11"/>
      <c r="J276" s="292">
        <f>SUM(H276:I276)</f>
        <v>0</v>
      </c>
      <c r="K276" s="284"/>
    </row>
    <row r="277" spans="1:11" ht="15.5" x14ac:dyDescent="0.35">
      <c r="A277" s="7" t="s">
        <v>49</v>
      </c>
      <c r="B277" s="159" t="s">
        <v>208</v>
      </c>
      <c r="C277" s="7" t="s">
        <v>46</v>
      </c>
      <c r="D277" s="204" t="s">
        <v>406</v>
      </c>
      <c r="E277" s="7">
        <v>100</v>
      </c>
      <c r="F277" s="7">
        <v>31.93</v>
      </c>
      <c r="G277" s="144">
        <f>SUM(E277:F277)</f>
        <v>131.93</v>
      </c>
      <c r="H277" s="11"/>
      <c r="I277" s="11"/>
      <c r="J277" s="291">
        <f>SUM(H277:I277)</f>
        <v>0</v>
      </c>
      <c r="K277" s="284"/>
    </row>
    <row r="278" spans="1:11" ht="15.5" x14ac:dyDescent="0.35">
      <c r="A278" s="7"/>
      <c r="B278" s="159"/>
      <c r="C278" s="7"/>
      <c r="D278" s="204"/>
      <c r="E278" s="7"/>
      <c r="F278" s="7"/>
      <c r="G278" s="144"/>
      <c r="H278" s="11"/>
      <c r="I278" s="11"/>
      <c r="J278" s="291"/>
      <c r="K278" s="284"/>
    </row>
    <row r="279" spans="1:11" ht="15.5" x14ac:dyDescent="0.35">
      <c r="A279" s="224" t="s">
        <v>57</v>
      </c>
      <c r="B279" s="258" t="s">
        <v>208</v>
      </c>
      <c r="C279" s="224" t="s">
        <v>46</v>
      </c>
      <c r="D279" s="145" t="s">
        <v>407</v>
      </c>
      <c r="E279" s="224">
        <v>16.611000000000001</v>
      </c>
      <c r="F279" s="224">
        <v>16.341999999999999</v>
      </c>
      <c r="G279" s="246">
        <f>SUM(E279:F279)</f>
        <v>32.953000000000003</v>
      </c>
      <c r="H279" s="257">
        <v>7</v>
      </c>
      <c r="I279" s="257">
        <v>8</v>
      </c>
      <c r="J279" s="249">
        <f>SUM(H279:I279)</f>
        <v>15</v>
      </c>
      <c r="K279" s="284"/>
    </row>
    <row r="280" spans="1:11" ht="15.5" x14ac:dyDescent="0.35">
      <c r="A280" s="7" t="s">
        <v>51</v>
      </c>
      <c r="B280" s="158" t="s">
        <v>208</v>
      </c>
      <c r="C280" s="7" t="s">
        <v>46</v>
      </c>
      <c r="D280" s="204" t="s">
        <v>407</v>
      </c>
      <c r="E280" s="4">
        <v>22.5</v>
      </c>
      <c r="F280" s="4">
        <v>10.89</v>
      </c>
      <c r="G280" s="288">
        <f>SUM(E280:F280)</f>
        <v>33.39</v>
      </c>
      <c r="H280" s="11"/>
      <c r="I280" s="173">
        <v>9</v>
      </c>
      <c r="J280" s="292">
        <f>SUM(H280:I280)</f>
        <v>9</v>
      </c>
      <c r="K280" s="284"/>
    </row>
    <row r="281" spans="1:11" ht="15.5" x14ac:dyDescent="0.35">
      <c r="A281" s="7"/>
      <c r="B281" s="158"/>
      <c r="C281" s="7"/>
      <c r="D281" s="204"/>
      <c r="E281" s="4"/>
      <c r="F281" s="4"/>
      <c r="G281" s="288"/>
      <c r="H281" s="11"/>
      <c r="I281" s="173"/>
      <c r="J281" s="292">
        <f>SUM(J279:J280)</f>
        <v>24</v>
      </c>
      <c r="K281" s="284">
        <v>24</v>
      </c>
    </row>
    <row r="282" spans="1:11" ht="15.5" x14ac:dyDescent="0.35">
      <c r="A282" s="224" t="s">
        <v>57</v>
      </c>
      <c r="B282" s="258" t="s">
        <v>208</v>
      </c>
      <c r="C282" s="224" t="s">
        <v>46</v>
      </c>
      <c r="D282" s="145" t="s">
        <v>380</v>
      </c>
      <c r="E282" s="224">
        <v>18.053000000000001</v>
      </c>
      <c r="F282" s="224">
        <v>17.742999999999999</v>
      </c>
      <c r="G282" s="246">
        <f>SUM(E282:F282)</f>
        <v>35.795999999999999</v>
      </c>
      <c r="H282" s="259"/>
      <c r="I282" s="259"/>
      <c r="J282" s="249">
        <f>SUM(H282:I282)</f>
        <v>0</v>
      </c>
      <c r="K282" s="284"/>
    </row>
    <row r="283" spans="1:11" ht="15.5" x14ac:dyDescent="0.35">
      <c r="A283" s="7" t="s">
        <v>168</v>
      </c>
      <c r="B283" s="158" t="s">
        <v>208</v>
      </c>
      <c r="C283" s="4" t="s">
        <v>46</v>
      </c>
      <c r="D283" s="204" t="s">
        <v>380</v>
      </c>
      <c r="E283" s="4">
        <v>100</v>
      </c>
      <c r="F283" s="4">
        <v>100</v>
      </c>
      <c r="G283" s="288">
        <f>SUM(E283:F283)</f>
        <v>200</v>
      </c>
      <c r="H283" s="11"/>
      <c r="I283" s="11"/>
      <c r="J283" s="292">
        <f>SUM(H283:I283)</f>
        <v>0</v>
      </c>
      <c r="K283" s="284"/>
    </row>
    <row r="284" spans="1:11" ht="15.5" x14ac:dyDescent="0.35">
      <c r="A284" s="7" t="s">
        <v>51</v>
      </c>
      <c r="B284" s="158" t="s">
        <v>208</v>
      </c>
      <c r="C284" s="7" t="s">
        <v>46</v>
      </c>
      <c r="D284" s="204" t="s">
        <v>380</v>
      </c>
      <c r="E284" s="4">
        <v>18.41</v>
      </c>
      <c r="F284" s="4">
        <v>16.440000000000001</v>
      </c>
      <c r="G284" s="288">
        <f>SUM(E284:F284)</f>
        <v>34.85</v>
      </c>
      <c r="H284" s="11"/>
      <c r="I284" s="11"/>
      <c r="J284" s="292">
        <f>SUM(H284:I284)</f>
        <v>0</v>
      </c>
      <c r="K284" s="284"/>
    </row>
    <row r="285" spans="1:11" ht="15.5" x14ac:dyDescent="0.35">
      <c r="A285" s="7" t="s">
        <v>49</v>
      </c>
      <c r="B285" s="159" t="s">
        <v>208</v>
      </c>
      <c r="C285" s="7" t="s">
        <v>46</v>
      </c>
      <c r="D285" s="204" t="s">
        <v>380</v>
      </c>
      <c r="E285" s="7">
        <v>25.468</v>
      </c>
      <c r="F285" s="7">
        <v>25.766999999999999</v>
      </c>
      <c r="G285" s="144">
        <f>SUM(E285:F285)</f>
        <v>51.234999999999999</v>
      </c>
      <c r="H285" s="11"/>
      <c r="I285" s="11"/>
      <c r="J285" s="291">
        <f>SUM(H285:I285)</f>
        <v>0</v>
      </c>
      <c r="K285" s="284"/>
    </row>
    <row r="286" spans="1:11" ht="15.5" x14ac:dyDescent="0.35">
      <c r="A286" s="7"/>
      <c r="B286" s="159"/>
      <c r="C286" s="7"/>
      <c r="D286" s="204"/>
      <c r="E286" s="7"/>
      <c r="F286" s="7"/>
      <c r="G286" s="144"/>
      <c r="H286" s="11"/>
      <c r="I286" s="11"/>
      <c r="J286" s="291"/>
      <c r="K286" s="284"/>
    </row>
    <row r="287" spans="1:11" ht="15.5" x14ac:dyDescent="0.35">
      <c r="A287" s="224" t="s">
        <v>57</v>
      </c>
      <c r="B287" s="258" t="s">
        <v>208</v>
      </c>
      <c r="C287" s="224" t="s">
        <v>46</v>
      </c>
      <c r="D287" s="145" t="s">
        <v>408</v>
      </c>
      <c r="E287" s="224">
        <v>18.152000000000001</v>
      </c>
      <c r="F287" s="224">
        <v>17.427</v>
      </c>
      <c r="G287" s="246">
        <f>SUM(E287:F287)</f>
        <v>35.579000000000001</v>
      </c>
      <c r="H287" s="259"/>
      <c r="I287" s="259"/>
      <c r="J287" s="249">
        <f>SUM(H287:I287)</f>
        <v>0</v>
      </c>
      <c r="K287" s="284"/>
    </row>
    <row r="288" spans="1:11" ht="15.5" x14ac:dyDescent="0.35">
      <c r="A288" s="7" t="s">
        <v>51</v>
      </c>
      <c r="B288" s="158" t="s">
        <v>208</v>
      </c>
      <c r="C288" s="7" t="s">
        <v>46</v>
      </c>
      <c r="D288" s="204" t="s">
        <v>408</v>
      </c>
      <c r="E288" s="4">
        <v>100</v>
      </c>
      <c r="F288" s="4">
        <v>19.77</v>
      </c>
      <c r="G288" s="288">
        <f>SUM(E288:F288)</f>
        <v>119.77</v>
      </c>
      <c r="H288" s="11"/>
      <c r="I288" s="11"/>
      <c r="J288" s="292">
        <f>SUM(H288:I288)</f>
        <v>0</v>
      </c>
      <c r="K288" s="284"/>
    </row>
    <row r="289" spans="1:11" ht="15.5" x14ac:dyDescent="0.35">
      <c r="A289" s="7"/>
      <c r="B289" s="158"/>
      <c r="C289" s="7"/>
      <c r="D289" s="204"/>
      <c r="E289" s="4"/>
      <c r="F289" s="4"/>
      <c r="G289" s="288"/>
      <c r="H289" s="11"/>
      <c r="I289" s="11"/>
      <c r="J289" s="292"/>
      <c r="K289" s="284"/>
    </row>
    <row r="290" spans="1:11" ht="15.5" x14ac:dyDescent="0.35">
      <c r="A290" s="7" t="s">
        <v>51</v>
      </c>
      <c r="B290" s="158" t="s">
        <v>208</v>
      </c>
      <c r="C290" s="7" t="s">
        <v>46</v>
      </c>
      <c r="D290" s="204" t="s">
        <v>424</v>
      </c>
      <c r="E290" s="4">
        <v>100</v>
      </c>
      <c r="F290" s="4">
        <v>17.25</v>
      </c>
      <c r="G290" s="288">
        <f>SUM(E290:F290)</f>
        <v>117.25</v>
      </c>
      <c r="H290" s="11"/>
      <c r="I290" s="11"/>
      <c r="J290" s="292">
        <f>SUM(H290:I290)</f>
        <v>0</v>
      </c>
      <c r="K290" s="284"/>
    </row>
    <row r="291" spans="1:11" ht="15.5" x14ac:dyDescent="0.35">
      <c r="A291" s="224" t="s">
        <v>57</v>
      </c>
      <c r="B291" s="258" t="s">
        <v>208</v>
      </c>
      <c r="C291" s="224" t="s">
        <v>46</v>
      </c>
      <c r="D291" s="145" t="s">
        <v>409</v>
      </c>
      <c r="E291" s="224">
        <v>16.983000000000001</v>
      </c>
      <c r="F291" s="224">
        <v>16.998000000000001</v>
      </c>
      <c r="G291" s="246">
        <f>SUM(E291:F291)</f>
        <v>33.981000000000002</v>
      </c>
      <c r="H291" s="259"/>
      <c r="I291" s="257">
        <v>1</v>
      </c>
      <c r="J291" s="249">
        <f>SUM(H291:I291)</f>
        <v>1</v>
      </c>
      <c r="K291" s="284"/>
    </row>
    <row r="292" spans="1:11" x14ac:dyDescent="0.35">
      <c r="A292" s="144" t="s">
        <v>77</v>
      </c>
      <c r="B292" s="144" t="s">
        <v>171</v>
      </c>
      <c r="C292" s="144" t="s">
        <v>46</v>
      </c>
      <c r="D292" s="134" t="s">
        <v>397</v>
      </c>
      <c r="E292" s="144">
        <v>100</v>
      </c>
      <c r="F292" s="144">
        <v>100</v>
      </c>
      <c r="G292" s="144">
        <f>SUM(E292:F292)</f>
        <v>200</v>
      </c>
      <c r="H292" s="144"/>
      <c r="I292" s="144"/>
      <c r="J292" s="291">
        <f>SUM(H292:I292)</f>
        <v>0</v>
      </c>
      <c r="K292" s="284">
        <v>1</v>
      </c>
    </row>
    <row r="293" spans="1:11" x14ac:dyDescent="0.35">
      <c r="A293" s="144"/>
      <c r="B293" s="144"/>
      <c r="C293" s="144"/>
      <c r="D293" s="134"/>
      <c r="E293" s="144"/>
      <c r="F293" s="144"/>
      <c r="G293" s="144"/>
      <c r="H293" s="144"/>
      <c r="I293" s="144"/>
      <c r="J293" s="291"/>
      <c r="K293" s="284"/>
    </row>
    <row r="294" spans="1:11" ht="15.5" x14ac:dyDescent="0.35">
      <c r="A294" s="224" t="s">
        <v>57</v>
      </c>
      <c r="B294" s="258" t="s">
        <v>208</v>
      </c>
      <c r="C294" s="224" t="s">
        <v>46</v>
      </c>
      <c r="D294" s="145" t="s">
        <v>410</v>
      </c>
      <c r="E294" s="224">
        <v>100</v>
      </c>
      <c r="F294" s="224">
        <v>23.742000000000001</v>
      </c>
      <c r="G294" s="246">
        <f>SUM(E294:F294)</f>
        <v>123.742</v>
      </c>
      <c r="H294" s="259"/>
      <c r="I294" s="259"/>
      <c r="J294" s="249">
        <f>SUM(H294:I294)</f>
        <v>0</v>
      </c>
      <c r="K294" s="284"/>
    </row>
    <row r="295" spans="1:11" ht="15.5" x14ac:dyDescent="0.35">
      <c r="A295" s="142" t="s">
        <v>51</v>
      </c>
      <c r="B295" s="158" t="s">
        <v>208</v>
      </c>
      <c r="C295" s="7" t="s">
        <v>46</v>
      </c>
      <c r="D295" s="204" t="s">
        <v>410</v>
      </c>
      <c r="E295" s="4">
        <v>11.63</v>
      </c>
      <c r="F295" s="4">
        <v>17.809999999999999</v>
      </c>
      <c r="G295" s="288">
        <f>SUM(E295:F295)</f>
        <v>29.439999999999998</v>
      </c>
      <c r="H295" s="173">
        <v>10</v>
      </c>
      <c r="I295" s="11"/>
      <c r="J295" s="292">
        <f>SUM(H295:I295)</f>
        <v>10</v>
      </c>
      <c r="K295" s="284"/>
    </row>
    <row r="296" spans="1:11" ht="15.5" x14ac:dyDescent="0.35">
      <c r="A296" s="7" t="s">
        <v>49</v>
      </c>
      <c r="B296" s="159" t="s">
        <v>208</v>
      </c>
      <c r="C296" s="7" t="s">
        <v>46</v>
      </c>
      <c r="D296" s="204" t="s">
        <v>410</v>
      </c>
      <c r="E296" s="7">
        <v>42.253999999999998</v>
      </c>
      <c r="F296" s="7">
        <v>31.143000000000001</v>
      </c>
      <c r="G296" s="144">
        <f>SUM(E296:F296)</f>
        <v>73.396999999999991</v>
      </c>
      <c r="H296" s="11"/>
      <c r="I296" s="11"/>
      <c r="J296" s="291">
        <f>SUM(H296:I296)</f>
        <v>0</v>
      </c>
      <c r="K296" s="284">
        <v>10</v>
      </c>
    </row>
    <row r="297" spans="1:11" ht="15.5" x14ac:dyDescent="0.35">
      <c r="A297" s="7"/>
      <c r="B297" s="159"/>
      <c r="C297" s="7"/>
      <c r="D297" s="204"/>
      <c r="E297" s="7"/>
      <c r="F297" s="7"/>
      <c r="G297" s="144"/>
      <c r="H297" s="11"/>
      <c r="I297" s="11"/>
      <c r="J297" s="291"/>
      <c r="K297" s="284"/>
    </row>
    <row r="298" spans="1:11" ht="15.5" x14ac:dyDescent="0.35">
      <c r="A298" s="224" t="s">
        <v>57</v>
      </c>
      <c r="B298" s="258" t="s">
        <v>207</v>
      </c>
      <c r="C298" s="224" t="s">
        <v>46</v>
      </c>
      <c r="D298" s="145" t="s">
        <v>381</v>
      </c>
      <c r="E298" s="224">
        <v>18.753</v>
      </c>
      <c r="F298" s="224">
        <v>18.471</v>
      </c>
      <c r="G298" s="246">
        <f>SUM(E298:F298)</f>
        <v>37.224000000000004</v>
      </c>
      <c r="H298" s="259"/>
      <c r="I298" s="259"/>
      <c r="J298" s="249">
        <f>SUM(H298:I298)</f>
        <v>0</v>
      </c>
      <c r="K298" s="284"/>
    </row>
    <row r="299" spans="1:11" ht="15.5" x14ac:dyDescent="0.35">
      <c r="A299" s="7" t="s">
        <v>168</v>
      </c>
      <c r="B299" s="158" t="s">
        <v>207</v>
      </c>
      <c r="C299" s="4" t="s">
        <v>46</v>
      </c>
      <c r="D299" s="204" t="s">
        <v>381</v>
      </c>
      <c r="E299" s="4">
        <v>7.29</v>
      </c>
      <c r="F299" s="4">
        <v>21.68</v>
      </c>
      <c r="G299" s="288">
        <f>SUM(E299:F299)</f>
        <v>28.97</v>
      </c>
      <c r="H299" s="173">
        <v>7</v>
      </c>
      <c r="I299" s="173">
        <v>3</v>
      </c>
      <c r="J299" s="292">
        <f>SUM(H299:I299)</f>
        <v>10</v>
      </c>
      <c r="K299" s="284"/>
    </row>
    <row r="300" spans="1:11" x14ac:dyDescent="0.35">
      <c r="A300" s="144" t="s">
        <v>77</v>
      </c>
      <c r="B300" s="144" t="s">
        <v>174</v>
      </c>
      <c r="C300" s="144" t="s">
        <v>46</v>
      </c>
      <c r="D300" s="134" t="s">
        <v>381</v>
      </c>
      <c r="E300" s="25">
        <v>100</v>
      </c>
      <c r="F300" s="25">
        <v>100</v>
      </c>
      <c r="G300" s="25">
        <f>SUM(E300:F300)</f>
        <v>200</v>
      </c>
      <c r="H300" s="25"/>
      <c r="I300" s="25"/>
      <c r="J300" s="293">
        <f>SUM(H300:I300)</f>
        <v>0</v>
      </c>
      <c r="K300" s="284"/>
    </row>
    <row r="301" spans="1:11" ht="15.5" x14ac:dyDescent="0.35">
      <c r="A301" s="7" t="s">
        <v>51</v>
      </c>
      <c r="B301" s="158" t="s">
        <v>207</v>
      </c>
      <c r="C301" s="7" t="s">
        <v>46</v>
      </c>
      <c r="D301" s="204" t="s">
        <v>381</v>
      </c>
      <c r="E301" s="4">
        <v>26.57</v>
      </c>
      <c r="F301" s="4">
        <v>24.74</v>
      </c>
      <c r="G301" s="288">
        <f>SUM(E301:F301)</f>
        <v>51.31</v>
      </c>
      <c r="H301" s="11"/>
      <c r="I301" s="11"/>
      <c r="J301" s="292">
        <f>SUM(H301:I301)</f>
        <v>0</v>
      </c>
      <c r="K301" s="284"/>
    </row>
    <row r="302" spans="1:11" ht="15.5" x14ac:dyDescent="0.35">
      <c r="A302" s="7" t="s">
        <v>49</v>
      </c>
      <c r="B302" s="159" t="s">
        <v>207</v>
      </c>
      <c r="C302" s="7" t="s">
        <v>46</v>
      </c>
      <c r="D302" s="204" t="s">
        <v>381</v>
      </c>
      <c r="E302" s="7">
        <v>30.574999999999999</v>
      </c>
      <c r="F302" s="7">
        <v>27.844000000000001</v>
      </c>
      <c r="G302" s="144">
        <f>SUM(E302:F302)</f>
        <v>58.418999999999997</v>
      </c>
      <c r="H302" s="11"/>
      <c r="I302" s="11"/>
      <c r="J302" s="291">
        <f>SUM(H302:I302)</f>
        <v>0</v>
      </c>
      <c r="K302" s="284">
        <v>10</v>
      </c>
    </row>
    <row r="303" spans="1:11" ht="15.5" x14ac:dyDescent="0.35">
      <c r="A303" s="7"/>
      <c r="B303" s="159"/>
      <c r="C303" s="7"/>
      <c r="D303" s="204"/>
      <c r="E303" s="7"/>
      <c r="F303" s="7"/>
      <c r="G303" s="144"/>
      <c r="H303" s="11"/>
      <c r="I303" s="11"/>
      <c r="J303" s="291"/>
      <c r="K303" s="284"/>
    </row>
    <row r="304" spans="1:11" ht="15.5" x14ac:dyDescent="0.35">
      <c r="A304" s="224" t="s">
        <v>57</v>
      </c>
      <c r="B304" s="258" t="s">
        <v>208</v>
      </c>
      <c r="C304" s="224" t="s">
        <v>46</v>
      </c>
      <c r="D304" s="145" t="s">
        <v>382</v>
      </c>
      <c r="E304" s="224">
        <v>16.814</v>
      </c>
      <c r="F304" s="224">
        <v>16.827999999999999</v>
      </c>
      <c r="G304" s="246">
        <f>SUM(E304:F304)</f>
        <v>33.641999999999996</v>
      </c>
      <c r="H304" s="257">
        <v>2</v>
      </c>
      <c r="I304" s="257">
        <v>2</v>
      </c>
      <c r="J304" s="249">
        <f>SUM(H304:I304)</f>
        <v>4</v>
      </c>
      <c r="K304" s="284"/>
    </row>
    <row r="305" spans="1:11" ht="15.5" x14ac:dyDescent="0.35">
      <c r="A305" s="7" t="s">
        <v>168</v>
      </c>
      <c r="B305" s="158" t="s">
        <v>208</v>
      </c>
      <c r="C305" s="4" t="s">
        <v>46</v>
      </c>
      <c r="D305" s="204" t="s">
        <v>382</v>
      </c>
      <c r="E305" s="4">
        <v>4.5</v>
      </c>
      <c r="F305" s="4">
        <v>100</v>
      </c>
      <c r="G305" s="288">
        <f>SUM(E305:F305)</f>
        <v>104.5</v>
      </c>
      <c r="H305" s="173">
        <v>10</v>
      </c>
      <c r="I305" s="11"/>
      <c r="J305" s="292">
        <f>SUM(H305:I305)</f>
        <v>10</v>
      </c>
      <c r="K305" s="284"/>
    </row>
    <row r="306" spans="1:11" ht="15.5" x14ac:dyDescent="0.35">
      <c r="A306" s="7" t="s">
        <v>51</v>
      </c>
      <c r="B306" s="158" t="s">
        <v>208</v>
      </c>
      <c r="C306" s="7" t="s">
        <v>46</v>
      </c>
      <c r="D306" s="204" t="s">
        <v>382</v>
      </c>
      <c r="E306" s="4">
        <v>100</v>
      </c>
      <c r="F306" s="4">
        <v>100</v>
      </c>
      <c r="G306" s="288">
        <f>SUM(E306:F306)</f>
        <v>200</v>
      </c>
      <c r="H306" s="11"/>
      <c r="I306" s="11"/>
      <c r="J306" s="292">
        <f>SUM(H306:I306)</f>
        <v>0</v>
      </c>
      <c r="K306" s="284"/>
    </row>
    <row r="307" spans="1:11" ht="15.5" x14ac:dyDescent="0.35">
      <c r="A307" s="142" t="s">
        <v>50</v>
      </c>
      <c r="B307" s="142" t="s">
        <v>171</v>
      </c>
      <c r="C307" s="142" t="s">
        <v>46</v>
      </c>
      <c r="D307" s="149" t="s">
        <v>382</v>
      </c>
      <c r="E307" s="11">
        <v>100</v>
      </c>
      <c r="F307" s="11">
        <v>100</v>
      </c>
      <c r="G307" s="25">
        <f>SUM(E307:F307)</f>
        <v>200</v>
      </c>
      <c r="H307" s="11"/>
      <c r="I307" s="11"/>
      <c r="J307" s="293">
        <f>SUM(H307:I307)</f>
        <v>0</v>
      </c>
      <c r="K307" s="284"/>
    </row>
    <row r="308" spans="1:11" ht="15.5" x14ac:dyDescent="0.35">
      <c r="A308" s="7" t="s">
        <v>49</v>
      </c>
      <c r="B308" s="159" t="s">
        <v>208</v>
      </c>
      <c r="C308" s="7" t="s">
        <v>46</v>
      </c>
      <c r="D308" s="204" t="s">
        <v>382</v>
      </c>
      <c r="E308" s="7">
        <v>23.576000000000001</v>
      </c>
      <c r="F308" s="7">
        <v>22.538</v>
      </c>
      <c r="G308" s="144">
        <f>SUM(E308:F308)</f>
        <v>46.114000000000004</v>
      </c>
      <c r="H308" s="173">
        <v>5</v>
      </c>
      <c r="I308" s="173">
        <v>8</v>
      </c>
      <c r="J308" s="291">
        <f>SUM(H308:I308)</f>
        <v>13</v>
      </c>
      <c r="K308" s="284">
        <v>27</v>
      </c>
    </row>
    <row r="309" spans="1:11" ht="15.5" x14ac:dyDescent="0.35">
      <c r="A309" s="7"/>
      <c r="B309" s="159"/>
      <c r="C309" s="7"/>
      <c r="D309" s="204"/>
      <c r="E309" s="7"/>
      <c r="F309" s="7"/>
      <c r="G309" s="144"/>
      <c r="H309" s="173"/>
      <c r="I309" s="173"/>
      <c r="J309" s="291">
        <f>SUM(J304:J308)</f>
        <v>27</v>
      </c>
      <c r="K309" s="284"/>
    </row>
    <row r="310" spans="1:11" ht="15.5" x14ac:dyDescent="0.35">
      <c r="A310" s="7" t="s">
        <v>51</v>
      </c>
      <c r="B310" s="158" t="s">
        <v>208</v>
      </c>
      <c r="C310" s="7" t="s">
        <v>46</v>
      </c>
      <c r="D310" s="204" t="s">
        <v>425</v>
      </c>
      <c r="E310" s="4">
        <v>19.329999999999998</v>
      </c>
      <c r="F310" s="4">
        <v>17.53</v>
      </c>
      <c r="G310" s="288">
        <f>SUM(E310:F310)</f>
        <v>36.86</v>
      </c>
      <c r="H310" s="11"/>
      <c r="I310" s="11"/>
      <c r="J310" s="292">
        <f>SUM(H310:I310)</f>
        <v>0</v>
      </c>
      <c r="K310" s="284"/>
    </row>
    <row r="311" spans="1:11" ht="15.5" x14ac:dyDescent="0.35">
      <c r="A311" s="224" t="s">
        <v>57</v>
      </c>
      <c r="B311" s="258" t="s">
        <v>208</v>
      </c>
      <c r="C311" s="224" t="s">
        <v>46</v>
      </c>
      <c r="D311" s="145" t="s">
        <v>411</v>
      </c>
      <c r="E311" s="224">
        <v>22.491</v>
      </c>
      <c r="F311" s="224">
        <v>17.943999999999999</v>
      </c>
      <c r="G311" s="246">
        <f>SUM(E311:F311)</f>
        <v>40.435000000000002</v>
      </c>
      <c r="H311" s="259"/>
      <c r="I311" s="259"/>
      <c r="J311" s="249">
        <f>SUM(H311:I311)</f>
        <v>0</v>
      </c>
      <c r="K311" s="284"/>
    </row>
    <row r="312" spans="1:11" ht="15.5" x14ac:dyDescent="0.35">
      <c r="A312" s="224"/>
      <c r="B312" s="258"/>
      <c r="C312" s="224"/>
      <c r="D312" s="145"/>
      <c r="E312" s="224"/>
      <c r="F312" s="224"/>
      <c r="G312" s="246"/>
      <c r="H312" s="259"/>
      <c r="I312" s="259"/>
      <c r="J312" s="249"/>
      <c r="K312" s="284"/>
    </row>
    <row r="313" spans="1:11" ht="15.5" x14ac:dyDescent="0.35">
      <c r="A313" s="7" t="s">
        <v>168</v>
      </c>
      <c r="B313" s="158" t="s">
        <v>388</v>
      </c>
      <c r="C313" s="4" t="s">
        <v>46</v>
      </c>
      <c r="D313" s="204" t="s">
        <v>383</v>
      </c>
      <c r="E313" s="4">
        <v>100</v>
      </c>
      <c r="F313" s="4">
        <v>5.0599999999999996</v>
      </c>
      <c r="G313" s="288">
        <f>SUM(E313:F313)</f>
        <v>105.06</v>
      </c>
      <c r="H313" s="11"/>
      <c r="I313" s="173">
        <v>7</v>
      </c>
      <c r="J313" s="292">
        <f>SUM(H313:I313)</f>
        <v>7</v>
      </c>
      <c r="K313" s="284"/>
    </row>
    <row r="314" spans="1:11" ht="15.5" x14ac:dyDescent="0.35">
      <c r="A314" s="7"/>
      <c r="B314" s="158"/>
      <c r="C314" s="4"/>
      <c r="D314" s="204"/>
      <c r="E314" s="4"/>
      <c r="F314" s="4"/>
      <c r="G314" s="288"/>
      <c r="H314" s="11"/>
      <c r="I314" s="173"/>
      <c r="J314" s="292"/>
      <c r="K314" s="284"/>
    </row>
    <row r="315" spans="1:11" ht="15.5" x14ac:dyDescent="0.35">
      <c r="A315" s="224" t="s">
        <v>57</v>
      </c>
      <c r="B315" s="258" t="s">
        <v>207</v>
      </c>
      <c r="C315" s="224" t="s">
        <v>46</v>
      </c>
      <c r="D315" s="145" t="s">
        <v>384</v>
      </c>
      <c r="E315" s="224">
        <v>22.8</v>
      </c>
      <c r="F315" s="224">
        <v>16.766999999999999</v>
      </c>
      <c r="G315" s="246">
        <f>SUM(E315:F315)</f>
        <v>39.567</v>
      </c>
      <c r="H315" s="259"/>
      <c r="I315" s="257">
        <v>3</v>
      </c>
      <c r="J315" s="249">
        <f>SUM(H315:I315)</f>
        <v>3</v>
      </c>
      <c r="K315" s="284"/>
    </row>
    <row r="316" spans="1:11" ht="15.5" x14ac:dyDescent="0.35">
      <c r="A316" s="7" t="s">
        <v>168</v>
      </c>
      <c r="B316" s="158" t="s">
        <v>207</v>
      </c>
      <c r="C316" s="4" t="s">
        <v>46</v>
      </c>
      <c r="D316" s="204" t="s">
        <v>384</v>
      </c>
      <c r="E316" s="4">
        <v>14.44</v>
      </c>
      <c r="F316" s="4">
        <v>100</v>
      </c>
      <c r="G316" s="288">
        <f>SUM(E316:F316)</f>
        <v>114.44</v>
      </c>
      <c r="H316" s="173">
        <v>5</v>
      </c>
      <c r="I316" s="11"/>
      <c r="J316" s="292">
        <f>SUM(H316:I316)</f>
        <v>5</v>
      </c>
      <c r="K316" s="284"/>
    </row>
    <row r="317" spans="1:11" ht="15.5" x14ac:dyDescent="0.35">
      <c r="A317" s="7" t="s">
        <v>51</v>
      </c>
      <c r="B317" s="158" t="s">
        <v>207</v>
      </c>
      <c r="C317" s="7" t="s">
        <v>46</v>
      </c>
      <c r="D317" s="204" t="s">
        <v>384</v>
      </c>
      <c r="E317" s="4">
        <v>100</v>
      </c>
      <c r="F317" s="4">
        <v>17.68</v>
      </c>
      <c r="G317" s="288">
        <f>SUM(E317:F317)</f>
        <v>117.68</v>
      </c>
      <c r="H317" s="11"/>
      <c r="I317" s="11"/>
      <c r="J317" s="292">
        <f>SUM(H317:I317)</f>
        <v>0</v>
      </c>
      <c r="K317" s="284"/>
    </row>
    <row r="318" spans="1:11" ht="15.5" x14ac:dyDescent="0.35">
      <c r="A318" s="142" t="s">
        <v>50</v>
      </c>
      <c r="B318" s="142" t="s">
        <v>172</v>
      </c>
      <c r="C318" s="142" t="s">
        <v>46</v>
      </c>
      <c r="D318" s="149" t="s">
        <v>384</v>
      </c>
      <c r="E318" s="11">
        <v>24.3</v>
      </c>
      <c r="F318" s="11">
        <v>100</v>
      </c>
      <c r="G318" s="25">
        <f>SUM(E318:F318)</f>
        <v>124.3</v>
      </c>
      <c r="H318" s="173">
        <v>9</v>
      </c>
      <c r="I318" s="11"/>
      <c r="J318" s="293">
        <f>SUM(H318:I318)</f>
        <v>9</v>
      </c>
      <c r="K318" s="284"/>
    </row>
    <row r="319" spans="1:11" ht="15.5" x14ac:dyDescent="0.35">
      <c r="A319" s="7" t="s">
        <v>49</v>
      </c>
      <c r="B319" s="159" t="s">
        <v>207</v>
      </c>
      <c r="C319" s="7" t="s">
        <v>46</v>
      </c>
      <c r="D319" s="204" t="s">
        <v>384</v>
      </c>
      <c r="E319" s="7">
        <v>26.791</v>
      </c>
      <c r="F319" s="7">
        <v>26.553000000000001</v>
      </c>
      <c r="G319" s="144">
        <f>SUM(E319:F319)</f>
        <v>53.344000000000001</v>
      </c>
      <c r="H319" s="11"/>
      <c r="I319" s="11"/>
      <c r="J319" s="291">
        <f>SUM(H319:I319)</f>
        <v>0</v>
      </c>
      <c r="K319" s="284">
        <v>17</v>
      </c>
    </row>
    <row r="320" spans="1:11" ht="15.5" x14ac:dyDescent="0.35">
      <c r="A320" s="7"/>
      <c r="B320" s="159"/>
      <c r="C320" s="7"/>
      <c r="D320" s="204"/>
      <c r="E320" s="7"/>
      <c r="F320" s="7"/>
      <c r="G320" s="144"/>
      <c r="H320" s="11"/>
      <c r="I320" s="11"/>
      <c r="J320" s="291">
        <f>SUM(J315:J319)</f>
        <v>17</v>
      </c>
      <c r="K320" s="284"/>
    </row>
    <row r="321" spans="1:12" ht="15.5" x14ac:dyDescent="0.35">
      <c r="A321" s="224" t="s">
        <v>57</v>
      </c>
      <c r="B321" s="258" t="s">
        <v>207</v>
      </c>
      <c r="C321" s="224" t="s">
        <v>46</v>
      </c>
      <c r="D321" s="145" t="s">
        <v>412</v>
      </c>
      <c r="E321" s="224">
        <v>24.007000000000001</v>
      </c>
      <c r="F321" s="224">
        <v>18.216999999999999</v>
      </c>
      <c r="G321" s="246">
        <f>SUM(E321:F321)</f>
        <v>42.224000000000004</v>
      </c>
      <c r="H321" s="259"/>
      <c r="I321" s="259"/>
      <c r="J321" s="249">
        <f>SUM(H321:I321)</f>
        <v>0</v>
      </c>
      <c r="K321" s="284"/>
    </row>
    <row r="322" spans="1:12" ht="15.5" x14ac:dyDescent="0.35">
      <c r="A322" s="7" t="s">
        <v>49</v>
      </c>
      <c r="B322" s="159" t="s">
        <v>207</v>
      </c>
      <c r="C322" s="7" t="s">
        <v>46</v>
      </c>
      <c r="D322" s="204" t="s">
        <v>412</v>
      </c>
      <c r="E322" s="7">
        <v>31.154</v>
      </c>
      <c r="F322" s="7">
        <v>30.166</v>
      </c>
      <c r="G322" s="144">
        <f>SUM(E322:F322)</f>
        <v>61.32</v>
      </c>
      <c r="H322" s="11"/>
      <c r="I322" s="11"/>
      <c r="J322" s="291">
        <f>SUM(H322:I322)</f>
        <v>0</v>
      </c>
      <c r="K322" s="284"/>
    </row>
    <row r="323" spans="1:12" ht="15.5" x14ac:dyDescent="0.35">
      <c r="A323" s="7"/>
      <c r="B323" s="159"/>
      <c r="C323" s="7"/>
      <c r="D323" s="204"/>
      <c r="E323" s="7"/>
      <c r="F323" s="7"/>
      <c r="G323" s="144"/>
      <c r="H323" s="11"/>
      <c r="I323" s="11"/>
      <c r="J323" s="291"/>
      <c r="K323" s="284"/>
    </row>
    <row r="324" spans="1:12" ht="15.5" x14ac:dyDescent="0.35">
      <c r="A324" s="224" t="s">
        <v>57</v>
      </c>
      <c r="B324" s="258" t="s">
        <v>207</v>
      </c>
      <c r="C324" s="224" t="s">
        <v>46</v>
      </c>
      <c r="D324" s="145" t="s">
        <v>385</v>
      </c>
      <c r="E324" s="224">
        <v>17.896999999999998</v>
      </c>
      <c r="F324" s="224">
        <v>18.254999999999999</v>
      </c>
      <c r="G324" s="246">
        <f>SUM(E324:F324)</f>
        <v>36.152000000000001</v>
      </c>
      <c r="H324" s="259"/>
      <c r="I324" s="259"/>
      <c r="J324" s="249">
        <f>SUM(H324:I324)</f>
        <v>0</v>
      </c>
      <c r="K324" s="284"/>
    </row>
    <row r="325" spans="1:12" ht="15.5" x14ac:dyDescent="0.35">
      <c r="A325" s="7" t="s">
        <v>168</v>
      </c>
      <c r="B325" s="158" t="s">
        <v>207</v>
      </c>
      <c r="C325" s="4" t="s">
        <v>46</v>
      </c>
      <c r="D325" s="204" t="s">
        <v>385</v>
      </c>
      <c r="E325" s="4">
        <v>100</v>
      </c>
      <c r="F325" s="4">
        <v>100</v>
      </c>
      <c r="G325" s="288">
        <f>SUM(E325:F325)</f>
        <v>200</v>
      </c>
      <c r="H325" s="11"/>
      <c r="I325" s="11"/>
      <c r="J325" s="292">
        <f>SUM(H325:I325)</f>
        <v>0</v>
      </c>
      <c r="K325" s="284"/>
    </row>
    <row r="326" spans="1:12" ht="15.5" x14ac:dyDescent="0.35">
      <c r="A326" s="142" t="s">
        <v>51</v>
      </c>
      <c r="B326" s="158" t="s">
        <v>207</v>
      </c>
      <c r="C326" s="7" t="s">
        <v>46</v>
      </c>
      <c r="D326" s="204" t="s">
        <v>385</v>
      </c>
      <c r="E326" s="4">
        <v>15.02</v>
      </c>
      <c r="F326" s="4">
        <v>23.61</v>
      </c>
      <c r="G326" s="288">
        <f>SUM(E326:F326)</f>
        <v>38.629999999999995</v>
      </c>
      <c r="H326" s="11"/>
      <c r="I326" s="11"/>
      <c r="J326" s="292">
        <f>SUM(H326:I326)</f>
        <v>0</v>
      </c>
      <c r="K326" s="284"/>
    </row>
    <row r="327" spans="1:12" ht="15.5" x14ac:dyDescent="0.35">
      <c r="A327" s="7" t="s">
        <v>49</v>
      </c>
      <c r="B327" s="159" t="s">
        <v>207</v>
      </c>
      <c r="C327" s="7" t="s">
        <v>46</v>
      </c>
      <c r="D327" s="204" t="s">
        <v>385</v>
      </c>
      <c r="E327" s="7">
        <v>32.323</v>
      </c>
      <c r="F327" s="7">
        <v>100</v>
      </c>
      <c r="G327" s="144">
        <f>SUM(E327:F327)</f>
        <v>132.32300000000001</v>
      </c>
      <c r="H327" s="11"/>
      <c r="I327" s="11"/>
      <c r="J327" s="291">
        <f>SUM(H327:I327)</f>
        <v>0</v>
      </c>
      <c r="K327" s="284"/>
    </row>
    <row r="328" spans="1:12" ht="15.5" x14ac:dyDescent="0.35">
      <c r="A328" s="7"/>
      <c r="B328" s="159"/>
      <c r="C328" s="7"/>
      <c r="D328" s="204"/>
      <c r="E328" s="7"/>
      <c r="F328" s="7"/>
      <c r="G328" s="144"/>
      <c r="H328" s="11"/>
      <c r="I328" s="11"/>
      <c r="J328" s="291"/>
      <c r="K328" s="284"/>
    </row>
    <row r="329" spans="1:12" ht="15.5" x14ac:dyDescent="0.35">
      <c r="A329" s="224" t="s">
        <v>57</v>
      </c>
      <c r="B329" s="258" t="s">
        <v>208</v>
      </c>
      <c r="C329" s="224" t="s">
        <v>46</v>
      </c>
      <c r="D329" s="145" t="s">
        <v>386</v>
      </c>
      <c r="E329" s="224">
        <v>16.309999999999999</v>
      </c>
      <c r="F329" s="224">
        <v>16.262</v>
      </c>
      <c r="G329" s="246">
        <f>SUM(E329:F329)</f>
        <v>32.572000000000003</v>
      </c>
      <c r="H329" s="257">
        <v>8</v>
      </c>
      <c r="I329" s="257">
        <v>10</v>
      </c>
      <c r="J329" s="249">
        <f>SUM(H329:I329)</f>
        <v>18</v>
      </c>
      <c r="K329" s="284"/>
    </row>
    <row r="330" spans="1:12" ht="15.5" x14ac:dyDescent="0.35">
      <c r="A330" s="7" t="s">
        <v>168</v>
      </c>
      <c r="B330" s="158" t="s">
        <v>208</v>
      </c>
      <c r="C330" s="4" t="s">
        <v>46</v>
      </c>
      <c r="D330" s="204" t="s">
        <v>386</v>
      </c>
      <c r="E330" s="4">
        <v>5.14</v>
      </c>
      <c r="F330" s="4">
        <v>4.7</v>
      </c>
      <c r="G330" s="288">
        <f>SUM(E330:F330)</f>
        <v>9.84</v>
      </c>
      <c r="H330" s="173">
        <v>9</v>
      </c>
      <c r="I330" s="173">
        <v>8</v>
      </c>
      <c r="J330" s="292">
        <f>SUM(H330:I330)</f>
        <v>17</v>
      </c>
      <c r="K330" s="284"/>
    </row>
    <row r="331" spans="1:12" x14ac:dyDescent="0.35">
      <c r="A331" s="144" t="s">
        <v>77</v>
      </c>
      <c r="B331" s="144" t="s">
        <v>171</v>
      </c>
      <c r="C331" s="144" t="s">
        <v>46</v>
      </c>
      <c r="D331" s="134" t="s">
        <v>386</v>
      </c>
      <c r="E331" s="144">
        <v>100</v>
      </c>
      <c r="F331" s="144">
        <v>29.51</v>
      </c>
      <c r="G331" s="144">
        <f>SUM(E331:F331)</f>
        <v>129.51</v>
      </c>
      <c r="H331" s="144"/>
      <c r="I331" s="278">
        <v>5</v>
      </c>
      <c r="J331" s="291">
        <f>SUM(H331:I331)</f>
        <v>5</v>
      </c>
      <c r="K331" s="284"/>
    </row>
    <row r="332" spans="1:12" ht="15.5" x14ac:dyDescent="0.35">
      <c r="A332" s="7" t="s">
        <v>51</v>
      </c>
      <c r="B332" s="158" t="s">
        <v>208</v>
      </c>
      <c r="C332" s="7" t="s">
        <v>46</v>
      </c>
      <c r="D332" s="204" t="s">
        <v>386</v>
      </c>
      <c r="E332" s="4">
        <v>13.01</v>
      </c>
      <c r="F332" s="4">
        <v>18.649999999999999</v>
      </c>
      <c r="G332" s="288">
        <f>SUM(E332:F332)</f>
        <v>31.659999999999997</v>
      </c>
      <c r="H332" s="173">
        <v>5</v>
      </c>
      <c r="I332" s="11"/>
      <c r="J332" s="292">
        <f>SUM(H332:I332)</f>
        <v>5</v>
      </c>
      <c r="K332" s="284"/>
    </row>
    <row r="333" spans="1:12" ht="15.5" x14ac:dyDescent="0.35">
      <c r="A333" s="7" t="s">
        <v>49</v>
      </c>
      <c r="B333" s="159" t="s">
        <v>208</v>
      </c>
      <c r="C333" s="7" t="s">
        <v>46</v>
      </c>
      <c r="D333" s="204" t="s">
        <v>386</v>
      </c>
      <c r="E333" s="7">
        <v>28.552</v>
      </c>
      <c r="F333" s="7">
        <v>22.875</v>
      </c>
      <c r="G333" s="144">
        <f>SUM(E333:F333)</f>
        <v>51.427</v>
      </c>
      <c r="H333" s="11"/>
      <c r="I333" s="173">
        <v>5</v>
      </c>
      <c r="J333" s="291">
        <f>SUM(H333:I333)</f>
        <v>5</v>
      </c>
      <c r="K333" s="284">
        <v>50</v>
      </c>
      <c r="L333" s="211" t="s">
        <v>505</v>
      </c>
    </row>
    <row r="334" spans="1:12" ht="15.5" x14ac:dyDescent="0.35">
      <c r="A334" s="7"/>
      <c r="B334" s="159"/>
      <c r="C334" s="7"/>
      <c r="D334" s="204"/>
      <c r="E334" s="7"/>
      <c r="F334" s="7"/>
      <c r="G334" s="144"/>
      <c r="H334" s="11"/>
      <c r="I334" s="173"/>
      <c r="J334" s="291">
        <f>SUM(J329:J333)</f>
        <v>50</v>
      </c>
      <c r="K334" s="284"/>
    </row>
    <row r="335" spans="1:12" ht="15.5" x14ac:dyDescent="0.35">
      <c r="A335" s="224" t="s">
        <v>57</v>
      </c>
      <c r="B335" s="258" t="s">
        <v>210</v>
      </c>
      <c r="C335" s="224" t="s">
        <v>46</v>
      </c>
      <c r="D335" s="145" t="s">
        <v>413</v>
      </c>
      <c r="E335" s="224">
        <v>18.021000000000001</v>
      </c>
      <c r="F335" s="224">
        <v>17.719000000000001</v>
      </c>
      <c r="G335" s="246">
        <f>SUM(E335:F335)</f>
        <v>35.74</v>
      </c>
      <c r="H335" s="259"/>
      <c r="I335" s="259"/>
      <c r="J335" s="249">
        <f>SUM(H335:I335)</f>
        <v>0</v>
      </c>
      <c r="K335" s="284"/>
    </row>
    <row r="336" spans="1:12" ht="15.5" x14ac:dyDescent="0.35">
      <c r="A336" s="7" t="s">
        <v>49</v>
      </c>
      <c r="B336" s="159" t="s">
        <v>210</v>
      </c>
      <c r="C336" s="7" t="s">
        <v>46</v>
      </c>
      <c r="D336" s="204" t="s">
        <v>413</v>
      </c>
      <c r="E336" s="7">
        <v>25.431999999999999</v>
      </c>
      <c r="F336" s="7">
        <v>24.353999999999999</v>
      </c>
      <c r="G336" s="144">
        <f>SUM(E336:F336)</f>
        <v>49.786000000000001</v>
      </c>
      <c r="H336" s="11"/>
      <c r="I336" s="173">
        <v>4</v>
      </c>
      <c r="J336" s="291">
        <f>SUM(H336:I336)</f>
        <v>4</v>
      </c>
      <c r="K336" s="284">
        <v>4</v>
      </c>
    </row>
    <row r="337" spans="1:11" ht="15.5" x14ac:dyDescent="0.35">
      <c r="A337" s="7"/>
      <c r="B337" s="159"/>
      <c r="C337" s="7"/>
      <c r="D337" s="204"/>
      <c r="E337" s="7"/>
      <c r="F337" s="7"/>
      <c r="G337" s="144"/>
      <c r="H337" s="11"/>
      <c r="I337" s="173"/>
      <c r="J337" s="291"/>
      <c r="K337" s="284"/>
    </row>
    <row r="338" spans="1:11" ht="15.5" x14ac:dyDescent="0.35">
      <c r="A338" s="224" t="s">
        <v>57</v>
      </c>
      <c r="B338" s="258" t="s">
        <v>208</v>
      </c>
      <c r="C338" s="224" t="s">
        <v>46</v>
      </c>
      <c r="D338" s="145" t="s">
        <v>414</v>
      </c>
      <c r="E338" s="224">
        <v>23.585999999999999</v>
      </c>
      <c r="F338" s="224">
        <v>37.337000000000003</v>
      </c>
      <c r="G338" s="246">
        <f>SUM(E338:F338)</f>
        <v>60.923000000000002</v>
      </c>
      <c r="H338" s="259"/>
      <c r="I338" s="259"/>
      <c r="J338" s="249">
        <f>SUM(H338:I338)</f>
        <v>0</v>
      </c>
      <c r="K338" s="284"/>
    </row>
    <row r="339" spans="1:11" ht="15.5" x14ac:dyDescent="0.35">
      <c r="A339" s="7" t="s">
        <v>49</v>
      </c>
      <c r="B339" s="159" t="s">
        <v>208</v>
      </c>
      <c r="C339" s="7" t="s">
        <v>46</v>
      </c>
      <c r="D339" s="204" t="s">
        <v>414</v>
      </c>
      <c r="E339" s="7">
        <v>32.140999999999998</v>
      </c>
      <c r="F339" s="7">
        <v>100</v>
      </c>
      <c r="G339" s="144">
        <f>SUM(E339:F339)</f>
        <v>132.14099999999999</v>
      </c>
      <c r="H339" s="11"/>
      <c r="I339" s="11"/>
      <c r="J339" s="291">
        <f>SUM(H339:I339)</f>
        <v>0</v>
      </c>
      <c r="K339" s="284"/>
    </row>
    <row r="340" spans="1:11" ht="15.5" x14ac:dyDescent="0.35">
      <c r="A340" s="7"/>
      <c r="B340" s="159"/>
      <c r="C340" s="7"/>
      <c r="D340" s="204"/>
      <c r="E340" s="7"/>
      <c r="F340" s="7"/>
      <c r="G340" s="144"/>
      <c r="H340" s="11"/>
      <c r="I340" s="11"/>
      <c r="J340" s="291"/>
      <c r="K340" s="284"/>
    </row>
    <row r="341" spans="1:11" ht="15.5" x14ac:dyDescent="0.35">
      <c r="A341" s="224" t="s">
        <v>57</v>
      </c>
      <c r="B341" s="258" t="s">
        <v>208</v>
      </c>
      <c r="C341" s="224" t="s">
        <v>46</v>
      </c>
      <c r="D341" s="145" t="s">
        <v>396</v>
      </c>
      <c r="E341" s="224">
        <v>16.637</v>
      </c>
      <c r="F341" s="224">
        <v>16.62</v>
      </c>
      <c r="G341" s="246">
        <f>SUM(E341:F341)</f>
        <v>33.257000000000005</v>
      </c>
      <c r="H341" s="257">
        <v>6</v>
      </c>
      <c r="I341" s="257">
        <v>7</v>
      </c>
      <c r="J341" s="249">
        <f>SUM(H341:I341)</f>
        <v>13</v>
      </c>
      <c r="K341" s="284"/>
    </row>
    <row r="342" spans="1:11" x14ac:dyDescent="0.35">
      <c r="A342" s="144" t="s">
        <v>77</v>
      </c>
      <c r="B342" s="144" t="s">
        <v>171</v>
      </c>
      <c r="C342" s="144" t="s">
        <v>46</v>
      </c>
      <c r="D342" s="134" t="s">
        <v>396</v>
      </c>
      <c r="E342" s="25">
        <v>100</v>
      </c>
      <c r="F342" s="25">
        <v>23.49</v>
      </c>
      <c r="G342" s="25">
        <f>SUM(E342:F342)</f>
        <v>123.49</v>
      </c>
      <c r="H342" s="25"/>
      <c r="I342" s="173">
        <v>6</v>
      </c>
      <c r="J342" s="293">
        <f>SUM(H342:I342)</f>
        <v>6</v>
      </c>
      <c r="K342" s="284"/>
    </row>
    <row r="343" spans="1:11" ht="15.5" x14ac:dyDescent="0.35">
      <c r="A343" s="142" t="s">
        <v>51</v>
      </c>
      <c r="B343" s="158" t="s">
        <v>208</v>
      </c>
      <c r="C343" s="7" t="s">
        <v>46</v>
      </c>
      <c r="D343" s="204" t="s">
        <v>396</v>
      </c>
      <c r="E343" s="4">
        <v>13.31</v>
      </c>
      <c r="F343" s="4">
        <v>29.2</v>
      </c>
      <c r="G343" s="288">
        <f>SUM(E343:F343)</f>
        <v>42.51</v>
      </c>
      <c r="H343" s="173">
        <v>4</v>
      </c>
      <c r="I343" s="11"/>
      <c r="J343" s="292">
        <f>SUM(H343:I343)</f>
        <v>4</v>
      </c>
      <c r="K343" s="284"/>
    </row>
    <row r="344" spans="1:11" ht="15.5" x14ac:dyDescent="0.35">
      <c r="A344" s="7" t="s">
        <v>49</v>
      </c>
      <c r="B344" s="159" t="s">
        <v>208</v>
      </c>
      <c r="C344" s="7" t="s">
        <v>46</v>
      </c>
      <c r="D344" s="204" t="s">
        <v>396</v>
      </c>
      <c r="E344" s="7">
        <v>34.536000000000001</v>
      </c>
      <c r="F344" s="7">
        <v>27.745000000000001</v>
      </c>
      <c r="G344" s="144">
        <f>SUM(E344:F344)</f>
        <v>62.281000000000006</v>
      </c>
      <c r="H344" s="11"/>
      <c r="I344" s="11"/>
      <c r="J344" s="291">
        <f>SUM(H344:I344)</f>
        <v>0</v>
      </c>
      <c r="K344" s="284">
        <v>23</v>
      </c>
    </row>
    <row r="345" spans="1:11" ht="15.5" x14ac:dyDescent="0.35">
      <c r="A345" s="7"/>
      <c r="B345" s="159"/>
      <c r="C345" s="7"/>
      <c r="D345" s="204"/>
      <c r="E345" s="7"/>
      <c r="F345" s="7"/>
      <c r="G345" s="144"/>
      <c r="H345" s="11"/>
      <c r="I345" s="11"/>
      <c r="J345" s="291">
        <f>SUM(J341:J344)</f>
        <v>23</v>
      </c>
      <c r="K345" s="284"/>
    </row>
    <row r="346" spans="1:11" ht="15.5" x14ac:dyDescent="0.35">
      <c r="A346" s="224" t="s">
        <v>57</v>
      </c>
      <c r="B346" s="258" t="s">
        <v>211</v>
      </c>
      <c r="C346" s="224" t="s">
        <v>46</v>
      </c>
      <c r="D346" s="145" t="s">
        <v>415</v>
      </c>
      <c r="E346" s="224">
        <v>17.681999999999999</v>
      </c>
      <c r="F346" s="224">
        <v>17.463000000000001</v>
      </c>
      <c r="G346" s="246">
        <f>SUM(E346:F346)</f>
        <v>35.144999999999996</v>
      </c>
      <c r="H346" s="259"/>
      <c r="I346" s="259"/>
      <c r="J346" s="249">
        <f>SUM(H346:I346)</f>
        <v>0</v>
      </c>
      <c r="K346" s="284"/>
    </row>
    <row r="347" spans="1:11" ht="15.5" x14ac:dyDescent="0.35">
      <c r="A347" s="142" t="s">
        <v>51</v>
      </c>
      <c r="B347" s="158" t="s">
        <v>211</v>
      </c>
      <c r="C347" s="7" t="s">
        <v>46</v>
      </c>
      <c r="D347" s="204" t="s">
        <v>415</v>
      </c>
      <c r="E347" s="4">
        <v>100</v>
      </c>
      <c r="F347" s="4">
        <v>100</v>
      </c>
      <c r="G347" s="288">
        <f>SUM(E347:F347)</f>
        <v>200</v>
      </c>
      <c r="H347" s="11"/>
      <c r="I347" s="11"/>
      <c r="J347" s="292">
        <f>SUM(H347:I347)</f>
        <v>0</v>
      </c>
      <c r="K347" s="284"/>
    </row>
    <row r="348" spans="1:11" ht="15.5" x14ac:dyDescent="0.35">
      <c r="A348" s="7" t="s">
        <v>49</v>
      </c>
      <c r="B348" s="159" t="s">
        <v>211</v>
      </c>
      <c r="C348" s="7" t="s">
        <v>46</v>
      </c>
      <c r="D348" s="204" t="s">
        <v>415</v>
      </c>
      <c r="E348" s="7">
        <v>34.125999999999998</v>
      </c>
      <c r="F348" s="7">
        <v>33.506999999999998</v>
      </c>
      <c r="G348" s="144">
        <f>SUM(E348:F348)</f>
        <v>67.632999999999996</v>
      </c>
      <c r="H348" s="11"/>
      <c r="I348" s="11"/>
      <c r="J348" s="291">
        <f>SUM(H348:I348)</f>
        <v>0</v>
      </c>
      <c r="K348" s="284"/>
    </row>
    <row r="349" spans="1:11" ht="15.5" x14ac:dyDescent="0.35">
      <c r="A349" s="7"/>
      <c r="B349" s="159"/>
      <c r="C349" s="7"/>
      <c r="D349" s="204"/>
      <c r="E349" s="7"/>
      <c r="F349" s="7"/>
      <c r="G349" s="144"/>
      <c r="H349" s="11"/>
      <c r="I349" s="11"/>
      <c r="J349" s="291"/>
      <c r="K349" s="284"/>
    </row>
    <row r="350" spans="1:11" ht="15.5" x14ac:dyDescent="0.35">
      <c r="A350" s="224" t="s">
        <v>57</v>
      </c>
      <c r="B350" s="258" t="s">
        <v>207</v>
      </c>
      <c r="C350" s="224" t="s">
        <v>46</v>
      </c>
      <c r="D350" s="145" t="s">
        <v>387</v>
      </c>
      <c r="E350" s="224">
        <v>22.725000000000001</v>
      </c>
      <c r="F350" s="224">
        <v>19.082999999999998</v>
      </c>
      <c r="G350" s="246">
        <f>SUM(E350:F350)</f>
        <v>41.808</v>
      </c>
      <c r="H350" s="259"/>
      <c r="I350" s="259"/>
      <c r="J350" s="249">
        <f>SUM(H350:I350)</f>
        <v>0</v>
      </c>
      <c r="K350" s="284"/>
    </row>
    <row r="351" spans="1:11" ht="15.5" x14ac:dyDescent="0.35">
      <c r="A351" s="7" t="s">
        <v>168</v>
      </c>
      <c r="B351" s="158" t="s">
        <v>207</v>
      </c>
      <c r="C351" s="4" t="s">
        <v>46</v>
      </c>
      <c r="D351" s="204" t="s">
        <v>387</v>
      </c>
      <c r="E351" s="4">
        <v>100</v>
      </c>
      <c r="F351" s="4">
        <v>100</v>
      </c>
      <c r="G351" s="288">
        <f>SUM(E351:F351)</f>
        <v>200</v>
      </c>
      <c r="H351" s="11"/>
      <c r="I351" s="11"/>
      <c r="J351" s="292">
        <f>SUM(H351:I351)</f>
        <v>0</v>
      </c>
      <c r="K351" s="284"/>
    </row>
    <row r="352" spans="1:11" ht="15.5" x14ac:dyDescent="0.35">
      <c r="A352" s="7" t="s">
        <v>51</v>
      </c>
      <c r="B352" s="158" t="s">
        <v>207</v>
      </c>
      <c r="C352" s="7" t="s">
        <v>46</v>
      </c>
      <c r="D352" s="204" t="s">
        <v>387</v>
      </c>
      <c r="E352" s="4">
        <v>23.28</v>
      </c>
      <c r="F352" s="4">
        <v>100</v>
      </c>
      <c r="G352" s="288">
        <f>SUM(E352:F352)</f>
        <v>123.28</v>
      </c>
      <c r="H352" s="11"/>
      <c r="I352" s="11"/>
      <c r="J352" s="292">
        <f>SUM(H352:I352)</f>
        <v>0</v>
      </c>
      <c r="K352" s="284"/>
    </row>
    <row r="353" spans="1:11" ht="15.5" x14ac:dyDescent="0.35">
      <c r="A353" s="7" t="s">
        <v>49</v>
      </c>
      <c r="B353" s="159" t="s">
        <v>207</v>
      </c>
      <c r="C353" s="7" t="s">
        <v>46</v>
      </c>
      <c r="D353" s="204" t="s">
        <v>387</v>
      </c>
      <c r="E353" s="7">
        <v>26.957999999999998</v>
      </c>
      <c r="F353" s="7">
        <v>26.523</v>
      </c>
      <c r="G353" s="144">
        <f>SUM(E353:F353)</f>
        <v>53.480999999999995</v>
      </c>
      <c r="H353" s="11"/>
      <c r="I353" s="11"/>
      <c r="J353" s="291">
        <f>SUM(H353:I353)</f>
        <v>0</v>
      </c>
      <c r="K353" s="284"/>
    </row>
    <row r="354" spans="1:11" ht="15.5" x14ac:dyDescent="0.35">
      <c r="A354" s="7"/>
      <c r="B354" s="159"/>
      <c r="C354" s="7"/>
      <c r="D354" s="204"/>
      <c r="E354" s="7"/>
      <c r="F354" s="7"/>
      <c r="G354" s="144"/>
      <c r="H354" s="11"/>
      <c r="I354" s="11"/>
      <c r="J354" s="291"/>
      <c r="K354" s="284"/>
    </row>
    <row r="355" spans="1:11" ht="15.5" x14ac:dyDescent="0.35">
      <c r="A355" s="224" t="s">
        <v>57</v>
      </c>
      <c r="B355" s="258" t="s">
        <v>210</v>
      </c>
      <c r="C355" s="224" t="s">
        <v>46</v>
      </c>
      <c r="D355" s="145" t="s">
        <v>416</v>
      </c>
      <c r="E355" s="224">
        <v>17.428000000000001</v>
      </c>
      <c r="F355" s="224">
        <v>17.091999999999999</v>
      </c>
      <c r="G355" s="246">
        <f>SUM(E355:F355)</f>
        <v>34.519999999999996</v>
      </c>
      <c r="H355" s="259"/>
      <c r="I355" s="259"/>
      <c r="J355" s="249">
        <f>SUM(H355:I355)</f>
        <v>0</v>
      </c>
      <c r="K355" s="284"/>
    </row>
    <row r="356" spans="1:11" ht="15.5" x14ac:dyDescent="0.35">
      <c r="A356" s="7" t="s">
        <v>51</v>
      </c>
      <c r="B356" s="158" t="s">
        <v>210</v>
      </c>
      <c r="C356" s="7" t="s">
        <v>46</v>
      </c>
      <c r="D356" s="204" t="s">
        <v>416</v>
      </c>
      <c r="E356" s="4">
        <v>23.69</v>
      </c>
      <c r="F356" s="4">
        <v>11.73</v>
      </c>
      <c r="G356" s="288">
        <f>SUM(E356:F356)</f>
        <v>35.42</v>
      </c>
      <c r="H356" s="11"/>
      <c r="I356" s="173">
        <v>7</v>
      </c>
      <c r="J356" s="292">
        <f>SUM(H356:I356)</f>
        <v>7</v>
      </c>
      <c r="K356" s="284"/>
    </row>
    <row r="357" spans="1:11" ht="15.5" x14ac:dyDescent="0.35">
      <c r="A357" s="7" t="s">
        <v>49</v>
      </c>
      <c r="B357" s="159" t="s">
        <v>210</v>
      </c>
      <c r="C357" s="7" t="s">
        <v>46</v>
      </c>
      <c r="D357" s="204" t="s">
        <v>416</v>
      </c>
      <c r="E357" s="7">
        <v>24.106999999999999</v>
      </c>
      <c r="F357" s="7">
        <v>24.76</v>
      </c>
      <c r="G357" s="144">
        <f>SUM(E357:F357)</f>
        <v>48.867000000000004</v>
      </c>
      <c r="H357" s="173">
        <v>4</v>
      </c>
      <c r="I357" s="173">
        <v>1</v>
      </c>
      <c r="J357" s="291">
        <f>SUM(H357:I357)</f>
        <v>5</v>
      </c>
      <c r="K357" s="284">
        <v>12</v>
      </c>
    </row>
    <row r="358" spans="1:11" ht="15.5" x14ac:dyDescent="0.35">
      <c r="A358" s="7"/>
      <c r="B358" s="159"/>
      <c r="C358" s="7"/>
      <c r="D358" s="204"/>
      <c r="E358" s="7"/>
      <c r="F358" s="7"/>
      <c r="G358" s="144"/>
      <c r="H358" s="173"/>
      <c r="I358" s="173"/>
      <c r="J358" s="291"/>
      <c r="K358" s="284"/>
    </row>
    <row r="359" spans="1:11" ht="15.5" x14ac:dyDescent="0.35">
      <c r="A359" s="224" t="s">
        <v>57</v>
      </c>
      <c r="B359" s="258" t="s">
        <v>208</v>
      </c>
      <c r="C359" s="224" t="s">
        <v>46</v>
      </c>
      <c r="D359" s="145" t="s">
        <v>417</v>
      </c>
      <c r="E359" s="224">
        <v>17.667000000000002</v>
      </c>
      <c r="F359" s="224">
        <v>100</v>
      </c>
      <c r="G359" s="246">
        <f>SUM(E359:F359)</f>
        <v>117.667</v>
      </c>
      <c r="H359" s="259"/>
      <c r="I359" s="259"/>
      <c r="J359" s="249">
        <f>SUM(H359:I359)</f>
        <v>0</v>
      </c>
      <c r="K359" s="284"/>
    </row>
    <row r="360" spans="1:11" ht="15.5" x14ac:dyDescent="0.35">
      <c r="A360" s="224"/>
      <c r="B360" s="258"/>
      <c r="C360" s="224"/>
      <c r="D360" s="145"/>
      <c r="E360" s="224"/>
      <c r="F360" s="224"/>
      <c r="G360" s="246"/>
      <c r="H360" s="259"/>
      <c r="I360" s="259"/>
      <c r="J360" s="249"/>
      <c r="K360" s="284"/>
    </row>
    <row r="361" spans="1:11" ht="15.5" x14ac:dyDescent="0.35">
      <c r="A361" s="224" t="s">
        <v>57</v>
      </c>
      <c r="B361" s="258" t="s">
        <v>207</v>
      </c>
      <c r="C361" s="224" t="s">
        <v>46</v>
      </c>
      <c r="D361" s="145" t="s">
        <v>418</v>
      </c>
      <c r="E361" s="224">
        <v>21.401</v>
      </c>
      <c r="F361" s="224">
        <v>26.768999999999998</v>
      </c>
      <c r="G361" s="246">
        <f>SUM(E361:F361)</f>
        <v>48.17</v>
      </c>
      <c r="H361" s="259"/>
      <c r="I361" s="259"/>
      <c r="J361" s="249">
        <f>SUM(H361:I361)</f>
        <v>0</v>
      </c>
      <c r="K361" s="284"/>
    </row>
    <row r="362" spans="1:11" ht="15.5" x14ac:dyDescent="0.35">
      <c r="A362" s="142" t="s">
        <v>51</v>
      </c>
      <c r="B362" s="158" t="s">
        <v>207</v>
      </c>
      <c r="C362" s="7" t="s">
        <v>46</v>
      </c>
      <c r="D362" s="204" t="s">
        <v>418</v>
      </c>
      <c r="E362" s="4">
        <v>14.14</v>
      </c>
      <c r="F362" s="4">
        <v>15.67</v>
      </c>
      <c r="G362" s="288">
        <f>SUM(E362:F362)</f>
        <v>29.810000000000002</v>
      </c>
      <c r="H362" s="173">
        <v>1</v>
      </c>
      <c r="I362" s="11"/>
      <c r="J362" s="292">
        <f>SUM(H362:I362)</f>
        <v>1</v>
      </c>
      <c r="K362" s="284"/>
    </row>
    <row r="363" spans="1:11" ht="15.5" x14ac:dyDescent="0.35">
      <c r="A363" s="7" t="s">
        <v>49</v>
      </c>
      <c r="B363" s="159" t="s">
        <v>207</v>
      </c>
      <c r="C363" s="7" t="s">
        <v>46</v>
      </c>
      <c r="D363" s="204" t="s">
        <v>418</v>
      </c>
      <c r="E363" s="7">
        <v>28.190999999999999</v>
      </c>
      <c r="F363" s="7">
        <v>100</v>
      </c>
      <c r="G363" s="144">
        <f>SUM(E363:F363)</f>
        <v>128.191</v>
      </c>
      <c r="H363" s="11"/>
      <c r="I363" s="11"/>
      <c r="J363" s="291">
        <f>SUM(H363:I363)</f>
        <v>0</v>
      </c>
      <c r="K363" s="284">
        <v>1</v>
      </c>
    </row>
    <row r="364" spans="1:11" ht="15.5" x14ac:dyDescent="0.35">
      <c r="A364" s="7"/>
      <c r="B364" s="159"/>
      <c r="C364" s="7"/>
      <c r="D364" s="204"/>
      <c r="E364" s="7"/>
      <c r="F364" s="7"/>
      <c r="G364" s="144"/>
      <c r="H364" s="11"/>
      <c r="I364" s="11"/>
      <c r="J364" s="291"/>
      <c r="K364" s="284"/>
    </row>
    <row r="365" spans="1:11" ht="15.5" x14ac:dyDescent="0.35">
      <c r="A365" s="224" t="s">
        <v>57</v>
      </c>
      <c r="B365" s="258" t="s">
        <v>208</v>
      </c>
      <c r="C365" s="224" t="s">
        <v>46</v>
      </c>
      <c r="D365" s="145" t="s">
        <v>419</v>
      </c>
      <c r="E365" s="224">
        <v>22.707000000000001</v>
      </c>
      <c r="F365" s="224">
        <v>28.402999999999999</v>
      </c>
      <c r="G365" s="246">
        <f>SUM(E365:F365)</f>
        <v>51.11</v>
      </c>
      <c r="H365" s="259"/>
      <c r="I365" s="259"/>
      <c r="J365" s="249">
        <f>SUM(H365:I365)</f>
        <v>0</v>
      </c>
      <c r="K365" s="284"/>
    </row>
    <row r="366" spans="1:11" ht="15.5" x14ac:dyDescent="0.35">
      <c r="A366" s="7" t="s">
        <v>51</v>
      </c>
      <c r="B366" s="158" t="s">
        <v>208</v>
      </c>
      <c r="C366" s="7" t="s">
        <v>46</v>
      </c>
      <c r="D366" s="204" t="s">
        <v>419</v>
      </c>
      <c r="E366" s="4">
        <v>13.6</v>
      </c>
      <c r="F366" s="4">
        <v>18.559999999999999</v>
      </c>
      <c r="G366" s="288">
        <f>SUM(E366:F366)</f>
        <v>32.159999999999997</v>
      </c>
      <c r="H366" s="173">
        <v>3</v>
      </c>
      <c r="I366" s="11"/>
      <c r="J366" s="292">
        <f>SUM(H366:I366)</f>
        <v>3</v>
      </c>
      <c r="K366" s="284"/>
    </row>
    <row r="367" spans="1:11" ht="15.5" x14ac:dyDescent="0.35">
      <c r="A367" s="7" t="s">
        <v>49</v>
      </c>
      <c r="B367" s="159" t="s">
        <v>208</v>
      </c>
      <c r="C367" s="7" t="s">
        <v>46</v>
      </c>
      <c r="D367" s="204" t="s">
        <v>419</v>
      </c>
      <c r="E367" s="7">
        <v>100</v>
      </c>
      <c r="F367" s="7">
        <v>27.707999999999998</v>
      </c>
      <c r="G367" s="144">
        <f>SUM(E367:F367)</f>
        <v>127.708</v>
      </c>
      <c r="H367" s="11"/>
      <c r="I367" s="11"/>
      <c r="J367" s="291">
        <f>SUM(H367:I367)</f>
        <v>0</v>
      </c>
      <c r="K367" s="284">
        <v>3</v>
      </c>
    </row>
    <row r="368" spans="1:11" ht="15.5" x14ac:dyDescent="0.35">
      <c r="A368" s="7"/>
      <c r="B368" s="159"/>
      <c r="C368" s="7"/>
      <c r="D368" s="204"/>
      <c r="E368" s="7"/>
      <c r="F368" s="7"/>
      <c r="G368" s="144"/>
      <c r="H368" s="11"/>
      <c r="I368" s="11"/>
      <c r="J368" s="291"/>
      <c r="K368" s="284"/>
    </row>
    <row r="369" spans="1:11" ht="15.5" x14ac:dyDescent="0.35">
      <c r="A369" s="224" t="s">
        <v>57</v>
      </c>
      <c r="B369" s="258" t="s">
        <v>210</v>
      </c>
      <c r="C369" s="224" t="s">
        <v>46</v>
      </c>
      <c r="D369" s="145" t="s">
        <v>420</v>
      </c>
      <c r="E369" s="224">
        <v>23.018000000000001</v>
      </c>
      <c r="F369" s="224">
        <v>19.390999999999998</v>
      </c>
      <c r="G369" s="246">
        <f>SUM(E369:F369)</f>
        <v>42.408999999999999</v>
      </c>
      <c r="H369" s="259"/>
      <c r="I369" s="259"/>
      <c r="J369" s="249">
        <f>SUM(H369:I369)</f>
        <v>0</v>
      </c>
      <c r="K369" s="284"/>
    </row>
    <row r="370" spans="1:11" ht="15.5" x14ac:dyDescent="0.35">
      <c r="A370" s="142" t="s">
        <v>51</v>
      </c>
      <c r="B370" s="158" t="s">
        <v>210</v>
      </c>
      <c r="C370" s="7" t="s">
        <v>46</v>
      </c>
      <c r="D370" s="204" t="s">
        <v>420</v>
      </c>
      <c r="E370" s="4">
        <v>100</v>
      </c>
      <c r="F370" s="4">
        <v>100</v>
      </c>
      <c r="G370" s="288">
        <f>SUM(E370:F370)</f>
        <v>200</v>
      </c>
      <c r="H370" s="12"/>
      <c r="I370" s="12"/>
      <c r="J370" s="292">
        <f>SUM(H370:I370)</f>
        <v>0</v>
      </c>
      <c r="K370" s="284"/>
    </row>
    <row r="371" spans="1:11" ht="15.5" x14ac:dyDescent="0.35">
      <c r="A371" s="7" t="s">
        <v>49</v>
      </c>
      <c r="B371" s="159" t="s">
        <v>210</v>
      </c>
      <c r="C371" s="7" t="s">
        <v>46</v>
      </c>
      <c r="D371" s="204" t="s">
        <v>420</v>
      </c>
      <c r="E371" s="22">
        <v>32.984000000000002</v>
      </c>
      <c r="F371" s="22">
        <v>35.808999999999997</v>
      </c>
      <c r="G371" s="23">
        <f>SUM(E371:F371)</f>
        <v>68.793000000000006</v>
      </c>
      <c r="H371" s="11"/>
      <c r="I371" s="11"/>
      <c r="J371" s="290">
        <f>SUM(H371:I371)</f>
        <v>0</v>
      </c>
      <c r="K371" s="284"/>
    </row>
    <row r="372" spans="1:11" ht="15.5" x14ac:dyDescent="0.35">
      <c r="A372" s="7"/>
      <c r="B372" s="159"/>
      <c r="C372" s="7"/>
      <c r="D372" s="204"/>
      <c r="E372" s="22"/>
      <c r="F372" s="22"/>
      <c r="G372" s="23"/>
      <c r="H372" s="11"/>
      <c r="I372" s="11"/>
      <c r="J372" s="290"/>
      <c r="K372" s="284"/>
    </row>
    <row r="373" spans="1:11" ht="15.5" x14ac:dyDescent="0.35">
      <c r="A373" s="224" t="s">
        <v>57</v>
      </c>
      <c r="B373" s="258" t="s">
        <v>207</v>
      </c>
      <c r="C373" s="224" t="s">
        <v>46</v>
      </c>
      <c r="D373" s="145" t="s">
        <v>421</v>
      </c>
      <c r="E373" s="224">
        <v>21.472999999999999</v>
      </c>
      <c r="F373" s="224">
        <v>21.010999999999999</v>
      </c>
      <c r="G373" s="246">
        <f>SUM(E373:F373)</f>
        <v>42.483999999999995</v>
      </c>
      <c r="H373" s="259"/>
      <c r="I373" s="259"/>
      <c r="J373" s="294">
        <f>SUM(H373:I373)</f>
        <v>0</v>
      </c>
      <c r="K373" s="284"/>
    </row>
    <row r="374" spans="1:11" ht="15.5" x14ac:dyDescent="0.35">
      <c r="A374" s="7" t="s">
        <v>49</v>
      </c>
      <c r="B374" s="159" t="s">
        <v>207</v>
      </c>
      <c r="C374" s="7" t="s">
        <v>46</v>
      </c>
      <c r="D374" s="204" t="s">
        <v>421</v>
      </c>
      <c r="E374" s="22">
        <v>31.908000000000001</v>
      </c>
      <c r="F374" s="22">
        <v>100</v>
      </c>
      <c r="G374" s="23">
        <f>SUM(E374:F374)</f>
        <v>131.90800000000002</v>
      </c>
      <c r="H374" s="11"/>
      <c r="I374" s="11"/>
      <c r="J374" s="290">
        <f>SUM(H374:I374)</f>
        <v>0</v>
      </c>
      <c r="K374" s="284"/>
    </row>
  </sheetData>
  <sortState ref="A3:N120">
    <sortCondition ref="D3:D120"/>
  </sortState>
  <conditionalFormatting sqref="G71:G72">
    <cfRule type="duplicateValues" dxfId="54" priority="53"/>
  </conditionalFormatting>
  <conditionalFormatting sqref="F71:F72">
    <cfRule type="duplicateValues" dxfId="53" priority="54"/>
  </conditionalFormatting>
  <conditionalFormatting sqref="E71:E72">
    <cfRule type="duplicateValues" dxfId="52" priority="55"/>
  </conditionalFormatting>
  <conditionalFormatting sqref="G61:G70 G3:G24 G73:G74">
    <cfRule type="duplicateValues" dxfId="51" priority="56"/>
  </conditionalFormatting>
  <conditionalFormatting sqref="G75:G85 G91:G92">
    <cfRule type="duplicateValues" dxfId="50" priority="52"/>
  </conditionalFormatting>
  <conditionalFormatting sqref="G86:G90">
    <cfRule type="duplicateValues" dxfId="49" priority="51"/>
  </conditionalFormatting>
  <conditionalFormatting sqref="G93:G95">
    <cfRule type="duplicateValues" dxfId="48" priority="48"/>
  </conditionalFormatting>
  <conditionalFormatting sqref="F93:F95">
    <cfRule type="duplicateValues" dxfId="47" priority="49"/>
  </conditionalFormatting>
  <conditionalFormatting sqref="E93:E95">
    <cfRule type="duplicateValues" dxfId="46" priority="50"/>
  </conditionalFormatting>
  <conditionalFormatting sqref="G96">
    <cfRule type="duplicateValues" dxfId="45" priority="45"/>
  </conditionalFormatting>
  <conditionalFormatting sqref="F96">
    <cfRule type="duplicateValues" dxfId="44" priority="46"/>
  </conditionalFormatting>
  <conditionalFormatting sqref="E96">
    <cfRule type="duplicateValues" dxfId="43" priority="47"/>
  </conditionalFormatting>
  <conditionalFormatting sqref="G97:G98">
    <cfRule type="duplicateValues" dxfId="42" priority="44"/>
  </conditionalFormatting>
  <conditionalFormatting sqref="G99">
    <cfRule type="duplicateValues" dxfId="41" priority="43"/>
  </conditionalFormatting>
  <conditionalFormatting sqref="G118:G119">
    <cfRule type="duplicateValues" dxfId="40" priority="40"/>
  </conditionalFormatting>
  <conditionalFormatting sqref="G120">
    <cfRule type="duplicateValues" dxfId="39" priority="39"/>
  </conditionalFormatting>
  <conditionalFormatting sqref="G121:G124 G100:G105">
    <cfRule type="duplicateValues" dxfId="38" priority="41"/>
  </conditionalFormatting>
  <conditionalFormatting sqref="G106:G117">
    <cfRule type="duplicateValues" dxfId="37" priority="42"/>
  </conditionalFormatting>
  <conditionalFormatting sqref="G142">
    <cfRule type="duplicateValues" dxfId="36" priority="36"/>
  </conditionalFormatting>
  <conditionalFormatting sqref="G141">
    <cfRule type="duplicateValues" dxfId="35" priority="35"/>
  </conditionalFormatting>
  <conditionalFormatting sqref="G138:G140 G125:G131">
    <cfRule type="duplicateValues" dxfId="34" priority="38"/>
  </conditionalFormatting>
  <conditionalFormatting sqref="G143:G159 G186">
    <cfRule type="duplicateValues" dxfId="33" priority="33"/>
  </conditionalFormatting>
  <conditionalFormatting sqref="G160:G185">
    <cfRule type="duplicateValues" dxfId="32" priority="34"/>
  </conditionalFormatting>
  <conditionalFormatting sqref="G187 G189">
    <cfRule type="duplicateValues" dxfId="31" priority="30"/>
  </conditionalFormatting>
  <conditionalFormatting sqref="F187 F189">
    <cfRule type="duplicateValues" dxfId="30" priority="31"/>
  </conditionalFormatting>
  <conditionalFormatting sqref="E187 E189">
    <cfRule type="duplicateValues" dxfId="29" priority="32"/>
  </conditionalFormatting>
  <conditionalFormatting sqref="G188">
    <cfRule type="duplicateValues" dxfId="28" priority="27"/>
  </conditionalFormatting>
  <conditionalFormatting sqref="F188">
    <cfRule type="duplicateValues" dxfId="27" priority="28"/>
  </conditionalFormatting>
  <conditionalFormatting sqref="E188">
    <cfRule type="duplicateValues" dxfId="26" priority="29"/>
  </conditionalFormatting>
  <conditionalFormatting sqref="G190:G209 G236:G238">
    <cfRule type="duplicateValues" dxfId="25" priority="25"/>
  </conditionalFormatting>
  <conditionalFormatting sqref="G210:G235">
    <cfRule type="duplicateValues" dxfId="24" priority="26"/>
  </conditionalFormatting>
  <conditionalFormatting sqref="G239:G257">
    <cfRule type="duplicateValues" dxfId="23" priority="24"/>
  </conditionalFormatting>
  <conditionalFormatting sqref="G258:G259">
    <cfRule type="duplicateValues" dxfId="22" priority="23"/>
  </conditionalFormatting>
  <conditionalFormatting sqref="G260">
    <cfRule type="duplicateValues" dxfId="21" priority="22"/>
  </conditionalFormatting>
  <conditionalFormatting sqref="G261">
    <cfRule type="duplicateValues" dxfId="20" priority="21"/>
  </conditionalFormatting>
  <conditionalFormatting sqref="G262">
    <cfRule type="duplicateValues" dxfId="19" priority="20"/>
  </conditionalFormatting>
  <conditionalFormatting sqref="G266:G267">
    <cfRule type="duplicateValues" dxfId="18" priority="19"/>
  </conditionalFormatting>
  <conditionalFormatting sqref="G268">
    <cfRule type="duplicateValues" dxfId="17" priority="18"/>
  </conditionalFormatting>
  <conditionalFormatting sqref="G263:G264">
    <cfRule type="duplicateValues" dxfId="16" priority="17"/>
  </conditionalFormatting>
  <conditionalFormatting sqref="G265">
    <cfRule type="duplicateValues" dxfId="15" priority="16"/>
  </conditionalFormatting>
  <conditionalFormatting sqref="G269">
    <cfRule type="duplicateValues" dxfId="14" priority="15"/>
  </conditionalFormatting>
  <conditionalFormatting sqref="G270">
    <cfRule type="duplicateValues" dxfId="13" priority="14"/>
  </conditionalFormatting>
  <conditionalFormatting sqref="G271:G275 G290:G294">
    <cfRule type="duplicateValues" dxfId="12" priority="11"/>
  </conditionalFormatting>
  <conditionalFormatting sqref="G276:G289">
    <cfRule type="duplicateValues" dxfId="11" priority="10"/>
  </conditionalFormatting>
  <conditionalFormatting sqref="G300:G314">
    <cfRule type="duplicateValues" dxfId="10" priority="8"/>
  </conditionalFormatting>
  <conditionalFormatting sqref="G295:G299 G315:G316">
    <cfRule type="duplicateValues" dxfId="9" priority="9"/>
  </conditionalFormatting>
  <conditionalFormatting sqref="G332">
    <cfRule type="duplicateValues" dxfId="8" priority="5"/>
  </conditionalFormatting>
  <conditionalFormatting sqref="G333:G334">
    <cfRule type="duplicateValues" dxfId="7" priority="4"/>
  </conditionalFormatting>
  <conditionalFormatting sqref="G335">
    <cfRule type="duplicateValues" dxfId="6" priority="3"/>
  </conditionalFormatting>
  <conditionalFormatting sqref="G336:G341">
    <cfRule type="duplicateValues" dxfId="5" priority="2"/>
  </conditionalFormatting>
  <conditionalFormatting sqref="G342:G346">
    <cfRule type="duplicateValues" dxfId="4" priority="1"/>
  </conditionalFormatting>
  <conditionalFormatting sqref="G357:G374 G317:G331">
    <cfRule type="duplicateValues" dxfId="3" priority="6"/>
  </conditionalFormatting>
  <conditionalFormatting sqref="G347:G356">
    <cfRule type="duplicateValues" dxfId="2" priority="7"/>
  </conditionalFormatting>
  <conditionalFormatting sqref="G25:G60">
    <cfRule type="duplicateValues" dxfId="1" priority="353"/>
  </conditionalFormatting>
  <conditionalFormatting sqref="G132:G137">
    <cfRule type="duplicateValues" dxfId="0" priority="354"/>
  </conditionalFormatting>
  <pageMargins left="0.25" right="0.25" top="0.25" bottom="0.2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7"/>
  <sheetViews>
    <sheetView topLeftCell="A37" workbookViewId="0">
      <selection activeCell="T56" sqref="T56"/>
    </sheetView>
  </sheetViews>
  <sheetFormatPr defaultColWidth="9.08984375" defaultRowHeight="14.5" x14ac:dyDescent="0.35"/>
  <cols>
    <col min="1" max="1" width="3.1796875" style="4" customWidth="1"/>
    <col min="2" max="2" width="3.90625" style="4" bestFit="1" customWidth="1"/>
    <col min="3" max="3" width="4.81640625" style="4" bestFit="1" customWidth="1"/>
    <col min="4" max="4" width="16.08984375" style="4" customWidth="1"/>
    <col min="5" max="5" width="7.08984375" style="4" bestFit="1" customWidth="1"/>
    <col min="6" max="6" width="6.81640625" style="4" customWidth="1"/>
    <col min="7" max="7" width="7.36328125" style="4" customWidth="1"/>
    <col min="8" max="8" width="8.6328125" style="4" customWidth="1"/>
    <col min="9" max="9" width="8.81640625" style="4" customWidth="1"/>
    <col min="10" max="10" width="8.08984375" style="4" customWidth="1"/>
    <col min="11" max="11" width="8" style="4" customWidth="1"/>
    <col min="12" max="17" width="9.08984375" style="4"/>
    <col min="18" max="18" width="9.08984375" style="1"/>
    <col min="19" max="19" width="9.08984375" style="4"/>
    <col min="20" max="20" width="10.90625" style="27" customWidth="1"/>
    <col min="21" max="23" width="9.08984375" style="4"/>
    <col min="24" max="24" width="10.1796875" style="4" customWidth="1"/>
    <col min="25" max="16384" width="9.08984375" style="4"/>
  </cols>
  <sheetData>
    <row r="1" spans="1:25" s="3" customFormat="1" ht="15" thickBot="1" x14ac:dyDescent="0.4">
      <c r="A1" s="18" t="s">
        <v>41</v>
      </c>
      <c r="B1" s="20" t="s">
        <v>40</v>
      </c>
      <c r="C1" s="20"/>
      <c r="D1" s="20" t="s">
        <v>4</v>
      </c>
      <c r="E1" s="20" t="s">
        <v>5</v>
      </c>
      <c r="F1" s="20" t="s">
        <v>6</v>
      </c>
      <c r="G1" s="20" t="s">
        <v>7</v>
      </c>
      <c r="H1" s="20" t="s">
        <v>5</v>
      </c>
      <c r="I1" s="20" t="s">
        <v>6</v>
      </c>
      <c r="J1" s="20" t="s">
        <v>7</v>
      </c>
      <c r="K1" s="20">
        <f>SUM(H1:J1)</f>
        <v>0</v>
      </c>
      <c r="L1" s="20" t="s">
        <v>5</v>
      </c>
      <c r="M1" s="20" t="s">
        <v>6</v>
      </c>
      <c r="N1" s="20" t="s">
        <v>7</v>
      </c>
      <c r="O1" s="20" t="s">
        <v>55</v>
      </c>
      <c r="P1" s="20" t="s">
        <v>88</v>
      </c>
      <c r="Q1" s="20">
        <f>SUM(L1:O1)</f>
        <v>0</v>
      </c>
      <c r="R1" s="20">
        <f>SUM(P1:Q1)</f>
        <v>0</v>
      </c>
      <c r="S1" s="20" t="s">
        <v>53</v>
      </c>
      <c r="T1" s="20" t="s">
        <v>54</v>
      </c>
      <c r="U1" s="20"/>
      <c r="V1" s="20"/>
      <c r="W1" s="37"/>
      <c r="X1" s="37"/>
    </row>
    <row r="2" spans="1:25" s="19" customFormat="1" x14ac:dyDescent="0.35">
      <c r="A2" s="3" t="s">
        <v>41</v>
      </c>
      <c r="B2" s="4" t="s">
        <v>42</v>
      </c>
      <c r="C2" s="4" t="s">
        <v>48</v>
      </c>
      <c r="D2" s="4" t="s">
        <v>27</v>
      </c>
      <c r="E2" s="5">
        <v>39</v>
      </c>
      <c r="F2" s="5">
        <v>40</v>
      </c>
      <c r="G2" s="5">
        <v>38</v>
      </c>
      <c r="H2" s="4">
        <v>29.92</v>
      </c>
      <c r="I2" s="4">
        <v>25.29</v>
      </c>
      <c r="J2" s="4">
        <v>14.27</v>
      </c>
      <c r="K2" s="4">
        <f>SUM(H2:J2)</f>
        <v>69.48</v>
      </c>
      <c r="L2" s="5">
        <v>9</v>
      </c>
      <c r="M2" s="5">
        <v>7</v>
      </c>
      <c r="N2" s="5">
        <v>9</v>
      </c>
      <c r="O2" s="4">
        <v>13.5</v>
      </c>
      <c r="P2" s="4">
        <v>74</v>
      </c>
      <c r="Q2" s="4">
        <f>SUM(L2:O2)</f>
        <v>38.5</v>
      </c>
      <c r="R2" s="1">
        <f>SUM(P2:Q2)</f>
        <v>112.5</v>
      </c>
      <c r="S2" s="4">
        <v>85</v>
      </c>
      <c r="T2" s="27">
        <f>SUM(R2:S2)</f>
        <v>197.5</v>
      </c>
      <c r="U2" s="4"/>
      <c r="V2" s="30"/>
      <c r="W2" s="39" t="s">
        <v>112</v>
      </c>
      <c r="X2" s="40"/>
      <c r="Y2" s="32"/>
    </row>
    <row r="3" spans="1:25" s="20" customFormat="1" x14ac:dyDescent="0.35">
      <c r="A3" s="11" t="s">
        <v>41</v>
      </c>
      <c r="B3" s="11" t="s">
        <v>42</v>
      </c>
      <c r="C3" s="11" t="s">
        <v>50</v>
      </c>
      <c r="D3" s="11" t="s">
        <v>27</v>
      </c>
      <c r="E3" s="11"/>
      <c r="F3" s="11"/>
      <c r="G3" s="11"/>
      <c r="H3" s="11">
        <v>29.89</v>
      </c>
      <c r="I3" s="11">
        <v>24.15</v>
      </c>
      <c r="J3" s="11">
        <v>500</v>
      </c>
      <c r="K3" s="11">
        <f>SUM(H3:J3)</f>
        <v>554.04</v>
      </c>
      <c r="L3" s="11">
        <v>6</v>
      </c>
      <c r="M3" s="11">
        <v>7</v>
      </c>
      <c r="N3" s="11" t="s">
        <v>8</v>
      </c>
      <c r="O3" s="11">
        <v>10.5</v>
      </c>
      <c r="P3" s="11">
        <v>54</v>
      </c>
      <c r="Q3" s="11">
        <f>SUM(L3:O3)</f>
        <v>23.5</v>
      </c>
      <c r="R3" s="11">
        <f>SUM(P3:Q3)</f>
        <v>77.5</v>
      </c>
      <c r="S3" s="11">
        <v>78.5</v>
      </c>
      <c r="T3" s="11">
        <f>SUM(R3:S3)</f>
        <v>156</v>
      </c>
      <c r="U3" s="11"/>
      <c r="V3" s="30"/>
      <c r="W3" s="41" t="s">
        <v>111</v>
      </c>
      <c r="X3" s="42" t="s">
        <v>53</v>
      </c>
      <c r="Y3" s="33"/>
    </row>
    <row r="4" spans="1:25" s="20" customFormat="1" x14ac:dyDescent="0.3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2">
        <f>SUM(T2:T3)</f>
        <v>353.5</v>
      </c>
      <c r="U4" s="11"/>
      <c r="V4" s="30"/>
      <c r="W4" s="41"/>
      <c r="X4" s="42"/>
      <c r="Y4" s="33"/>
    </row>
    <row r="5" spans="1:25" s="20" customFormat="1" x14ac:dyDescent="0.35">
      <c r="A5" s="11" t="s">
        <v>41</v>
      </c>
      <c r="B5" s="11" t="s">
        <v>42</v>
      </c>
      <c r="C5" s="11" t="s">
        <v>50</v>
      </c>
      <c r="D5" s="11" t="s">
        <v>17</v>
      </c>
      <c r="E5" s="11"/>
      <c r="F5" s="11"/>
      <c r="G5" s="11"/>
      <c r="H5" s="11">
        <v>500</v>
      </c>
      <c r="I5" s="11">
        <v>500</v>
      </c>
      <c r="J5" s="11">
        <v>500</v>
      </c>
      <c r="K5" s="11">
        <f t="shared" ref="K5:K18" si="0">SUM(H5:J5)</f>
        <v>1500</v>
      </c>
      <c r="L5" s="11"/>
      <c r="M5" s="11"/>
      <c r="N5" s="11" t="s">
        <v>8</v>
      </c>
      <c r="O5" s="11">
        <v>0</v>
      </c>
      <c r="P5" s="11">
        <v>0</v>
      </c>
      <c r="Q5" s="11">
        <f t="shared" ref="Q5:Q18" si="1">SUM(L5:O5)</f>
        <v>0</v>
      </c>
      <c r="R5" s="11">
        <f t="shared" ref="R5:R18" si="2">SUM(P5:Q5)</f>
        <v>0</v>
      </c>
      <c r="S5" s="11">
        <v>0</v>
      </c>
      <c r="T5" s="11">
        <f t="shared" ref="T5:T18" si="3">SUM(R5:S5)</f>
        <v>0</v>
      </c>
      <c r="U5" s="11"/>
      <c r="V5" s="31"/>
      <c r="W5" s="41"/>
      <c r="X5" s="42"/>
      <c r="Y5" s="33"/>
    </row>
    <row r="6" spans="1:25" s="20" customFormat="1" x14ac:dyDescent="0.35">
      <c r="A6" s="3" t="s">
        <v>41</v>
      </c>
      <c r="B6" s="4" t="s">
        <v>42</v>
      </c>
      <c r="C6" s="4" t="s">
        <v>48</v>
      </c>
      <c r="D6" s="4" t="s">
        <v>24</v>
      </c>
      <c r="E6" s="5">
        <v>33</v>
      </c>
      <c r="F6" s="5">
        <v>34</v>
      </c>
      <c r="G6" s="5">
        <v>39</v>
      </c>
      <c r="H6" s="4">
        <v>500</v>
      </c>
      <c r="I6" s="4">
        <v>500</v>
      </c>
      <c r="J6" s="4">
        <v>27.14</v>
      </c>
      <c r="K6" s="4">
        <f t="shared" si="0"/>
        <v>1027.1400000000001</v>
      </c>
      <c r="L6" s="5"/>
      <c r="M6" s="5"/>
      <c r="N6" s="5">
        <v>7</v>
      </c>
      <c r="O6" s="4">
        <v>7.5</v>
      </c>
      <c r="P6" s="4">
        <v>23</v>
      </c>
      <c r="Q6" s="4">
        <f t="shared" si="1"/>
        <v>14.5</v>
      </c>
      <c r="R6" s="1">
        <f t="shared" si="2"/>
        <v>37.5</v>
      </c>
      <c r="S6" s="4">
        <v>46</v>
      </c>
      <c r="T6" s="27">
        <f t="shared" si="3"/>
        <v>83.5</v>
      </c>
      <c r="U6" s="4"/>
      <c r="V6" s="31"/>
      <c r="W6" s="41"/>
      <c r="X6" s="42"/>
      <c r="Y6" s="33"/>
    </row>
    <row r="7" spans="1:25" s="9" customFormat="1" x14ac:dyDescent="0.35">
      <c r="A7" s="3" t="s">
        <v>41</v>
      </c>
      <c r="B7" s="22" t="s">
        <v>42</v>
      </c>
      <c r="C7" s="22" t="s">
        <v>50</v>
      </c>
      <c r="D7" s="22" t="s">
        <v>24</v>
      </c>
      <c r="E7" s="22">
        <v>19</v>
      </c>
      <c r="F7" s="22">
        <v>31</v>
      </c>
      <c r="G7" s="22">
        <v>1</v>
      </c>
      <c r="H7" s="22">
        <v>500</v>
      </c>
      <c r="I7" s="22">
        <v>15.15</v>
      </c>
      <c r="J7" s="22">
        <v>500</v>
      </c>
      <c r="K7" s="22">
        <f t="shared" si="0"/>
        <v>1015.15</v>
      </c>
      <c r="L7" s="16"/>
      <c r="M7" s="16">
        <v>9</v>
      </c>
      <c r="N7" s="16" t="s">
        <v>8</v>
      </c>
      <c r="O7" s="4">
        <v>7.5</v>
      </c>
      <c r="P7" s="4">
        <v>9</v>
      </c>
      <c r="Q7" s="4">
        <f t="shared" si="1"/>
        <v>16.5</v>
      </c>
      <c r="R7" s="1">
        <f t="shared" si="2"/>
        <v>25.5</v>
      </c>
      <c r="S7" s="7">
        <v>39.5</v>
      </c>
      <c r="T7" s="27">
        <f t="shared" si="3"/>
        <v>65</v>
      </c>
      <c r="U7" s="22">
        <f>SUM(R7+R8)</f>
        <v>100</v>
      </c>
      <c r="V7" s="31"/>
      <c r="W7" s="55">
        <v>13.5</v>
      </c>
      <c r="X7" s="44">
        <v>78.5</v>
      </c>
      <c r="Y7" s="34"/>
    </row>
    <row r="8" spans="1:25" s="9" customFormat="1" x14ac:dyDescent="0.35">
      <c r="A8" s="3" t="s">
        <v>41</v>
      </c>
      <c r="B8" s="4" t="s">
        <v>42</v>
      </c>
      <c r="C8" s="4" t="s">
        <v>48</v>
      </c>
      <c r="D8" s="4" t="s">
        <v>26</v>
      </c>
      <c r="E8" s="5">
        <v>40</v>
      </c>
      <c r="F8" s="5">
        <v>38</v>
      </c>
      <c r="G8" s="5">
        <v>32</v>
      </c>
      <c r="H8" s="4">
        <v>500</v>
      </c>
      <c r="I8" s="4">
        <v>12.74</v>
      </c>
      <c r="J8" s="4">
        <v>500</v>
      </c>
      <c r="K8" s="4">
        <f t="shared" si="0"/>
        <v>1012.74</v>
      </c>
      <c r="L8" s="5"/>
      <c r="M8" s="5">
        <v>10</v>
      </c>
      <c r="N8" s="5" t="s">
        <v>8</v>
      </c>
      <c r="O8" s="4">
        <v>10.5</v>
      </c>
      <c r="P8" s="4">
        <v>54</v>
      </c>
      <c r="Q8" s="4">
        <f t="shared" si="1"/>
        <v>20.5</v>
      </c>
      <c r="R8" s="1">
        <f t="shared" si="2"/>
        <v>74.5</v>
      </c>
      <c r="S8" s="4">
        <v>59</v>
      </c>
      <c r="T8" s="27">
        <f t="shared" si="3"/>
        <v>133.5</v>
      </c>
      <c r="U8" s="4"/>
      <c r="V8" s="31"/>
      <c r="W8" s="52">
        <v>15</v>
      </c>
      <c r="X8" s="44">
        <v>85</v>
      </c>
      <c r="Y8" s="34"/>
    </row>
    <row r="9" spans="1:25" s="3" customFormat="1" x14ac:dyDescent="0.35">
      <c r="A9" s="3" t="s">
        <v>41</v>
      </c>
      <c r="B9" s="4" t="s">
        <v>42</v>
      </c>
      <c r="C9" s="4" t="s">
        <v>48</v>
      </c>
      <c r="D9" s="4" t="s">
        <v>25</v>
      </c>
      <c r="E9" s="5">
        <v>34</v>
      </c>
      <c r="F9" s="5">
        <v>31</v>
      </c>
      <c r="G9" s="5">
        <v>40</v>
      </c>
      <c r="H9" s="4">
        <v>500</v>
      </c>
      <c r="I9" s="4">
        <v>500</v>
      </c>
      <c r="J9" s="4">
        <v>500</v>
      </c>
      <c r="K9" s="4">
        <f t="shared" si="0"/>
        <v>1500</v>
      </c>
      <c r="L9" s="5"/>
      <c r="M9" s="5"/>
      <c r="N9" s="5"/>
      <c r="O9" s="4">
        <v>0</v>
      </c>
      <c r="P9" s="4">
        <v>49</v>
      </c>
      <c r="Q9" s="4">
        <f t="shared" si="1"/>
        <v>0</v>
      </c>
      <c r="R9" s="1">
        <f t="shared" si="2"/>
        <v>49</v>
      </c>
      <c r="S9" s="4">
        <v>52.5</v>
      </c>
      <c r="T9" s="27">
        <f t="shared" si="3"/>
        <v>101.5</v>
      </c>
      <c r="U9" s="4"/>
      <c r="V9" s="53"/>
      <c r="W9" s="43">
        <v>12</v>
      </c>
      <c r="X9" s="44">
        <v>72</v>
      </c>
      <c r="Y9" s="35"/>
    </row>
    <row r="10" spans="1:25" s="19" customFormat="1" x14ac:dyDescent="0.35">
      <c r="A10" s="3" t="s">
        <v>41</v>
      </c>
      <c r="B10" s="23" t="s">
        <v>42</v>
      </c>
      <c r="C10" s="22" t="s">
        <v>50</v>
      </c>
      <c r="D10" s="22" t="s">
        <v>25</v>
      </c>
      <c r="E10" s="22">
        <v>1</v>
      </c>
      <c r="F10" s="23">
        <v>4</v>
      </c>
      <c r="G10" s="23">
        <v>31</v>
      </c>
      <c r="H10" s="23">
        <v>7.02</v>
      </c>
      <c r="I10" s="23">
        <v>500</v>
      </c>
      <c r="J10" s="23">
        <v>500</v>
      </c>
      <c r="K10" s="23">
        <f t="shared" si="0"/>
        <v>1007.02</v>
      </c>
      <c r="L10" s="21">
        <v>10</v>
      </c>
      <c r="M10" s="21"/>
      <c r="N10" s="21" t="s">
        <v>8</v>
      </c>
      <c r="O10" s="8">
        <v>9</v>
      </c>
      <c r="P10" s="8">
        <v>19</v>
      </c>
      <c r="Q10" s="8">
        <f t="shared" si="1"/>
        <v>19</v>
      </c>
      <c r="R10" s="2">
        <f t="shared" si="2"/>
        <v>38</v>
      </c>
      <c r="S10" s="8">
        <v>49.25</v>
      </c>
      <c r="T10" s="27">
        <f t="shared" si="3"/>
        <v>87.25</v>
      </c>
      <c r="U10" s="6">
        <f>SUM(R10+R12)</f>
        <v>105.5</v>
      </c>
      <c r="V10" s="53"/>
      <c r="W10" s="45">
        <v>10.5</v>
      </c>
      <c r="X10" s="46">
        <v>65.5</v>
      </c>
      <c r="Y10" s="32"/>
    </row>
    <row r="11" spans="1:25" s="19" customFormat="1" x14ac:dyDescent="0.35">
      <c r="A11" s="3" t="s">
        <v>41</v>
      </c>
      <c r="B11" s="22" t="s">
        <v>42</v>
      </c>
      <c r="C11" s="22" t="s">
        <v>44</v>
      </c>
      <c r="D11" s="22" t="s">
        <v>91</v>
      </c>
      <c r="E11" s="5" t="s">
        <v>116</v>
      </c>
      <c r="F11" s="5" t="s">
        <v>114</v>
      </c>
      <c r="G11" s="5">
        <v>51</v>
      </c>
      <c r="H11" s="22">
        <v>0</v>
      </c>
      <c r="I11" s="22">
        <v>66</v>
      </c>
      <c r="J11" s="22">
        <v>73</v>
      </c>
      <c r="K11" s="22">
        <f t="shared" si="0"/>
        <v>139</v>
      </c>
      <c r="L11" s="5"/>
      <c r="M11" s="5">
        <v>9</v>
      </c>
      <c r="N11" s="5">
        <v>10</v>
      </c>
      <c r="O11" s="22">
        <v>12</v>
      </c>
      <c r="P11" s="22">
        <v>80.5</v>
      </c>
      <c r="Q11" s="22">
        <f t="shared" si="1"/>
        <v>31</v>
      </c>
      <c r="R11" s="1">
        <f t="shared" si="2"/>
        <v>111.5</v>
      </c>
      <c r="S11" s="22">
        <v>78.5</v>
      </c>
      <c r="T11" s="27">
        <f t="shared" si="3"/>
        <v>190</v>
      </c>
      <c r="U11" s="11"/>
      <c r="V11" s="53"/>
      <c r="W11" s="45"/>
      <c r="X11" s="46"/>
      <c r="Y11" s="32"/>
    </row>
    <row r="12" spans="1:25" s="20" customFormat="1" x14ac:dyDescent="0.35">
      <c r="A12" s="3" t="s">
        <v>41</v>
      </c>
      <c r="B12" s="22" t="s">
        <v>42</v>
      </c>
      <c r="C12" s="22" t="s">
        <v>50</v>
      </c>
      <c r="D12" s="22" t="s">
        <v>75</v>
      </c>
      <c r="E12" s="22">
        <v>2</v>
      </c>
      <c r="F12" s="22">
        <v>27</v>
      </c>
      <c r="G12" s="22">
        <v>19</v>
      </c>
      <c r="H12" s="22">
        <v>29.89</v>
      </c>
      <c r="I12" s="22">
        <v>24.15</v>
      </c>
      <c r="J12" s="22">
        <v>500</v>
      </c>
      <c r="K12" s="22">
        <f t="shared" si="0"/>
        <v>554.04</v>
      </c>
      <c r="L12" s="5">
        <v>6</v>
      </c>
      <c r="M12" s="5">
        <v>7</v>
      </c>
      <c r="N12" s="5" t="s">
        <v>8</v>
      </c>
      <c r="O12" s="6">
        <v>10.5</v>
      </c>
      <c r="P12" s="6">
        <v>44</v>
      </c>
      <c r="Q12" s="6">
        <f t="shared" si="1"/>
        <v>23.5</v>
      </c>
      <c r="R12" s="1">
        <f t="shared" si="2"/>
        <v>67.5</v>
      </c>
      <c r="S12" s="6">
        <v>65.5</v>
      </c>
      <c r="T12" s="27">
        <f t="shared" si="3"/>
        <v>133</v>
      </c>
      <c r="U12" s="6">
        <f>SUM(R12+R13)</f>
        <v>138.5</v>
      </c>
      <c r="V12" s="53"/>
      <c r="W12" s="45">
        <v>9</v>
      </c>
      <c r="X12" s="46">
        <v>59</v>
      </c>
      <c r="Y12" s="33"/>
    </row>
    <row r="13" spans="1:25" s="11" customFormat="1" x14ac:dyDescent="0.35">
      <c r="A13" s="3" t="s">
        <v>41</v>
      </c>
      <c r="B13" s="4" t="s">
        <v>42</v>
      </c>
      <c r="C13" s="4" t="s">
        <v>52</v>
      </c>
      <c r="D13" s="4" t="s">
        <v>99</v>
      </c>
      <c r="E13" s="5">
        <v>229</v>
      </c>
      <c r="F13" s="5">
        <v>110</v>
      </c>
      <c r="G13" s="5">
        <v>320</v>
      </c>
      <c r="H13" s="4">
        <v>83</v>
      </c>
      <c r="I13" s="4">
        <v>0</v>
      </c>
      <c r="J13" s="4">
        <v>78</v>
      </c>
      <c r="K13" s="4">
        <f t="shared" si="0"/>
        <v>161</v>
      </c>
      <c r="L13" s="5">
        <v>10</v>
      </c>
      <c r="M13" s="5"/>
      <c r="N13" s="5">
        <v>10</v>
      </c>
      <c r="O13" s="4">
        <v>15</v>
      </c>
      <c r="P13" s="4">
        <v>36</v>
      </c>
      <c r="Q13" s="4">
        <f t="shared" si="1"/>
        <v>35</v>
      </c>
      <c r="R13" s="1">
        <f t="shared" si="2"/>
        <v>71</v>
      </c>
      <c r="S13" s="4">
        <v>85</v>
      </c>
      <c r="T13" s="27">
        <f t="shared" si="3"/>
        <v>156</v>
      </c>
      <c r="U13" s="4"/>
      <c r="V13" s="53"/>
      <c r="W13" s="43">
        <v>7.5</v>
      </c>
      <c r="X13" s="44">
        <v>33</v>
      </c>
      <c r="Y13" s="36"/>
    </row>
    <row r="14" spans="1:25" s="11" customFormat="1" x14ac:dyDescent="0.35">
      <c r="A14" s="3" t="s">
        <v>41</v>
      </c>
      <c r="B14" s="4" t="s">
        <v>42</v>
      </c>
      <c r="C14" s="4" t="s">
        <v>52</v>
      </c>
      <c r="D14" s="4" t="s">
        <v>113</v>
      </c>
      <c r="E14" s="5">
        <v>389</v>
      </c>
      <c r="F14" s="5">
        <v>320</v>
      </c>
      <c r="G14" s="5">
        <v>110</v>
      </c>
      <c r="H14" s="4">
        <v>0</v>
      </c>
      <c r="I14" s="4">
        <v>0</v>
      </c>
      <c r="J14" s="4">
        <v>0</v>
      </c>
      <c r="K14" s="4">
        <f t="shared" si="0"/>
        <v>0</v>
      </c>
      <c r="L14" s="5"/>
      <c r="M14" s="5"/>
      <c r="N14" s="5" t="s">
        <v>8</v>
      </c>
      <c r="O14" s="4"/>
      <c r="P14" s="4">
        <v>0</v>
      </c>
      <c r="Q14" s="4">
        <f t="shared" si="1"/>
        <v>0</v>
      </c>
      <c r="R14" s="1">
        <f t="shared" si="2"/>
        <v>0</v>
      </c>
      <c r="S14" s="4"/>
      <c r="T14" s="27">
        <f t="shared" si="3"/>
        <v>0</v>
      </c>
      <c r="U14" s="4"/>
      <c r="V14" s="53"/>
      <c r="W14" s="43"/>
      <c r="X14" s="44"/>
      <c r="Y14" s="36"/>
    </row>
    <row r="15" spans="1:25" s="11" customFormat="1" x14ac:dyDescent="0.35">
      <c r="A15" s="11" t="s">
        <v>41</v>
      </c>
      <c r="B15" s="11" t="s">
        <v>42</v>
      </c>
      <c r="C15" s="11" t="s">
        <v>50</v>
      </c>
      <c r="D15" s="11" t="s">
        <v>97</v>
      </c>
      <c r="H15" s="11">
        <v>500</v>
      </c>
      <c r="I15" s="11">
        <v>32.29</v>
      </c>
      <c r="J15" s="11">
        <v>500</v>
      </c>
      <c r="K15" s="11">
        <f t="shared" si="0"/>
        <v>1032.29</v>
      </c>
      <c r="M15" s="11">
        <v>5</v>
      </c>
      <c r="N15" s="11" t="s">
        <v>8</v>
      </c>
      <c r="O15" s="11">
        <v>6</v>
      </c>
      <c r="P15" s="11">
        <v>27</v>
      </c>
      <c r="Q15" s="11">
        <f t="shared" si="1"/>
        <v>11</v>
      </c>
      <c r="R15" s="11">
        <f t="shared" si="2"/>
        <v>38</v>
      </c>
      <c r="S15" s="11">
        <v>49.25</v>
      </c>
      <c r="T15" s="11">
        <f t="shared" si="3"/>
        <v>87.25</v>
      </c>
      <c r="V15" s="53"/>
      <c r="W15" s="43">
        <v>4.5</v>
      </c>
      <c r="X15" s="44">
        <v>39.5</v>
      </c>
      <c r="Y15" s="36"/>
    </row>
    <row r="16" spans="1:25" s="11" customFormat="1" x14ac:dyDescent="0.35">
      <c r="A16" s="3" t="s">
        <v>41</v>
      </c>
      <c r="B16" s="4" t="s">
        <v>42</v>
      </c>
      <c r="C16" s="4" t="s">
        <v>48</v>
      </c>
      <c r="D16" s="4" t="s">
        <v>62</v>
      </c>
      <c r="E16" s="5">
        <v>30</v>
      </c>
      <c r="F16" s="5">
        <v>33</v>
      </c>
      <c r="G16" s="5">
        <v>34</v>
      </c>
      <c r="H16" s="4">
        <v>500</v>
      </c>
      <c r="I16" s="4">
        <v>500</v>
      </c>
      <c r="J16" s="4">
        <v>500</v>
      </c>
      <c r="K16" s="4">
        <f t="shared" si="0"/>
        <v>1500</v>
      </c>
      <c r="L16" s="5"/>
      <c r="M16" s="5"/>
      <c r="N16" s="5" t="s">
        <v>8</v>
      </c>
      <c r="O16" s="4">
        <v>0</v>
      </c>
      <c r="P16" s="4">
        <v>30</v>
      </c>
      <c r="Q16" s="4">
        <f t="shared" si="1"/>
        <v>0</v>
      </c>
      <c r="R16" s="1">
        <f t="shared" si="2"/>
        <v>30</v>
      </c>
      <c r="S16" s="4">
        <v>39.5</v>
      </c>
      <c r="T16" s="27">
        <f t="shared" si="3"/>
        <v>69.5</v>
      </c>
      <c r="U16" s="4"/>
      <c r="V16" s="53"/>
      <c r="W16" s="43">
        <v>6</v>
      </c>
      <c r="X16" s="44">
        <v>46</v>
      </c>
      <c r="Y16" s="36"/>
    </row>
    <row r="17" spans="1:25" s="11" customFormat="1" x14ac:dyDescent="0.35">
      <c r="A17" s="3" t="s">
        <v>41</v>
      </c>
      <c r="B17" s="22" t="s">
        <v>42</v>
      </c>
      <c r="C17" s="22" t="s">
        <v>50</v>
      </c>
      <c r="D17" s="22" t="s">
        <v>19</v>
      </c>
      <c r="E17" s="22">
        <v>4</v>
      </c>
      <c r="F17" s="22">
        <v>19</v>
      </c>
      <c r="G17" s="22">
        <v>5</v>
      </c>
      <c r="H17" s="22">
        <v>500</v>
      </c>
      <c r="I17" s="22">
        <v>500</v>
      </c>
      <c r="J17" s="22">
        <v>500</v>
      </c>
      <c r="K17" s="22">
        <f t="shared" si="0"/>
        <v>1500</v>
      </c>
      <c r="L17" s="5"/>
      <c r="M17" s="5"/>
      <c r="N17" s="5" t="s">
        <v>8</v>
      </c>
      <c r="O17" s="6">
        <v>0</v>
      </c>
      <c r="P17" s="6">
        <v>0</v>
      </c>
      <c r="Q17" s="6">
        <f t="shared" si="1"/>
        <v>0</v>
      </c>
      <c r="R17" s="1">
        <f t="shared" si="2"/>
        <v>0</v>
      </c>
      <c r="S17" s="6">
        <v>0</v>
      </c>
      <c r="T17" s="27">
        <f t="shared" si="3"/>
        <v>0</v>
      </c>
      <c r="U17" s="6">
        <f>SUM(R17+R18)</f>
        <v>74</v>
      </c>
      <c r="V17" s="53"/>
      <c r="W17" s="43">
        <v>3</v>
      </c>
      <c r="X17" s="44">
        <v>52.5</v>
      </c>
      <c r="Y17" s="36"/>
    </row>
    <row r="18" spans="1:25" s="3" customFormat="1" ht="15" thickBot="1" x14ac:dyDescent="0.4">
      <c r="A18" s="11" t="s">
        <v>41</v>
      </c>
      <c r="B18" s="11" t="s">
        <v>42</v>
      </c>
      <c r="C18" s="11" t="s">
        <v>50</v>
      </c>
      <c r="D18" s="11" t="s">
        <v>94</v>
      </c>
      <c r="E18" s="11"/>
      <c r="F18" s="11"/>
      <c r="G18" s="11"/>
      <c r="H18" s="11">
        <v>25.57</v>
      </c>
      <c r="I18" s="11">
        <v>20.36</v>
      </c>
      <c r="J18" s="11">
        <v>500</v>
      </c>
      <c r="K18" s="11">
        <f t="shared" si="0"/>
        <v>545.92999999999995</v>
      </c>
      <c r="L18" s="11">
        <v>7</v>
      </c>
      <c r="M18" s="11">
        <v>8</v>
      </c>
      <c r="N18" s="11" t="s">
        <v>8</v>
      </c>
      <c r="O18" s="11">
        <v>12</v>
      </c>
      <c r="P18" s="11">
        <v>47</v>
      </c>
      <c r="Q18" s="11">
        <f t="shared" si="1"/>
        <v>27</v>
      </c>
      <c r="R18" s="11">
        <f t="shared" si="2"/>
        <v>74</v>
      </c>
      <c r="S18" s="11">
        <v>72</v>
      </c>
      <c r="T18" s="11">
        <f t="shared" si="3"/>
        <v>146</v>
      </c>
      <c r="U18" s="11"/>
      <c r="V18" s="53"/>
      <c r="W18" s="47">
        <v>1.5</v>
      </c>
      <c r="X18" s="48">
        <v>26.5</v>
      </c>
      <c r="Y18" s="35"/>
    </row>
    <row r="19" spans="1:25" s="3" customFormat="1" x14ac:dyDescent="0.3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53"/>
      <c r="W19" s="57"/>
      <c r="X19" s="58"/>
      <c r="Y19" s="35"/>
    </row>
    <row r="20" spans="1:25" s="19" customFormat="1" x14ac:dyDescent="0.35">
      <c r="A20" s="3" t="s">
        <v>41</v>
      </c>
      <c r="B20" s="22" t="s">
        <v>42</v>
      </c>
      <c r="C20" s="22" t="s">
        <v>43</v>
      </c>
      <c r="D20" s="22" t="s">
        <v>59</v>
      </c>
      <c r="E20" s="5">
        <v>8</v>
      </c>
      <c r="F20" s="5">
        <v>965</v>
      </c>
      <c r="G20" s="5" t="s">
        <v>115</v>
      </c>
      <c r="H20" s="22">
        <v>66</v>
      </c>
      <c r="I20" s="22">
        <v>73</v>
      </c>
      <c r="J20" s="22">
        <v>0</v>
      </c>
      <c r="K20" s="22">
        <f>SUM(H20:J20)</f>
        <v>139</v>
      </c>
      <c r="L20" s="5">
        <v>10</v>
      </c>
      <c r="M20" s="5">
        <v>10</v>
      </c>
      <c r="N20" s="5">
        <v>0</v>
      </c>
      <c r="O20" s="22">
        <v>15</v>
      </c>
      <c r="P20" s="22">
        <v>90</v>
      </c>
      <c r="Q20" s="22">
        <f>SUM(L20:O20)</f>
        <v>35</v>
      </c>
      <c r="R20" s="1">
        <f>SUM(P20:Q20)</f>
        <v>125</v>
      </c>
      <c r="S20" s="22">
        <v>85</v>
      </c>
      <c r="T20" s="27">
        <f>SUM(R20:S20)</f>
        <v>210</v>
      </c>
      <c r="U20" s="9"/>
      <c r="V20" s="11"/>
      <c r="W20" s="38"/>
      <c r="X20" s="38"/>
    </row>
    <row r="21" spans="1:25" s="20" customFormat="1" x14ac:dyDescent="0.35">
      <c r="A21" s="3" t="s">
        <v>41</v>
      </c>
      <c r="B21" s="22" t="s">
        <v>42</v>
      </c>
      <c r="C21" s="22" t="s">
        <v>44</v>
      </c>
      <c r="D21" s="22" t="s">
        <v>59</v>
      </c>
      <c r="E21" s="5" t="s">
        <v>115</v>
      </c>
      <c r="F21" s="5">
        <v>51</v>
      </c>
      <c r="G21" s="5" t="s">
        <v>117</v>
      </c>
      <c r="H21" s="22">
        <v>66</v>
      </c>
      <c r="I21" s="22">
        <v>71</v>
      </c>
      <c r="J21" s="22">
        <v>66</v>
      </c>
      <c r="K21" s="22">
        <f>SUM(H21:J21)</f>
        <v>203</v>
      </c>
      <c r="L21" s="5">
        <v>9</v>
      </c>
      <c r="M21" s="5">
        <v>10</v>
      </c>
      <c r="N21" s="5">
        <v>8</v>
      </c>
      <c r="O21" s="22">
        <v>15</v>
      </c>
      <c r="P21" s="22">
        <v>28.5</v>
      </c>
      <c r="Q21" s="22">
        <f>SUM(L21:O21)</f>
        <v>42</v>
      </c>
      <c r="R21" s="1">
        <f>SUM(P21:Q21)</f>
        <v>70.5</v>
      </c>
      <c r="S21" s="22">
        <v>65.5</v>
      </c>
      <c r="T21" s="27">
        <f>SUM(R21:S21)</f>
        <v>136</v>
      </c>
      <c r="U21" s="11"/>
      <c r="V21" s="6"/>
    </row>
    <row r="22" spans="1:25" x14ac:dyDescent="0.35">
      <c r="A22" s="3" t="s">
        <v>41</v>
      </c>
      <c r="B22" s="4" t="s">
        <v>42</v>
      </c>
      <c r="C22" s="4" t="s">
        <v>52</v>
      </c>
      <c r="D22" s="4" t="s">
        <v>59</v>
      </c>
      <c r="E22" s="5">
        <v>224</v>
      </c>
      <c r="F22" s="5">
        <v>389</v>
      </c>
      <c r="G22" s="5">
        <v>229</v>
      </c>
      <c r="H22" s="4">
        <v>0</v>
      </c>
      <c r="I22" s="4">
        <v>0</v>
      </c>
      <c r="J22" s="4">
        <v>0</v>
      </c>
      <c r="K22" s="4">
        <f>SUM(H22:J22)</f>
        <v>0</v>
      </c>
      <c r="L22" s="5"/>
      <c r="M22" s="5"/>
      <c r="N22" s="5" t="s">
        <v>8</v>
      </c>
      <c r="P22" s="4">
        <v>18</v>
      </c>
      <c r="Q22" s="4">
        <f>SUM(L22:O22)</f>
        <v>0</v>
      </c>
      <c r="R22" s="1">
        <f>SUM(P22:Q22)</f>
        <v>18</v>
      </c>
      <c r="S22" s="4">
        <v>72</v>
      </c>
      <c r="T22" s="27">
        <f>SUM(R22:S22)</f>
        <v>90</v>
      </c>
      <c r="V22" s="11"/>
    </row>
    <row r="23" spans="1:25" x14ac:dyDescent="0.35">
      <c r="A23" s="3"/>
      <c r="E23" s="5"/>
      <c r="F23" s="5"/>
      <c r="G23" s="5"/>
      <c r="L23" s="5"/>
      <c r="M23" s="5"/>
      <c r="N23" s="5"/>
      <c r="T23" s="27">
        <f>SUM(T20:T22)</f>
        <v>436</v>
      </c>
      <c r="V23" s="11"/>
    </row>
    <row r="24" spans="1:25" x14ac:dyDescent="0.35">
      <c r="A24" s="3" t="s">
        <v>41</v>
      </c>
      <c r="B24" s="22" t="s">
        <v>42</v>
      </c>
      <c r="C24" s="22" t="s">
        <v>44</v>
      </c>
      <c r="D24" s="22" t="s">
        <v>90</v>
      </c>
      <c r="E24" s="5">
        <v>965</v>
      </c>
      <c r="F24" s="5" t="s">
        <v>119</v>
      </c>
      <c r="G24" s="5">
        <v>1</v>
      </c>
      <c r="H24" s="22">
        <v>64</v>
      </c>
      <c r="I24" s="22">
        <v>61</v>
      </c>
      <c r="J24" s="22">
        <v>69</v>
      </c>
      <c r="K24" s="22">
        <f>SUM(H24:J24)</f>
        <v>194</v>
      </c>
      <c r="L24" s="5">
        <v>8</v>
      </c>
      <c r="M24" s="5">
        <v>8</v>
      </c>
      <c r="N24" s="5">
        <v>9</v>
      </c>
      <c r="O24" s="22">
        <v>13.5</v>
      </c>
      <c r="P24" s="22">
        <v>54</v>
      </c>
      <c r="Q24" s="22">
        <f>SUM(L24:O24)</f>
        <v>38.5</v>
      </c>
      <c r="R24" s="1">
        <f>SUM(P24:Q24)</f>
        <v>92.5</v>
      </c>
      <c r="S24" s="22">
        <v>72</v>
      </c>
      <c r="T24" s="27">
        <f>SUM(R24:S24)</f>
        <v>164.5</v>
      </c>
      <c r="U24" s="11"/>
      <c r="V24" s="8"/>
    </row>
    <row r="25" spans="1:25" s="3" customFormat="1" x14ac:dyDescent="0.35">
      <c r="A25" s="11" t="s">
        <v>41</v>
      </c>
      <c r="B25" s="11" t="s">
        <v>42</v>
      </c>
      <c r="C25" s="11" t="s">
        <v>50</v>
      </c>
      <c r="D25" s="11" t="s">
        <v>21</v>
      </c>
      <c r="E25" s="11"/>
      <c r="F25" s="11"/>
      <c r="G25" s="11"/>
      <c r="H25" s="11">
        <v>500</v>
      </c>
      <c r="I25" s="11">
        <v>15.15</v>
      </c>
      <c r="J25" s="11">
        <v>500</v>
      </c>
      <c r="K25" s="11">
        <f>SUM(H25:J25)</f>
        <v>1015.15</v>
      </c>
      <c r="L25" s="11"/>
      <c r="M25" s="11">
        <v>9</v>
      </c>
      <c r="N25" s="11" t="s">
        <v>8</v>
      </c>
      <c r="O25" s="11">
        <v>7.5</v>
      </c>
      <c r="P25" s="11">
        <v>9</v>
      </c>
      <c r="Q25" s="11">
        <f>SUM(L25:O25)</f>
        <v>16.5</v>
      </c>
      <c r="R25" s="11">
        <f>SUM(P25:Q25)</f>
        <v>25.5</v>
      </c>
      <c r="S25" s="11">
        <v>39.5</v>
      </c>
      <c r="T25" s="11">
        <f>SUM(R25:S25)</f>
        <v>65</v>
      </c>
      <c r="U25" s="11"/>
      <c r="V25" s="25"/>
    </row>
    <row r="26" spans="1:25" s="3" customFormat="1" x14ac:dyDescent="0.3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25"/>
    </row>
    <row r="27" spans="1:25" s="19" customFormat="1" x14ac:dyDescent="0.35">
      <c r="A27" s="3" t="s">
        <v>41</v>
      </c>
      <c r="B27" s="4" t="s">
        <v>42</v>
      </c>
      <c r="C27" s="4" t="s">
        <v>45</v>
      </c>
      <c r="D27" s="4" t="s">
        <v>12</v>
      </c>
      <c r="E27" s="5">
        <v>8</v>
      </c>
      <c r="F27" s="5">
        <v>5</v>
      </c>
      <c r="G27" s="5">
        <v>31</v>
      </c>
      <c r="H27" s="4">
        <v>500</v>
      </c>
      <c r="I27" s="4">
        <v>9.2799999999999994</v>
      </c>
      <c r="J27" s="4">
        <v>500</v>
      </c>
      <c r="K27" s="4">
        <f>SUM(H27:J27)</f>
        <v>1009.28</v>
      </c>
      <c r="L27" s="5" t="s">
        <v>40</v>
      </c>
      <c r="M27" s="5">
        <v>10</v>
      </c>
      <c r="N27" s="5"/>
      <c r="O27" s="4">
        <v>15</v>
      </c>
      <c r="P27" s="4">
        <v>49</v>
      </c>
      <c r="Q27" s="4">
        <f>SUM(L27:O27)</f>
        <v>25</v>
      </c>
      <c r="R27" s="1">
        <f>SUM(P27:Q27)</f>
        <v>74</v>
      </c>
      <c r="S27" s="4">
        <v>85</v>
      </c>
      <c r="T27" s="27">
        <f>SUM(R27:S27)</f>
        <v>159</v>
      </c>
      <c r="U27" s="4"/>
      <c r="V27" s="4"/>
    </row>
    <row r="28" spans="1:25" s="20" customFormat="1" x14ac:dyDescent="0.35">
      <c r="A28" s="3" t="s">
        <v>41</v>
      </c>
      <c r="B28" s="4" t="s">
        <v>42</v>
      </c>
      <c r="C28" s="4" t="s">
        <v>48</v>
      </c>
      <c r="D28" s="4" t="s">
        <v>12</v>
      </c>
      <c r="E28" s="5">
        <v>31</v>
      </c>
      <c r="F28" s="5">
        <v>39</v>
      </c>
      <c r="G28" s="5">
        <v>30</v>
      </c>
      <c r="H28" s="4">
        <v>25.52</v>
      </c>
      <c r="I28" s="4">
        <v>21.13</v>
      </c>
      <c r="J28" s="4">
        <v>17.55</v>
      </c>
      <c r="K28" s="4">
        <f>SUM(H28:J28)</f>
        <v>64.2</v>
      </c>
      <c r="L28" s="5">
        <v>10</v>
      </c>
      <c r="M28" s="5">
        <v>9</v>
      </c>
      <c r="N28" s="5">
        <v>8</v>
      </c>
      <c r="O28" s="4">
        <v>15</v>
      </c>
      <c r="P28" s="4">
        <v>70</v>
      </c>
      <c r="Q28" s="4">
        <f>SUM(L28:O28)</f>
        <v>42</v>
      </c>
      <c r="R28" s="1">
        <f>SUM(P28:Q28)</f>
        <v>112</v>
      </c>
      <c r="S28" s="4">
        <v>78.5</v>
      </c>
      <c r="T28" s="27">
        <f>SUM(R28:S28)</f>
        <v>190.5</v>
      </c>
      <c r="U28" s="4"/>
      <c r="V28" s="11"/>
    </row>
    <row r="29" spans="1:25" x14ac:dyDescent="0.35">
      <c r="A29" s="11" t="s">
        <v>41</v>
      </c>
      <c r="B29" s="25" t="s">
        <v>42</v>
      </c>
      <c r="C29" s="11" t="s">
        <v>50</v>
      </c>
      <c r="D29" s="11" t="s">
        <v>12</v>
      </c>
      <c r="E29" s="11"/>
      <c r="F29" s="25"/>
      <c r="G29" s="25"/>
      <c r="H29" s="25">
        <v>7.02</v>
      </c>
      <c r="I29" s="25">
        <v>500</v>
      </c>
      <c r="J29" s="25">
        <v>500</v>
      </c>
      <c r="K29" s="25">
        <f>SUM(H29:J29)</f>
        <v>1007.02</v>
      </c>
      <c r="L29" s="25">
        <v>10</v>
      </c>
      <c r="M29" s="25"/>
      <c r="N29" s="25" t="s">
        <v>8</v>
      </c>
      <c r="O29" s="25">
        <v>9</v>
      </c>
      <c r="P29" s="25">
        <v>19</v>
      </c>
      <c r="Q29" s="25">
        <f>SUM(L29:O29)</f>
        <v>19</v>
      </c>
      <c r="R29" s="25">
        <f>SUM(P29:Q29)</f>
        <v>38</v>
      </c>
      <c r="S29" s="25">
        <v>49.25</v>
      </c>
      <c r="T29" s="11">
        <f>SUM(R29:S29)</f>
        <v>87.25</v>
      </c>
      <c r="U29" s="25"/>
      <c r="V29" s="6"/>
    </row>
    <row r="30" spans="1:25" x14ac:dyDescent="0.35">
      <c r="A30" s="11"/>
      <c r="B30" s="25"/>
      <c r="C30" s="11"/>
      <c r="D30" s="11"/>
      <c r="E30" s="11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12">
        <f>SUM(T27:T29)</f>
        <v>436.75</v>
      </c>
      <c r="U30" s="25"/>
      <c r="V30" s="6"/>
    </row>
    <row r="31" spans="1:25" x14ac:dyDescent="0.35">
      <c r="A31" s="11"/>
      <c r="B31" s="25"/>
      <c r="C31" s="11"/>
      <c r="D31" s="11"/>
      <c r="E31" s="11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11"/>
      <c r="U31" s="25"/>
      <c r="V31" s="6"/>
    </row>
    <row r="32" spans="1:25" x14ac:dyDescent="0.35">
      <c r="A32" s="3" t="s">
        <v>41</v>
      </c>
      <c r="B32" s="22" t="s">
        <v>42</v>
      </c>
      <c r="C32" s="22" t="s">
        <v>43</v>
      </c>
      <c r="D32" s="22" t="s">
        <v>11</v>
      </c>
      <c r="E32" s="5" t="s">
        <v>114</v>
      </c>
      <c r="F32" s="5" t="s">
        <v>118</v>
      </c>
      <c r="G32" s="5" t="s">
        <v>120</v>
      </c>
      <c r="H32" s="22">
        <v>0</v>
      </c>
      <c r="I32" s="22">
        <v>67</v>
      </c>
      <c r="J32" s="22">
        <v>0</v>
      </c>
      <c r="K32" s="22">
        <f>SUM(H32:J32)</f>
        <v>67</v>
      </c>
      <c r="L32" s="5">
        <v>0</v>
      </c>
      <c r="M32" s="5">
        <v>9</v>
      </c>
      <c r="N32" s="5">
        <v>0</v>
      </c>
      <c r="O32" s="22">
        <v>13.5</v>
      </c>
      <c r="P32" s="22">
        <v>0</v>
      </c>
      <c r="Q32" s="22">
        <f>SUM(L32:O32)</f>
        <v>22.5</v>
      </c>
      <c r="R32" s="1">
        <f>SUM(P32:Q32)</f>
        <v>22.5</v>
      </c>
      <c r="S32" s="22">
        <v>78.5</v>
      </c>
      <c r="T32" s="27">
        <f>SUM(R32:S32)</f>
        <v>101</v>
      </c>
      <c r="U32" s="9"/>
      <c r="V32" s="6"/>
    </row>
    <row r="33" spans="1:22" x14ac:dyDescent="0.35">
      <c r="A33" s="3" t="s">
        <v>41</v>
      </c>
      <c r="B33" s="22" t="s">
        <v>42</v>
      </c>
      <c r="C33" s="22" t="s">
        <v>44</v>
      </c>
      <c r="D33" s="22" t="s">
        <v>11</v>
      </c>
      <c r="E33" s="5" t="s">
        <v>117</v>
      </c>
      <c r="F33" s="5">
        <v>1</v>
      </c>
      <c r="G33" s="5" t="s">
        <v>121</v>
      </c>
      <c r="H33" s="22">
        <v>69</v>
      </c>
      <c r="I33" s="22">
        <v>0</v>
      </c>
      <c r="J33" s="22">
        <v>0</v>
      </c>
      <c r="K33" s="22">
        <f>SUM(H33:J33)</f>
        <v>69</v>
      </c>
      <c r="L33" s="5">
        <v>10</v>
      </c>
      <c r="M33" s="5"/>
      <c r="N33" s="5"/>
      <c r="O33" s="22">
        <v>10.5</v>
      </c>
      <c r="P33" s="22">
        <v>94</v>
      </c>
      <c r="Q33" s="22">
        <f>SUM(L33:O33)</f>
        <v>20.5</v>
      </c>
      <c r="R33" s="1">
        <f>SUM(P33:Q33)</f>
        <v>114.5</v>
      </c>
      <c r="S33" s="22">
        <v>85</v>
      </c>
      <c r="T33" s="27">
        <f>SUM(R33:S33)</f>
        <v>199.5</v>
      </c>
      <c r="U33" s="11"/>
      <c r="V33" s="11"/>
    </row>
    <row r="34" spans="1:22" x14ac:dyDescent="0.35">
      <c r="A34" s="3" t="s">
        <v>41</v>
      </c>
      <c r="B34" s="4" t="s">
        <v>42</v>
      </c>
      <c r="C34" s="4" t="s">
        <v>45</v>
      </c>
      <c r="D34" s="4" t="s">
        <v>11</v>
      </c>
      <c r="E34" s="5">
        <v>31</v>
      </c>
      <c r="F34" s="5">
        <v>8</v>
      </c>
      <c r="G34" s="5">
        <v>5</v>
      </c>
      <c r="H34" s="4">
        <v>500</v>
      </c>
      <c r="I34" s="4">
        <v>500</v>
      </c>
      <c r="J34" s="4">
        <v>15.47</v>
      </c>
      <c r="K34" s="4">
        <f>SUM(H34:J34)</f>
        <v>1015.47</v>
      </c>
      <c r="L34" s="5" t="s">
        <v>40</v>
      </c>
      <c r="M34" s="5" t="s">
        <v>40</v>
      </c>
      <c r="N34" s="5">
        <v>10</v>
      </c>
      <c r="O34" s="4">
        <v>13.5</v>
      </c>
      <c r="P34" s="4">
        <v>50</v>
      </c>
      <c r="Q34" s="4">
        <f>SUM(L34:O34)</f>
        <v>23.5</v>
      </c>
      <c r="R34" s="1">
        <f>SUM(P34:Q34)</f>
        <v>73.5</v>
      </c>
      <c r="S34" s="4">
        <v>78.5</v>
      </c>
      <c r="T34" s="27">
        <f>SUM(R34:S34)</f>
        <v>152</v>
      </c>
      <c r="V34" s="6"/>
    </row>
    <row r="35" spans="1:22" x14ac:dyDescent="0.35">
      <c r="A35" s="3" t="s">
        <v>41</v>
      </c>
      <c r="B35" s="4" t="s">
        <v>42</v>
      </c>
      <c r="C35" s="4" t="s">
        <v>52</v>
      </c>
      <c r="D35" s="4" t="s">
        <v>11</v>
      </c>
      <c r="E35" s="5">
        <v>110</v>
      </c>
      <c r="F35" s="5">
        <v>224</v>
      </c>
      <c r="G35" s="5">
        <v>389</v>
      </c>
      <c r="H35" s="4">
        <v>0</v>
      </c>
      <c r="I35" s="4">
        <v>0</v>
      </c>
      <c r="J35" s="4">
        <v>0</v>
      </c>
      <c r="K35" s="4">
        <f>SUM(H35:J35)</f>
        <v>0</v>
      </c>
      <c r="L35" s="5"/>
      <c r="M35" s="5"/>
      <c r="N35" s="5" t="s">
        <v>8</v>
      </c>
      <c r="P35" s="4">
        <v>69</v>
      </c>
      <c r="Q35" s="4">
        <f>SUM(L35:O35)</f>
        <v>0</v>
      </c>
      <c r="R35" s="1">
        <f>SUM(P35:Q35)</f>
        <v>69</v>
      </c>
      <c r="S35" s="4">
        <v>78.5</v>
      </c>
      <c r="T35" s="27">
        <f>SUM(R35:S35)</f>
        <v>147.5</v>
      </c>
    </row>
    <row r="36" spans="1:22" x14ac:dyDescent="0.35">
      <c r="A36" s="3"/>
      <c r="E36" s="5"/>
      <c r="F36" s="5"/>
      <c r="G36" s="5"/>
      <c r="L36" s="5"/>
      <c r="M36" s="5"/>
      <c r="N36" s="5"/>
      <c r="T36" s="56">
        <f>SUM(T32:T35)</f>
        <v>600</v>
      </c>
    </row>
    <row r="37" spans="1:22" x14ac:dyDescent="0.35">
      <c r="A37" s="3" t="s">
        <v>41</v>
      </c>
      <c r="B37" s="4" t="s">
        <v>42</v>
      </c>
      <c r="C37" s="4" t="s">
        <v>48</v>
      </c>
      <c r="D37" s="4" t="s">
        <v>34</v>
      </c>
      <c r="E37" s="5">
        <v>38</v>
      </c>
      <c r="F37" s="5">
        <v>32</v>
      </c>
      <c r="G37" s="5">
        <v>31</v>
      </c>
      <c r="H37" s="4">
        <v>500</v>
      </c>
      <c r="I37" s="4">
        <v>500</v>
      </c>
      <c r="J37" s="4">
        <v>11.36</v>
      </c>
      <c r="K37" s="4">
        <f>SUM(H37:J37)</f>
        <v>1011.36</v>
      </c>
      <c r="L37" s="5"/>
      <c r="M37" s="5"/>
      <c r="N37" s="5">
        <v>10</v>
      </c>
      <c r="O37" s="4">
        <v>12</v>
      </c>
      <c r="P37" s="4">
        <v>67</v>
      </c>
      <c r="Q37" s="4">
        <f>SUM(L37:O37)</f>
        <v>22</v>
      </c>
      <c r="R37" s="1">
        <f>SUM(P37:Q37)</f>
        <v>89</v>
      </c>
      <c r="S37" s="4">
        <v>72</v>
      </c>
      <c r="T37" s="27">
        <f>SUM(R37:S37)</f>
        <v>161</v>
      </c>
    </row>
    <row r="38" spans="1:22" x14ac:dyDescent="0.35">
      <c r="A38" s="3"/>
      <c r="B38" s="22" t="s">
        <v>42</v>
      </c>
      <c r="C38" s="22" t="s">
        <v>50</v>
      </c>
      <c r="D38" s="23" t="s">
        <v>34</v>
      </c>
      <c r="E38" s="23">
        <v>16</v>
      </c>
      <c r="F38" s="22">
        <v>3</v>
      </c>
      <c r="G38" s="22">
        <v>2</v>
      </c>
      <c r="H38" s="22">
        <v>9.7100000000000009</v>
      </c>
      <c r="I38" s="22">
        <v>8.16</v>
      </c>
      <c r="J38" s="22">
        <v>500</v>
      </c>
      <c r="K38" s="22">
        <f>SUM(H38:J38)</f>
        <v>517.87</v>
      </c>
      <c r="L38" s="16">
        <v>9</v>
      </c>
      <c r="M38" s="16">
        <v>10</v>
      </c>
      <c r="N38" s="16"/>
      <c r="O38" s="22">
        <v>13.5</v>
      </c>
      <c r="P38" s="22">
        <v>67</v>
      </c>
      <c r="Q38" s="22">
        <f>SUM(L38:O38)</f>
        <v>32.5</v>
      </c>
      <c r="R38" s="1">
        <f>SUM(P38:Q38)</f>
        <v>99.5</v>
      </c>
      <c r="S38" s="6">
        <v>85</v>
      </c>
      <c r="T38" s="27">
        <f>SUM(R38:S38)</f>
        <v>184.5</v>
      </c>
      <c r="U38" s="6">
        <f>SUM(R38+R40)</f>
        <v>176.5</v>
      </c>
    </row>
    <row r="39" spans="1:22" x14ac:dyDescent="0.35">
      <c r="A39" s="3"/>
      <c r="B39" s="22"/>
      <c r="C39" s="22"/>
      <c r="D39" s="23"/>
      <c r="E39" s="23"/>
      <c r="F39" s="22"/>
      <c r="G39" s="22"/>
      <c r="H39" s="22"/>
      <c r="I39" s="22"/>
      <c r="J39" s="22"/>
      <c r="K39" s="22"/>
      <c r="L39" s="16"/>
      <c r="M39" s="16"/>
      <c r="N39" s="16"/>
      <c r="O39" s="22"/>
      <c r="P39" s="22"/>
      <c r="Q39" s="22"/>
      <c r="S39" s="6"/>
      <c r="T39" s="56">
        <f>SUM(T37:T38)</f>
        <v>345.5</v>
      </c>
      <c r="U39" s="6"/>
    </row>
    <row r="40" spans="1:22" x14ac:dyDescent="0.35">
      <c r="A40" s="3" t="s">
        <v>41</v>
      </c>
      <c r="B40" s="4" t="s">
        <v>42</v>
      </c>
      <c r="C40" s="4" t="s">
        <v>48</v>
      </c>
      <c r="D40" s="4" t="s">
        <v>93</v>
      </c>
      <c r="E40" s="5">
        <v>32</v>
      </c>
      <c r="F40" s="5">
        <v>30</v>
      </c>
      <c r="G40" s="5">
        <v>33</v>
      </c>
      <c r="H40" s="4">
        <v>500</v>
      </c>
      <c r="I40" s="4">
        <v>24.25</v>
      </c>
      <c r="J40" s="4">
        <v>500</v>
      </c>
      <c r="K40" s="4">
        <f t="shared" ref="K40:K45" si="4">SUM(H40:J40)</f>
        <v>1024.25</v>
      </c>
      <c r="L40" s="5"/>
      <c r="M40" s="5">
        <v>8</v>
      </c>
      <c r="N40" s="5" t="s">
        <v>8</v>
      </c>
      <c r="O40" s="4">
        <v>9</v>
      </c>
      <c r="P40" s="4">
        <v>60</v>
      </c>
      <c r="Q40" s="4">
        <f t="shared" ref="Q40:Q45" si="5">SUM(L40:O40)</f>
        <v>17</v>
      </c>
      <c r="R40" s="1">
        <f t="shared" ref="R40:R45" si="6">SUM(P40:Q40)</f>
        <v>77</v>
      </c>
      <c r="S40" s="4">
        <v>65.5</v>
      </c>
      <c r="T40" s="27">
        <f t="shared" ref="T40:T45" si="7">SUM(R40:S40)</f>
        <v>142.5</v>
      </c>
    </row>
    <row r="41" spans="1:22" x14ac:dyDescent="0.35">
      <c r="A41" s="3" t="s">
        <v>41</v>
      </c>
      <c r="B41" s="4" t="s">
        <v>42</v>
      </c>
      <c r="C41" s="4" t="s">
        <v>52</v>
      </c>
      <c r="D41" s="4" t="s">
        <v>37</v>
      </c>
      <c r="E41" s="5">
        <v>320</v>
      </c>
      <c r="F41" s="5">
        <v>229</v>
      </c>
      <c r="G41" s="5">
        <v>224</v>
      </c>
      <c r="H41" s="4">
        <v>0</v>
      </c>
      <c r="I41" s="4">
        <v>0</v>
      </c>
      <c r="J41" s="4">
        <v>0</v>
      </c>
      <c r="K41" s="4">
        <f t="shared" si="4"/>
        <v>0</v>
      </c>
      <c r="L41" s="5"/>
      <c r="M41" s="5"/>
      <c r="N41" s="5" t="s">
        <v>8</v>
      </c>
      <c r="P41" s="4">
        <v>0</v>
      </c>
      <c r="Q41" s="4">
        <f t="shared" si="5"/>
        <v>0</v>
      </c>
      <c r="R41" s="1">
        <f t="shared" si="6"/>
        <v>0</v>
      </c>
      <c r="T41" s="27">
        <f t="shared" si="7"/>
        <v>0</v>
      </c>
    </row>
    <row r="42" spans="1:22" x14ac:dyDescent="0.35">
      <c r="A42" s="3" t="s">
        <v>41</v>
      </c>
      <c r="B42" s="4" t="s">
        <v>46</v>
      </c>
      <c r="C42" s="4" t="s">
        <v>47</v>
      </c>
      <c r="D42" s="4" t="s">
        <v>22</v>
      </c>
      <c r="E42" s="5">
        <v>213</v>
      </c>
      <c r="F42" s="5">
        <v>46</v>
      </c>
      <c r="G42" s="5">
        <v>47</v>
      </c>
      <c r="H42" s="4">
        <v>500</v>
      </c>
      <c r="I42" s="4">
        <v>14.11</v>
      </c>
      <c r="J42" s="4">
        <v>500</v>
      </c>
      <c r="K42" s="4">
        <f t="shared" si="4"/>
        <v>1014.11</v>
      </c>
      <c r="L42" s="5" t="s">
        <v>40</v>
      </c>
      <c r="M42" s="5">
        <v>5</v>
      </c>
      <c r="N42" s="5" t="s">
        <v>8</v>
      </c>
      <c r="O42" s="4">
        <v>1.5</v>
      </c>
      <c r="P42" s="4">
        <v>37</v>
      </c>
      <c r="Q42" s="4">
        <f t="shared" si="5"/>
        <v>6.5</v>
      </c>
      <c r="R42" s="1">
        <f t="shared" si="6"/>
        <v>43.5</v>
      </c>
      <c r="S42" s="4">
        <v>52.5</v>
      </c>
      <c r="T42" s="27">
        <f t="shared" si="7"/>
        <v>96</v>
      </c>
    </row>
    <row r="43" spans="1:22" x14ac:dyDescent="0.35">
      <c r="A43" s="3" t="s">
        <v>41</v>
      </c>
      <c r="B43" s="4" t="s">
        <v>46</v>
      </c>
      <c r="C43" s="4" t="s">
        <v>57</v>
      </c>
      <c r="D43" s="4" t="s">
        <v>22</v>
      </c>
      <c r="H43" s="4">
        <v>16.582000000000001</v>
      </c>
      <c r="I43" s="4">
        <v>16.571000000000002</v>
      </c>
      <c r="J43" s="4">
        <v>16.783000000000001</v>
      </c>
      <c r="K43" s="4">
        <f t="shared" si="4"/>
        <v>49.936000000000007</v>
      </c>
      <c r="L43" s="5">
        <v>3</v>
      </c>
      <c r="M43" s="5">
        <v>3</v>
      </c>
      <c r="N43" s="5"/>
      <c r="O43" s="4">
        <v>4.5</v>
      </c>
      <c r="P43" s="4">
        <v>20</v>
      </c>
      <c r="Q43" s="4">
        <f t="shared" si="5"/>
        <v>10.5</v>
      </c>
      <c r="R43" s="1">
        <f t="shared" si="6"/>
        <v>30.5</v>
      </c>
      <c r="T43" s="27">
        <f t="shared" si="7"/>
        <v>30.5</v>
      </c>
    </row>
    <row r="44" spans="1:22" x14ac:dyDescent="0.35">
      <c r="A44" s="3" t="s">
        <v>41</v>
      </c>
      <c r="B44" s="4" t="s">
        <v>46</v>
      </c>
      <c r="C44" s="4" t="s">
        <v>49</v>
      </c>
      <c r="D44" s="4" t="s">
        <v>22</v>
      </c>
      <c r="H44" s="4">
        <v>30.454999999999998</v>
      </c>
      <c r="I44" s="4">
        <v>22.920999999999999</v>
      </c>
      <c r="J44" s="4">
        <v>32.773000000000003</v>
      </c>
      <c r="K44" s="4">
        <f t="shared" si="4"/>
        <v>86.149000000000001</v>
      </c>
      <c r="L44" s="5"/>
      <c r="M44" s="5">
        <v>4</v>
      </c>
      <c r="N44" s="5" t="s">
        <v>8</v>
      </c>
      <c r="P44" s="4">
        <v>29</v>
      </c>
      <c r="Q44" s="4">
        <f t="shared" si="5"/>
        <v>4</v>
      </c>
      <c r="R44" s="1">
        <f t="shared" si="6"/>
        <v>33</v>
      </c>
      <c r="T44" s="27">
        <f t="shared" si="7"/>
        <v>33</v>
      </c>
    </row>
    <row r="45" spans="1:22" x14ac:dyDescent="0.35">
      <c r="A45" s="3" t="s">
        <v>41</v>
      </c>
      <c r="B45" s="4" t="s">
        <v>46</v>
      </c>
      <c r="C45" s="4" t="s">
        <v>51</v>
      </c>
      <c r="D45" s="4" t="s">
        <v>22</v>
      </c>
      <c r="E45" s="5">
        <v>7</v>
      </c>
      <c r="F45" s="5">
        <v>40</v>
      </c>
      <c r="G45" s="5">
        <v>51</v>
      </c>
      <c r="H45" s="4">
        <v>12.75</v>
      </c>
      <c r="I45" s="4">
        <v>15.24</v>
      </c>
      <c r="J45" s="4">
        <v>15.77</v>
      </c>
      <c r="K45" s="4">
        <f t="shared" si="4"/>
        <v>43.760000000000005</v>
      </c>
      <c r="L45" s="5">
        <v>8</v>
      </c>
      <c r="M45" s="5">
        <v>3</v>
      </c>
      <c r="N45" s="5">
        <v>4</v>
      </c>
      <c r="O45" s="4">
        <v>10.5</v>
      </c>
      <c r="P45" s="4">
        <v>60</v>
      </c>
      <c r="Q45" s="4">
        <f t="shared" si="5"/>
        <v>25.5</v>
      </c>
      <c r="R45" s="1">
        <f t="shared" si="6"/>
        <v>85.5</v>
      </c>
      <c r="S45" s="4">
        <v>59</v>
      </c>
      <c r="T45" s="27">
        <f t="shared" si="7"/>
        <v>144.5</v>
      </c>
    </row>
    <row r="46" spans="1:22" x14ac:dyDescent="0.35">
      <c r="A46" s="3"/>
      <c r="E46" s="5"/>
      <c r="F46" s="5"/>
      <c r="G46" s="5"/>
      <c r="L46" s="5"/>
      <c r="M46" s="5"/>
      <c r="N46" s="5"/>
      <c r="T46" s="27">
        <f>SUM(T42:T45)</f>
        <v>304</v>
      </c>
    </row>
    <row r="47" spans="1:22" x14ac:dyDescent="0.35">
      <c r="A47" s="3" t="s">
        <v>41</v>
      </c>
      <c r="B47" s="4" t="s">
        <v>46</v>
      </c>
      <c r="C47" s="4" t="s">
        <v>47</v>
      </c>
      <c r="D47" s="4" t="s">
        <v>20</v>
      </c>
      <c r="E47" s="5">
        <v>46</v>
      </c>
      <c r="F47" s="5">
        <v>45</v>
      </c>
      <c r="G47" s="5">
        <v>43</v>
      </c>
      <c r="H47" s="4">
        <v>500</v>
      </c>
      <c r="I47" s="4">
        <v>500</v>
      </c>
      <c r="J47" s="4">
        <v>4.8</v>
      </c>
      <c r="K47" s="4">
        <f>SUM(H47:J47)</f>
        <v>1004.8</v>
      </c>
      <c r="L47" s="5" t="s">
        <v>40</v>
      </c>
      <c r="M47" s="5" t="s">
        <v>40</v>
      </c>
      <c r="N47" s="5">
        <v>9</v>
      </c>
      <c r="O47" s="4">
        <v>7.5</v>
      </c>
      <c r="P47" s="4">
        <v>52</v>
      </c>
      <c r="Q47" s="4">
        <f>SUM(L47:O47)</f>
        <v>16.5</v>
      </c>
      <c r="R47" s="1">
        <f>SUM(P47:Q47)</f>
        <v>68.5</v>
      </c>
      <c r="S47" s="4">
        <v>65.5</v>
      </c>
      <c r="T47" s="27">
        <f>SUM(R47:S47)</f>
        <v>134</v>
      </c>
    </row>
    <row r="48" spans="1:22" x14ac:dyDescent="0.35">
      <c r="A48" s="3" t="s">
        <v>41</v>
      </c>
      <c r="B48" s="4" t="s">
        <v>46</v>
      </c>
      <c r="C48" s="4" t="s">
        <v>57</v>
      </c>
      <c r="D48" s="4" t="s">
        <v>20</v>
      </c>
      <c r="H48" s="4">
        <v>16.587</v>
      </c>
      <c r="I48" s="4">
        <v>16.297999999999998</v>
      </c>
      <c r="J48" s="4">
        <v>21.373000000000001</v>
      </c>
      <c r="K48" s="4">
        <f>SUM(H48:J48)</f>
        <v>54.257999999999996</v>
      </c>
      <c r="L48" s="5">
        <v>2</v>
      </c>
      <c r="M48" s="5">
        <v>7</v>
      </c>
      <c r="N48" s="5"/>
      <c r="O48" s="4">
        <v>1.5</v>
      </c>
      <c r="P48" s="4">
        <v>81</v>
      </c>
      <c r="Q48" s="4">
        <f>SUM(L48:O48)</f>
        <v>10.5</v>
      </c>
      <c r="R48" s="1">
        <f>SUM(P48:Q48)</f>
        <v>91.5</v>
      </c>
      <c r="S48" s="4">
        <v>72</v>
      </c>
      <c r="T48" s="27">
        <f>SUM(R48:S48)</f>
        <v>163.5</v>
      </c>
    </row>
    <row r="49" spans="1:26" x14ac:dyDescent="0.35">
      <c r="A49" s="3" t="s">
        <v>41</v>
      </c>
      <c r="B49" s="4" t="s">
        <v>46</v>
      </c>
      <c r="C49" s="4" t="s">
        <v>51</v>
      </c>
      <c r="D49" s="4" t="s">
        <v>20</v>
      </c>
      <c r="E49" s="5">
        <v>49</v>
      </c>
      <c r="F49" s="5">
        <v>51</v>
      </c>
      <c r="G49" s="5">
        <v>44</v>
      </c>
      <c r="H49" s="4">
        <v>19.64</v>
      </c>
      <c r="I49" s="4">
        <v>14.04</v>
      </c>
      <c r="J49" s="4">
        <v>12.2</v>
      </c>
      <c r="K49" s="4">
        <f>SUM(H49:J49)</f>
        <v>45.879999999999995</v>
      </c>
      <c r="L49" s="5">
        <v>4</v>
      </c>
      <c r="M49" s="5">
        <v>6</v>
      </c>
      <c r="N49" s="5">
        <v>8</v>
      </c>
      <c r="O49" s="4">
        <v>9</v>
      </c>
      <c r="P49" s="4">
        <v>63</v>
      </c>
      <c r="Q49" s="4">
        <f>SUM(L49:O49)</f>
        <v>27</v>
      </c>
      <c r="R49" s="1">
        <f>SUM(P49:Q49)</f>
        <v>90</v>
      </c>
      <c r="S49" s="4">
        <v>65.5</v>
      </c>
      <c r="T49" s="27">
        <f>SUM(R49:S49)</f>
        <v>155.5</v>
      </c>
    </row>
    <row r="50" spans="1:26" x14ac:dyDescent="0.35">
      <c r="A50" s="3"/>
      <c r="E50" s="5"/>
      <c r="F50" s="5"/>
      <c r="G50" s="5"/>
      <c r="L50" s="5"/>
      <c r="M50" s="5"/>
      <c r="N50" s="5"/>
      <c r="T50" s="27">
        <f>SUM(T47:T49)</f>
        <v>453</v>
      </c>
    </row>
    <row r="51" spans="1:26" x14ac:dyDescent="0.35">
      <c r="A51" s="3" t="s">
        <v>41</v>
      </c>
      <c r="B51" s="4" t="s">
        <v>46</v>
      </c>
      <c r="C51" s="4" t="s">
        <v>47</v>
      </c>
      <c r="D51" s="4" t="s">
        <v>18</v>
      </c>
      <c r="E51" s="5">
        <v>47</v>
      </c>
      <c r="F51" s="5">
        <v>42</v>
      </c>
      <c r="G51" s="5">
        <v>45</v>
      </c>
      <c r="H51" s="4">
        <v>500</v>
      </c>
      <c r="I51" s="4">
        <v>500</v>
      </c>
      <c r="J51" s="4">
        <v>500</v>
      </c>
      <c r="K51" s="4">
        <f>SUM(H51:J51)</f>
        <v>1500</v>
      </c>
      <c r="L51" s="5" t="s">
        <v>40</v>
      </c>
      <c r="M51" s="5" t="s">
        <v>40</v>
      </c>
      <c r="N51" s="5" t="s">
        <v>8</v>
      </c>
      <c r="O51" s="4">
        <v>0</v>
      </c>
      <c r="P51" s="4">
        <v>30</v>
      </c>
      <c r="Q51" s="4">
        <f>SUM(L51:O51)</f>
        <v>0</v>
      </c>
      <c r="R51" s="1">
        <f>SUM(P51:Q51)</f>
        <v>30</v>
      </c>
      <c r="T51" s="27">
        <f>SUM(R51:S51)</f>
        <v>30</v>
      </c>
    </row>
    <row r="52" spans="1:26" s="5" customFormat="1" x14ac:dyDescent="0.35">
      <c r="A52" s="3" t="s">
        <v>41</v>
      </c>
      <c r="B52" s="4" t="s">
        <v>46</v>
      </c>
      <c r="C52" s="4" t="s">
        <v>57</v>
      </c>
      <c r="D52" s="4" t="s">
        <v>18</v>
      </c>
      <c r="E52" s="4"/>
      <c r="F52" s="4"/>
      <c r="G52" s="4"/>
      <c r="H52" s="4">
        <v>16.64</v>
      </c>
      <c r="I52" s="4">
        <v>21.699000000000002</v>
      </c>
      <c r="J52" s="4">
        <v>21.298999999999999</v>
      </c>
      <c r="K52" s="4">
        <f>SUM(H52:J52)</f>
        <v>59.637999999999998</v>
      </c>
      <c r="O52" s="4"/>
      <c r="P52" s="4">
        <v>19</v>
      </c>
      <c r="Q52" s="4">
        <f>SUM(L52:O52)</f>
        <v>0</v>
      </c>
      <c r="R52" s="1">
        <f>SUM(P52:Q52)</f>
        <v>19</v>
      </c>
      <c r="S52" s="4"/>
      <c r="T52" s="27">
        <f>SUM(R52:S52)</f>
        <v>19</v>
      </c>
      <c r="U52" s="4"/>
      <c r="V52" s="4"/>
      <c r="W52" s="3"/>
      <c r="X52" s="3"/>
      <c r="Y52" s="3"/>
      <c r="Z52" s="3"/>
    </row>
    <row r="53" spans="1:26" s="13" customFormat="1" x14ac:dyDescent="0.35">
      <c r="A53" s="3" t="s">
        <v>41</v>
      </c>
      <c r="B53" s="4" t="s">
        <v>46</v>
      </c>
      <c r="C53" s="4" t="s">
        <v>49</v>
      </c>
      <c r="D53" s="4" t="s">
        <v>18</v>
      </c>
      <c r="E53" s="4"/>
      <c r="F53" s="4"/>
      <c r="G53" s="4"/>
      <c r="H53" s="4">
        <v>27.422000000000001</v>
      </c>
      <c r="I53" s="4">
        <v>28.625</v>
      </c>
      <c r="J53" s="4">
        <v>28.042000000000002</v>
      </c>
      <c r="K53" s="4">
        <f>SUM(H53:J53)</f>
        <v>84.088999999999999</v>
      </c>
      <c r="L53" s="5"/>
      <c r="M53" s="5"/>
      <c r="N53" s="5" t="s">
        <v>8</v>
      </c>
      <c r="O53" s="4"/>
      <c r="P53" s="4">
        <v>34</v>
      </c>
      <c r="Q53" s="4">
        <f>SUM(L53:O53)</f>
        <v>0</v>
      </c>
      <c r="R53" s="1">
        <f>SUM(P53:Q53)</f>
        <v>34</v>
      </c>
      <c r="S53" s="4"/>
      <c r="T53" s="27">
        <f>SUM(R53:S53)</f>
        <v>34</v>
      </c>
      <c r="U53" s="4"/>
      <c r="V53" s="4"/>
      <c r="W53" s="19"/>
    </row>
    <row r="54" spans="1:26" s="20" customFormat="1" x14ac:dyDescent="0.35">
      <c r="A54" s="3" t="s">
        <v>41</v>
      </c>
      <c r="B54" s="4" t="s">
        <v>46</v>
      </c>
      <c r="C54" s="4" t="s">
        <v>51</v>
      </c>
      <c r="D54" s="4" t="s">
        <v>18</v>
      </c>
      <c r="E54" s="5">
        <v>50</v>
      </c>
      <c r="F54" s="5">
        <v>45</v>
      </c>
      <c r="G54" s="5">
        <v>43</v>
      </c>
      <c r="H54" s="4">
        <v>20.18</v>
      </c>
      <c r="I54" s="4">
        <v>17.54</v>
      </c>
      <c r="J54" s="4">
        <v>500</v>
      </c>
      <c r="K54" s="4">
        <f>SUM(H54:J54)</f>
        <v>537.72</v>
      </c>
      <c r="L54" s="5">
        <v>3</v>
      </c>
      <c r="M54" s="5">
        <v>2</v>
      </c>
      <c r="N54" s="5" t="s">
        <v>8</v>
      </c>
      <c r="O54" s="4">
        <v>3</v>
      </c>
      <c r="P54" s="4">
        <v>40</v>
      </c>
      <c r="Q54" s="4">
        <f>SUM(L54:O54)</f>
        <v>8</v>
      </c>
      <c r="R54" s="1">
        <f>SUM(P54:Q54)</f>
        <v>48</v>
      </c>
      <c r="S54" s="4">
        <v>26.5</v>
      </c>
      <c r="T54" s="27">
        <f>SUM(R54:S54)</f>
        <v>74.5</v>
      </c>
      <c r="U54" s="4"/>
      <c r="V54" s="4"/>
    </row>
    <row r="55" spans="1:26" s="20" customFormat="1" x14ac:dyDescent="0.35">
      <c r="A55" s="3"/>
      <c r="B55" s="4"/>
      <c r="C55" s="4"/>
      <c r="D55" s="4"/>
      <c r="E55" s="5"/>
      <c r="F55" s="5"/>
      <c r="G55" s="5"/>
      <c r="H55" s="4"/>
      <c r="I55" s="4"/>
      <c r="J55" s="4"/>
      <c r="K55" s="4"/>
      <c r="L55" s="5"/>
      <c r="M55" s="5"/>
      <c r="N55" s="5"/>
      <c r="O55" s="4"/>
      <c r="P55" s="4"/>
      <c r="Q55" s="4"/>
      <c r="R55" s="1"/>
      <c r="S55" s="4"/>
      <c r="T55" s="56">
        <f>SUM(T51:T54)</f>
        <v>157.5</v>
      </c>
      <c r="U55" s="4"/>
      <c r="V55" s="4"/>
    </row>
    <row r="56" spans="1:26" x14ac:dyDescent="0.35">
      <c r="A56" s="3" t="s">
        <v>41</v>
      </c>
      <c r="B56" s="4" t="s">
        <v>46</v>
      </c>
      <c r="C56" s="4" t="s">
        <v>47</v>
      </c>
      <c r="D56" s="4" t="s">
        <v>17</v>
      </c>
      <c r="E56" s="5">
        <v>17</v>
      </c>
      <c r="F56" s="5">
        <v>44</v>
      </c>
      <c r="G56" s="5">
        <v>42</v>
      </c>
      <c r="H56" s="4">
        <v>17.510000000000002</v>
      </c>
      <c r="I56" s="4">
        <v>500</v>
      </c>
      <c r="J56" s="4">
        <v>500</v>
      </c>
      <c r="K56" s="4">
        <f>SUM(H56:J56)</f>
        <v>1017.51</v>
      </c>
      <c r="L56" s="5">
        <v>7</v>
      </c>
      <c r="M56" s="5" t="s">
        <v>40</v>
      </c>
      <c r="N56" s="5" t="s">
        <v>8</v>
      </c>
      <c r="O56" s="4">
        <v>0</v>
      </c>
      <c r="P56" s="4">
        <v>23</v>
      </c>
      <c r="Q56" s="4">
        <f>SUM(L56:O56)</f>
        <v>7</v>
      </c>
      <c r="R56" s="1">
        <f>SUM(P56:Q56)</f>
        <v>30</v>
      </c>
      <c r="S56" s="4">
        <v>26.5</v>
      </c>
      <c r="T56" s="27">
        <f>SUM(R56:S56)</f>
        <v>56.5</v>
      </c>
    </row>
    <row r="57" spans="1:26" x14ac:dyDescent="0.35">
      <c r="A57" s="3" t="s">
        <v>41</v>
      </c>
      <c r="B57" s="4" t="s">
        <v>46</v>
      </c>
      <c r="C57" s="4" t="s">
        <v>57</v>
      </c>
      <c r="D57" s="4" t="s">
        <v>17</v>
      </c>
      <c r="H57" s="4">
        <v>21.940999999999999</v>
      </c>
      <c r="I57" s="4">
        <v>26.902999999999999</v>
      </c>
      <c r="J57" s="4">
        <v>16.545000000000002</v>
      </c>
      <c r="K57" s="4">
        <f>SUM(H57:J57)</f>
        <v>65.388999999999996</v>
      </c>
      <c r="L57" s="5"/>
      <c r="M57" s="5"/>
      <c r="N57" s="5">
        <v>4</v>
      </c>
      <c r="P57" s="4">
        <v>5</v>
      </c>
      <c r="Q57" s="4">
        <f>SUM(L57:O57)</f>
        <v>4</v>
      </c>
      <c r="R57" s="1">
        <f>SUM(P57:Q57)</f>
        <v>9</v>
      </c>
      <c r="T57" s="27">
        <f>SUM(R57:S57)</f>
        <v>9</v>
      </c>
    </row>
    <row r="58" spans="1:26" x14ac:dyDescent="0.35">
      <c r="A58" s="3"/>
      <c r="L58" s="5"/>
      <c r="M58" s="5"/>
      <c r="N58" s="5"/>
    </row>
    <row r="59" spans="1:26" x14ac:dyDescent="0.35">
      <c r="A59" s="3" t="s">
        <v>41</v>
      </c>
      <c r="B59" s="4" t="s">
        <v>46</v>
      </c>
      <c r="C59" s="4" t="s">
        <v>47</v>
      </c>
      <c r="D59" s="4" t="s">
        <v>69</v>
      </c>
      <c r="E59" s="5">
        <v>212</v>
      </c>
      <c r="F59" s="5">
        <v>213</v>
      </c>
      <c r="G59" s="5">
        <v>48</v>
      </c>
      <c r="H59" s="4">
        <v>500</v>
      </c>
      <c r="I59" s="4">
        <v>5.54</v>
      </c>
      <c r="J59" s="4">
        <v>500</v>
      </c>
      <c r="K59" s="4">
        <f>SUM(H59:J59)</f>
        <v>1005.54</v>
      </c>
      <c r="L59" s="5" t="s">
        <v>40</v>
      </c>
      <c r="M59" s="5">
        <v>7</v>
      </c>
      <c r="N59" s="5" t="s">
        <v>8</v>
      </c>
      <c r="O59" s="4">
        <v>6</v>
      </c>
      <c r="P59" s="4">
        <v>26</v>
      </c>
      <c r="Q59" s="4">
        <f>SUM(L59:O59)</f>
        <v>13</v>
      </c>
      <c r="R59" s="1">
        <f>SUM(P59:Q59)</f>
        <v>39</v>
      </c>
      <c r="S59" s="4">
        <v>39.5</v>
      </c>
      <c r="T59" s="27">
        <f>SUM(R59:S59)</f>
        <v>78.5</v>
      </c>
    </row>
    <row r="60" spans="1:26" x14ac:dyDescent="0.35">
      <c r="A60" s="3" t="s">
        <v>41</v>
      </c>
      <c r="B60" s="4" t="s">
        <v>46</v>
      </c>
      <c r="C60" s="4" t="s">
        <v>57</v>
      </c>
      <c r="D60" s="4" t="s">
        <v>69</v>
      </c>
      <c r="H60" s="4">
        <v>16.305</v>
      </c>
      <c r="I60" s="4">
        <v>16.454999999999998</v>
      </c>
      <c r="J60" s="4">
        <v>16.358000000000001</v>
      </c>
      <c r="K60" s="4">
        <f>SUM(H60:J60)</f>
        <v>49.117999999999995</v>
      </c>
      <c r="L60" s="5">
        <v>6</v>
      </c>
      <c r="M60" s="5">
        <v>5</v>
      </c>
      <c r="N60" s="5">
        <v>6</v>
      </c>
      <c r="O60" s="4">
        <v>9</v>
      </c>
      <c r="P60" s="4">
        <v>78</v>
      </c>
      <c r="Q60" s="4">
        <f>SUM(L60:O60)</f>
        <v>26</v>
      </c>
      <c r="R60" s="1">
        <f>SUM(P60:Q60)</f>
        <v>104</v>
      </c>
      <c r="S60" s="4">
        <v>78.5</v>
      </c>
      <c r="T60" s="27">
        <f>SUM(R60:S60)</f>
        <v>182.5</v>
      </c>
    </row>
    <row r="61" spans="1:26" x14ac:dyDescent="0.35">
      <c r="A61" s="3" t="s">
        <v>41</v>
      </c>
      <c r="B61" s="4" t="s">
        <v>46</v>
      </c>
      <c r="C61" s="4" t="s">
        <v>49</v>
      </c>
      <c r="D61" s="4" t="s">
        <v>69</v>
      </c>
      <c r="H61" s="4">
        <v>20.498000000000001</v>
      </c>
      <c r="I61" s="4">
        <v>20.387</v>
      </c>
      <c r="J61" s="4">
        <v>20.393000000000001</v>
      </c>
      <c r="K61" s="4">
        <f>SUM(H61:J61)</f>
        <v>61.278000000000006</v>
      </c>
      <c r="L61" s="5">
        <v>10</v>
      </c>
      <c r="M61" s="5">
        <v>10</v>
      </c>
      <c r="N61" s="5">
        <v>10</v>
      </c>
      <c r="O61" s="4">
        <v>15</v>
      </c>
      <c r="P61" s="4">
        <v>96</v>
      </c>
      <c r="Q61" s="4">
        <f>SUM(L61:O61)</f>
        <v>45</v>
      </c>
      <c r="R61" s="1">
        <f>SUM(P61:Q61)</f>
        <v>141</v>
      </c>
      <c r="S61" s="4">
        <v>85</v>
      </c>
      <c r="T61" s="27">
        <f>SUM(R61:S61)</f>
        <v>226</v>
      </c>
    </row>
    <row r="62" spans="1:26" x14ac:dyDescent="0.35">
      <c r="A62" s="3" t="s">
        <v>41</v>
      </c>
      <c r="B62" s="4" t="s">
        <v>46</v>
      </c>
      <c r="C62" s="4" t="s">
        <v>51</v>
      </c>
      <c r="D62" s="22" t="s">
        <v>69</v>
      </c>
      <c r="E62" s="5">
        <v>40</v>
      </c>
      <c r="F62" s="5">
        <v>46</v>
      </c>
      <c r="G62" s="5">
        <v>47</v>
      </c>
      <c r="H62" s="4">
        <v>12.45</v>
      </c>
      <c r="I62" s="4">
        <v>14.94</v>
      </c>
      <c r="J62" s="4">
        <v>12.95</v>
      </c>
      <c r="K62" s="4">
        <f>SUM(H62:J62)</f>
        <v>40.340000000000003</v>
      </c>
      <c r="L62" s="5">
        <v>9</v>
      </c>
      <c r="M62" s="5">
        <v>4</v>
      </c>
      <c r="N62" s="5">
        <v>6</v>
      </c>
      <c r="O62" s="4">
        <v>15</v>
      </c>
      <c r="P62" s="4">
        <v>81</v>
      </c>
      <c r="Q62" s="4">
        <f>SUM(L62:O62)</f>
        <v>34</v>
      </c>
      <c r="R62" s="1">
        <f>SUM(P62:Q62)</f>
        <v>115</v>
      </c>
      <c r="S62" s="4">
        <v>85</v>
      </c>
      <c r="T62" s="27">
        <f>SUM(R62:S62)</f>
        <v>200</v>
      </c>
    </row>
    <row r="63" spans="1:26" x14ac:dyDescent="0.35">
      <c r="A63" s="3"/>
      <c r="D63" s="22"/>
      <c r="E63" s="5"/>
      <c r="F63" s="5"/>
      <c r="G63" s="5"/>
      <c r="L63" s="5"/>
      <c r="M63" s="5"/>
      <c r="N63" s="5"/>
      <c r="T63" s="56">
        <f>SUM(T59:T62)</f>
        <v>687</v>
      </c>
    </row>
    <row r="64" spans="1:26" x14ac:dyDescent="0.35">
      <c r="A64" s="11"/>
      <c r="B64" s="11" t="s">
        <v>46</v>
      </c>
      <c r="C64" s="11" t="s">
        <v>50</v>
      </c>
      <c r="D64" s="25" t="s">
        <v>26</v>
      </c>
      <c r="E64" s="25"/>
      <c r="F64" s="11"/>
      <c r="G64" s="11"/>
      <c r="H64" s="11">
        <v>9.7100000000000009</v>
      </c>
      <c r="I64" s="11">
        <v>8.16</v>
      </c>
      <c r="J64" s="11">
        <v>500</v>
      </c>
      <c r="K64" s="11">
        <f t="shared" ref="K64:K85" si="8">SUM(H64:J64)</f>
        <v>517.87</v>
      </c>
      <c r="L64" s="11">
        <v>9</v>
      </c>
      <c r="M64" s="11">
        <v>10</v>
      </c>
      <c r="N64" s="11"/>
      <c r="O64" s="11">
        <v>13.5</v>
      </c>
      <c r="P64" s="11">
        <v>48</v>
      </c>
      <c r="Q64" s="11">
        <f t="shared" ref="Q64:Q85" si="9">SUM(L64:O64)</f>
        <v>32.5</v>
      </c>
      <c r="R64" s="11">
        <f t="shared" ref="R64:R85" si="10">SUM(P64:Q64)</f>
        <v>80.5</v>
      </c>
      <c r="S64" s="11">
        <v>85</v>
      </c>
      <c r="T64" s="11">
        <f t="shared" ref="T64:T85" si="11">SUM(R64:S64)</f>
        <v>165.5</v>
      </c>
      <c r="U64" s="11"/>
    </row>
    <row r="65" spans="1:22" x14ac:dyDescent="0.35">
      <c r="A65" s="3" t="s">
        <v>41</v>
      </c>
      <c r="B65" s="22" t="s">
        <v>46</v>
      </c>
      <c r="C65" s="22" t="s">
        <v>50</v>
      </c>
      <c r="D65" s="22" t="s">
        <v>96</v>
      </c>
      <c r="E65" s="22">
        <v>24</v>
      </c>
      <c r="F65" s="22">
        <v>5</v>
      </c>
      <c r="G65" s="22">
        <v>27</v>
      </c>
      <c r="H65" s="22">
        <v>500</v>
      </c>
      <c r="I65" s="22">
        <v>32.29</v>
      </c>
      <c r="J65" s="22">
        <v>500</v>
      </c>
      <c r="K65" s="22">
        <f t="shared" si="8"/>
        <v>1032.29</v>
      </c>
      <c r="L65" s="5"/>
      <c r="M65" s="5">
        <v>5</v>
      </c>
      <c r="N65" s="5" t="s">
        <v>8</v>
      </c>
      <c r="O65" s="6">
        <v>6</v>
      </c>
      <c r="P65" s="6">
        <v>27</v>
      </c>
      <c r="Q65" s="6">
        <f t="shared" si="9"/>
        <v>11</v>
      </c>
      <c r="R65" s="1">
        <f t="shared" si="10"/>
        <v>38</v>
      </c>
      <c r="S65" s="6">
        <v>49.25</v>
      </c>
      <c r="T65" s="27">
        <f t="shared" si="11"/>
        <v>87.25</v>
      </c>
      <c r="U65" s="6">
        <f>SUM(R65+R66)</f>
        <v>69.5</v>
      </c>
    </row>
    <row r="66" spans="1:22" s="3" customFormat="1" x14ac:dyDescent="0.35">
      <c r="A66" s="3" t="s">
        <v>41</v>
      </c>
      <c r="B66" s="4" t="s">
        <v>46</v>
      </c>
      <c r="C66" s="4" t="s">
        <v>47</v>
      </c>
      <c r="D66" s="4" t="s">
        <v>96</v>
      </c>
      <c r="E66" s="5">
        <v>42</v>
      </c>
      <c r="F66" s="5">
        <v>24</v>
      </c>
      <c r="G66" s="5">
        <v>19</v>
      </c>
      <c r="H66" s="4">
        <v>5.99</v>
      </c>
      <c r="I66" s="4">
        <v>500</v>
      </c>
      <c r="J66" s="4">
        <v>500</v>
      </c>
      <c r="K66" s="4">
        <f t="shared" si="8"/>
        <v>1005.99</v>
      </c>
      <c r="L66" s="5">
        <v>9</v>
      </c>
      <c r="M66" s="5" t="s">
        <v>40</v>
      </c>
      <c r="N66" s="5" t="s">
        <v>8</v>
      </c>
      <c r="O66" s="4">
        <v>4.5</v>
      </c>
      <c r="P66" s="4">
        <v>18</v>
      </c>
      <c r="Q66" s="4">
        <f t="shared" si="9"/>
        <v>13.5</v>
      </c>
      <c r="R66" s="1">
        <f t="shared" si="10"/>
        <v>31.5</v>
      </c>
      <c r="S66" s="4">
        <v>33</v>
      </c>
      <c r="T66" s="27">
        <f t="shared" si="11"/>
        <v>64.5</v>
      </c>
      <c r="U66" s="4"/>
      <c r="V66" s="4"/>
    </row>
    <row r="67" spans="1:22" s="19" customFormat="1" x14ac:dyDescent="0.35">
      <c r="A67" s="3" t="s">
        <v>41</v>
      </c>
      <c r="B67" s="4" t="s">
        <v>46</v>
      </c>
      <c r="C67" s="4" t="s">
        <v>57</v>
      </c>
      <c r="D67" s="4" t="s">
        <v>96</v>
      </c>
      <c r="E67" s="4"/>
      <c r="F67" s="4"/>
      <c r="G67" s="4"/>
      <c r="H67" s="4">
        <v>21.489000000000001</v>
      </c>
      <c r="I67" s="4">
        <v>16.785</v>
      </c>
      <c r="J67" s="4">
        <v>21.52</v>
      </c>
      <c r="K67" s="4">
        <f t="shared" si="8"/>
        <v>59.793999999999997</v>
      </c>
      <c r="L67" s="5"/>
      <c r="M67" s="5"/>
      <c r="N67" s="5"/>
      <c r="O67" s="4"/>
      <c r="P67" s="4">
        <v>34</v>
      </c>
      <c r="Q67" s="4">
        <f t="shared" si="9"/>
        <v>0</v>
      </c>
      <c r="R67" s="1">
        <f t="shared" si="10"/>
        <v>34</v>
      </c>
      <c r="S67" s="4"/>
      <c r="T67" s="27">
        <f t="shared" si="11"/>
        <v>34</v>
      </c>
      <c r="U67" s="4"/>
      <c r="V67" s="4"/>
    </row>
    <row r="68" spans="1:22" s="20" customFormat="1" x14ac:dyDescent="0.35">
      <c r="A68" s="3" t="s">
        <v>41</v>
      </c>
      <c r="B68" s="4" t="s">
        <v>46</v>
      </c>
      <c r="C68" s="4" t="s">
        <v>49</v>
      </c>
      <c r="D68" s="4" t="s">
        <v>96</v>
      </c>
      <c r="E68" s="4"/>
      <c r="F68" s="4"/>
      <c r="G68" s="4"/>
      <c r="H68" s="4">
        <v>22.702999999999999</v>
      </c>
      <c r="I68" s="4">
        <v>500</v>
      </c>
      <c r="J68" s="4">
        <v>22.437000000000001</v>
      </c>
      <c r="K68" s="4">
        <f t="shared" si="8"/>
        <v>545.14</v>
      </c>
      <c r="L68" s="5">
        <v>3</v>
      </c>
      <c r="M68" s="5"/>
      <c r="N68" s="5">
        <v>7</v>
      </c>
      <c r="O68" s="4"/>
      <c r="P68" s="4">
        <v>33</v>
      </c>
      <c r="Q68" s="4">
        <f t="shared" si="9"/>
        <v>10</v>
      </c>
      <c r="R68" s="1">
        <f t="shared" si="10"/>
        <v>43</v>
      </c>
      <c r="S68" s="4">
        <v>39.5</v>
      </c>
      <c r="T68" s="27">
        <f t="shared" si="11"/>
        <v>82.5</v>
      </c>
      <c r="U68" s="4"/>
      <c r="V68" s="4"/>
    </row>
    <row r="69" spans="1:22" x14ac:dyDescent="0.35">
      <c r="A69" s="3" t="s">
        <v>41</v>
      </c>
      <c r="B69" s="4" t="s">
        <v>46</v>
      </c>
      <c r="C69" s="4" t="s">
        <v>51</v>
      </c>
      <c r="D69" s="4" t="s">
        <v>96</v>
      </c>
      <c r="E69" s="5">
        <v>45</v>
      </c>
      <c r="F69" s="5">
        <v>47</v>
      </c>
      <c r="G69" s="5">
        <v>42</v>
      </c>
      <c r="H69" s="4">
        <v>500</v>
      </c>
      <c r="I69" s="4">
        <v>14.33</v>
      </c>
      <c r="J69" s="4">
        <v>11.49</v>
      </c>
      <c r="K69" s="4">
        <f t="shared" si="8"/>
        <v>525.82000000000005</v>
      </c>
      <c r="L69" s="5"/>
      <c r="M69" s="5">
        <v>5</v>
      </c>
      <c r="N69" s="5">
        <v>10</v>
      </c>
      <c r="O69" s="4">
        <v>6</v>
      </c>
      <c r="P69" s="4">
        <v>55</v>
      </c>
      <c r="Q69" s="4">
        <f t="shared" si="9"/>
        <v>21</v>
      </c>
      <c r="R69" s="1">
        <f t="shared" si="10"/>
        <v>76</v>
      </c>
      <c r="S69" s="4">
        <v>39.5</v>
      </c>
      <c r="T69" s="27">
        <f t="shared" si="11"/>
        <v>115.5</v>
      </c>
    </row>
    <row r="70" spans="1:22" x14ac:dyDescent="0.35">
      <c r="A70" s="3" t="s">
        <v>41</v>
      </c>
      <c r="B70" s="4" t="s">
        <v>46</v>
      </c>
      <c r="C70" s="4" t="s">
        <v>57</v>
      </c>
      <c r="D70" s="4" t="s">
        <v>104</v>
      </c>
      <c r="H70" s="4">
        <v>18.814</v>
      </c>
      <c r="I70" s="4">
        <v>17.902999999999999</v>
      </c>
      <c r="J70" s="4">
        <v>17.834</v>
      </c>
      <c r="K70" s="4">
        <f t="shared" si="8"/>
        <v>54.551000000000002</v>
      </c>
      <c r="L70" s="5"/>
      <c r="M70" s="5"/>
      <c r="N70" s="5"/>
      <c r="P70" s="4">
        <v>1</v>
      </c>
      <c r="Q70" s="4">
        <f t="shared" si="9"/>
        <v>0</v>
      </c>
      <c r="R70" s="1">
        <f t="shared" si="10"/>
        <v>1</v>
      </c>
      <c r="T70" s="27">
        <f t="shared" si="11"/>
        <v>1</v>
      </c>
    </row>
    <row r="71" spans="1:22" x14ac:dyDescent="0.35">
      <c r="A71" s="11" t="s">
        <v>41</v>
      </c>
      <c r="B71" s="11" t="s">
        <v>46</v>
      </c>
      <c r="C71" s="11" t="s">
        <v>50</v>
      </c>
      <c r="D71" s="11" t="s">
        <v>62</v>
      </c>
      <c r="E71" s="11"/>
      <c r="F71" s="11"/>
      <c r="G71" s="11"/>
      <c r="H71" s="11">
        <v>17.45</v>
      </c>
      <c r="I71" s="11">
        <v>26.98</v>
      </c>
      <c r="J71" s="11">
        <v>24.5</v>
      </c>
      <c r="K71" s="11">
        <f t="shared" si="8"/>
        <v>68.930000000000007</v>
      </c>
      <c r="L71" s="11">
        <v>8</v>
      </c>
      <c r="M71" s="11">
        <v>6</v>
      </c>
      <c r="N71" s="11">
        <v>10</v>
      </c>
      <c r="O71" s="11">
        <v>15</v>
      </c>
      <c r="P71" s="11">
        <v>27</v>
      </c>
      <c r="Q71" s="11">
        <f t="shared" si="9"/>
        <v>39</v>
      </c>
      <c r="R71" s="11">
        <f t="shared" si="10"/>
        <v>66</v>
      </c>
      <c r="S71" s="11">
        <v>65.5</v>
      </c>
      <c r="T71" s="11">
        <f t="shared" si="11"/>
        <v>131.5</v>
      </c>
      <c r="U71" s="11"/>
    </row>
    <row r="72" spans="1:22" x14ac:dyDescent="0.35">
      <c r="A72" s="3" t="s">
        <v>41</v>
      </c>
      <c r="B72" s="4" t="s">
        <v>46</v>
      </c>
      <c r="C72" s="4" t="s">
        <v>57</v>
      </c>
      <c r="D72" s="4" t="s">
        <v>29</v>
      </c>
      <c r="H72" s="4">
        <v>16.62</v>
      </c>
      <c r="I72" s="4">
        <v>21.731999999999999</v>
      </c>
      <c r="J72" s="4">
        <v>16.733000000000001</v>
      </c>
      <c r="K72" s="4">
        <f t="shared" si="8"/>
        <v>55.085000000000008</v>
      </c>
      <c r="L72" s="5">
        <v>1</v>
      </c>
      <c r="M72" s="5"/>
      <c r="N72" s="5">
        <v>1</v>
      </c>
      <c r="P72" s="4">
        <v>14</v>
      </c>
      <c r="Q72" s="4">
        <f t="shared" si="9"/>
        <v>2</v>
      </c>
      <c r="R72" s="1">
        <f t="shared" si="10"/>
        <v>16</v>
      </c>
      <c r="T72" s="27">
        <f t="shared" si="11"/>
        <v>16</v>
      </c>
    </row>
    <row r="73" spans="1:22" x14ac:dyDescent="0.35">
      <c r="A73" s="3" t="s">
        <v>41</v>
      </c>
      <c r="B73" s="4" t="s">
        <v>46</v>
      </c>
      <c r="C73" s="4" t="s">
        <v>49</v>
      </c>
      <c r="D73" s="4" t="s">
        <v>29</v>
      </c>
      <c r="H73" s="4">
        <v>22.824000000000002</v>
      </c>
      <c r="I73" s="4">
        <v>500</v>
      </c>
      <c r="J73" s="4">
        <v>27.983000000000001</v>
      </c>
      <c r="K73" s="4">
        <f t="shared" si="8"/>
        <v>550.8069999999999</v>
      </c>
      <c r="L73" s="5">
        <v>2</v>
      </c>
      <c r="M73" s="5"/>
      <c r="N73" s="5" t="s">
        <v>8</v>
      </c>
      <c r="P73" s="4">
        <v>34</v>
      </c>
      <c r="Q73" s="4">
        <f t="shared" si="9"/>
        <v>2</v>
      </c>
      <c r="R73" s="1">
        <f t="shared" si="10"/>
        <v>36</v>
      </c>
      <c r="S73" s="4">
        <v>26.5</v>
      </c>
      <c r="T73" s="27">
        <f t="shared" si="11"/>
        <v>62.5</v>
      </c>
    </row>
    <row r="74" spans="1:22" x14ac:dyDescent="0.35">
      <c r="A74" s="3" t="s">
        <v>41</v>
      </c>
      <c r="B74" s="4" t="s">
        <v>46</v>
      </c>
      <c r="C74" s="4" t="s">
        <v>47</v>
      </c>
      <c r="D74" s="4" t="s">
        <v>19</v>
      </c>
      <c r="E74" s="5">
        <v>16</v>
      </c>
      <c r="F74" s="5">
        <v>47</v>
      </c>
      <c r="G74" s="5">
        <v>24</v>
      </c>
      <c r="H74" s="4">
        <v>500</v>
      </c>
      <c r="I74" s="4">
        <v>3.18</v>
      </c>
      <c r="J74" s="4">
        <v>12.94</v>
      </c>
      <c r="K74" s="4">
        <f t="shared" si="8"/>
        <v>516.12</v>
      </c>
      <c r="L74" s="5" t="s">
        <v>40</v>
      </c>
      <c r="M74" s="5">
        <v>9</v>
      </c>
      <c r="N74" s="5">
        <v>7</v>
      </c>
      <c r="O74" s="4">
        <v>12</v>
      </c>
      <c r="P74" s="4">
        <v>20</v>
      </c>
      <c r="Q74" s="4">
        <f t="shared" si="9"/>
        <v>28</v>
      </c>
      <c r="R74" s="1">
        <f t="shared" si="10"/>
        <v>48</v>
      </c>
      <c r="S74" s="4">
        <v>59</v>
      </c>
      <c r="T74" s="27">
        <f t="shared" si="11"/>
        <v>107</v>
      </c>
    </row>
    <row r="75" spans="1:22" x14ac:dyDescent="0.35">
      <c r="A75" s="3" t="s">
        <v>41</v>
      </c>
      <c r="B75" s="4" t="s">
        <v>46</v>
      </c>
      <c r="C75" s="4" t="s">
        <v>57</v>
      </c>
      <c r="D75" s="4" t="s">
        <v>19</v>
      </c>
      <c r="H75" s="4">
        <v>21.731999999999999</v>
      </c>
      <c r="I75" s="4">
        <v>500</v>
      </c>
      <c r="J75" s="4">
        <v>500</v>
      </c>
      <c r="K75" s="4">
        <f t="shared" si="8"/>
        <v>1021.732</v>
      </c>
      <c r="L75" s="5"/>
      <c r="M75" s="5"/>
      <c r="N75" s="5"/>
      <c r="P75" s="4">
        <v>5</v>
      </c>
      <c r="Q75" s="4">
        <f t="shared" si="9"/>
        <v>0</v>
      </c>
      <c r="R75" s="1">
        <f t="shared" si="10"/>
        <v>5</v>
      </c>
      <c r="T75" s="27">
        <f t="shared" si="11"/>
        <v>5</v>
      </c>
    </row>
    <row r="76" spans="1:22" x14ac:dyDescent="0.35">
      <c r="A76" s="3" t="s">
        <v>41</v>
      </c>
      <c r="B76" s="22" t="s">
        <v>46</v>
      </c>
      <c r="C76" s="22" t="s">
        <v>50</v>
      </c>
      <c r="D76" s="22" t="s">
        <v>95</v>
      </c>
      <c r="E76" s="22">
        <v>5</v>
      </c>
      <c r="F76" s="22">
        <v>24</v>
      </c>
      <c r="G76" s="22">
        <v>16</v>
      </c>
      <c r="H76" s="22">
        <v>17.45</v>
      </c>
      <c r="I76" s="22">
        <v>26.98</v>
      </c>
      <c r="J76" s="22">
        <v>24.5</v>
      </c>
      <c r="K76" s="22">
        <f t="shared" si="8"/>
        <v>68.930000000000007</v>
      </c>
      <c r="L76" s="16">
        <v>8</v>
      </c>
      <c r="M76" s="16">
        <v>6</v>
      </c>
      <c r="N76" s="16">
        <v>10</v>
      </c>
      <c r="O76" s="4">
        <v>15</v>
      </c>
      <c r="P76" s="4">
        <v>45</v>
      </c>
      <c r="Q76" s="4">
        <f t="shared" si="9"/>
        <v>39</v>
      </c>
      <c r="R76" s="1">
        <f t="shared" si="10"/>
        <v>84</v>
      </c>
      <c r="S76" s="7">
        <v>78.5</v>
      </c>
      <c r="T76" s="27">
        <f t="shared" si="11"/>
        <v>162.5</v>
      </c>
      <c r="U76" s="22">
        <f>SUM(R76+R77)</f>
        <v>85</v>
      </c>
    </row>
    <row r="77" spans="1:22" x14ac:dyDescent="0.35">
      <c r="A77" s="3" t="s">
        <v>41</v>
      </c>
      <c r="B77" s="4" t="s">
        <v>46</v>
      </c>
      <c r="C77" s="4" t="s">
        <v>57</v>
      </c>
      <c r="D77" s="4" t="s">
        <v>32</v>
      </c>
      <c r="H77" s="4">
        <v>27.983000000000001</v>
      </c>
      <c r="I77" s="4">
        <v>17.388000000000002</v>
      </c>
      <c r="J77" s="4">
        <v>17.779</v>
      </c>
      <c r="K77" s="4">
        <f t="shared" si="8"/>
        <v>63.150000000000006</v>
      </c>
      <c r="L77" s="5"/>
      <c r="M77" s="5"/>
      <c r="N77" s="5"/>
      <c r="P77" s="4">
        <v>1</v>
      </c>
      <c r="Q77" s="4">
        <f t="shared" si="9"/>
        <v>0</v>
      </c>
      <c r="R77" s="1">
        <f t="shared" si="10"/>
        <v>1</v>
      </c>
      <c r="T77" s="27">
        <f t="shared" si="11"/>
        <v>1</v>
      </c>
    </row>
    <row r="78" spans="1:22" x14ac:dyDescent="0.35">
      <c r="A78" s="3" t="s">
        <v>41</v>
      </c>
      <c r="B78" s="4" t="s">
        <v>46</v>
      </c>
      <c r="C78" s="4" t="s">
        <v>49</v>
      </c>
      <c r="D78" s="4" t="s">
        <v>32</v>
      </c>
      <c r="H78" s="4">
        <v>25.925000000000001</v>
      </c>
      <c r="I78" s="4">
        <v>33.127000000000002</v>
      </c>
      <c r="J78" s="4">
        <v>30.344000000000001</v>
      </c>
      <c r="K78" s="4">
        <f t="shared" si="8"/>
        <v>89.396000000000015</v>
      </c>
      <c r="L78" s="5"/>
      <c r="M78" s="5"/>
      <c r="N78" s="5" t="s">
        <v>8</v>
      </c>
      <c r="P78" s="4">
        <v>3</v>
      </c>
      <c r="Q78" s="4">
        <f t="shared" si="9"/>
        <v>0</v>
      </c>
      <c r="R78" s="1">
        <f t="shared" si="10"/>
        <v>3</v>
      </c>
      <c r="T78" s="27">
        <f t="shared" si="11"/>
        <v>3</v>
      </c>
    </row>
    <row r="79" spans="1:22" x14ac:dyDescent="0.35">
      <c r="A79" s="3" t="s">
        <v>41</v>
      </c>
      <c r="B79" s="4" t="s">
        <v>46</v>
      </c>
      <c r="C79" s="4" t="s">
        <v>51</v>
      </c>
      <c r="D79" s="4" t="s">
        <v>32</v>
      </c>
      <c r="E79" s="5">
        <v>47</v>
      </c>
      <c r="F79" s="5">
        <v>41</v>
      </c>
      <c r="G79" s="5">
        <v>49</v>
      </c>
      <c r="H79" s="4">
        <v>19.38</v>
      </c>
      <c r="I79" s="4">
        <v>500</v>
      </c>
      <c r="J79" s="4">
        <v>19.989999999999998</v>
      </c>
      <c r="K79" s="4">
        <f t="shared" si="8"/>
        <v>539.37</v>
      </c>
      <c r="L79" s="5">
        <v>5</v>
      </c>
      <c r="M79" s="5">
        <v>0</v>
      </c>
      <c r="N79" s="5">
        <v>3</v>
      </c>
      <c r="O79" s="4">
        <v>1.5</v>
      </c>
      <c r="P79" s="4">
        <v>4</v>
      </c>
      <c r="Q79" s="4">
        <f t="shared" si="9"/>
        <v>9.5</v>
      </c>
      <c r="R79" s="1">
        <f t="shared" si="10"/>
        <v>13.5</v>
      </c>
      <c r="T79" s="27">
        <f t="shared" si="11"/>
        <v>13.5</v>
      </c>
    </row>
    <row r="80" spans="1:22" x14ac:dyDescent="0.35">
      <c r="A80" s="3" t="s">
        <v>41</v>
      </c>
      <c r="B80" s="4" t="s">
        <v>46</v>
      </c>
      <c r="C80" s="4" t="s">
        <v>57</v>
      </c>
      <c r="D80" s="4" t="s">
        <v>107</v>
      </c>
      <c r="H80" s="4">
        <v>19.492000000000001</v>
      </c>
      <c r="I80" s="4">
        <v>18.625</v>
      </c>
      <c r="J80" s="4">
        <v>18.59</v>
      </c>
      <c r="K80" s="4">
        <f t="shared" si="8"/>
        <v>56.707000000000008</v>
      </c>
      <c r="L80" s="5"/>
      <c r="M80" s="5"/>
      <c r="N80" s="5"/>
      <c r="P80" s="4">
        <v>2</v>
      </c>
      <c r="Q80" s="4">
        <f t="shared" si="9"/>
        <v>0</v>
      </c>
      <c r="R80" s="1">
        <f t="shared" si="10"/>
        <v>2</v>
      </c>
      <c r="T80" s="27">
        <f t="shared" si="11"/>
        <v>2</v>
      </c>
    </row>
    <row r="81" spans="1:21" x14ac:dyDescent="0.35">
      <c r="A81" s="3" t="s">
        <v>41</v>
      </c>
      <c r="B81" s="4" t="s">
        <v>46</v>
      </c>
      <c r="C81" s="4" t="s">
        <v>57</v>
      </c>
      <c r="D81" s="4" t="s">
        <v>98</v>
      </c>
      <c r="H81" s="4">
        <v>18.809000000000001</v>
      </c>
      <c r="I81" s="4">
        <v>17.818000000000001</v>
      </c>
      <c r="J81" s="4">
        <v>18.018999999999998</v>
      </c>
      <c r="K81" s="4">
        <f t="shared" si="8"/>
        <v>54.646000000000001</v>
      </c>
      <c r="L81" s="5"/>
      <c r="M81" s="5"/>
      <c r="N81" s="5"/>
      <c r="P81" s="4">
        <v>0</v>
      </c>
      <c r="Q81" s="4">
        <f t="shared" si="9"/>
        <v>0</v>
      </c>
      <c r="R81" s="1">
        <f t="shared" si="10"/>
        <v>0</v>
      </c>
      <c r="T81" s="27">
        <f t="shared" si="11"/>
        <v>0</v>
      </c>
    </row>
    <row r="82" spans="1:21" x14ac:dyDescent="0.35">
      <c r="A82" s="3" t="s">
        <v>41</v>
      </c>
      <c r="B82" s="4" t="s">
        <v>46</v>
      </c>
      <c r="C82" s="4" t="s">
        <v>57</v>
      </c>
      <c r="D82" s="4" t="s">
        <v>105</v>
      </c>
      <c r="H82" s="4">
        <v>500</v>
      </c>
      <c r="I82" s="4">
        <v>19.885000000000002</v>
      </c>
      <c r="J82" s="4">
        <v>18.751999999999999</v>
      </c>
      <c r="K82" s="4">
        <f t="shared" si="8"/>
        <v>538.63699999999994</v>
      </c>
      <c r="L82" s="5"/>
      <c r="M82" s="5"/>
      <c r="N82" s="5"/>
      <c r="P82" s="4">
        <v>0</v>
      </c>
      <c r="Q82" s="4">
        <f t="shared" si="9"/>
        <v>0</v>
      </c>
      <c r="R82" s="1">
        <f t="shared" si="10"/>
        <v>0</v>
      </c>
      <c r="T82" s="27">
        <f t="shared" si="11"/>
        <v>0</v>
      </c>
    </row>
    <row r="83" spans="1:21" x14ac:dyDescent="0.35">
      <c r="A83" s="3" t="s">
        <v>41</v>
      </c>
      <c r="B83" s="4" t="s">
        <v>46</v>
      </c>
      <c r="C83" s="4" t="s">
        <v>49</v>
      </c>
      <c r="D83" s="4" t="s">
        <v>105</v>
      </c>
      <c r="H83" s="4">
        <v>27.114000000000001</v>
      </c>
      <c r="I83" s="4">
        <v>500</v>
      </c>
      <c r="J83" s="4">
        <v>500</v>
      </c>
      <c r="K83" s="4">
        <f t="shared" si="8"/>
        <v>1027.114</v>
      </c>
      <c r="L83" s="5"/>
      <c r="M83" s="5"/>
      <c r="N83" s="5" t="s">
        <v>8</v>
      </c>
      <c r="P83" s="4">
        <v>0</v>
      </c>
      <c r="Q83" s="4">
        <f t="shared" si="9"/>
        <v>0</v>
      </c>
      <c r="R83" s="1">
        <f t="shared" si="10"/>
        <v>0</v>
      </c>
      <c r="T83" s="27">
        <f t="shared" si="11"/>
        <v>0</v>
      </c>
    </row>
    <row r="84" spans="1:21" x14ac:dyDescent="0.35">
      <c r="A84" s="3" t="s">
        <v>41</v>
      </c>
      <c r="B84" s="4" t="s">
        <v>46</v>
      </c>
      <c r="C84" s="4" t="s">
        <v>57</v>
      </c>
      <c r="D84" s="4" t="s">
        <v>108</v>
      </c>
      <c r="H84" s="4">
        <v>20.056000000000001</v>
      </c>
      <c r="I84" s="4">
        <v>24.609000000000002</v>
      </c>
      <c r="J84" s="4">
        <v>19.390999999999998</v>
      </c>
      <c r="K84" s="4">
        <f t="shared" si="8"/>
        <v>64.056000000000012</v>
      </c>
      <c r="L84" s="5"/>
      <c r="M84" s="5"/>
      <c r="N84" s="5"/>
      <c r="P84" s="4">
        <v>0</v>
      </c>
      <c r="Q84" s="4">
        <f t="shared" si="9"/>
        <v>0</v>
      </c>
      <c r="R84" s="1">
        <f t="shared" si="10"/>
        <v>0</v>
      </c>
      <c r="T84" s="27">
        <f t="shared" si="11"/>
        <v>0</v>
      </c>
    </row>
    <row r="85" spans="1:21" x14ac:dyDescent="0.35">
      <c r="A85" s="3" t="s">
        <v>41</v>
      </c>
      <c r="B85" s="4" t="s">
        <v>46</v>
      </c>
      <c r="C85" s="4" t="s">
        <v>49</v>
      </c>
      <c r="D85" s="4" t="s">
        <v>108</v>
      </c>
      <c r="H85" s="4">
        <v>29.574999999999999</v>
      </c>
      <c r="I85" s="4">
        <v>27.216000000000001</v>
      </c>
      <c r="J85" s="4">
        <v>25.643999999999998</v>
      </c>
      <c r="K85" s="4">
        <f t="shared" si="8"/>
        <v>82.435000000000002</v>
      </c>
      <c r="L85" s="5"/>
      <c r="M85" s="5">
        <v>1</v>
      </c>
      <c r="N85" s="5">
        <v>4</v>
      </c>
      <c r="O85" s="4">
        <v>1.5</v>
      </c>
      <c r="P85" s="4">
        <v>1</v>
      </c>
      <c r="Q85" s="4">
        <f t="shared" si="9"/>
        <v>6.5</v>
      </c>
      <c r="R85" s="1">
        <f t="shared" si="10"/>
        <v>7.5</v>
      </c>
      <c r="T85" s="27">
        <f t="shared" si="11"/>
        <v>7.5</v>
      </c>
    </row>
    <row r="86" spans="1:21" x14ac:dyDescent="0.35">
      <c r="A86" s="3"/>
      <c r="L86" s="5"/>
      <c r="M86" s="5"/>
      <c r="N86" s="5"/>
    </row>
    <row r="87" spans="1:21" x14ac:dyDescent="0.35">
      <c r="A87" s="3" t="s">
        <v>41</v>
      </c>
      <c r="B87" s="4" t="s">
        <v>46</v>
      </c>
      <c r="C87" s="4" t="s">
        <v>47</v>
      </c>
      <c r="D87" s="4" t="s">
        <v>15</v>
      </c>
      <c r="E87" s="5">
        <v>44</v>
      </c>
      <c r="F87" s="5">
        <v>17</v>
      </c>
      <c r="G87" s="5">
        <v>212</v>
      </c>
      <c r="H87" s="4">
        <v>17.93</v>
      </c>
      <c r="I87" s="4">
        <v>2.4500000000000002</v>
      </c>
      <c r="J87" s="4">
        <v>3.79</v>
      </c>
      <c r="K87" s="4">
        <f>SUM(H87:J87)</f>
        <v>24.169999999999998</v>
      </c>
      <c r="L87" s="5">
        <v>6</v>
      </c>
      <c r="M87" s="5">
        <v>10</v>
      </c>
      <c r="N87" s="5">
        <v>10</v>
      </c>
      <c r="O87" s="4">
        <v>15</v>
      </c>
      <c r="P87" s="4">
        <v>65</v>
      </c>
      <c r="Q87" s="4">
        <f>SUM(L87:O87)</f>
        <v>41</v>
      </c>
      <c r="R87" s="1">
        <f>SUM(P87:Q87)</f>
        <v>106</v>
      </c>
      <c r="S87" s="4">
        <v>85</v>
      </c>
      <c r="T87" s="27">
        <f>SUM(R87:S87)</f>
        <v>191</v>
      </c>
    </row>
    <row r="88" spans="1:21" x14ac:dyDescent="0.35">
      <c r="A88" s="3" t="s">
        <v>41</v>
      </c>
      <c r="B88" s="4" t="s">
        <v>46</v>
      </c>
      <c r="C88" s="4" t="s">
        <v>57</v>
      </c>
      <c r="D88" s="4" t="s">
        <v>15</v>
      </c>
      <c r="H88" s="4">
        <v>16.347000000000001</v>
      </c>
      <c r="I88" s="54">
        <v>16.574999999999999</v>
      </c>
      <c r="J88" s="4">
        <v>16.667000000000002</v>
      </c>
      <c r="K88" s="4">
        <f>SUM(H88:J88)</f>
        <v>49.588999999999999</v>
      </c>
      <c r="L88" s="5">
        <v>5</v>
      </c>
      <c r="M88" s="5">
        <v>2</v>
      </c>
      <c r="N88" s="5">
        <v>2</v>
      </c>
      <c r="O88" s="4">
        <v>7.5</v>
      </c>
      <c r="P88" s="4">
        <v>41</v>
      </c>
      <c r="Q88" s="4">
        <f>SUM(L88:O88)</f>
        <v>16.5</v>
      </c>
      <c r="R88" s="1">
        <f>SUM(P88:Q88)</f>
        <v>57.5</v>
      </c>
      <c r="S88" s="4">
        <v>39.5</v>
      </c>
      <c r="T88" s="27">
        <f>SUM(R88:S88)</f>
        <v>97</v>
      </c>
    </row>
    <row r="89" spans="1:21" x14ac:dyDescent="0.35">
      <c r="A89" s="3" t="s">
        <v>41</v>
      </c>
      <c r="B89" s="4" t="s">
        <v>46</v>
      </c>
      <c r="C89" s="4" t="s">
        <v>49</v>
      </c>
      <c r="D89" s="4" t="s">
        <v>15</v>
      </c>
      <c r="H89" s="4">
        <v>20.925000000000001</v>
      </c>
      <c r="I89" s="4">
        <v>31.465</v>
      </c>
      <c r="J89" s="4">
        <v>26.175999999999998</v>
      </c>
      <c r="K89" s="4">
        <f>SUM(H89:J89)</f>
        <v>78.566000000000003</v>
      </c>
      <c r="L89" s="5">
        <v>9</v>
      </c>
      <c r="M89" s="5"/>
      <c r="N89" s="5">
        <v>2</v>
      </c>
      <c r="O89" s="4">
        <v>6</v>
      </c>
      <c r="P89" s="4">
        <v>87</v>
      </c>
      <c r="Q89" s="4">
        <f>SUM(L89:O89)</f>
        <v>17</v>
      </c>
      <c r="R89" s="1">
        <f>SUM(P89:Q89)</f>
        <v>104</v>
      </c>
      <c r="S89" s="4">
        <v>72</v>
      </c>
      <c r="T89" s="27">
        <f>SUM(R89:S89)</f>
        <v>176</v>
      </c>
    </row>
    <row r="90" spans="1:21" x14ac:dyDescent="0.35">
      <c r="A90" s="11" t="s">
        <v>41</v>
      </c>
      <c r="B90" s="11" t="s">
        <v>46</v>
      </c>
      <c r="C90" s="11" t="s">
        <v>50</v>
      </c>
      <c r="D90" s="11" t="s">
        <v>15</v>
      </c>
      <c r="E90" s="11"/>
      <c r="F90" s="11"/>
      <c r="G90" s="11"/>
      <c r="H90" s="11">
        <v>500</v>
      </c>
      <c r="I90" s="11">
        <v>500</v>
      </c>
      <c r="J90" s="11">
        <v>500</v>
      </c>
      <c r="K90" s="11">
        <f>SUM(H90:J90)</f>
        <v>1500</v>
      </c>
      <c r="L90" s="11"/>
      <c r="M90" s="11"/>
      <c r="N90" s="11" t="s">
        <v>8</v>
      </c>
      <c r="O90" s="11">
        <v>0</v>
      </c>
      <c r="P90" s="11">
        <v>48</v>
      </c>
      <c r="Q90" s="11">
        <f>SUM(L90:O90)</f>
        <v>0</v>
      </c>
      <c r="R90" s="11">
        <f>SUM(P90:Q90)</f>
        <v>48</v>
      </c>
      <c r="S90" s="11">
        <v>59</v>
      </c>
      <c r="T90" s="11">
        <f>SUM(R90:S90)</f>
        <v>107</v>
      </c>
      <c r="U90" s="11"/>
    </row>
    <row r="91" spans="1:21" x14ac:dyDescent="0.35">
      <c r="A91" s="3" t="s">
        <v>41</v>
      </c>
      <c r="B91" s="4" t="s">
        <v>46</v>
      </c>
      <c r="C91" s="4" t="s">
        <v>51</v>
      </c>
      <c r="D91" s="4" t="s">
        <v>15</v>
      </c>
      <c r="E91" s="5">
        <v>42</v>
      </c>
      <c r="F91" s="5">
        <v>43</v>
      </c>
      <c r="G91" s="5">
        <v>46</v>
      </c>
      <c r="H91" s="4">
        <v>11.4</v>
      </c>
      <c r="I91" s="4">
        <v>500</v>
      </c>
      <c r="J91" s="4">
        <v>500</v>
      </c>
      <c r="K91" s="4">
        <f>SUM(H91:J91)</f>
        <v>1011.4</v>
      </c>
      <c r="L91" s="5">
        <v>10</v>
      </c>
      <c r="M91" s="5"/>
      <c r="N91" s="5" t="s">
        <v>8</v>
      </c>
      <c r="O91" s="4">
        <v>0</v>
      </c>
      <c r="P91" s="4">
        <v>86.5</v>
      </c>
      <c r="Q91" s="4">
        <f>SUM(L91:O91)</f>
        <v>10</v>
      </c>
      <c r="R91" s="1">
        <f>SUM(P91:Q91)</f>
        <v>96.5</v>
      </c>
      <c r="S91" s="4">
        <v>72</v>
      </c>
      <c r="T91" s="27">
        <f>SUM(R91:S91)</f>
        <v>168.5</v>
      </c>
    </row>
    <row r="92" spans="1:21" x14ac:dyDescent="0.35">
      <c r="A92" s="3"/>
      <c r="E92" s="5"/>
      <c r="F92" s="5"/>
      <c r="G92" s="5"/>
      <c r="L92" s="5"/>
      <c r="M92" s="5"/>
      <c r="N92" s="5"/>
      <c r="T92" s="27">
        <f>SUM(T87:T91)</f>
        <v>739.5</v>
      </c>
    </row>
    <row r="93" spans="1:21" x14ac:dyDescent="0.35">
      <c r="A93" s="3" t="s">
        <v>41</v>
      </c>
      <c r="B93" s="4" t="s">
        <v>46</v>
      </c>
      <c r="C93" s="4" t="s">
        <v>57</v>
      </c>
      <c r="D93" s="4" t="s">
        <v>109</v>
      </c>
      <c r="H93" s="4">
        <v>21.163</v>
      </c>
      <c r="I93" s="4">
        <v>16.468</v>
      </c>
      <c r="J93" s="4">
        <v>16.431000000000001</v>
      </c>
      <c r="K93" s="4">
        <f t="shared" ref="K93:K108" si="12">SUM(H93:J93)</f>
        <v>54.061999999999998</v>
      </c>
      <c r="L93" s="5"/>
      <c r="M93" s="5">
        <v>4</v>
      </c>
      <c r="N93" s="5">
        <v>5</v>
      </c>
      <c r="O93" s="4">
        <v>3</v>
      </c>
      <c r="P93" s="4">
        <v>49</v>
      </c>
      <c r="Q93" s="4">
        <f t="shared" ref="Q93:Q108" si="13">SUM(L93:O93)</f>
        <v>12</v>
      </c>
      <c r="R93" s="1">
        <f t="shared" ref="R93:R108" si="14">SUM(P93:Q93)</f>
        <v>61</v>
      </c>
      <c r="S93" s="4">
        <v>46</v>
      </c>
      <c r="T93" s="27">
        <f t="shared" ref="T93:T108" si="15">SUM(R93:S93)</f>
        <v>107</v>
      </c>
    </row>
    <row r="94" spans="1:21" x14ac:dyDescent="0.35">
      <c r="A94" s="3" t="s">
        <v>41</v>
      </c>
      <c r="B94" s="4" t="s">
        <v>46</v>
      </c>
      <c r="C94" s="4" t="s">
        <v>49</v>
      </c>
      <c r="D94" s="4" t="s">
        <v>109</v>
      </c>
      <c r="H94" s="4">
        <v>21.332999999999998</v>
      </c>
      <c r="I94" s="4">
        <v>21.213999999999999</v>
      </c>
      <c r="J94" s="4">
        <v>26.135000000000002</v>
      </c>
      <c r="K94" s="4">
        <f t="shared" si="12"/>
        <v>68.682000000000002</v>
      </c>
      <c r="L94" s="5">
        <v>7</v>
      </c>
      <c r="M94" s="5">
        <v>7</v>
      </c>
      <c r="N94" s="5">
        <v>3</v>
      </c>
      <c r="O94" s="4">
        <v>10.5</v>
      </c>
      <c r="P94" s="4">
        <v>52</v>
      </c>
      <c r="Q94" s="4">
        <f t="shared" si="13"/>
        <v>27.5</v>
      </c>
      <c r="R94" s="1">
        <f t="shared" si="14"/>
        <v>79.5</v>
      </c>
      <c r="S94" s="4">
        <v>59</v>
      </c>
      <c r="T94" s="27">
        <f t="shared" si="15"/>
        <v>138.5</v>
      </c>
    </row>
    <row r="95" spans="1:21" x14ac:dyDescent="0.35">
      <c r="A95" s="3" t="s">
        <v>41</v>
      </c>
      <c r="B95" s="4" t="s">
        <v>46</v>
      </c>
      <c r="C95" s="4" t="s">
        <v>51</v>
      </c>
      <c r="D95" s="4" t="s">
        <v>109</v>
      </c>
      <c r="E95" s="5">
        <v>46</v>
      </c>
      <c r="F95" s="5">
        <v>44</v>
      </c>
      <c r="G95" s="5">
        <v>40</v>
      </c>
      <c r="H95" s="4">
        <v>16.14</v>
      </c>
      <c r="I95" s="4">
        <v>12.65</v>
      </c>
      <c r="J95" s="4">
        <v>12.93</v>
      </c>
      <c r="K95" s="4">
        <f t="shared" si="12"/>
        <v>41.72</v>
      </c>
      <c r="L95" s="5">
        <v>6</v>
      </c>
      <c r="M95" s="5">
        <v>10</v>
      </c>
      <c r="N95" s="5">
        <v>7</v>
      </c>
      <c r="O95" s="4">
        <v>12</v>
      </c>
      <c r="P95" s="4">
        <v>66</v>
      </c>
      <c r="Q95" s="4">
        <f t="shared" si="13"/>
        <v>35</v>
      </c>
      <c r="R95" s="1">
        <f t="shared" si="14"/>
        <v>101</v>
      </c>
      <c r="S95" s="4">
        <v>78.5</v>
      </c>
      <c r="T95" s="27">
        <f t="shared" si="15"/>
        <v>179.5</v>
      </c>
    </row>
    <row r="96" spans="1:21" x14ac:dyDescent="0.35">
      <c r="A96" s="3" t="s">
        <v>41</v>
      </c>
      <c r="B96" s="4" t="s">
        <v>46</v>
      </c>
      <c r="C96" s="4" t="s">
        <v>47</v>
      </c>
      <c r="D96" s="4" t="s">
        <v>30</v>
      </c>
      <c r="E96" s="5">
        <v>19</v>
      </c>
      <c r="F96" s="5">
        <v>48</v>
      </c>
      <c r="G96" s="5">
        <v>22</v>
      </c>
      <c r="H96" s="4">
        <v>500</v>
      </c>
      <c r="I96" s="4">
        <v>500</v>
      </c>
      <c r="J96" s="4">
        <v>500</v>
      </c>
      <c r="K96" s="4">
        <f t="shared" si="12"/>
        <v>1500</v>
      </c>
      <c r="L96" s="5" t="s">
        <v>40</v>
      </c>
      <c r="M96" s="5" t="s">
        <v>40</v>
      </c>
      <c r="N96" s="5" t="s">
        <v>8</v>
      </c>
      <c r="O96" s="4">
        <v>0</v>
      </c>
      <c r="P96" s="4">
        <v>11</v>
      </c>
      <c r="Q96" s="4">
        <f t="shared" si="13"/>
        <v>0</v>
      </c>
      <c r="R96" s="1">
        <f t="shared" si="14"/>
        <v>11</v>
      </c>
      <c r="T96" s="27">
        <f t="shared" si="15"/>
        <v>11</v>
      </c>
    </row>
    <row r="97" spans="1:22" s="3" customFormat="1" x14ac:dyDescent="0.35">
      <c r="A97" s="3" t="s">
        <v>41</v>
      </c>
      <c r="B97" s="4" t="s">
        <v>46</v>
      </c>
      <c r="C97" s="4" t="s">
        <v>57</v>
      </c>
      <c r="D97" s="4" t="s">
        <v>30</v>
      </c>
      <c r="E97" s="4"/>
      <c r="F97" s="4"/>
      <c r="G97" s="4"/>
      <c r="H97" s="4">
        <v>16.085000000000001</v>
      </c>
      <c r="I97" s="4">
        <v>16.271999999999998</v>
      </c>
      <c r="J97" s="4">
        <v>16.21</v>
      </c>
      <c r="K97" s="4">
        <f t="shared" si="12"/>
        <v>48.567</v>
      </c>
      <c r="L97" s="5">
        <v>10</v>
      </c>
      <c r="M97" s="5">
        <v>8</v>
      </c>
      <c r="N97" s="5">
        <v>7</v>
      </c>
      <c r="O97" s="4">
        <v>12</v>
      </c>
      <c r="P97" s="4">
        <v>53</v>
      </c>
      <c r="Q97" s="4">
        <f t="shared" si="13"/>
        <v>37</v>
      </c>
      <c r="R97" s="1">
        <f t="shared" si="14"/>
        <v>90</v>
      </c>
      <c r="S97" s="4">
        <v>65.5</v>
      </c>
      <c r="T97" s="27">
        <f t="shared" si="15"/>
        <v>155.5</v>
      </c>
      <c r="U97" s="4"/>
      <c r="V97" s="4"/>
    </row>
    <row r="98" spans="1:22" s="19" customFormat="1" x14ac:dyDescent="0.35">
      <c r="A98" s="3" t="s">
        <v>41</v>
      </c>
      <c r="B98" s="4" t="s">
        <v>46</v>
      </c>
      <c r="C98" s="4" t="s">
        <v>49</v>
      </c>
      <c r="D98" s="4" t="s">
        <v>30</v>
      </c>
      <c r="E98" s="4"/>
      <c r="F98" s="4"/>
      <c r="G98" s="4"/>
      <c r="H98" s="4">
        <v>21.466000000000001</v>
      </c>
      <c r="I98" s="4">
        <v>21.13</v>
      </c>
      <c r="J98" s="4">
        <v>21.170999999999999</v>
      </c>
      <c r="K98" s="4">
        <f t="shared" si="12"/>
        <v>63.767000000000003</v>
      </c>
      <c r="L98" s="5">
        <v>6</v>
      </c>
      <c r="M98" s="5">
        <v>9</v>
      </c>
      <c r="N98" s="5">
        <v>8</v>
      </c>
      <c r="O98" s="4">
        <v>12</v>
      </c>
      <c r="P98" s="4">
        <v>74</v>
      </c>
      <c r="Q98" s="4">
        <f t="shared" si="13"/>
        <v>35</v>
      </c>
      <c r="R98" s="1">
        <f t="shared" si="14"/>
        <v>109</v>
      </c>
      <c r="S98" s="4">
        <v>78.5</v>
      </c>
      <c r="T98" s="27">
        <f t="shared" si="15"/>
        <v>187.5</v>
      </c>
      <c r="U98" s="4"/>
      <c r="V98" s="4"/>
    </row>
    <row r="99" spans="1:22" s="20" customFormat="1" x14ac:dyDescent="0.35">
      <c r="A99" s="3" t="s">
        <v>41</v>
      </c>
      <c r="B99" s="4" t="s">
        <v>46</v>
      </c>
      <c r="C99" s="4" t="s">
        <v>57</v>
      </c>
      <c r="D99" s="4" t="s">
        <v>102</v>
      </c>
      <c r="E99" s="4"/>
      <c r="F99" s="4"/>
      <c r="G99" s="4"/>
      <c r="H99" s="4">
        <v>16.151</v>
      </c>
      <c r="I99" s="4">
        <v>16.343</v>
      </c>
      <c r="J99" s="4">
        <v>16.170999999999999</v>
      </c>
      <c r="K99" s="4">
        <f t="shared" si="12"/>
        <v>48.664999999999999</v>
      </c>
      <c r="L99" s="5">
        <v>9</v>
      </c>
      <c r="M99" s="5">
        <v>6</v>
      </c>
      <c r="N99" s="5">
        <v>8</v>
      </c>
      <c r="O99" s="4">
        <v>10.5</v>
      </c>
      <c r="P99" s="4">
        <v>42</v>
      </c>
      <c r="Q99" s="4">
        <f t="shared" si="13"/>
        <v>33.5</v>
      </c>
      <c r="R99" s="1">
        <f t="shared" si="14"/>
        <v>75.5</v>
      </c>
      <c r="S99" s="4">
        <v>52.5</v>
      </c>
      <c r="T99" s="27">
        <f t="shared" si="15"/>
        <v>128</v>
      </c>
      <c r="U99" s="4"/>
      <c r="V99" s="4"/>
    </row>
    <row r="100" spans="1:22" x14ac:dyDescent="0.35">
      <c r="A100" s="3" t="s">
        <v>41</v>
      </c>
      <c r="B100" s="4" t="s">
        <v>46</v>
      </c>
      <c r="C100" s="4" t="s">
        <v>49</v>
      </c>
      <c r="D100" s="4" t="s">
        <v>102</v>
      </c>
      <c r="H100" s="4">
        <v>21.863</v>
      </c>
      <c r="I100" s="4">
        <v>31.794</v>
      </c>
      <c r="J100" s="4">
        <v>26.738</v>
      </c>
      <c r="K100" s="4">
        <f t="shared" si="12"/>
        <v>80.394999999999996</v>
      </c>
      <c r="L100" s="5">
        <v>5</v>
      </c>
      <c r="M100" s="5"/>
      <c r="N100" s="5">
        <v>1</v>
      </c>
      <c r="O100" s="4">
        <v>3</v>
      </c>
      <c r="P100" s="4">
        <v>46</v>
      </c>
      <c r="Q100" s="4">
        <f t="shared" si="13"/>
        <v>9</v>
      </c>
      <c r="R100" s="1">
        <f t="shared" si="14"/>
        <v>55</v>
      </c>
      <c r="S100" s="4">
        <v>46</v>
      </c>
      <c r="T100" s="27">
        <f t="shared" si="15"/>
        <v>101</v>
      </c>
    </row>
    <row r="101" spans="1:22" x14ac:dyDescent="0.35">
      <c r="A101" s="3" t="s">
        <v>41</v>
      </c>
      <c r="B101" s="4" t="s">
        <v>46</v>
      </c>
      <c r="C101" s="4" t="s">
        <v>47</v>
      </c>
      <c r="D101" s="4" t="s">
        <v>21</v>
      </c>
      <c r="E101" s="5">
        <v>24</v>
      </c>
      <c r="F101" s="5">
        <v>19</v>
      </c>
      <c r="G101" s="5">
        <v>16</v>
      </c>
      <c r="H101" s="4">
        <v>500</v>
      </c>
      <c r="I101" s="4">
        <v>500</v>
      </c>
      <c r="J101" s="4">
        <v>12.65</v>
      </c>
      <c r="K101" s="4">
        <f t="shared" si="12"/>
        <v>1012.65</v>
      </c>
      <c r="L101" s="5" t="s">
        <v>40</v>
      </c>
      <c r="M101" s="5" t="s">
        <v>40</v>
      </c>
      <c r="N101" s="5">
        <v>8</v>
      </c>
      <c r="O101" s="4">
        <v>3</v>
      </c>
      <c r="P101" s="4">
        <v>69</v>
      </c>
      <c r="Q101" s="4">
        <f t="shared" si="13"/>
        <v>11</v>
      </c>
      <c r="R101" s="1">
        <f t="shared" si="14"/>
        <v>80</v>
      </c>
      <c r="S101" s="4">
        <v>72</v>
      </c>
      <c r="T101" s="27">
        <f t="shared" si="15"/>
        <v>152</v>
      </c>
    </row>
    <row r="102" spans="1:22" x14ac:dyDescent="0.35">
      <c r="A102" s="3" t="s">
        <v>41</v>
      </c>
      <c r="B102" s="4" t="s">
        <v>46</v>
      </c>
      <c r="C102" s="4" t="s">
        <v>57</v>
      </c>
      <c r="D102" s="4" t="s">
        <v>79</v>
      </c>
      <c r="H102" s="4">
        <v>17.617000000000001</v>
      </c>
      <c r="I102" s="4">
        <v>17.288</v>
      </c>
      <c r="J102" s="4">
        <v>22.509</v>
      </c>
      <c r="K102" s="4">
        <f t="shared" si="12"/>
        <v>57.414000000000001</v>
      </c>
      <c r="L102" s="5"/>
      <c r="M102" s="5"/>
      <c r="N102" s="5"/>
      <c r="P102" s="4">
        <v>3</v>
      </c>
      <c r="Q102" s="4">
        <f t="shared" si="13"/>
        <v>0</v>
      </c>
      <c r="R102" s="1">
        <f t="shared" si="14"/>
        <v>3</v>
      </c>
      <c r="T102" s="27">
        <f t="shared" si="15"/>
        <v>3</v>
      </c>
    </row>
    <row r="103" spans="1:22" x14ac:dyDescent="0.35">
      <c r="A103" s="3" t="s">
        <v>41</v>
      </c>
      <c r="B103" s="4" t="s">
        <v>46</v>
      </c>
      <c r="C103" s="4" t="s">
        <v>49</v>
      </c>
      <c r="D103" s="4" t="s">
        <v>79</v>
      </c>
      <c r="H103" s="4">
        <v>28.564</v>
      </c>
      <c r="I103" s="4">
        <v>28.035</v>
      </c>
      <c r="J103" s="4">
        <v>23.443000000000001</v>
      </c>
      <c r="K103" s="4">
        <f t="shared" si="12"/>
        <v>80.042000000000002</v>
      </c>
      <c r="L103" s="5"/>
      <c r="M103" s="5"/>
      <c r="N103" s="5">
        <v>5</v>
      </c>
      <c r="O103" s="4">
        <v>4.5</v>
      </c>
      <c r="P103" s="4">
        <v>12</v>
      </c>
      <c r="Q103" s="4">
        <f t="shared" si="13"/>
        <v>9.5</v>
      </c>
      <c r="R103" s="1">
        <f t="shared" si="14"/>
        <v>21.5</v>
      </c>
      <c r="T103" s="27">
        <f t="shared" si="15"/>
        <v>21.5</v>
      </c>
    </row>
    <row r="104" spans="1:22" x14ac:dyDescent="0.35">
      <c r="A104" s="3" t="s">
        <v>41</v>
      </c>
      <c r="B104" s="4" t="s">
        <v>46</v>
      </c>
      <c r="C104" s="4" t="s">
        <v>47</v>
      </c>
      <c r="D104" s="4" t="s">
        <v>16</v>
      </c>
      <c r="E104" s="5">
        <v>48</v>
      </c>
      <c r="F104" s="5">
        <v>43</v>
      </c>
      <c r="G104" s="5">
        <v>46</v>
      </c>
      <c r="H104" s="4">
        <v>500</v>
      </c>
      <c r="I104" s="4">
        <v>6.82</v>
      </c>
      <c r="J104" s="4">
        <v>19.62</v>
      </c>
      <c r="K104" s="4">
        <f t="shared" si="12"/>
        <v>526.43999999999994</v>
      </c>
      <c r="L104" s="5" t="s">
        <v>40</v>
      </c>
      <c r="M104" s="5">
        <v>6</v>
      </c>
      <c r="N104" s="5">
        <v>5</v>
      </c>
      <c r="O104" s="4">
        <v>10.5</v>
      </c>
      <c r="P104" s="4">
        <v>8</v>
      </c>
      <c r="Q104" s="4">
        <f t="shared" si="13"/>
        <v>21.5</v>
      </c>
      <c r="R104" s="1">
        <f t="shared" si="14"/>
        <v>29.5</v>
      </c>
      <c r="T104" s="27">
        <f t="shared" si="15"/>
        <v>29.5</v>
      </c>
    </row>
    <row r="105" spans="1:22" x14ac:dyDescent="0.35">
      <c r="A105" s="3" t="s">
        <v>41</v>
      </c>
      <c r="B105" s="4" t="s">
        <v>46</v>
      </c>
      <c r="C105" s="4" t="s">
        <v>57</v>
      </c>
      <c r="D105" s="4" t="s">
        <v>16</v>
      </c>
      <c r="H105" s="4">
        <v>16.501000000000001</v>
      </c>
      <c r="I105" s="4">
        <v>16.672999999999998</v>
      </c>
      <c r="J105" s="4">
        <v>16.661000000000001</v>
      </c>
      <c r="K105" s="4">
        <f t="shared" si="12"/>
        <v>49.835000000000001</v>
      </c>
      <c r="L105" s="5">
        <v>4</v>
      </c>
      <c r="M105" s="5">
        <v>1</v>
      </c>
      <c r="N105" s="5">
        <v>3</v>
      </c>
      <c r="O105" s="4">
        <v>6</v>
      </c>
      <c r="P105" s="4">
        <v>29</v>
      </c>
      <c r="Q105" s="4">
        <f t="shared" si="13"/>
        <v>14</v>
      </c>
      <c r="R105" s="1">
        <f t="shared" si="14"/>
        <v>43</v>
      </c>
      <c r="S105" s="4">
        <v>26.5</v>
      </c>
      <c r="T105" s="27">
        <f t="shared" si="15"/>
        <v>69.5</v>
      </c>
    </row>
    <row r="106" spans="1:22" x14ac:dyDescent="0.35">
      <c r="A106" s="3" t="s">
        <v>41</v>
      </c>
      <c r="B106" s="4" t="s">
        <v>46</v>
      </c>
      <c r="C106" s="4" t="s">
        <v>49</v>
      </c>
      <c r="D106" s="4" t="s">
        <v>16</v>
      </c>
      <c r="H106" s="4">
        <v>28.510999999999999</v>
      </c>
      <c r="I106" s="4">
        <v>22.334</v>
      </c>
      <c r="J106" s="4">
        <v>27.061</v>
      </c>
      <c r="K106" s="4">
        <f t="shared" si="12"/>
        <v>77.906000000000006</v>
      </c>
      <c r="L106" s="5"/>
      <c r="M106" s="5">
        <v>6</v>
      </c>
      <c r="N106" s="5" t="s">
        <v>8</v>
      </c>
      <c r="O106" s="4">
        <v>7.5</v>
      </c>
      <c r="P106" s="4">
        <v>29</v>
      </c>
      <c r="Q106" s="4">
        <f t="shared" si="13"/>
        <v>13.5</v>
      </c>
      <c r="R106" s="1">
        <f t="shared" si="14"/>
        <v>42.5</v>
      </c>
      <c r="S106" s="4">
        <v>33</v>
      </c>
      <c r="T106" s="27">
        <f t="shared" si="15"/>
        <v>75.5</v>
      </c>
    </row>
    <row r="107" spans="1:22" x14ac:dyDescent="0.35">
      <c r="A107" s="3" t="s">
        <v>41</v>
      </c>
      <c r="B107" s="22" t="s">
        <v>46</v>
      </c>
      <c r="C107" s="22" t="s">
        <v>50</v>
      </c>
      <c r="D107" s="22" t="s">
        <v>16</v>
      </c>
      <c r="E107" s="22">
        <v>31</v>
      </c>
      <c r="F107" s="22">
        <v>16</v>
      </c>
      <c r="G107" s="22">
        <v>4</v>
      </c>
      <c r="H107" s="22">
        <v>500</v>
      </c>
      <c r="I107" s="22">
        <v>500</v>
      </c>
      <c r="J107" s="22">
        <v>500</v>
      </c>
      <c r="K107" s="22">
        <f t="shared" si="12"/>
        <v>1500</v>
      </c>
      <c r="L107" s="16"/>
      <c r="M107" s="16"/>
      <c r="N107" s="16" t="s">
        <v>8</v>
      </c>
      <c r="O107" s="7">
        <v>0</v>
      </c>
      <c r="P107" s="7">
        <v>16</v>
      </c>
      <c r="Q107" s="7">
        <f t="shared" si="13"/>
        <v>0</v>
      </c>
      <c r="R107" s="1">
        <f t="shared" si="14"/>
        <v>16</v>
      </c>
      <c r="S107" s="7">
        <v>33</v>
      </c>
      <c r="T107" s="27">
        <f t="shared" si="15"/>
        <v>49</v>
      </c>
      <c r="U107" s="22">
        <f>SUM(R107+R108)</f>
        <v>69.5</v>
      </c>
    </row>
    <row r="108" spans="1:22" x14ac:dyDescent="0.35">
      <c r="A108" s="3" t="s">
        <v>41</v>
      </c>
      <c r="B108" s="4" t="s">
        <v>46</v>
      </c>
      <c r="C108" s="4" t="s">
        <v>51</v>
      </c>
      <c r="D108" s="4" t="s">
        <v>16</v>
      </c>
      <c r="E108" s="5">
        <v>51</v>
      </c>
      <c r="F108" s="5">
        <v>42</v>
      </c>
      <c r="G108" s="5">
        <v>7</v>
      </c>
      <c r="H108" s="4">
        <v>23.79</v>
      </c>
      <c r="I108" s="4">
        <v>13.7</v>
      </c>
      <c r="J108" s="4">
        <v>500</v>
      </c>
      <c r="K108" s="4">
        <f t="shared" si="12"/>
        <v>537.49</v>
      </c>
      <c r="L108" s="5">
        <v>1</v>
      </c>
      <c r="M108" s="5">
        <v>7</v>
      </c>
      <c r="N108" s="5" t="s">
        <v>8</v>
      </c>
      <c r="O108" s="4">
        <v>4.5</v>
      </c>
      <c r="P108" s="4">
        <v>41</v>
      </c>
      <c r="Q108" s="4">
        <f t="shared" si="13"/>
        <v>12.5</v>
      </c>
      <c r="R108" s="1">
        <f t="shared" si="14"/>
        <v>53.5</v>
      </c>
      <c r="S108" s="4">
        <v>33</v>
      </c>
      <c r="T108" s="27">
        <f t="shared" si="15"/>
        <v>86.5</v>
      </c>
    </row>
    <row r="109" spans="1:22" x14ac:dyDescent="0.35">
      <c r="A109" s="3"/>
      <c r="E109" s="5"/>
      <c r="F109" s="5"/>
      <c r="G109" s="5"/>
      <c r="L109" s="5"/>
      <c r="M109" s="5"/>
      <c r="N109" s="5"/>
    </row>
    <row r="110" spans="1:22" x14ac:dyDescent="0.35">
      <c r="A110" s="3" t="s">
        <v>41</v>
      </c>
      <c r="B110" s="4" t="s">
        <v>46</v>
      </c>
      <c r="C110" s="4" t="s">
        <v>47</v>
      </c>
      <c r="D110" s="4" t="s">
        <v>14</v>
      </c>
      <c r="E110" s="5">
        <v>22</v>
      </c>
      <c r="F110" s="5">
        <v>212</v>
      </c>
      <c r="G110" s="5">
        <v>17</v>
      </c>
      <c r="H110" s="4">
        <v>3.64</v>
      </c>
      <c r="I110" s="4">
        <v>23.69</v>
      </c>
      <c r="J110" s="4">
        <v>500</v>
      </c>
      <c r="K110" s="4">
        <f>SUM(H110:J110)</f>
        <v>527.33000000000004</v>
      </c>
      <c r="L110" s="5">
        <v>10</v>
      </c>
      <c r="M110" s="5">
        <v>4</v>
      </c>
      <c r="N110" s="5" t="s">
        <v>8</v>
      </c>
      <c r="O110" s="4">
        <v>9</v>
      </c>
      <c r="P110" s="4">
        <v>20</v>
      </c>
      <c r="Q110" s="4">
        <f>SUM(L110:O110)</f>
        <v>23</v>
      </c>
      <c r="R110" s="1">
        <f>SUM(P110:Q110)</f>
        <v>43</v>
      </c>
      <c r="S110" s="4">
        <v>46</v>
      </c>
      <c r="T110" s="27">
        <f>SUM(R110:S110)</f>
        <v>89</v>
      </c>
    </row>
    <row r="111" spans="1:22" x14ac:dyDescent="0.35">
      <c r="A111" s="3" t="s">
        <v>41</v>
      </c>
      <c r="B111" s="4" t="s">
        <v>46</v>
      </c>
      <c r="C111" s="4" t="s">
        <v>57</v>
      </c>
      <c r="D111" s="4" t="s">
        <v>14</v>
      </c>
      <c r="H111" s="4">
        <v>16.164000000000001</v>
      </c>
      <c r="I111" s="4">
        <v>16.123999999999999</v>
      </c>
      <c r="J111" s="4">
        <v>16.05</v>
      </c>
      <c r="K111" s="4">
        <f>SUM(H111:J111)</f>
        <v>48.337999999999994</v>
      </c>
      <c r="L111" s="5">
        <v>8</v>
      </c>
      <c r="M111" s="5">
        <v>9</v>
      </c>
      <c r="N111" s="5">
        <v>9</v>
      </c>
      <c r="O111" s="4">
        <v>13.5</v>
      </c>
      <c r="P111" s="4">
        <v>89</v>
      </c>
      <c r="Q111" s="4">
        <f>SUM(L111:O111)</f>
        <v>39.5</v>
      </c>
      <c r="R111" s="1">
        <f>SUM(P111:Q111)</f>
        <v>128.5</v>
      </c>
      <c r="S111" s="4">
        <v>85</v>
      </c>
      <c r="T111" s="27">
        <f>SUM(R111:S111)</f>
        <v>213.5</v>
      </c>
      <c r="V111" s="11"/>
    </row>
    <row r="112" spans="1:22" x14ac:dyDescent="0.35">
      <c r="A112" s="3" t="s">
        <v>41</v>
      </c>
      <c r="B112" s="4" t="s">
        <v>46</v>
      </c>
      <c r="C112" s="4" t="s">
        <v>49</v>
      </c>
      <c r="D112" s="4" t="s">
        <v>14</v>
      </c>
      <c r="H112" s="4">
        <v>22.667999999999999</v>
      </c>
      <c r="I112" s="4">
        <v>24.106000000000002</v>
      </c>
      <c r="J112" s="4">
        <v>22.847999999999999</v>
      </c>
      <c r="K112" s="4">
        <f>SUM(H112:J112)</f>
        <v>69.622</v>
      </c>
      <c r="L112" s="5">
        <v>4</v>
      </c>
      <c r="M112" s="5">
        <v>3</v>
      </c>
      <c r="N112" s="5">
        <v>6</v>
      </c>
      <c r="O112" s="4">
        <v>9</v>
      </c>
      <c r="P112" s="4">
        <v>40</v>
      </c>
      <c r="Q112" s="4">
        <f>SUM(L112:O112)</f>
        <v>22</v>
      </c>
      <c r="R112" s="1">
        <f>SUM(P112:Q112)</f>
        <v>62</v>
      </c>
      <c r="S112" s="4">
        <v>52.5</v>
      </c>
      <c r="T112" s="27">
        <f>SUM(R112:S112)</f>
        <v>114.5</v>
      </c>
      <c r="V112" s="6"/>
    </row>
    <row r="113" spans="1:26" x14ac:dyDescent="0.35">
      <c r="A113" s="11" t="s">
        <v>41</v>
      </c>
      <c r="B113" s="11" t="s">
        <v>46</v>
      </c>
      <c r="C113" s="11" t="s">
        <v>50</v>
      </c>
      <c r="D113" s="11" t="s">
        <v>14</v>
      </c>
      <c r="E113" s="11"/>
      <c r="F113" s="11"/>
      <c r="G113" s="11"/>
      <c r="H113" s="11">
        <v>500</v>
      </c>
      <c r="I113" s="11">
        <v>500</v>
      </c>
      <c r="J113" s="11">
        <v>500</v>
      </c>
      <c r="K113" s="11">
        <f>SUM(H113:J113)</f>
        <v>1500</v>
      </c>
      <c r="L113" s="11"/>
      <c r="M113" s="11"/>
      <c r="N113" s="11" t="s">
        <v>8</v>
      </c>
      <c r="O113" s="11">
        <v>0</v>
      </c>
      <c r="P113" s="11">
        <v>24</v>
      </c>
      <c r="Q113" s="11">
        <f>SUM(L113:O113)</f>
        <v>0</v>
      </c>
      <c r="R113" s="11">
        <f>SUM(P113:Q113)</f>
        <v>24</v>
      </c>
      <c r="S113" s="11">
        <v>33</v>
      </c>
      <c r="T113" s="11">
        <f>SUM(R113:S113)</f>
        <v>57</v>
      </c>
      <c r="U113" s="11"/>
      <c r="V113" s="11"/>
    </row>
    <row r="114" spans="1:26" x14ac:dyDescent="0.3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2">
        <f>SUM(T110:T113)</f>
        <v>474</v>
      </c>
      <c r="U114" s="11"/>
      <c r="V114" s="11"/>
    </row>
    <row r="115" spans="1:26" x14ac:dyDescent="0.35">
      <c r="A115" s="3" t="s">
        <v>41</v>
      </c>
      <c r="B115" s="22" t="s">
        <v>46</v>
      </c>
      <c r="C115" s="22" t="s">
        <v>50</v>
      </c>
      <c r="D115" s="22" t="s">
        <v>67</v>
      </c>
      <c r="E115" s="22">
        <v>3</v>
      </c>
      <c r="F115" s="22">
        <v>1</v>
      </c>
      <c r="G115" s="22">
        <v>24</v>
      </c>
      <c r="H115" s="22">
        <v>500</v>
      </c>
      <c r="I115" s="22">
        <v>500</v>
      </c>
      <c r="J115" s="22">
        <v>500</v>
      </c>
      <c r="K115" s="22">
        <f>SUM(H115:J115)</f>
        <v>1500</v>
      </c>
      <c r="L115" s="5"/>
      <c r="M115" s="5"/>
      <c r="N115" s="5" t="s">
        <v>8</v>
      </c>
      <c r="O115" s="6">
        <v>0</v>
      </c>
      <c r="P115" s="6">
        <v>40</v>
      </c>
      <c r="Q115" s="6">
        <f>SUM(L115:O115)</f>
        <v>0</v>
      </c>
      <c r="R115" s="1">
        <f>SUM(P115:Q115)</f>
        <v>40</v>
      </c>
      <c r="S115" s="6">
        <v>59</v>
      </c>
      <c r="T115" s="27">
        <f>SUM(R115:S115)</f>
        <v>99</v>
      </c>
      <c r="U115" s="6">
        <f>SUM(R115+R117)</f>
        <v>93</v>
      </c>
      <c r="V115" s="11"/>
    </row>
    <row r="116" spans="1:26" x14ac:dyDescent="0.35">
      <c r="A116" s="3" t="s">
        <v>41</v>
      </c>
      <c r="B116" s="4" t="s">
        <v>46</v>
      </c>
      <c r="C116" s="4" t="s">
        <v>47</v>
      </c>
      <c r="D116" s="4" t="s">
        <v>67</v>
      </c>
      <c r="E116" s="5">
        <v>43</v>
      </c>
      <c r="F116" s="5">
        <v>16</v>
      </c>
      <c r="G116" s="5">
        <v>44</v>
      </c>
      <c r="H116" s="4">
        <v>17.25</v>
      </c>
      <c r="I116" s="4">
        <v>3.53</v>
      </c>
      <c r="J116" s="4">
        <v>15.33</v>
      </c>
      <c r="K116" s="4">
        <f>SUM(H116:J116)</f>
        <v>36.11</v>
      </c>
      <c r="L116" s="5">
        <v>8</v>
      </c>
      <c r="M116" s="5">
        <v>8</v>
      </c>
      <c r="N116" s="5">
        <v>6</v>
      </c>
      <c r="O116" s="4">
        <v>13.5</v>
      </c>
      <c r="P116" s="4">
        <v>57</v>
      </c>
      <c r="Q116" s="4">
        <f>SUM(L116:O116)</f>
        <v>35.5</v>
      </c>
      <c r="R116" s="1">
        <f>SUM(P116:Q116)</f>
        <v>92.5</v>
      </c>
      <c r="S116" s="4">
        <v>78.5</v>
      </c>
      <c r="T116" s="27">
        <f>SUM(R116:S116)</f>
        <v>171</v>
      </c>
    </row>
    <row r="117" spans="1:26" x14ac:dyDescent="0.35">
      <c r="A117" s="3" t="s">
        <v>41</v>
      </c>
      <c r="B117" s="4" t="s">
        <v>46</v>
      </c>
      <c r="C117" s="4" t="s">
        <v>57</v>
      </c>
      <c r="D117" s="4" t="s">
        <v>67</v>
      </c>
      <c r="H117" s="4">
        <v>20.805</v>
      </c>
      <c r="I117" s="4">
        <v>30.875</v>
      </c>
      <c r="J117" s="4">
        <v>500</v>
      </c>
      <c r="K117" s="4">
        <f>SUM(H117:J117)</f>
        <v>551.67999999999995</v>
      </c>
      <c r="L117" s="5"/>
      <c r="M117" s="5"/>
      <c r="N117" s="5"/>
      <c r="P117" s="4">
        <v>53</v>
      </c>
      <c r="Q117" s="4">
        <f>SUM(L117:O117)</f>
        <v>0</v>
      </c>
      <c r="R117" s="1">
        <f>SUM(P117:Q117)</f>
        <v>53</v>
      </c>
      <c r="S117" s="4">
        <v>33</v>
      </c>
      <c r="T117" s="27">
        <f>SUM(R117:S117)</f>
        <v>86</v>
      </c>
      <c r="V117" s="7"/>
    </row>
    <row r="118" spans="1:26" x14ac:dyDescent="0.35">
      <c r="A118" s="3" t="s">
        <v>41</v>
      </c>
      <c r="B118" s="4" t="s">
        <v>46</v>
      </c>
      <c r="C118" s="4" t="s">
        <v>49</v>
      </c>
      <c r="D118" s="4" t="s">
        <v>67</v>
      </c>
      <c r="H118" s="4">
        <v>28.465</v>
      </c>
      <c r="I118" s="4">
        <v>26.966000000000001</v>
      </c>
      <c r="J118" s="4">
        <v>31.183</v>
      </c>
      <c r="K118" s="4">
        <f>SUM(H118:J118)</f>
        <v>86.614000000000004</v>
      </c>
      <c r="L118" s="5"/>
      <c r="M118" s="5">
        <v>2</v>
      </c>
      <c r="N118" s="5" t="s">
        <v>8</v>
      </c>
      <c r="P118" s="4">
        <v>29</v>
      </c>
      <c r="Q118" s="4">
        <f>SUM(L118:O118)</f>
        <v>2</v>
      </c>
      <c r="R118" s="1">
        <f>SUM(P118:Q118)</f>
        <v>31</v>
      </c>
      <c r="T118" s="27">
        <f>SUM(R118:S118)</f>
        <v>31</v>
      </c>
      <c r="V118" s="11"/>
    </row>
    <row r="119" spans="1:26" x14ac:dyDescent="0.35">
      <c r="A119" s="3" t="s">
        <v>41</v>
      </c>
      <c r="B119" s="4" t="s">
        <v>46</v>
      </c>
      <c r="C119" s="4" t="s">
        <v>51</v>
      </c>
      <c r="D119" s="4" t="s">
        <v>67</v>
      </c>
      <c r="E119" s="5">
        <v>44</v>
      </c>
      <c r="F119" s="5">
        <v>7</v>
      </c>
      <c r="G119" s="5">
        <v>41</v>
      </c>
      <c r="H119" s="4">
        <v>22.97</v>
      </c>
      <c r="I119" s="4">
        <v>12.66</v>
      </c>
      <c r="J119" s="4">
        <v>14.09</v>
      </c>
      <c r="K119" s="4">
        <f>SUM(H119:J119)</f>
        <v>49.72</v>
      </c>
      <c r="L119" s="5">
        <v>2</v>
      </c>
      <c r="M119" s="5">
        <v>9</v>
      </c>
      <c r="N119" s="5">
        <v>5</v>
      </c>
      <c r="O119" s="4">
        <v>7.5</v>
      </c>
      <c r="P119" s="4">
        <v>54</v>
      </c>
      <c r="Q119" s="4">
        <f>SUM(L119:O119)</f>
        <v>23.5</v>
      </c>
      <c r="R119" s="1">
        <f>SUM(P119:Q119)</f>
        <v>77.5</v>
      </c>
      <c r="S119" s="4">
        <v>46</v>
      </c>
      <c r="T119" s="27">
        <f>SUM(R119:S119)</f>
        <v>123.5</v>
      </c>
      <c r="V119" s="11"/>
    </row>
    <row r="120" spans="1:26" x14ac:dyDescent="0.35">
      <c r="A120" s="3"/>
      <c r="E120" s="5"/>
      <c r="F120" s="5"/>
      <c r="G120" s="5"/>
      <c r="L120" s="5"/>
      <c r="M120" s="5"/>
      <c r="N120" s="5"/>
      <c r="T120" s="56">
        <f>SUM(T115:T119)</f>
        <v>510.5</v>
      </c>
      <c r="V120" s="11"/>
    </row>
    <row r="121" spans="1:26" x14ac:dyDescent="0.35">
      <c r="A121" s="3" t="s">
        <v>41</v>
      </c>
      <c r="B121" s="4" t="s">
        <v>46</v>
      </c>
      <c r="C121" s="4" t="s">
        <v>57</v>
      </c>
      <c r="D121" s="4" t="s">
        <v>101</v>
      </c>
      <c r="H121" s="4">
        <v>17.103000000000002</v>
      </c>
      <c r="I121" s="4">
        <v>22.116</v>
      </c>
      <c r="J121" s="4">
        <v>17.466999999999999</v>
      </c>
      <c r="K121" s="4">
        <f t="shared" ref="K121:K132" si="16">SUM(H121:J121)</f>
        <v>56.686</v>
      </c>
      <c r="L121" s="5"/>
      <c r="M121" s="5"/>
      <c r="N121" s="5"/>
      <c r="P121" s="4">
        <v>5</v>
      </c>
      <c r="Q121" s="4">
        <f t="shared" ref="Q121:Q132" si="17">SUM(L121:O121)</f>
        <v>0</v>
      </c>
      <c r="R121" s="1">
        <f t="shared" ref="R121:R132" si="18">SUM(P121:Q121)</f>
        <v>5</v>
      </c>
      <c r="T121" s="27">
        <f t="shared" ref="T121:T132" si="19">SUM(R121:S121)</f>
        <v>5</v>
      </c>
    </row>
    <row r="122" spans="1:26" x14ac:dyDescent="0.35">
      <c r="A122" s="3" t="s">
        <v>41</v>
      </c>
      <c r="B122" s="4" t="s">
        <v>46</v>
      </c>
      <c r="C122" s="4" t="s">
        <v>49</v>
      </c>
      <c r="D122" s="4" t="s">
        <v>101</v>
      </c>
      <c r="H122" s="4">
        <v>33.576999999999998</v>
      </c>
      <c r="I122" s="4">
        <v>29.305</v>
      </c>
      <c r="J122" s="4">
        <v>33.844999999999999</v>
      </c>
      <c r="K122" s="4">
        <f t="shared" si="16"/>
        <v>96.727000000000004</v>
      </c>
      <c r="L122" s="5"/>
      <c r="M122" s="5"/>
      <c r="N122" s="5" t="s">
        <v>8</v>
      </c>
      <c r="P122" s="4">
        <v>11</v>
      </c>
      <c r="Q122" s="4">
        <f t="shared" si="17"/>
        <v>0</v>
      </c>
      <c r="R122" s="1">
        <f t="shared" si="18"/>
        <v>11</v>
      </c>
      <c r="T122" s="27">
        <f t="shared" si="19"/>
        <v>11</v>
      </c>
    </row>
    <row r="123" spans="1:26" s="3" customFormat="1" x14ac:dyDescent="0.35">
      <c r="A123" s="3" t="s">
        <v>41</v>
      </c>
      <c r="B123" s="4" t="s">
        <v>46</v>
      </c>
      <c r="C123" s="4" t="s">
        <v>47</v>
      </c>
      <c r="D123" s="4" t="s">
        <v>103</v>
      </c>
      <c r="E123" s="5">
        <v>45</v>
      </c>
      <c r="F123" s="5">
        <v>22</v>
      </c>
      <c r="G123" s="5">
        <v>213</v>
      </c>
      <c r="H123" s="4">
        <v>500</v>
      </c>
      <c r="I123" s="4">
        <v>500</v>
      </c>
      <c r="J123" s="4">
        <v>500</v>
      </c>
      <c r="K123" s="4">
        <f t="shared" si="16"/>
        <v>1500</v>
      </c>
      <c r="L123" s="5" t="s">
        <v>40</v>
      </c>
      <c r="M123" s="5" t="s">
        <v>40</v>
      </c>
      <c r="N123" s="5" t="s">
        <v>8</v>
      </c>
      <c r="O123" s="4">
        <v>0</v>
      </c>
      <c r="P123" s="4">
        <v>0</v>
      </c>
      <c r="Q123" s="4">
        <f t="shared" si="17"/>
        <v>0</v>
      </c>
      <c r="R123" s="1">
        <f t="shared" si="18"/>
        <v>0</v>
      </c>
      <c r="S123" s="4"/>
      <c r="T123" s="27">
        <f t="shared" si="19"/>
        <v>0</v>
      </c>
      <c r="U123" s="4"/>
      <c r="V123" s="4"/>
    </row>
    <row r="124" spans="1:26" s="13" customFormat="1" x14ac:dyDescent="0.35">
      <c r="A124" s="3" t="s">
        <v>41</v>
      </c>
      <c r="B124" s="4" t="s">
        <v>46</v>
      </c>
      <c r="C124" s="4" t="s">
        <v>57</v>
      </c>
      <c r="D124" s="4" t="s">
        <v>103</v>
      </c>
      <c r="E124" s="4"/>
      <c r="F124" s="4"/>
      <c r="G124" s="4"/>
      <c r="H124" s="4">
        <v>22.196999999999999</v>
      </c>
      <c r="I124" s="4">
        <v>16.972999999999999</v>
      </c>
      <c r="J124" s="4">
        <v>21.760999999999999</v>
      </c>
      <c r="K124" s="4">
        <f t="shared" si="16"/>
        <v>60.930999999999997</v>
      </c>
      <c r="L124" s="5"/>
      <c r="M124" s="5"/>
      <c r="N124" s="5"/>
      <c r="O124" s="4"/>
      <c r="P124" s="4">
        <v>3</v>
      </c>
      <c r="Q124" s="4">
        <f t="shared" si="17"/>
        <v>0</v>
      </c>
      <c r="R124" s="1">
        <f t="shared" si="18"/>
        <v>3</v>
      </c>
      <c r="S124" s="4"/>
      <c r="T124" s="27">
        <f t="shared" si="19"/>
        <v>3</v>
      </c>
      <c r="U124" s="4"/>
      <c r="V124" s="4"/>
      <c r="W124" s="19"/>
      <c r="X124" s="19"/>
    </row>
    <row r="125" spans="1:26" s="20" customFormat="1" x14ac:dyDescent="0.35">
      <c r="A125" s="3" t="s">
        <v>41</v>
      </c>
      <c r="B125" s="4" t="s">
        <v>46</v>
      </c>
      <c r="C125" s="4" t="s">
        <v>49</v>
      </c>
      <c r="D125" s="4" t="s">
        <v>103</v>
      </c>
      <c r="E125" s="4"/>
      <c r="F125" s="4"/>
      <c r="G125" s="4"/>
      <c r="H125" s="4">
        <v>500</v>
      </c>
      <c r="I125" s="4">
        <v>22.526</v>
      </c>
      <c r="J125" s="4">
        <v>38.375999999999998</v>
      </c>
      <c r="K125" s="4">
        <f t="shared" si="16"/>
        <v>560.90199999999993</v>
      </c>
      <c r="L125" s="5"/>
      <c r="M125" s="5">
        <v>5</v>
      </c>
      <c r="N125" s="5" t="s">
        <v>8</v>
      </c>
      <c r="O125" s="4"/>
      <c r="P125" s="4">
        <v>10</v>
      </c>
      <c r="Q125" s="4">
        <f t="shared" si="17"/>
        <v>5</v>
      </c>
      <c r="R125" s="1">
        <f t="shared" si="18"/>
        <v>15</v>
      </c>
      <c r="S125" s="4"/>
      <c r="T125" s="27">
        <f t="shared" si="19"/>
        <v>15</v>
      </c>
      <c r="U125" s="4"/>
      <c r="V125" s="4"/>
    </row>
    <row r="126" spans="1:26" s="6" customFormat="1" x14ac:dyDescent="0.35">
      <c r="A126" s="3" t="s">
        <v>41</v>
      </c>
      <c r="B126" s="4" t="s">
        <v>46</v>
      </c>
      <c r="C126" s="4" t="s">
        <v>51</v>
      </c>
      <c r="D126" s="4" t="s">
        <v>103</v>
      </c>
      <c r="E126" s="5">
        <v>43</v>
      </c>
      <c r="F126" s="5">
        <v>50</v>
      </c>
      <c r="G126" s="5">
        <v>45</v>
      </c>
      <c r="H126" s="4">
        <v>16.079999999999998</v>
      </c>
      <c r="I126" s="4">
        <v>12.84</v>
      </c>
      <c r="J126" s="4">
        <v>11.99</v>
      </c>
      <c r="K126" s="4">
        <f t="shared" si="16"/>
        <v>40.909999999999997</v>
      </c>
      <c r="L126" s="5">
        <v>7</v>
      </c>
      <c r="M126" s="5">
        <v>8</v>
      </c>
      <c r="N126" s="5">
        <v>9</v>
      </c>
      <c r="O126" s="4">
        <v>13.5</v>
      </c>
      <c r="P126" s="4">
        <v>42</v>
      </c>
      <c r="Q126" s="4">
        <f t="shared" si="17"/>
        <v>37.5</v>
      </c>
      <c r="R126" s="1">
        <f t="shared" si="18"/>
        <v>79.5</v>
      </c>
      <c r="S126" s="4">
        <v>52.5</v>
      </c>
      <c r="T126" s="27">
        <f t="shared" si="19"/>
        <v>132</v>
      </c>
      <c r="U126" s="4"/>
      <c r="V126" s="4"/>
      <c r="W126" s="4"/>
      <c r="X126" s="4"/>
      <c r="Y126" s="4"/>
      <c r="Z126" s="4"/>
    </row>
    <row r="127" spans="1:26" s="11" customFormat="1" x14ac:dyDescent="0.35">
      <c r="A127" s="3" t="s">
        <v>41</v>
      </c>
      <c r="B127" s="4" t="s">
        <v>46</v>
      </c>
      <c r="C127" s="4" t="s">
        <v>57</v>
      </c>
      <c r="D127" s="4" t="s">
        <v>106</v>
      </c>
      <c r="E127" s="4"/>
      <c r="F127" s="4"/>
      <c r="G127" s="4"/>
      <c r="H127" s="4">
        <v>500</v>
      </c>
      <c r="I127" s="4">
        <v>18.129000000000001</v>
      </c>
      <c r="J127" s="4">
        <v>18.277000000000001</v>
      </c>
      <c r="K127" s="4">
        <f t="shared" si="16"/>
        <v>536.40600000000006</v>
      </c>
      <c r="L127" s="5"/>
      <c r="M127" s="5"/>
      <c r="N127" s="5"/>
      <c r="O127" s="4"/>
      <c r="P127" s="4">
        <v>23</v>
      </c>
      <c r="Q127" s="4">
        <f t="shared" si="17"/>
        <v>0</v>
      </c>
      <c r="R127" s="1">
        <f t="shared" si="18"/>
        <v>23</v>
      </c>
      <c r="S127" s="4"/>
      <c r="T127" s="27">
        <f t="shared" si="19"/>
        <v>23</v>
      </c>
      <c r="U127" s="4"/>
      <c r="V127" s="4"/>
    </row>
    <row r="128" spans="1:26" x14ac:dyDescent="0.35">
      <c r="A128" s="3" t="s">
        <v>41</v>
      </c>
      <c r="B128" s="4" t="s">
        <v>46</v>
      </c>
      <c r="C128" s="4" t="s">
        <v>49</v>
      </c>
      <c r="D128" s="4" t="s">
        <v>106</v>
      </c>
      <c r="H128" s="4">
        <v>24.643999999999998</v>
      </c>
      <c r="I128" s="4">
        <v>500</v>
      </c>
      <c r="J128" s="4">
        <v>500</v>
      </c>
      <c r="K128" s="4">
        <f t="shared" si="16"/>
        <v>1024.644</v>
      </c>
      <c r="L128" s="5">
        <v>1</v>
      </c>
      <c r="M128" s="5"/>
      <c r="N128" s="5" t="s">
        <v>8</v>
      </c>
      <c r="P128" s="4">
        <v>11</v>
      </c>
      <c r="Q128" s="4">
        <f t="shared" si="17"/>
        <v>1</v>
      </c>
      <c r="R128" s="1">
        <f t="shared" si="18"/>
        <v>12</v>
      </c>
      <c r="T128" s="27">
        <f t="shared" si="19"/>
        <v>12</v>
      </c>
      <c r="W128" s="6"/>
      <c r="X128" s="6"/>
      <c r="Y128" s="6"/>
      <c r="Z128" s="6"/>
    </row>
    <row r="129" spans="1:26" s="11" customFormat="1" x14ac:dyDescent="0.35">
      <c r="A129" s="3" t="s">
        <v>41</v>
      </c>
      <c r="B129" s="4" t="s">
        <v>46</v>
      </c>
      <c r="C129" s="4" t="s">
        <v>57</v>
      </c>
      <c r="D129" s="4" t="s">
        <v>110</v>
      </c>
      <c r="E129" s="4"/>
      <c r="F129" s="4"/>
      <c r="G129" s="4"/>
      <c r="H129" s="4">
        <v>16.277000000000001</v>
      </c>
      <c r="I129" s="4">
        <v>15.920999999999999</v>
      </c>
      <c r="J129" s="4">
        <v>15.842000000000001</v>
      </c>
      <c r="K129" s="4">
        <f t="shared" si="16"/>
        <v>48.04</v>
      </c>
      <c r="L129" s="5">
        <v>7</v>
      </c>
      <c r="M129" s="5">
        <v>10</v>
      </c>
      <c r="N129" s="5">
        <v>10</v>
      </c>
      <c r="O129" s="4">
        <v>15</v>
      </c>
      <c r="P129" s="4">
        <v>41</v>
      </c>
      <c r="Q129" s="4">
        <f t="shared" si="17"/>
        <v>42</v>
      </c>
      <c r="R129" s="1">
        <f t="shared" si="18"/>
        <v>83</v>
      </c>
      <c r="S129" s="4">
        <v>59</v>
      </c>
      <c r="T129" s="27">
        <f t="shared" si="19"/>
        <v>142</v>
      </c>
      <c r="U129" s="4"/>
      <c r="V129" s="4"/>
    </row>
    <row r="130" spans="1:26" s="8" customFormat="1" x14ac:dyDescent="0.35">
      <c r="A130" s="3" t="s">
        <v>41</v>
      </c>
      <c r="B130" s="4" t="s">
        <v>46</v>
      </c>
      <c r="C130" s="4" t="s">
        <v>49</v>
      </c>
      <c r="D130" s="4" t="s">
        <v>110</v>
      </c>
      <c r="E130" s="4"/>
      <c r="F130" s="4"/>
      <c r="G130" s="4"/>
      <c r="H130" s="4">
        <v>20.960999999999999</v>
      </c>
      <c r="I130" s="4">
        <v>21.184999999999999</v>
      </c>
      <c r="J130" s="4">
        <v>20.638999999999999</v>
      </c>
      <c r="K130" s="4">
        <f t="shared" si="16"/>
        <v>62.784999999999997</v>
      </c>
      <c r="L130" s="5">
        <v>8</v>
      </c>
      <c r="M130" s="5">
        <v>8</v>
      </c>
      <c r="N130" s="5">
        <v>9</v>
      </c>
      <c r="O130" s="4">
        <v>13.5</v>
      </c>
      <c r="P130" s="4">
        <v>64</v>
      </c>
      <c r="Q130" s="4">
        <f t="shared" si="17"/>
        <v>38.5</v>
      </c>
      <c r="R130" s="1">
        <f t="shared" si="18"/>
        <v>102.5</v>
      </c>
      <c r="S130" s="4">
        <v>65.5</v>
      </c>
      <c r="T130" s="27">
        <f t="shared" si="19"/>
        <v>168</v>
      </c>
      <c r="U130" s="4"/>
      <c r="V130" s="4"/>
      <c r="W130" s="4"/>
      <c r="X130" s="4"/>
      <c r="Y130" s="4"/>
      <c r="Z130" s="4"/>
    </row>
    <row r="131" spans="1:26" s="25" customFormat="1" x14ac:dyDescent="0.35">
      <c r="A131" s="3" t="s">
        <v>41</v>
      </c>
      <c r="B131" s="22" t="s">
        <v>46</v>
      </c>
      <c r="C131" s="22" t="s">
        <v>50</v>
      </c>
      <c r="D131" s="22" t="s">
        <v>93</v>
      </c>
      <c r="E131" s="22">
        <v>27</v>
      </c>
      <c r="F131" s="22">
        <v>2</v>
      </c>
      <c r="G131" s="22">
        <v>3</v>
      </c>
      <c r="H131" s="22">
        <v>25.57</v>
      </c>
      <c r="I131" s="22">
        <v>20.36</v>
      </c>
      <c r="J131" s="22">
        <v>500</v>
      </c>
      <c r="K131" s="22">
        <f t="shared" si="16"/>
        <v>545.92999999999995</v>
      </c>
      <c r="L131" s="16">
        <v>7</v>
      </c>
      <c r="M131" s="16">
        <v>8</v>
      </c>
      <c r="N131" s="16" t="s">
        <v>8</v>
      </c>
      <c r="O131" s="4">
        <v>12</v>
      </c>
      <c r="P131" s="4">
        <v>47</v>
      </c>
      <c r="Q131" s="4">
        <f t="shared" si="17"/>
        <v>27</v>
      </c>
      <c r="R131" s="1">
        <f t="shared" si="18"/>
        <v>74</v>
      </c>
      <c r="S131" s="7">
        <v>72</v>
      </c>
      <c r="T131" s="27">
        <f t="shared" si="19"/>
        <v>146</v>
      </c>
      <c r="U131" s="22">
        <f>SUM(R131+R132)</f>
        <v>74</v>
      </c>
      <c r="V131" s="4"/>
      <c r="W131" s="11"/>
      <c r="X131" s="11"/>
      <c r="Y131" s="11"/>
      <c r="Z131" s="11"/>
    </row>
    <row r="132" spans="1:26" s="7" customFormat="1" x14ac:dyDescent="0.35">
      <c r="A132" s="18" t="s">
        <v>41</v>
      </c>
      <c r="B132" s="19"/>
      <c r="C132" s="19"/>
      <c r="D132" s="19" t="s">
        <v>40</v>
      </c>
      <c r="E132" s="19" t="s">
        <v>1</v>
      </c>
      <c r="F132" s="19"/>
      <c r="G132" s="19"/>
      <c r="H132" s="19" t="s">
        <v>2</v>
      </c>
      <c r="I132" s="19"/>
      <c r="J132" s="19"/>
      <c r="K132" s="19">
        <f t="shared" si="16"/>
        <v>0</v>
      </c>
      <c r="L132" s="19" t="s">
        <v>3</v>
      </c>
      <c r="M132" s="19"/>
      <c r="N132" s="19"/>
      <c r="O132" s="19"/>
      <c r="P132" s="19"/>
      <c r="Q132" s="19">
        <f t="shared" si="17"/>
        <v>0</v>
      </c>
      <c r="R132" s="19">
        <f t="shared" si="18"/>
        <v>0</v>
      </c>
      <c r="S132" s="19"/>
      <c r="T132" s="19">
        <f t="shared" si="19"/>
        <v>0</v>
      </c>
      <c r="U132" s="19"/>
      <c r="V132" s="3"/>
      <c r="W132" s="6"/>
      <c r="X132" s="6"/>
      <c r="Y132" s="6"/>
      <c r="Z132" s="6"/>
    </row>
    <row r="133" spans="1:26" s="11" customFormat="1" x14ac:dyDescent="0.35">
      <c r="A133" s="18" t="s">
        <v>41</v>
      </c>
      <c r="B133" s="20"/>
      <c r="C133" s="20"/>
      <c r="D133" s="20" t="s">
        <v>4</v>
      </c>
      <c r="E133" s="20" t="s">
        <v>5</v>
      </c>
      <c r="F133" s="20" t="s">
        <v>6</v>
      </c>
      <c r="G133" s="20" t="s">
        <v>7</v>
      </c>
      <c r="H133" s="20" t="s">
        <v>5</v>
      </c>
      <c r="I133" s="20" t="s">
        <v>6</v>
      </c>
      <c r="J133" s="20" t="s">
        <v>7</v>
      </c>
      <c r="K133" s="20" t="s">
        <v>38</v>
      </c>
      <c r="L133" s="20" t="s">
        <v>5</v>
      </c>
      <c r="M133" s="20" t="s">
        <v>6</v>
      </c>
      <c r="N133" s="20" t="s">
        <v>7</v>
      </c>
      <c r="O133" s="20" t="s">
        <v>89</v>
      </c>
      <c r="P133" s="20" t="s">
        <v>88</v>
      </c>
      <c r="Q133" s="20" t="s">
        <v>58</v>
      </c>
      <c r="R133" s="20" t="s">
        <v>39</v>
      </c>
      <c r="S133" s="20" t="s">
        <v>53</v>
      </c>
      <c r="T133" s="20" t="s">
        <v>54</v>
      </c>
      <c r="U133" s="20"/>
      <c r="V133" s="19"/>
    </row>
    <row r="134" spans="1:26" s="6" customFormat="1" x14ac:dyDescent="0.35">
      <c r="A134" s="18" t="s">
        <v>41</v>
      </c>
      <c r="B134" s="20"/>
      <c r="C134" s="20"/>
      <c r="D134" s="20" t="s">
        <v>4</v>
      </c>
      <c r="E134" s="20" t="s">
        <v>5</v>
      </c>
      <c r="F134" s="20" t="s">
        <v>6</v>
      </c>
      <c r="G134" s="20" t="s">
        <v>7</v>
      </c>
      <c r="H134" s="20" t="s">
        <v>5</v>
      </c>
      <c r="I134" s="20" t="s">
        <v>6</v>
      </c>
      <c r="J134" s="20" t="s">
        <v>7</v>
      </c>
      <c r="K134" s="20">
        <f>SUM(H134:J134)</f>
        <v>0</v>
      </c>
      <c r="L134" s="20" t="s">
        <v>5</v>
      </c>
      <c r="M134" s="20" t="s">
        <v>6</v>
      </c>
      <c r="N134" s="20" t="s">
        <v>7</v>
      </c>
      <c r="O134" s="20" t="s">
        <v>89</v>
      </c>
      <c r="P134" s="20" t="s">
        <v>88</v>
      </c>
      <c r="Q134" s="20" t="s">
        <v>58</v>
      </c>
      <c r="R134" s="20">
        <f t="shared" ref="R134:R147" si="20">SUM(P134:Q134)</f>
        <v>0</v>
      </c>
      <c r="S134" s="20" t="s">
        <v>53</v>
      </c>
      <c r="T134" s="20" t="s">
        <v>54</v>
      </c>
      <c r="U134" s="20"/>
      <c r="V134" s="20"/>
      <c r="W134" s="8"/>
      <c r="X134" s="8"/>
      <c r="Y134" s="8"/>
      <c r="Z134" s="8"/>
    </row>
    <row r="135" spans="1:26" s="11" customFormat="1" x14ac:dyDescent="0.35">
      <c r="A135" s="18" t="s">
        <v>41</v>
      </c>
      <c r="B135" s="20"/>
      <c r="C135" s="20"/>
      <c r="D135" s="20" t="s">
        <v>4</v>
      </c>
      <c r="E135" s="20" t="s">
        <v>5</v>
      </c>
      <c r="F135" s="20" t="s">
        <v>6</v>
      </c>
      <c r="G135" s="20" t="s">
        <v>7</v>
      </c>
      <c r="H135" s="20" t="s">
        <v>5</v>
      </c>
      <c r="I135" s="20" t="s">
        <v>6</v>
      </c>
      <c r="J135" s="20" t="s">
        <v>7</v>
      </c>
      <c r="K135" s="20">
        <f>SUM(H135:J135)</f>
        <v>0</v>
      </c>
      <c r="L135" s="20" t="s">
        <v>5</v>
      </c>
      <c r="M135" s="20" t="s">
        <v>6</v>
      </c>
      <c r="N135" s="20" t="s">
        <v>7</v>
      </c>
      <c r="O135" s="20" t="s">
        <v>89</v>
      </c>
      <c r="P135" s="20" t="s">
        <v>88</v>
      </c>
      <c r="Q135" s="20" t="s">
        <v>58</v>
      </c>
      <c r="R135" s="20">
        <f t="shared" si="20"/>
        <v>0</v>
      </c>
      <c r="S135" s="20" t="s">
        <v>53</v>
      </c>
      <c r="T135" s="20" t="s">
        <v>54</v>
      </c>
      <c r="U135" s="20"/>
      <c r="V135" s="3"/>
      <c r="W135" s="25"/>
      <c r="X135" s="25"/>
      <c r="Y135" s="25"/>
      <c r="Z135" s="25"/>
    </row>
    <row r="136" spans="1:26" x14ac:dyDescent="0.35">
      <c r="A136" s="18" t="s">
        <v>41</v>
      </c>
      <c r="B136" s="20"/>
      <c r="C136" s="20"/>
      <c r="D136" s="20" t="s">
        <v>4</v>
      </c>
      <c r="E136" s="20" t="s">
        <v>5</v>
      </c>
      <c r="F136" s="20" t="s">
        <v>6</v>
      </c>
      <c r="G136" s="20" t="s">
        <v>7</v>
      </c>
      <c r="H136" s="20" t="s">
        <v>5</v>
      </c>
      <c r="I136" s="20" t="s">
        <v>6</v>
      </c>
      <c r="J136" s="20" t="s">
        <v>7</v>
      </c>
      <c r="K136" s="20" t="s">
        <v>61</v>
      </c>
      <c r="L136" s="20" t="s">
        <v>5</v>
      </c>
      <c r="M136" s="20" t="s">
        <v>6</v>
      </c>
      <c r="N136" s="20" t="s">
        <v>7</v>
      </c>
      <c r="O136" s="20" t="s">
        <v>89</v>
      </c>
      <c r="P136" s="20" t="s">
        <v>88</v>
      </c>
      <c r="Q136" s="20" t="s">
        <v>58</v>
      </c>
      <c r="R136" s="20">
        <f t="shared" si="20"/>
        <v>0</v>
      </c>
      <c r="S136" s="20" t="s">
        <v>53</v>
      </c>
      <c r="T136" s="20" t="s">
        <v>54</v>
      </c>
      <c r="U136" s="20"/>
      <c r="V136" s="19"/>
    </row>
    <row r="137" spans="1:26" s="11" customFormat="1" x14ac:dyDescent="0.35">
      <c r="A137" s="18" t="s">
        <v>41</v>
      </c>
      <c r="B137" s="20"/>
      <c r="C137" s="20"/>
      <c r="D137" s="20" t="s">
        <v>4</v>
      </c>
      <c r="E137" s="20" t="s">
        <v>5</v>
      </c>
      <c r="F137" s="20" t="s">
        <v>6</v>
      </c>
      <c r="G137" s="20" t="s">
        <v>7</v>
      </c>
      <c r="H137" s="20" t="s">
        <v>5</v>
      </c>
      <c r="I137" s="20" t="s">
        <v>6</v>
      </c>
      <c r="J137" s="20" t="s">
        <v>7</v>
      </c>
      <c r="K137" s="20" t="s">
        <v>61</v>
      </c>
      <c r="L137" s="20" t="s">
        <v>5</v>
      </c>
      <c r="M137" s="20" t="s">
        <v>6</v>
      </c>
      <c r="N137" s="20" t="s">
        <v>7</v>
      </c>
      <c r="O137" s="20" t="s">
        <v>55</v>
      </c>
      <c r="P137" s="20" t="s">
        <v>88</v>
      </c>
      <c r="Q137" s="20" t="s">
        <v>58</v>
      </c>
      <c r="R137" s="20">
        <f t="shared" si="20"/>
        <v>0</v>
      </c>
      <c r="S137" s="20" t="s">
        <v>53</v>
      </c>
      <c r="T137" s="20" t="s">
        <v>54</v>
      </c>
      <c r="U137" s="20"/>
      <c r="V137" s="20"/>
    </row>
    <row r="138" spans="1:26" s="6" customFormat="1" x14ac:dyDescent="0.35">
      <c r="A138" s="18" t="s">
        <v>41</v>
      </c>
      <c r="B138" s="20"/>
      <c r="C138" s="20"/>
      <c r="D138" s="20" t="s">
        <v>4</v>
      </c>
      <c r="E138" s="20"/>
      <c r="F138" s="20"/>
      <c r="G138" s="20"/>
      <c r="H138" s="20" t="s">
        <v>5</v>
      </c>
      <c r="I138" s="20" t="s">
        <v>6</v>
      </c>
      <c r="J138" s="20" t="s">
        <v>7</v>
      </c>
      <c r="K138" s="20">
        <f>SUM(H138:J138)</f>
        <v>0</v>
      </c>
      <c r="L138" s="20" t="s">
        <v>5</v>
      </c>
      <c r="M138" s="20" t="s">
        <v>6</v>
      </c>
      <c r="N138" s="20" t="s">
        <v>7</v>
      </c>
      <c r="O138" s="20" t="s">
        <v>55</v>
      </c>
      <c r="P138" s="20" t="s">
        <v>88</v>
      </c>
      <c r="Q138" s="20" t="s">
        <v>58</v>
      </c>
      <c r="R138" s="20">
        <f t="shared" si="20"/>
        <v>0</v>
      </c>
      <c r="S138" s="20" t="s">
        <v>53</v>
      </c>
      <c r="T138" s="20" t="s">
        <v>54</v>
      </c>
      <c r="U138" s="20"/>
      <c r="V138" s="3"/>
    </row>
    <row r="139" spans="1:26" s="11" customFormat="1" x14ac:dyDescent="0.35">
      <c r="A139" s="18" t="s">
        <v>41</v>
      </c>
      <c r="B139" s="20"/>
      <c r="C139" s="20"/>
      <c r="D139" s="20" t="s">
        <v>4</v>
      </c>
      <c r="E139" s="20"/>
      <c r="F139" s="20"/>
      <c r="G139" s="20"/>
      <c r="H139" s="20" t="s">
        <v>5</v>
      </c>
      <c r="I139" s="20" t="s">
        <v>6</v>
      </c>
      <c r="J139" s="20" t="s">
        <v>7</v>
      </c>
      <c r="K139" s="20" t="s">
        <v>61</v>
      </c>
      <c r="L139" s="20" t="s">
        <v>5</v>
      </c>
      <c r="M139" s="20" t="s">
        <v>6</v>
      </c>
      <c r="N139" s="20" t="s">
        <v>7</v>
      </c>
      <c r="O139" s="20" t="s">
        <v>55</v>
      </c>
      <c r="P139" s="20" t="s">
        <v>88</v>
      </c>
      <c r="Q139" s="20" t="s">
        <v>58</v>
      </c>
      <c r="R139" s="20">
        <f t="shared" si="20"/>
        <v>0</v>
      </c>
      <c r="S139" s="20" t="s">
        <v>53</v>
      </c>
      <c r="T139" s="20" t="s">
        <v>54</v>
      </c>
      <c r="U139" s="20"/>
      <c r="V139" s="19"/>
    </row>
    <row r="140" spans="1:26" x14ac:dyDescent="0.35">
      <c r="A140" s="18" t="s">
        <v>41</v>
      </c>
      <c r="B140" s="20"/>
      <c r="C140" s="20"/>
      <c r="D140" s="20" t="s">
        <v>4</v>
      </c>
      <c r="E140" s="20" t="s">
        <v>5</v>
      </c>
      <c r="F140" s="20" t="s">
        <v>6</v>
      </c>
      <c r="G140" s="20" t="s">
        <v>7</v>
      </c>
      <c r="H140" s="20" t="s">
        <v>5</v>
      </c>
      <c r="I140" s="20" t="s">
        <v>6</v>
      </c>
      <c r="J140" s="20" t="s">
        <v>7</v>
      </c>
      <c r="K140" s="20">
        <f t="shared" ref="K140:K147" si="21">SUM(H140:J140)</f>
        <v>0</v>
      </c>
      <c r="L140" s="20" t="s">
        <v>5</v>
      </c>
      <c r="M140" s="20" t="s">
        <v>6</v>
      </c>
      <c r="N140" s="20" t="s">
        <v>7</v>
      </c>
      <c r="O140" s="20" t="s">
        <v>55</v>
      </c>
      <c r="P140" s="20" t="s">
        <v>88</v>
      </c>
      <c r="Q140" s="20" t="s">
        <v>58</v>
      </c>
      <c r="R140" s="20">
        <f t="shared" si="20"/>
        <v>0</v>
      </c>
      <c r="S140" s="20" t="s">
        <v>53</v>
      </c>
      <c r="T140" s="20" t="s">
        <v>54</v>
      </c>
      <c r="U140" s="20" t="s">
        <v>92</v>
      </c>
      <c r="V140" s="20"/>
      <c r="W140" s="6"/>
      <c r="X140" s="6"/>
      <c r="Y140" s="6"/>
      <c r="Z140" s="6"/>
    </row>
    <row r="141" spans="1:26" s="11" customFormat="1" x14ac:dyDescent="0.35">
      <c r="A141" s="18" t="s">
        <v>41</v>
      </c>
      <c r="B141" s="20"/>
      <c r="C141" s="20"/>
      <c r="D141" s="28" t="s">
        <v>4</v>
      </c>
      <c r="E141" s="20" t="s">
        <v>5</v>
      </c>
      <c r="F141" s="20" t="s">
        <v>6</v>
      </c>
      <c r="G141" s="20" t="s">
        <v>7</v>
      </c>
      <c r="H141" s="20" t="s">
        <v>5</v>
      </c>
      <c r="I141" s="20" t="s">
        <v>6</v>
      </c>
      <c r="J141" s="20" t="s">
        <v>7</v>
      </c>
      <c r="K141" s="20">
        <f t="shared" si="21"/>
        <v>0</v>
      </c>
      <c r="L141" s="20" t="s">
        <v>5</v>
      </c>
      <c r="M141" s="20" t="s">
        <v>6</v>
      </c>
      <c r="N141" s="20" t="s">
        <v>7</v>
      </c>
      <c r="O141" s="20" t="s">
        <v>55</v>
      </c>
      <c r="P141" s="20" t="s">
        <v>88</v>
      </c>
      <c r="Q141" s="20" t="s">
        <v>58</v>
      </c>
      <c r="R141" s="20">
        <f t="shared" si="20"/>
        <v>0</v>
      </c>
      <c r="S141" s="20" t="s">
        <v>53</v>
      </c>
      <c r="T141" s="20" t="s">
        <v>54</v>
      </c>
      <c r="U141" s="20"/>
      <c r="V141" s="3"/>
    </row>
    <row r="142" spans="1:26" s="6" customFormat="1" x14ac:dyDescent="0.35">
      <c r="A142" s="3" t="s">
        <v>41</v>
      </c>
      <c r="B142" s="3"/>
      <c r="C142" s="3"/>
      <c r="D142" s="18" t="s">
        <v>9</v>
      </c>
      <c r="E142" s="3"/>
      <c r="F142" s="3"/>
      <c r="G142" s="3"/>
      <c r="H142" s="3"/>
      <c r="I142" s="3"/>
      <c r="J142" s="3"/>
      <c r="K142" s="3">
        <f t="shared" si="21"/>
        <v>0</v>
      </c>
      <c r="L142" s="3"/>
      <c r="M142" s="3"/>
      <c r="N142" s="3"/>
      <c r="O142" s="3"/>
      <c r="P142" s="3"/>
      <c r="Q142" s="3">
        <f t="shared" ref="Q142:Q147" si="22">SUM(L142:O142)</f>
        <v>0</v>
      </c>
      <c r="R142" s="3">
        <f t="shared" si="20"/>
        <v>0</v>
      </c>
      <c r="S142" s="3"/>
      <c r="T142" s="3">
        <f t="shared" ref="T142:T147" si="23">SUM(R142:S142)</f>
        <v>0</v>
      </c>
      <c r="U142" s="3"/>
      <c r="V142" s="19"/>
      <c r="W142" s="7"/>
      <c r="X142" s="7"/>
      <c r="Y142" s="7"/>
      <c r="Z142" s="7"/>
    </row>
    <row r="143" spans="1:26" s="11" customFormat="1" x14ac:dyDescent="0.35">
      <c r="A143" s="3" t="s">
        <v>41</v>
      </c>
      <c r="B143" s="3"/>
      <c r="C143" s="3"/>
      <c r="D143" s="18" t="s">
        <v>28</v>
      </c>
      <c r="E143" s="3"/>
      <c r="F143" s="3"/>
      <c r="G143" s="3"/>
      <c r="H143" s="3"/>
      <c r="I143" s="3"/>
      <c r="J143" s="3"/>
      <c r="K143" s="3">
        <f t="shared" si="21"/>
        <v>0</v>
      </c>
      <c r="L143" s="3"/>
      <c r="M143" s="3"/>
      <c r="N143" s="3"/>
      <c r="O143" s="3"/>
      <c r="P143" s="3"/>
      <c r="Q143" s="3">
        <f t="shared" si="22"/>
        <v>0</v>
      </c>
      <c r="R143" s="3">
        <f t="shared" si="20"/>
        <v>0</v>
      </c>
      <c r="S143" s="3"/>
      <c r="T143" s="3">
        <f t="shared" si="23"/>
        <v>0</v>
      </c>
      <c r="U143" s="3"/>
      <c r="V143" s="20"/>
    </row>
    <row r="144" spans="1:26" s="6" customFormat="1" x14ac:dyDescent="0.35">
      <c r="A144" s="3" t="s">
        <v>41</v>
      </c>
      <c r="B144" s="3"/>
      <c r="C144" s="3"/>
      <c r="D144" s="18" t="s">
        <v>36</v>
      </c>
      <c r="E144" s="3"/>
      <c r="F144" s="3"/>
      <c r="G144" s="3"/>
      <c r="H144" s="3"/>
      <c r="I144" s="3"/>
      <c r="J144" s="3"/>
      <c r="K144" s="3">
        <f t="shared" si="21"/>
        <v>0</v>
      </c>
      <c r="L144" s="3"/>
      <c r="M144" s="3"/>
      <c r="N144" s="3"/>
      <c r="O144" s="3"/>
      <c r="P144" s="3"/>
      <c r="Q144" s="3">
        <f t="shared" si="22"/>
        <v>0</v>
      </c>
      <c r="R144" s="3">
        <f t="shared" si="20"/>
        <v>0</v>
      </c>
      <c r="S144" s="3"/>
      <c r="T144" s="3">
        <f t="shared" si="23"/>
        <v>0</v>
      </c>
      <c r="U144" s="3"/>
      <c r="V144" s="3"/>
    </row>
    <row r="145" spans="1:22" s="11" customFormat="1" x14ac:dyDescent="0.35">
      <c r="A145" s="3" t="s">
        <v>41</v>
      </c>
      <c r="B145" s="3"/>
      <c r="C145" s="3"/>
      <c r="D145" s="18" t="s">
        <v>13</v>
      </c>
      <c r="E145" s="3"/>
      <c r="F145" s="3"/>
      <c r="G145" s="3"/>
      <c r="H145" s="3"/>
      <c r="I145" s="3"/>
      <c r="J145" s="3"/>
      <c r="K145" s="3">
        <f t="shared" si="21"/>
        <v>0</v>
      </c>
      <c r="L145" s="3"/>
      <c r="M145" s="3"/>
      <c r="N145" s="3"/>
      <c r="O145" s="3"/>
      <c r="P145" s="3"/>
      <c r="Q145" s="3">
        <f t="shared" si="22"/>
        <v>0</v>
      </c>
      <c r="R145" s="3">
        <f t="shared" si="20"/>
        <v>0</v>
      </c>
      <c r="S145" s="3"/>
      <c r="T145" s="3">
        <f t="shared" si="23"/>
        <v>0</v>
      </c>
      <c r="U145" s="3"/>
      <c r="V145" s="19"/>
    </row>
    <row r="146" spans="1:22" s="3" customFormat="1" x14ac:dyDescent="0.35">
      <c r="A146" s="3" t="s">
        <v>41</v>
      </c>
      <c r="D146" s="18" t="s">
        <v>35</v>
      </c>
      <c r="K146" s="3">
        <f t="shared" si="21"/>
        <v>0</v>
      </c>
      <c r="Q146" s="3">
        <f t="shared" si="22"/>
        <v>0</v>
      </c>
      <c r="R146" s="3">
        <f t="shared" si="20"/>
        <v>0</v>
      </c>
      <c r="T146" s="3">
        <f t="shared" si="23"/>
        <v>0</v>
      </c>
      <c r="V146" s="20"/>
    </row>
    <row r="147" spans="1:22" s="19" customFormat="1" x14ac:dyDescent="0.35">
      <c r="A147" s="3" t="s">
        <v>41</v>
      </c>
      <c r="B147" s="3"/>
      <c r="C147" s="3"/>
      <c r="D147" s="18" t="s">
        <v>31</v>
      </c>
      <c r="E147" s="3"/>
      <c r="F147" s="3"/>
      <c r="G147" s="3"/>
      <c r="H147" s="3"/>
      <c r="I147" s="3"/>
      <c r="J147" s="3"/>
      <c r="K147" s="3">
        <f t="shared" si="21"/>
        <v>0</v>
      </c>
      <c r="L147" s="3"/>
      <c r="M147" s="3"/>
      <c r="N147" s="3"/>
      <c r="O147" s="3"/>
      <c r="P147" s="3"/>
      <c r="Q147" s="3">
        <f t="shared" si="22"/>
        <v>0</v>
      </c>
      <c r="R147" s="3">
        <f t="shared" si="20"/>
        <v>0</v>
      </c>
      <c r="S147" s="3"/>
      <c r="T147" s="3">
        <f t="shared" si="23"/>
        <v>0</v>
      </c>
      <c r="U147" s="3"/>
      <c r="V147" s="3"/>
    </row>
    <row r="148" spans="1:22" s="20" customFormat="1" x14ac:dyDescent="0.35">
      <c r="A148" s="3" t="s">
        <v>41</v>
      </c>
      <c r="B148" s="3"/>
      <c r="C148" s="3"/>
      <c r="D148" s="18" t="s">
        <v>0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 t="s">
        <v>40</v>
      </c>
      <c r="S148" s="3"/>
      <c r="T148" s="3"/>
      <c r="U148" s="3"/>
      <c r="V148" s="19"/>
    </row>
    <row r="149" spans="1:22" x14ac:dyDescent="0.35">
      <c r="A149" s="3" t="s">
        <v>41</v>
      </c>
      <c r="B149" s="3"/>
      <c r="C149" s="3"/>
      <c r="D149" s="18" t="s">
        <v>10</v>
      </c>
      <c r="E149" s="3"/>
      <c r="F149" s="3"/>
      <c r="G149" s="3"/>
      <c r="H149" s="3"/>
      <c r="I149" s="3"/>
      <c r="J149" s="3"/>
      <c r="K149" s="3">
        <f>SUM(H149:J149)</f>
        <v>0</v>
      </c>
      <c r="L149" s="3"/>
      <c r="M149" s="3"/>
      <c r="N149" s="3"/>
      <c r="O149" s="3"/>
      <c r="P149" s="3"/>
      <c r="Q149" s="3">
        <f>SUM(L149:O149)</f>
        <v>0</v>
      </c>
      <c r="R149" s="3">
        <f>SUM(P149:Q149)</f>
        <v>0</v>
      </c>
      <c r="S149" s="3"/>
      <c r="T149" s="3">
        <f>SUM(R149:S149)</f>
        <v>0</v>
      </c>
      <c r="U149" s="3"/>
      <c r="V149" s="20"/>
    </row>
    <row r="150" spans="1:22" x14ac:dyDescent="0.35">
      <c r="A150" s="3" t="s">
        <v>41</v>
      </c>
      <c r="B150" s="3"/>
      <c r="C150" s="3"/>
      <c r="D150" s="18" t="s">
        <v>33</v>
      </c>
      <c r="E150" s="3"/>
      <c r="F150" s="3"/>
      <c r="G150" s="3"/>
      <c r="H150" s="3"/>
      <c r="I150" s="3"/>
      <c r="J150" s="3"/>
      <c r="K150" s="3">
        <f>SUM(H150:J150)</f>
        <v>0</v>
      </c>
      <c r="L150" s="3"/>
      <c r="M150" s="3"/>
      <c r="N150" s="3"/>
      <c r="O150" s="3"/>
      <c r="P150" s="3"/>
      <c r="Q150" s="3">
        <f>SUM(L150:O150)</f>
        <v>0</v>
      </c>
      <c r="R150" s="3">
        <f>SUM(P150:Q150)</f>
        <v>0</v>
      </c>
      <c r="S150" s="3"/>
      <c r="T150" s="3">
        <f>SUM(R150:S150)</f>
        <v>0</v>
      </c>
      <c r="U150" s="3"/>
      <c r="V150" s="3"/>
    </row>
    <row r="151" spans="1:22" x14ac:dyDescent="0.35">
      <c r="A151" s="3" t="s">
        <v>41</v>
      </c>
      <c r="B151" s="3"/>
      <c r="C151" s="3"/>
      <c r="D151" s="18" t="s">
        <v>23</v>
      </c>
      <c r="E151" s="3"/>
      <c r="F151" s="3"/>
      <c r="G151" s="3"/>
      <c r="H151" s="3"/>
      <c r="I151" s="3"/>
      <c r="J151" s="3"/>
      <c r="K151" s="3">
        <f>SUM(H151:J151)</f>
        <v>0</v>
      </c>
      <c r="L151" s="3"/>
      <c r="M151" s="3"/>
      <c r="N151" s="3"/>
      <c r="O151" s="3"/>
      <c r="P151" s="3"/>
      <c r="Q151" s="3">
        <f>SUM(L151:O151)</f>
        <v>0</v>
      </c>
      <c r="R151" s="3">
        <f>SUM(P151:Q151)</f>
        <v>0</v>
      </c>
      <c r="S151" s="3"/>
      <c r="T151" s="3">
        <f>SUM(R151:S151)</f>
        <v>0</v>
      </c>
      <c r="U151" s="3"/>
      <c r="V151" s="19"/>
    </row>
    <row r="152" spans="1:22" x14ac:dyDescent="0.3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2">
        <f>SUM(T150:T151)</f>
        <v>0</v>
      </c>
      <c r="U152" s="11"/>
    </row>
    <row r="153" spans="1:22" x14ac:dyDescent="0.3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2">
        <f>SUM(T151:T152)</f>
        <v>0</v>
      </c>
      <c r="U153" s="11"/>
    </row>
    <row r="154" spans="1:22" x14ac:dyDescent="0.35">
      <c r="A154" s="3"/>
      <c r="E154" s="5"/>
      <c r="F154" s="5"/>
      <c r="G154" s="5"/>
      <c r="L154" s="5"/>
      <c r="M154" s="5"/>
      <c r="N154" s="5"/>
      <c r="V154" s="11"/>
    </row>
    <row r="155" spans="1:22" x14ac:dyDescent="0.35">
      <c r="A155" s="3"/>
      <c r="B155" s="23"/>
      <c r="C155" s="22"/>
      <c r="D155" s="22"/>
      <c r="E155" s="22"/>
      <c r="F155" s="23"/>
      <c r="G155" s="23"/>
      <c r="H155" s="23"/>
      <c r="I155" s="23"/>
      <c r="J155" s="23"/>
      <c r="K155" s="23"/>
      <c r="L155" s="21"/>
      <c r="M155" s="21"/>
      <c r="N155" s="21"/>
      <c r="O155" s="8"/>
      <c r="P155" s="8"/>
      <c r="Q155" s="8"/>
      <c r="R155" s="2"/>
      <c r="S155" s="8"/>
      <c r="T155" s="56">
        <f>SUM(T153:T154)</f>
        <v>0</v>
      </c>
      <c r="U155" s="6"/>
      <c r="V155" s="6"/>
    </row>
    <row r="156" spans="1:22" x14ac:dyDescent="0.35">
      <c r="A156" s="3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5"/>
      <c r="M156" s="5"/>
      <c r="N156" s="5"/>
      <c r="O156" s="6"/>
      <c r="P156" s="6"/>
      <c r="Q156" s="6"/>
      <c r="S156" s="6"/>
      <c r="U156" s="6"/>
    </row>
    <row r="157" spans="1:22" x14ac:dyDescent="0.35">
      <c r="A157" s="3"/>
      <c r="E157" s="5"/>
      <c r="F157" s="5"/>
      <c r="G157" s="5"/>
      <c r="L157" s="5"/>
      <c r="M157" s="5"/>
      <c r="N157" s="5"/>
      <c r="T157" s="56">
        <f>SUM(T153:T156)</f>
        <v>0</v>
      </c>
      <c r="V157" s="20"/>
    </row>
    <row r="158" spans="1:22" x14ac:dyDescent="0.35">
      <c r="A158" s="3"/>
      <c r="E158" s="5"/>
      <c r="F158" s="5"/>
      <c r="G158" s="5"/>
      <c r="L158" s="5"/>
      <c r="M158" s="5"/>
      <c r="N158" s="5"/>
      <c r="V158" s="3"/>
    </row>
    <row r="159" spans="1:22" x14ac:dyDescent="0.35">
      <c r="A159" s="18" t="s">
        <v>41</v>
      </c>
      <c r="B159" s="19"/>
      <c r="C159" s="19"/>
      <c r="D159" s="19"/>
      <c r="E159" s="19" t="s">
        <v>1</v>
      </c>
      <c r="F159" s="19"/>
      <c r="G159" s="19"/>
      <c r="H159" s="19" t="s">
        <v>2</v>
      </c>
      <c r="I159" s="19"/>
      <c r="J159" s="19"/>
      <c r="K159" s="19"/>
      <c r="L159" s="19" t="s">
        <v>3</v>
      </c>
      <c r="M159" s="19"/>
      <c r="N159" s="19"/>
      <c r="O159" s="19"/>
      <c r="P159" s="19"/>
      <c r="Q159" s="19"/>
      <c r="R159" s="19" t="s">
        <v>40</v>
      </c>
      <c r="S159" s="19"/>
      <c r="T159" s="19"/>
      <c r="U159" s="19"/>
      <c r="V159" s="20"/>
    </row>
    <row r="160" spans="1:22" s="3" customFormat="1" x14ac:dyDescent="0.35">
      <c r="A160" s="18" t="s">
        <v>41</v>
      </c>
      <c r="B160" s="19"/>
      <c r="C160" s="19"/>
      <c r="D160" s="19"/>
      <c r="E160" s="19" t="s">
        <v>1</v>
      </c>
      <c r="F160" s="19"/>
      <c r="G160" s="19"/>
      <c r="H160" s="19" t="s">
        <v>2</v>
      </c>
      <c r="I160" s="19"/>
      <c r="J160" s="19"/>
      <c r="K160" s="19">
        <f t="shared" ref="K160:K195" si="24">SUM(H160:J160)</f>
        <v>0</v>
      </c>
      <c r="L160" s="19" t="s">
        <v>3</v>
      </c>
      <c r="M160" s="19"/>
      <c r="N160" s="19"/>
      <c r="O160" s="19"/>
      <c r="P160" s="19"/>
      <c r="Q160" s="19">
        <f t="shared" ref="Q160:Q207" si="25">SUM(L160:O160)</f>
        <v>0</v>
      </c>
      <c r="R160" s="19">
        <f t="shared" ref="R160:R206" si="26">SUM(P160:Q160)</f>
        <v>0</v>
      </c>
      <c r="S160" s="19"/>
      <c r="T160" s="19">
        <f t="shared" ref="T160:T205" si="27">SUM(R160:S160)</f>
        <v>0</v>
      </c>
      <c r="U160" s="19"/>
    </row>
    <row r="161" spans="1:22" s="19" customFormat="1" x14ac:dyDescent="0.35">
      <c r="A161" s="18" t="s">
        <v>41</v>
      </c>
      <c r="E161" s="19" t="s">
        <v>1</v>
      </c>
      <c r="H161" s="19" t="s">
        <v>2</v>
      </c>
      <c r="K161" s="19">
        <f t="shared" si="24"/>
        <v>0</v>
      </c>
      <c r="L161" s="19" t="s">
        <v>3</v>
      </c>
      <c r="Q161" s="19">
        <f t="shared" si="25"/>
        <v>0</v>
      </c>
      <c r="R161" s="19">
        <f t="shared" si="26"/>
        <v>0</v>
      </c>
      <c r="T161" s="19">
        <f t="shared" si="27"/>
        <v>0</v>
      </c>
    </row>
    <row r="162" spans="1:22" s="20" customFormat="1" x14ac:dyDescent="0.35">
      <c r="A162" s="18" t="s">
        <v>41</v>
      </c>
      <c r="B162" s="19"/>
      <c r="C162" s="19"/>
      <c r="D162" s="19"/>
      <c r="E162" s="19" t="s">
        <v>1</v>
      </c>
      <c r="F162" s="19"/>
      <c r="G162" s="19"/>
      <c r="H162" s="19" t="s">
        <v>2</v>
      </c>
      <c r="I162" s="19"/>
      <c r="J162" s="19"/>
      <c r="K162" s="19">
        <f t="shared" si="24"/>
        <v>0</v>
      </c>
      <c r="L162" s="19" t="s">
        <v>3</v>
      </c>
      <c r="M162" s="19"/>
      <c r="N162" s="19"/>
      <c r="O162" s="19"/>
      <c r="P162" s="19"/>
      <c r="Q162" s="19">
        <f t="shared" si="25"/>
        <v>0</v>
      </c>
      <c r="R162" s="19">
        <f t="shared" si="26"/>
        <v>0</v>
      </c>
      <c r="S162" s="19"/>
      <c r="T162" s="19">
        <f t="shared" si="27"/>
        <v>0</v>
      </c>
      <c r="U162" s="19"/>
    </row>
    <row r="163" spans="1:22" x14ac:dyDescent="0.35">
      <c r="A163" s="18" t="s">
        <v>41</v>
      </c>
      <c r="B163" s="19"/>
      <c r="C163" s="19"/>
      <c r="D163" s="19"/>
      <c r="E163" s="19"/>
      <c r="F163" s="19"/>
      <c r="G163" s="19"/>
      <c r="H163" s="19" t="s">
        <v>2</v>
      </c>
      <c r="I163" s="19"/>
      <c r="J163" s="19"/>
      <c r="K163" s="19">
        <f t="shared" si="24"/>
        <v>0</v>
      </c>
      <c r="L163" s="19" t="s">
        <v>3</v>
      </c>
      <c r="M163" s="19"/>
      <c r="N163" s="19"/>
      <c r="O163" s="19"/>
      <c r="P163" s="19"/>
      <c r="Q163" s="19">
        <f t="shared" si="25"/>
        <v>0</v>
      </c>
      <c r="R163" s="19">
        <f t="shared" si="26"/>
        <v>0</v>
      </c>
      <c r="S163" s="19"/>
      <c r="T163" s="19">
        <f t="shared" si="27"/>
        <v>0</v>
      </c>
      <c r="U163" s="19"/>
      <c r="V163" s="3"/>
    </row>
    <row r="164" spans="1:22" x14ac:dyDescent="0.35">
      <c r="A164" s="18" t="s">
        <v>41</v>
      </c>
      <c r="B164" s="19"/>
      <c r="C164" s="19"/>
      <c r="D164" s="19"/>
      <c r="E164" s="19"/>
      <c r="F164" s="19"/>
      <c r="G164" s="19"/>
      <c r="H164" s="19" t="s">
        <v>2</v>
      </c>
      <c r="I164" s="19"/>
      <c r="J164" s="19"/>
      <c r="K164" s="19">
        <f t="shared" si="24"/>
        <v>0</v>
      </c>
      <c r="L164" s="19" t="s">
        <v>3</v>
      </c>
      <c r="M164" s="19"/>
      <c r="N164" s="19"/>
      <c r="O164" s="19"/>
      <c r="P164" s="19"/>
      <c r="Q164" s="19">
        <f t="shared" si="25"/>
        <v>0</v>
      </c>
      <c r="R164" s="19">
        <f t="shared" si="26"/>
        <v>0</v>
      </c>
      <c r="S164" s="19"/>
      <c r="T164" s="19">
        <f t="shared" si="27"/>
        <v>0</v>
      </c>
      <c r="U164" s="19"/>
      <c r="V164" s="19"/>
    </row>
    <row r="165" spans="1:22" x14ac:dyDescent="0.35">
      <c r="A165" s="18" t="s">
        <v>41</v>
      </c>
      <c r="B165" s="19"/>
      <c r="C165" s="19"/>
      <c r="D165" s="19"/>
      <c r="E165" s="19" t="s">
        <v>1</v>
      </c>
      <c r="F165" s="19"/>
      <c r="G165" s="19"/>
      <c r="H165" s="19" t="s">
        <v>2</v>
      </c>
      <c r="I165" s="19"/>
      <c r="J165" s="19"/>
      <c r="K165" s="19">
        <f t="shared" si="24"/>
        <v>0</v>
      </c>
      <c r="L165" s="19" t="s">
        <v>3</v>
      </c>
      <c r="M165" s="19"/>
      <c r="N165" s="19"/>
      <c r="O165" s="19"/>
      <c r="P165" s="19"/>
      <c r="Q165" s="19">
        <f t="shared" si="25"/>
        <v>0</v>
      </c>
      <c r="R165" s="19">
        <f t="shared" si="26"/>
        <v>0</v>
      </c>
      <c r="S165" s="19"/>
      <c r="T165" s="19">
        <f t="shared" si="27"/>
        <v>0</v>
      </c>
      <c r="U165" s="19"/>
      <c r="V165" s="20"/>
    </row>
    <row r="166" spans="1:22" x14ac:dyDescent="0.35">
      <c r="A166" s="18" t="s">
        <v>41</v>
      </c>
      <c r="B166" s="19"/>
      <c r="C166" s="19"/>
      <c r="D166" s="19"/>
      <c r="E166" s="19" t="s">
        <v>1</v>
      </c>
      <c r="F166" s="19"/>
      <c r="G166" s="19"/>
      <c r="H166" s="19" t="s">
        <v>2</v>
      </c>
      <c r="I166" s="19"/>
      <c r="J166" s="19"/>
      <c r="K166" s="19">
        <f t="shared" si="24"/>
        <v>0</v>
      </c>
      <c r="L166" s="19" t="s">
        <v>3</v>
      </c>
      <c r="M166" s="19"/>
      <c r="N166" s="19"/>
      <c r="O166" s="19"/>
      <c r="P166" s="19"/>
      <c r="Q166" s="19">
        <f t="shared" si="25"/>
        <v>0</v>
      </c>
      <c r="R166" s="19">
        <f t="shared" si="26"/>
        <v>0</v>
      </c>
      <c r="S166" s="19"/>
      <c r="T166" s="19">
        <f t="shared" si="27"/>
        <v>0</v>
      </c>
      <c r="U166" s="19"/>
      <c r="V166" s="3"/>
    </row>
    <row r="167" spans="1:22" x14ac:dyDescent="0.35">
      <c r="A167" s="18" t="s">
        <v>41</v>
      </c>
      <c r="B167" s="19"/>
      <c r="C167" s="19"/>
      <c r="D167" s="19"/>
      <c r="E167" s="19" t="s">
        <v>1</v>
      </c>
      <c r="F167" s="19"/>
      <c r="G167" s="19"/>
      <c r="H167" s="19" t="s">
        <v>2</v>
      </c>
      <c r="I167" s="19"/>
      <c r="J167" s="19"/>
      <c r="K167" s="19">
        <f t="shared" si="24"/>
        <v>0</v>
      </c>
      <c r="L167" s="19" t="s">
        <v>3</v>
      </c>
      <c r="M167" s="19"/>
      <c r="N167" s="19"/>
      <c r="O167" s="19"/>
      <c r="P167" s="19"/>
      <c r="Q167" s="19">
        <f t="shared" si="25"/>
        <v>0</v>
      </c>
      <c r="R167" s="19">
        <f t="shared" si="26"/>
        <v>0</v>
      </c>
      <c r="S167" s="19"/>
      <c r="T167" s="19">
        <f t="shared" si="27"/>
        <v>0</v>
      </c>
      <c r="U167" s="19"/>
      <c r="V167" s="19"/>
    </row>
    <row r="168" spans="1:22" x14ac:dyDescent="0.35">
      <c r="A168" s="3" t="s">
        <v>41</v>
      </c>
      <c r="K168" s="4">
        <f t="shared" si="24"/>
        <v>0</v>
      </c>
      <c r="L168" s="5"/>
      <c r="M168" s="5"/>
      <c r="N168" s="5"/>
      <c r="Q168" s="4">
        <f t="shared" si="25"/>
        <v>0</v>
      </c>
      <c r="R168" s="1">
        <f t="shared" si="26"/>
        <v>0</v>
      </c>
      <c r="T168" s="27">
        <f t="shared" si="27"/>
        <v>0</v>
      </c>
    </row>
    <row r="169" spans="1:22" x14ac:dyDescent="0.35">
      <c r="A169" s="3" t="s">
        <v>41</v>
      </c>
      <c r="K169" s="4">
        <f t="shared" si="24"/>
        <v>0</v>
      </c>
      <c r="L169" s="5"/>
      <c r="M169" s="5"/>
      <c r="N169" s="5"/>
      <c r="Q169" s="4">
        <f t="shared" si="25"/>
        <v>0</v>
      </c>
      <c r="R169" s="1">
        <f t="shared" si="26"/>
        <v>0</v>
      </c>
      <c r="T169" s="27">
        <f t="shared" si="27"/>
        <v>0</v>
      </c>
    </row>
    <row r="170" spans="1:22" x14ac:dyDescent="0.35">
      <c r="A170" s="3" t="s">
        <v>41</v>
      </c>
      <c r="K170" s="4">
        <f t="shared" si="24"/>
        <v>0</v>
      </c>
      <c r="L170" s="5"/>
      <c r="M170" s="5"/>
      <c r="N170" s="5"/>
      <c r="Q170" s="4">
        <f t="shared" si="25"/>
        <v>0</v>
      </c>
      <c r="R170" s="1">
        <f t="shared" si="26"/>
        <v>0</v>
      </c>
      <c r="T170" s="27">
        <f t="shared" si="27"/>
        <v>0</v>
      </c>
    </row>
    <row r="171" spans="1:22" x14ac:dyDescent="0.35">
      <c r="A171" s="3" t="s">
        <v>41</v>
      </c>
      <c r="K171" s="4">
        <f t="shared" si="24"/>
        <v>0</v>
      </c>
      <c r="L171" s="5"/>
      <c r="M171" s="5"/>
      <c r="N171" s="5"/>
      <c r="Q171" s="4">
        <f t="shared" si="25"/>
        <v>0</v>
      </c>
      <c r="R171" s="1">
        <f t="shared" si="26"/>
        <v>0</v>
      </c>
      <c r="T171" s="27">
        <f t="shared" si="27"/>
        <v>0</v>
      </c>
    </row>
    <row r="172" spans="1:22" x14ac:dyDescent="0.35">
      <c r="A172" s="3" t="s">
        <v>41</v>
      </c>
      <c r="K172" s="4">
        <f t="shared" si="24"/>
        <v>0</v>
      </c>
      <c r="L172" s="5"/>
      <c r="M172" s="5"/>
      <c r="N172" s="5"/>
      <c r="Q172" s="4">
        <f t="shared" si="25"/>
        <v>0</v>
      </c>
      <c r="R172" s="1">
        <f t="shared" si="26"/>
        <v>0</v>
      </c>
      <c r="T172" s="27">
        <f t="shared" si="27"/>
        <v>0</v>
      </c>
    </row>
    <row r="173" spans="1:22" x14ac:dyDescent="0.35">
      <c r="A173" s="3" t="s">
        <v>41</v>
      </c>
      <c r="K173" s="4">
        <f t="shared" si="24"/>
        <v>0</v>
      </c>
      <c r="L173" s="5"/>
      <c r="M173" s="5"/>
      <c r="N173" s="5"/>
      <c r="Q173" s="4">
        <f t="shared" si="25"/>
        <v>0</v>
      </c>
      <c r="R173" s="1">
        <f t="shared" si="26"/>
        <v>0</v>
      </c>
      <c r="T173" s="27">
        <f t="shared" si="27"/>
        <v>0</v>
      </c>
    </row>
    <row r="174" spans="1:22" x14ac:dyDescent="0.35">
      <c r="A174" s="3" t="s">
        <v>41</v>
      </c>
      <c r="K174" s="4">
        <f t="shared" si="24"/>
        <v>0</v>
      </c>
      <c r="L174" s="5"/>
      <c r="M174" s="5"/>
      <c r="N174" s="5"/>
      <c r="Q174" s="4">
        <f t="shared" si="25"/>
        <v>0</v>
      </c>
      <c r="R174" s="1">
        <f t="shared" si="26"/>
        <v>0</v>
      </c>
      <c r="T174" s="27">
        <f t="shared" si="27"/>
        <v>0</v>
      </c>
    </row>
    <row r="175" spans="1:22" x14ac:dyDescent="0.35">
      <c r="A175" s="3" t="s">
        <v>41</v>
      </c>
      <c r="K175" s="4">
        <f t="shared" si="24"/>
        <v>0</v>
      </c>
      <c r="L175" s="5"/>
      <c r="M175" s="5"/>
      <c r="N175" s="5"/>
      <c r="Q175" s="4">
        <f t="shared" si="25"/>
        <v>0</v>
      </c>
      <c r="R175" s="1">
        <f t="shared" si="26"/>
        <v>0</v>
      </c>
      <c r="T175" s="27">
        <f t="shared" si="27"/>
        <v>0</v>
      </c>
    </row>
    <row r="176" spans="1:22" x14ac:dyDescent="0.35">
      <c r="A176" s="3" t="s">
        <v>41</v>
      </c>
      <c r="K176" s="4">
        <f t="shared" si="24"/>
        <v>0</v>
      </c>
      <c r="L176" s="5"/>
      <c r="M176" s="5"/>
      <c r="N176" s="5"/>
      <c r="Q176" s="4">
        <f t="shared" si="25"/>
        <v>0</v>
      </c>
      <c r="R176" s="1">
        <f t="shared" si="26"/>
        <v>0</v>
      </c>
      <c r="T176" s="27">
        <f t="shared" si="27"/>
        <v>0</v>
      </c>
    </row>
    <row r="177" spans="1:20" x14ac:dyDescent="0.35">
      <c r="A177" s="3" t="s">
        <v>41</v>
      </c>
      <c r="K177" s="4">
        <f t="shared" si="24"/>
        <v>0</v>
      </c>
      <c r="L177" s="5"/>
      <c r="M177" s="5"/>
      <c r="N177" s="5"/>
      <c r="Q177" s="4">
        <f t="shared" si="25"/>
        <v>0</v>
      </c>
      <c r="R177" s="1">
        <f t="shared" si="26"/>
        <v>0</v>
      </c>
      <c r="T177" s="27">
        <f t="shared" si="27"/>
        <v>0</v>
      </c>
    </row>
    <row r="178" spans="1:20" x14ac:dyDescent="0.35">
      <c r="A178" s="3" t="s">
        <v>41</v>
      </c>
      <c r="K178" s="4">
        <f t="shared" si="24"/>
        <v>0</v>
      </c>
      <c r="L178" s="5"/>
      <c r="M178" s="5"/>
      <c r="N178" s="5"/>
      <c r="Q178" s="4">
        <f t="shared" si="25"/>
        <v>0</v>
      </c>
      <c r="R178" s="1">
        <f t="shared" si="26"/>
        <v>0</v>
      </c>
      <c r="T178" s="27">
        <f t="shared" si="27"/>
        <v>0</v>
      </c>
    </row>
    <row r="179" spans="1:20" x14ac:dyDescent="0.35">
      <c r="A179" s="3" t="s">
        <v>41</v>
      </c>
      <c r="K179" s="4">
        <f t="shared" si="24"/>
        <v>0</v>
      </c>
      <c r="L179" s="5"/>
      <c r="M179" s="5"/>
      <c r="N179" s="5"/>
      <c r="Q179" s="4">
        <f t="shared" si="25"/>
        <v>0</v>
      </c>
      <c r="R179" s="1">
        <f t="shared" si="26"/>
        <v>0</v>
      </c>
      <c r="T179" s="27">
        <f t="shared" si="27"/>
        <v>0</v>
      </c>
    </row>
    <row r="180" spans="1:20" x14ac:dyDescent="0.35">
      <c r="A180" s="3" t="s">
        <v>41</v>
      </c>
      <c r="K180" s="4">
        <f t="shared" si="24"/>
        <v>0</v>
      </c>
      <c r="L180" s="5"/>
      <c r="M180" s="5"/>
      <c r="N180" s="5"/>
      <c r="Q180" s="4">
        <f t="shared" si="25"/>
        <v>0</v>
      </c>
      <c r="R180" s="1">
        <f t="shared" si="26"/>
        <v>0</v>
      </c>
      <c r="T180" s="27">
        <f t="shared" si="27"/>
        <v>0</v>
      </c>
    </row>
    <row r="181" spans="1:20" x14ac:dyDescent="0.35">
      <c r="A181" s="3" t="s">
        <v>41</v>
      </c>
      <c r="K181" s="4">
        <f t="shared" si="24"/>
        <v>0</v>
      </c>
      <c r="L181" s="5"/>
      <c r="M181" s="5"/>
      <c r="N181" s="5"/>
      <c r="Q181" s="4">
        <f t="shared" si="25"/>
        <v>0</v>
      </c>
      <c r="R181" s="1">
        <f t="shared" si="26"/>
        <v>0</v>
      </c>
      <c r="T181" s="27">
        <f t="shared" si="27"/>
        <v>0</v>
      </c>
    </row>
    <row r="182" spans="1:20" x14ac:dyDescent="0.35">
      <c r="A182" s="3" t="s">
        <v>41</v>
      </c>
      <c r="K182" s="4">
        <f t="shared" si="24"/>
        <v>0</v>
      </c>
      <c r="L182" s="5"/>
      <c r="M182" s="5"/>
      <c r="N182" s="5"/>
      <c r="Q182" s="4">
        <f t="shared" si="25"/>
        <v>0</v>
      </c>
      <c r="R182" s="1">
        <f t="shared" si="26"/>
        <v>0</v>
      </c>
      <c r="T182" s="27">
        <f t="shared" si="27"/>
        <v>0</v>
      </c>
    </row>
    <row r="183" spans="1:20" x14ac:dyDescent="0.35">
      <c r="A183" s="3" t="s">
        <v>41</v>
      </c>
      <c r="K183" s="4">
        <f t="shared" si="24"/>
        <v>0</v>
      </c>
      <c r="L183" s="5"/>
      <c r="M183" s="5"/>
      <c r="N183" s="5"/>
      <c r="Q183" s="4">
        <f t="shared" si="25"/>
        <v>0</v>
      </c>
      <c r="R183" s="1">
        <f t="shared" si="26"/>
        <v>0</v>
      </c>
      <c r="T183" s="27">
        <f t="shared" si="27"/>
        <v>0</v>
      </c>
    </row>
    <row r="184" spans="1:20" x14ac:dyDescent="0.35">
      <c r="A184" s="3" t="s">
        <v>41</v>
      </c>
      <c r="K184" s="4">
        <f t="shared" si="24"/>
        <v>0</v>
      </c>
      <c r="L184" s="5"/>
      <c r="M184" s="5"/>
      <c r="N184" s="5"/>
      <c r="Q184" s="4">
        <f t="shared" si="25"/>
        <v>0</v>
      </c>
      <c r="R184" s="1">
        <f t="shared" si="26"/>
        <v>0</v>
      </c>
      <c r="T184" s="27">
        <f t="shared" si="27"/>
        <v>0</v>
      </c>
    </row>
    <row r="185" spans="1:20" x14ac:dyDescent="0.35">
      <c r="A185" s="3" t="s">
        <v>41</v>
      </c>
      <c r="K185" s="4">
        <f t="shared" si="24"/>
        <v>0</v>
      </c>
      <c r="L185" s="5"/>
      <c r="M185" s="5"/>
      <c r="N185" s="5"/>
      <c r="Q185" s="4">
        <f t="shared" si="25"/>
        <v>0</v>
      </c>
      <c r="R185" s="1">
        <f t="shared" si="26"/>
        <v>0</v>
      </c>
      <c r="T185" s="27">
        <f t="shared" si="27"/>
        <v>0</v>
      </c>
    </row>
    <row r="186" spans="1:20" x14ac:dyDescent="0.35">
      <c r="A186" s="3" t="s">
        <v>41</v>
      </c>
      <c r="K186" s="4">
        <f t="shared" si="24"/>
        <v>0</v>
      </c>
      <c r="L186" s="5"/>
      <c r="M186" s="5"/>
      <c r="N186" s="5"/>
      <c r="Q186" s="4">
        <f t="shared" si="25"/>
        <v>0</v>
      </c>
      <c r="R186" s="1">
        <f t="shared" si="26"/>
        <v>0</v>
      </c>
      <c r="T186" s="27">
        <f t="shared" si="27"/>
        <v>0</v>
      </c>
    </row>
    <row r="187" spans="1:20" x14ac:dyDescent="0.35">
      <c r="A187" s="3" t="s">
        <v>41</v>
      </c>
      <c r="K187" s="4">
        <f t="shared" si="24"/>
        <v>0</v>
      </c>
      <c r="L187" s="5"/>
      <c r="M187" s="5"/>
      <c r="N187" s="5"/>
      <c r="Q187" s="4">
        <f t="shared" si="25"/>
        <v>0</v>
      </c>
      <c r="R187" s="1">
        <f t="shared" si="26"/>
        <v>0</v>
      </c>
      <c r="T187" s="27">
        <f t="shared" si="27"/>
        <v>0</v>
      </c>
    </row>
    <row r="188" spans="1:20" x14ac:dyDescent="0.35">
      <c r="K188" s="4">
        <f t="shared" si="24"/>
        <v>0</v>
      </c>
      <c r="Q188" s="4">
        <f t="shared" si="25"/>
        <v>0</v>
      </c>
      <c r="R188" s="1">
        <f t="shared" si="26"/>
        <v>0</v>
      </c>
      <c r="T188" s="27">
        <f t="shared" si="27"/>
        <v>0</v>
      </c>
    </row>
    <row r="189" spans="1:20" x14ac:dyDescent="0.35">
      <c r="K189" s="4">
        <f t="shared" si="24"/>
        <v>0</v>
      </c>
      <c r="Q189" s="4">
        <f t="shared" si="25"/>
        <v>0</v>
      </c>
      <c r="R189" s="1">
        <f t="shared" si="26"/>
        <v>0</v>
      </c>
      <c r="T189" s="27">
        <f t="shared" si="27"/>
        <v>0</v>
      </c>
    </row>
    <row r="190" spans="1:20" x14ac:dyDescent="0.35">
      <c r="K190" s="4">
        <f t="shared" si="24"/>
        <v>0</v>
      </c>
      <c r="Q190" s="4">
        <f t="shared" si="25"/>
        <v>0</v>
      </c>
      <c r="R190" s="1">
        <f t="shared" si="26"/>
        <v>0</v>
      </c>
      <c r="T190" s="27">
        <f t="shared" si="27"/>
        <v>0</v>
      </c>
    </row>
    <row r="191" spans="1:20" x14ac:dyDescent="0.35">
      <c r="K191" s="4">
        <f t="shared" si="24"/>
        <v>0</v>
      </c>
      <c r="Q191" s="4">
        <f t="shared" si="25"/>
        <v>0</v>
      </c>
      <c r="R191" s="1">
        <f t="shared" si="26"/>
        <v>0</v>
      </c>
      <c r="T191" s="27">
        <f t="shared" si="27"/>
        <v>0</v>
      </c>
    </row>
    <row r="192" spans="1:20" x14ac:dyDescent="0.35">
      <c r="K192" s="4">
        <f t="shared" si="24"/>
        <v>0</v>
      </c>
      <c r="Q192" s="4">
        <f t="shared" si="25"/>
        <v>0</v>
      </c>
      <c r="R192" s="1">
        <f t="shared" si="26"/>
        <v>0</v>
      </c>
      <c r="T192" s="27">
        <f t="shared" si="27"/>
        <v>0</v>
      </c>
    </row>
    <row r="193" spans="11:20" x14ac:dyDescent="0.35">
      <c r="K193" s="4">
        <f t="shared" si="24"/>
        <v>0</v>
      </c>
      <c r="Q193" s="4">
        <f t="shared" si="25"/>
        <v>0</v>
      </c>
      <c r="R193" s="1">
        <f t="shared" si="26"/>
        <v>0</v>
      </c>
      <c r="T193" s="27">
        <f t="shared" si="27"/>
        <v>0</v>
      </c>
    </row>
    <row r="194" spans="11:20" x14ac:dyDescent="0.35">
      <c r="K194" s="4">
        <f t="shared" si="24"/>
        <v>0</v>
      </c>
      <c r="Q194" s="4">
        <f t="shared" si="25"/>
        <v>0</v>
      </c>
      <c r="R194" s="1">
        <f t="shared" si="26"/>
        <v>0</v>
      </c>
      <c r="T194" s="27">
        <f t="shared" si="27"/>
        <v>0</v>
      </c>
    </row>
    <row r="195" spans="11:20" x14ac:dyDescent="0.35">
      <c r="K195" s="4">
        <f t="shared" si="24"/>
        <v>0</v>
      </c>
      <c r="Q195" s="4">
        <f t="shared" si="25"/>
        <v>0</v>
      </c>
      <c r="R195" s="1">
        <f t="shared" si="26"/>
        <v>0</v>
      </c>
      <c r="T195" s="27">
        <f t="shared" si="27"/>
        <v>0</v>
      </c>
    </row>
    <row r="196" spans="11:20" x14ac:dyDescent="0.35">
      <c r="Q196" s="4">
        <f t="shared" si="25"/>
        <v>0</v>
      </c>
      <c r="R196" s="1">
        <f t="shared" si="26"/>
        <v>0</v>
      </c>
      <c r="T196" s="27">
        <f t="shared" si="27"/>
        <v>0</v>
      </c>
    </row>
    <row r="197" spans="11:20" x14ac:dyDescent="0.35">
      <c r="Q197" s="4">
        <f t="shared" si="25"/>
        <v>0</v>
      </c>
      <c r="R197" s="1">
        <f t="shared" si="26"/>
        <v>0</v>
      </c>
      <c r="T197" s="27">
        <f t="shared" si="27"/>
        <v>0</v>
      </c>
    </row>
    <row r="198" spans="11:20" x14ac:dyDescent="0.35">
      <c r="Q198" s="4">
        <f t="shared" si="25"/>
        <v>0</v>
      </c>
      <c r="R198" s="1">
        <f t="shared" si="26"/>
        <v>0</v>
      </c>
      <c r="T198" s="27">
        <f t="shared" si="27"/>
        <v>0</v>
      </c>
    </row>
    <row r="199" spans="11:20" x14ac:dyDescent="0.35">
      <c r="Q199" s="4">
        <f t="shared" si="25"/>
        <v>0</v>
      </c>
      <c r="R199" s="1">
        <f t="shared" si="26"/>
        <v>0</v>
      </c>
      <c r="T199" s="27">
        <f t="shared" si="27"/>
        <v>0</v>
      </c>
    </row>
    <row r="200" spans="11:20" x14ac:dyDescent="0.35">
      <c r="Q200" s="4">
        <f t="shared" si="25"/>
        <v>0</v>
      </c>
      <c r="R200" s="1">
        <f t="shared" si="26"/>
        <v>0</v>
      </c>
      <c r="T200" s="27">
        <f t="shared" si="27"/>
        <v>0</v>
      </c>
    </row>
    <row r="201" spans="11:20" x14ac:dyDescent="0.35">
      <c r="Q201" s="4">
        <f t="shared" si="25"/>
        <v>0</v>
      </c>
      <c r="R201" s="1">
        <f t="shared" si="26"/>
        <v>0</v>
      </c>
      <c r="T201" s="27">
        <f t="shared" si="27"/>
        <v>0</v>
      </c>
    </row>
    <row r="202" spans="11:20" x14ac:dyDescent="0.35">
      <c r="Q202" s="4">
        <f t="shared" si="25"/>
        <v>0</v>
      </c>
      <c r="R202" s="1">
        <f t="shared" si="26"/>
        <v>0</v>
      </c>
      <c r="T202" s="27">
        <f t="shared" si="27"/>
        <v>0</v>
      </c>
    </row>
    <row r="203" spans="11:20" x14ac:dyDescent="0.35">
      <c r="Q203" s="4">
        <f t="shared" si="25"/>
        <v>0</v>
      </c>
      <c r="R203" s="1">
        <f t="shared" si="26"/>
        <v>0</v>
      </c>
      <c r="T203" s="27">
        <f t="shared" si="27"/>
        <v>0</v>
      </c>
    </row>
    <row r="204" spans="11:20" x14ac:dyDescent="0.35">
      <c r="Q204" s="4">
        <f t="shared" si="25"/>
        <v>0</v>
      </c>
      <c r="R204" s="1">
        <f t="shared" si="26"/>
        <v>0</v>
      </c>
      <c r="T204" s="27">
        <f t="shared" si="27"/>
        <v>0</v>
      </c>
    </row>
    <row r="205" spans="11:20" x14ac:dyDescent="0.35">
      <c r="Q205" s="4">
        <f t="shared" si="25"/>
        <v>0</v>
      </c>
      <c r="R205" s="1">
        <f t="shared" si="26"/>
        <v>0</v>
      </c>
      <c r="T205" s="27">
        <f t="shared" si="27"/>
        <v>0</v>
      </c>
    </row>
    <row r="206" spans="11:20" x14ac:dyDescent="0.35">
      <c r="Q206" s="4">
        <f t="shared" si="25"/>
        <v>0</v>
      </c>
      <c r="R206" s="1">
        <f t="shared" si="26"/>
        <v>0</v>
      </c>
    </row>
    <row r="207" spans="11:20" x14ac:dyDescent="0.35">
      <c r="Q207" s="4">
        <f t="shared" si="25"/>
        <v>0</v>
      </c>
    </row>
  </sheetData>
  <sortState ref="A1:V189">
    <sortCondition ref="B1:B189"/>
    <sortCondition ref="D1:D18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HS</vt:lpstr>
      <vt:lpstr>JH</vt:lpstr>
      <vt:lpstr>HS Sidepot</vt:lpstr>
      <vt:lpstr>JH Sidepot</vt:lpstr>
      <vt:lpstr>HS Sidepot Results</vt:lpstr>
      <vt:lpstr>JH Sidepot Results</vt:lpstr>
      <vt:lpstr>HS AA</vt:lpstr>
      <vt:lpstr>JH AA</vt:lpstr>
      <vt:lpstr>Sheet10</vt:lpstr>
      <vt:lpstr>Sheet1</vt:lpstr>
      <vt:lpstr>HS!Print_Area</vt:lpstr>
      <vt:lpstr>JH!Print_Area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Kidd</dc:creator>
  <cp:lastModifiedBy>NCFB User</cp:lastModifiedBy>
  <cp:lastPrinted>2022-02-15T23:36:30Z</cp:lastPrinted>
  <dcterms:created xsi:type="dcterms:W3CDTF">2016-05-29T15:41:24Z</dcterms:created>
  <dcterms:modified xsi:type="dcterms:W3CDTF">2022-02-17T21:15:39Z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