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2024 local unit studies\fulton twp 2024 studies\"/>
    </mc:Choice>
  </mc:AlternateContent>
  <xr:revisionPtr revIDLastSave="0" documentId="13_ncr:1_{707D8B67-126A-4F84-8361-87FDCE63837E}" xr6:coauthVersionLast="47" xr6:coauthVersionMax="47" xr10:uidLastSave="{00000000-0000-0000-0000-000000000000}"/>
  <bookViews>
    <workbookView xWindow="-120" yWindow="-120" windowWidth="29040" windowHeight="15840" xr2:uid="{F512364B-50FA-4AC4-91D3-C6C848E040E2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K3" i="2"/>
  <c r="Q3" i="2"/>
  <c r="R3" i="2"/>
  <c r="S3" i="2"/>
  <c r="I2" i="2"/>
  <c r="K2" i="2"/>
  <c r="Q2" i="2"/>
  <c r="R2" i="2"/>
  <c r="S2" i="2"/>
  <c r="I4" i="2"/>
  <c r="K4" i="2"/>
  <c r="Q4" i="2"/>
  <c r="R4" i="2"/>
  <c r="S4" i="2"/>
  <c r="D5" i="2"/>
  <c r="G5" i="2"/>
  <c r="H5" i="2"/>
  <c r="J5" i="2"/>
  <c r="K5" i="2"/>
  <c r="L5" i="2"/>
  <c r="M5" i="2"/>
  <c r="O5" i="2"/>
  <c r="P5" i="2"/>
  <c r="I6" i="2"/>
  <c r="I7" i="2"/>
  <c r="M7" i="2"/>
  <c r="P7" i="2"/>
  <c r="S7" i="2"/>
</calcChain>
</file>

<file path=xl/sharedStrings.xml><?xml version="1.0" encoding="utf-8"?>
<sst xmlns="http://schemas.openxmlformats.org/spreadsheetml/2006/main" count="67" uniqueCount="55">
  <si>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</si>
  <si>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</si>
  <si>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</si>
  <si>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</si>
  <si>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</si>
  <si>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</si>
  <si>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</si>
  <si>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</si>
  <si>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</si>
  <si>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</si>
  <si>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</si>
  <si>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</si>
  <si>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</si>
  <si>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</si>
  <si>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</si>
  <si>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</si>
  <si>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</si>
  <si>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</si>
  <si>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</si>
  <si>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</si>
  <si>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</si>
  <si>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</si>
  <si>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</si>
  <si>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</si>
  <si>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</si>
  <si>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</si>
  <si>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</si>
  <si>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</si>
  <si>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</si>
  <si>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</si>
  <si>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</si>
  <si>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</si>
  <si>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05-640-003-00</t>
  </si>
  <si>
    <t>9550 S LUCE RD</t>
  </si>
  <si>
    <t>WD</t>
  </si>
  <si>
    <t>03-ARM'S LENGTH</t>
  </si>
  <si>
    <t>4501</t>
  </si>
  <si>
    <t>1109-0794</t>
  </si>
  <si>
    <t>LITTLE RAINBOW LAKE SUB 1 &amp; 2 W F</t>
  </si>
  <si>
    <t>401</t>
  </si>
  <si>
    <t>05-640-009-00</t>
  </si>
  <si>
    <t>9710 S LUCE RD</t>
  </si>
  <si>
    <t>1053-1172</t>
  </si>
  <si>
    <t>05-640-010-00</t>
  </si>
  <si>
    <t>9720 S LUCE RD</t>
  </si>
  <si>
    <t>1053-0122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</si>
  <si>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</si>
  <si>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</si>
  <si>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</si>
  <si>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</si>
  <si>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</si>
  <si>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</si>
  <si>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</si>
  <si>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LITTLE RAINBOW LAKE FRONTAGE ONE SALE HEAVILY WEIGHTS LAND VALUE, USED OLDER SALES AS WELL DUE TO LACK OF SALES ON LITTLE RAINBOW.  $2.68 CALCULATED, </t>
  </si>
  <si>
    <t>APPLIED $1.30 IN 2023, BIG RAINBOW ROSE 17.5%, INCREASE LITTLE RAINBOW 15% TO $1.50 PER SQ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</si>
</sst>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A033-28BD-4978-941F-939EFEBAF65E}">
  <dimension ref="A1:BL10"/>
  <sheetViews>
    <sheetView tabSelected="1" workbookViewId="0">
      <selection activeCell="A3" sqref="A3:XFD3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5703125" bestFit="1" customWidth="1"/>
    <col min="23" max="23" width="19.42578125" bestFit="1" customWidth="1"/>
    <col min="24" max="24" width="33.285156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32</v>
      </c>
      <c r="B2" t="s">
        <v>33</v>
      </c>
      <c r="C2" s="27">
        <v>44813</v>
      </c>
      <c r="D2" s="17">
        <v>305000</v>
      </c>
      <c r="E2" t="s">
        <v>34</v>
      </c>
      <c r="F2" t="s">
        <v>35</v>
      </c>
      <c r="G2" s="17">
        <v>305000</v>
      </c>
      <c r="H2" s="17">
        <v>61400</v>
      </c>
      <c r="I2" s="22">
        <f>H2/G2*100</f>
        <v>20.131147540983608</v>
      </c>
      <c r="J2" s="17">
        <v>192509</v>
      </c>
      <c r="K2" s="17">
        <f>G2-159872</f>
        <v>145128</v>
      </c>
      <c r="L2" s="17">
        <v>32637</v>
      </c>
      <c r="M2" s="32">
        <v>0</v>
      </c>
      <c r="N2" s="36">
        <v>0</v>
      </c>
      <c r="O2" s="41">
        <v>0.499</v>
      </c>
      <c r="P2" s="41">
        <v>0.499</v>
      </c>
      <c r="Q2" s="17" t="e">
        <f>K2/M2</f>
        <v>#DIV/0!</v>
      </c>
      <c r="R2" s="17">
        <f>K2/O2</f>
        <v>290837.67535070138</v>
      </c>
      <c r="S2" s="46">
        <f>K2/O2/43560</f>
        <v>6.6767143101630255</v>
      </c>
      <c r="T2" s="41">
        <v>0</v>
      </c>
      <c r="U2" s="6" t="s">
        <v>36</v>
      </c>
      <c r="V2" t="s">
        <v>37</v>
      </c>
      <c r="X2" t="s">
        <v>38</v>
      </c>
      <c r="Y2">
        <v>0</v>
      </c>
      <c r="Z2">
        <v>1</v>
      </c>
      <c r="AA2" s="7">
        <v>41817</v>
      </c>
      <c r="AC2" s="8" t="s">
        <v>39</v>
      </c>
      <c r="AL2" s="3"/>
      <c r="BC2" s="3"/>
      <c r="BE2" s="3"/>
    </row>
    <row r="3" spans="1:64" x14ac:dyDescent="0.25">
      <c r="A3" t="s">
        <v>40</v>
      </c>
      <c r="B3" t="s">
        <v>41</v>
      </c>
      <c r="C3" s="27">
        <v>43812</v>
      </c>
      <c r="D3" s="17">
        <v>180000</v>
      </c>
      <c r="E3" t="s">
        <v>34</v>
      </c>
      <c r="F3" t="s">
        <v>35</v>
      </c>
      <c r="G3" s="17">
        <v>180000</v>
      </c>
      <c r="H3" s="17">
        <v>85600</v>
      </c>
      <c r="I3" s="22">
        <f>H3/G3*100</f>
        <v>47.555555555555557</v>
      </c>
      <c r="J3" s="17">
        <v>204165</v>
      </c>
      <c r="K3" s="17">
        <f>G3-173280</f>
        <v>6720</v>
      </c>
      <c r="L3" s="17">
        <v>30885</v>
      </c>
      <c r="M3" s="32">
        <v>0</v>
      </c>
      <c r="N3" s="36">
        <v>0</v>
      </c>
      <c r="O3" s="41">
        <v>0.47299999999999998</v>
      </c>
      <c r="P3" s="41">
        <v>0.47299999999999998</v>
      </c>
      <c r="Q3" s="17" t="e">
        <f>K3/M3</f>
        <v>#DIV/0!</v>
      </c>
      <c r="R3" s="17">
        <f>K3/O3</f>
        <v>14207.188160676533</v>
      </c>
      <c r="S3" s="46">
        <f>K3/O3/43560</f>
        <v>0.32615216163169269</v>
      </c>
      <c r="T3" s="41">
        <v>0</v>
      </c>
      <c r="U3" s="6" t="s">
        <v>36</v>
      </c>
      <c r="V3" t="s">
        <v>42</v>
      </c>
      <c r="X3" t="s">
        <v>38</v>
      </c>
      <c r="Y3">
        <v>0</v>
      </c>
      <c r="Z3">
        <v>1</v>
      </c>
      <c r="AA3" s="7">
        <v>41817</v>
      </c>
      <c r="AC3" s="8" t="s">
        <v>39</v>
      </c>
    </row>
    <row r="4" spans="1:64" ht="15.75" thickBot="1" x14ac:dyDescent="0.3">
      <c r="A4" t="s">
        <v>43</v>
      </c>
      <c r="B4" t="s">
        <v>44</v>
      </c>
      <c r="C4" s="27">
        <v>43808</v>
      </c>
      <c r="D4" s="17">
        <v>189900</v>
      </c>
      <c r="E4" t="s">
        <v>34</v>
      </c>
      <c r="F4" t="s">
        <v>35</v>
      </c>
      <c r="G4" s="17">
        <v>189900</v>
      </c>
      <c r="H4" s="17">
        <v>80500</v>
      </c>
      <c r="I4" s="22">
        <f>H4/G4*100</f>
        <v>42.39073196419168</v>
      </c>
      <c r="J4" s="17">
        <v>201086</v>
      </c>
      <c r="K4" s="17">
        <f>G4-166637</f>
        <v>23263</v>
      </c>
      <c r="L4" s="17">
        <v>34449</v>
      </c>
      <c r="M4" s="32">
        <v>0</v>
      </c>
      <c r="N4" s="36">
        <v>0</v>
      </c>
      <c r="O4" s="41">
        <v>0.52700000000000002</v>
      </c>
      <c r="P4" s="41">
        <v>0.52700000000000002</v>
      </c>
      <c r="Q4" s="17" t="e">
        <f>K4/M4</f>
        <v>#DIV/0!</v>
      </c>
      <c r="R4" s="17">
        <f>K4/O4</f>
        <v>44142.314990512335</v>
      </c>
      <c r="S4" s="46">
        <f>K4/O4/43560</f>
        <v>1.0133681127298515</v>
      </c>
      <c r="T4" s="41">
        <v>0</v>
      </c>
      <c r="U4" s="6" t="s">
        <v>36</v>
      </c>
      <c r="V4" t="s">
        <v>45</v>
      </c>
      <c r="X4" t="s">
        <v>38</v>
      </c>
      <c r="Y4">
        <v>0</v>
      </c>
      <c r="Z4">
        <v>1</v>
      </c>
      <c r="AA4" s="7">
        <v>41817</v>
      </c>
      <c r="AC4" s="8" t="s">
        <v>39</v>
      </c>
    </row>
    <row r="5" spans="1:64" ht="15.75" thickTop="1" x14ac:dyDescent="0.25">
      <c r="A5" s="10"/>
      <c r="B5" s="10"/>
      <c r="C5" s="28" t="s">
        <v>46</v>
      </c>
      <c r="D5" s="18">
        <f>+SUM(D2:D4)</f>
        <v>674900</v>
      </c>
      <c r="E5" s="10"/>
      <c r="F5" s="10"/>
      <c r="G5" s="18">
        <f>+SUM(G2:G4)</f>
        <v>674900</v>
      </c>
      <c r="H5" s="18">
        <f>+SUM(H2:H4)</f>
        <v>227500</v>
      </c>
      <c r="I5" s="23"/>
      <c r="J5" s="18">
        <f>+SUM(J2:J4)</f>
        <v>597760</v>
      </c>
      <c r="K5" s="18">
        <f>+SUM(K2:K4)</f>
        <v>175111</v>
      </c>
      <c r="L5" s="18">
        <f>+SUM(L2:L4)</f>
        <v>97971</v>
      </c>
      <c r="M5" s="33">
        <f>+SUM(M2:M4)</f>
        <v>0</v>
      </c>
      <c r="N5" s="37"/>
      <c r="O5" s="42">
        <f>+SUM(O2:O4)</f>
        <v>1.4990000000000001</v>
      </c>
      <c r="P5" s="42">
        <f>+SUM(P2:P4)</f>
        <v>1.4990000000000001</v>
      </c>
      <c r="Q5" s="18"/>
      <c r="R5" s="18"/>
      <c r="S5" s="47"/>
      <c r="T5" s="42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64" x14ac:dyDescent="0.25">
      <c r="A6" s="12"/>
      <c r="B6" s="12"/>
      <c r="C6" s="29"/>
      <c r="D6" s="19"/>
      <c r="E6" s="12"/>
      <c r="F6" s="12"/>
      <c r="G6" s="19"/>
      <c r="H6" s="19" t="s">
        <v>47</v>
      </c>
      <c r="I6" s="24">
        <f>H5/G5*100</f>
        <v>33.708697584827377</v>
      </c>
      <c r="J6" s="19"/>
      <c r="K6" s="19"/>
      <c r="L6" s="19" t="s">
        <v>48</v>
      </c>
      <c r="M6" s="34"/>
      <c r="N6" s="38"/>
      <c r="O6" s="43" t="s">
        <v>48</v>
      </c>
      <c r="P6" s="43"/>
      <c r="Q6" s="19"/>
      <c r="R6" s="19" t="s">
        <v>48</v>
      </c>
      <c r="S6" s="48"/>
      <c r="T6" s="43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64" x14ac:dyDescent="0.25">
      <c r="A7" s="14"/>
      <c r="B7" s="14"/>
      <c r="C7" s="30"/>
      <c r="D7" s="20"/>
      <c r="E7" s="14"/>
      <c r="F7" s="14"/>
      <c r="G7" s="20"/>
      <c r="H7" s="20" t="s">
        <v>49</v>
      </c>
      <c r="I7" s="25">
        <f>STDEV(I2:I4)</f>
        <v>14.573164014571191</v>
      </c>
      <c r="J7" s="20"/>
      <c r="K7" s="20"/>
      <c r="L7" s="20" t="s">
        <v>50</v>
      </c>
      <c r="M7" s="50" t="e">
        <f>K5/M5</f>
        <v>#DIV/0!</v>
      </c>
      <c r="N7" s="39"/>
      <c r="O7" s="44" t="s">
        <v>51</v>
      </c>
      <c r="P7" s="44">
        <f>K5/O5</f>
        <v>116818.54569713141</v>
      </c>
      <c r="Q7" s="20"/>
      <c r="R7" s="20" t="s">
        <v>52</v>
      </c>
      <c r="S7" s="49">
        <f>K5/O5/43560</f>
        <v>2.6817847956182601</v>
      </c>
      <c r="T7" s="44"/>
      <c r="U7" s="15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9" spans="1:64" s="1" customFormat="1" x14ac:dyDescent="0.25">
      <c r="A9" s="1" t="s">
        <v>53</v>
      </c>
      <c r="C9" s="51"/>
      <c r="D9" s="52"/>
      <c r="G9" s="52"/>
      <c r="H9" s="52"/>
      <c r="I9" s="53"/>
      <c r="J9" s="52"/>
      <c r="K9" s="52"/>
      <c r="L9" s="52"/>
      <c r="M9" s="54"/>
      <c r="N9" s="55"/>
      <c r="O9" s="56"/>
      <c r="P9" s="56"/>
      <c r="Q9" s="52"/>
      <c r="R9" s="52"/>
      <c r="S9" s="57"/>
      <c r="T9" s="56"/>
      <c r="U9" s="9"/>
    </row>
    <row r="10" spans="1:64" x14ac:dyDescent="0.25">
      <c r="A10" s="1" t="s">
        <v>54</v>
      </c>
    </row>
  </sheetData>
  <conditionalFormatting sqref="A2:AF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4369-78CE-4670-8724-0638FAD0056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2023-10-03T22:33:54Z</dcterms:created>
  <dcterms:modified xsi:type="dcterms:W3CDTF">2024-01-13T23:13:55Z</dcterms:modified>
</cp:coreProperties>
</file>