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sq\Downloads\"/>
    </mc:Choice>
  </mc:AlternateContent>
  <xr:revisionPtr revIDLastSave="0" documentId="13_ncr:1_{279A7109-FFB4-4C8F-B474-4A4C73921A36}" xr6:coauthVersionLast="47" xr6:coauthVersionMax="47" xr10:uidLastSave="{00000000-0000-0000-0000-000000000000}"/>
  <bookViews>
    <workbookView xWindow="-120" yWindow="-120" windowWidth="24240" windowHeight="13020" firstSheet="1" activeTab="1" xr2:uid="{84BB2476-B8DB-410A-9F8D-4B94D50231CE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Sheet1!$A:$F,Sheet1!$1:$1</definedName>
    <definedName name="QB_COLUMN_2921" localSheetId="1" hidden="1">Sheet1!$G$1</definedName>
    <definedName name="QB_COLUMN_29210" localSheetId="1" hidden="1">Sheet1!$Y$1</definedName>
    <definedName name="QB_COLUMN_29211" localSheetId="1" hidden="1">Sheet1!$AA$1</definedName>
    <definedName name="QB_COLUMN_29212" localSheetId="1" hidden="1">Sheet1!$AC$1</definedName>
    <definedName name="QB_COLUMN_2922" localSheetId="1" hidden="1">Sheet1!$I$1</definedName>
    <definedName name="QB_COLUMN_2923" localSheetId="1" hidden="1">Sheet1!$K$1</definedName>
    <definedName name="QB_COLUMN_2924" localSheetId="1" hidden="1">Sheet1!$M$1</definedName>
    <definedName name="QB_COLUMN_2925" localSheetId="1" hidden="1">Sheet1!$O$1</definedName>
    <definedName name="QB_COLUMN_2926" localSheetId="1" hidden="1">Sheet1!$Q$1</definedName>
    <definedName name="QB_COLUMN_2927" localSheetId="1" hidden="1">Sheet1!$S$1</definedName>
    <definedName name="QB_COLUMN_2928" localSheetId="1" hidden="1">Sheet1!$U$1</definedName>
    <definedName name="QB_COLUMN_2929" localSheetId="1" hidden="1">Sheet1!$W$1</definedName>
    <definedName name="QB_COLUMN_2930" localSheetId="1" hidden="1">Sheet1!$AE$1</definedName>
    <definedName name="QB_DATA_0" localSheetId="1" hidden="1">Sheet1!$4:$4,Sheet1!#REF!,Sheet1!$8:$8,Sheet1!$9:$9,Sheet1!$10:$10,Sheet1!$11:$11,Sheet1!$12:$12,Sheet1!$15:$15,Sheet1!$16:$16,Sheet1!$17:$17,Sheet1!#REF!,Sheet1!$18:$18,Sheet1!$19:$19,Sheet1!$23:$23,Sheet1!$24:$24,Sheet1!$25:$25</definedName>
    <definedName name="QB_DATA_1" localSheetId="1" hidden="1">Sheet1!$29:$29,Sheet1!$30:$30,Sheet1!$31:$31,Sheet1!$32:$32,Sheet1!$33:$33,Sheet1!$36:$36,Sheet1!$38:$38,Sheet1!$39:$39,Sheet1!#REF!,Sheet1!$42:$42,Sheet1!$49:$49</definedName>
    <definedName name="QB_FORMULA_0" localSheetId="1" hidden="1">Sheet1!$AE$4,Sheet1!#REF!,Sheet1!$G$5,Sheet1!$I$5,Sheet1!$K$5,Sheet1!$M$5,Sheet1!$O$5,Sheet1!$Q$5,Sheet1!$S$5,Sheet1!$U$5,Sheet1!$W$5,Sheet1!$Y$5,Sheet1!$AA$5,Sheet1!$AC$5,Sheet1!$AE$5,Sheet1!$G$6</definedName>
    <definedName name="QB_FORMULA_1" localSheetId="1" hidden="1">Sheet1!$I$6,Sheet1!$K$6,Sheet1!$M$6,Sheet1!$O$6,Sheet1!$Q$6,Sheet1!$S$6,Sheet1!$U$6,Sheet1!$W$6,Sheet1!$Y$6,Sheet1!$AA$6,Sheet1!$AC$6,Sheet1!$AE$6,Sheet1!$AE$8,Sheet1!$AE$9,Sheet1!$AE$10,Sheet1!$AE$11</definedName>
    <definedName name="QB_FORMULA_10" localSheetId="1" hidden="1">Sheet1!$M$52,Sheet1!$O$52,Sheet1!$Q$52,Sheet1!$S$52,Sheet1!$U$52,Sheet1!$W$52,Sheet1!$Y$52,Sheet1!$AA$52,Sheet1!$AC$52,Sheet1!$AE$52</definedName>
    <definedName name="QB_FORMULA_2" localSheetId="1" hidden="1">Sheet1!$AE$12,Sheet1!$AE$15,Sheet1!$AE$16,Sheet1!$AE$17,Sheet1!#REF!,Sheet1!$AE$18,Sheet1!$AE$19,Sheet1!$G$20,Sheet1!$I$20,Sheet1!$K$20,Sheet1!$M$20,Sheet1!$O$20,Sheet1!$Q$20,Sheet1!$S$20,Sheet1!$U$20,Sheet1!$W$20</definedName>
    <definedName name="QB_FORMULA_3" localSheetId="1" hidden="1">Sheet1!$Y$20,Sheet1!$AA$20,Sheet1!$AC$20,Sheet1!$AE$20,Sheet1!$AE$23,Sheet1!$AE$24,Sheet1!$AE$25,Sheet1!$G$26,Sheet1!$I$26,Sheet1!$K$26,Sheet1!$M$26,Sheet1!$O$26,Sheet1!$Q$26,Sheet1!$S$26,Sheet1!$U$26,Sheet1!$W$26</definedName>
    <definedName name="QB_FORMULA_4" localSheetId="1" hidden="1">Sheet1!$Y$26,Sheet1!$AA$26,Sheet1!$AC$26,Sheet1!$AE$26,Sheet1!$AE$29,Sheet1!$AE$30,Sheet1!$AE$31,Sheet1!$AE$32,Sheet1!$AE$33,Sheet1!$G$34,Sheet1!$I$34,Sheet1!$K$34,Sheet1!$M$34,Sheet1!$O$34,Sheet1!$Q$34,Sheet1!$S$34</definedName>
    <definedName name="QB_FORMULA_5" localSheetId="1" hidden="1">Sheet1!$U$34,Sheet1!$W$34,Sheet1!$Y$34,Sheet1!$AA$34,Sheet1!$AC$34,Sheet1!$AE$34,Sheet1!$AE$36,Sheet1!$AE$38,Sheet1!$AE$39,Sheet1!#REF!,Sheet1!$G$40,Sheet1!$I$40,Sheet1!$K$40,Sheet1!$M$40,Sheet1!$O$40,Sheet1!$Q$40</definedName>
    <definedName name="QB_FORMULA_6" localSheetId="1" hidden="1">Sheet1!$S$40,Sheet1!$U$40,Sheet1!$W$40,Sheet1!$Y$40,Sheet1!$AA$40,Sheet1!$AC$40,Sheet1!$AE$40,Sheet1!$AE$42,Sheet1!$G$44,Sheet1!$I$44,Sheet1!$K$44,Sheet1!$M$44,Sheet1!$O$44,Sheet1!$Q$44,Sheet1!$S$44,Sheet1!$U$44</definedName>
    <definedName name="QB_FORMULA_7" localSheetId="1" hidden="1">Sheet1!$W$44,Sheet1!$Y$44,Sheet1!$AA$44,Sheet1!$AC$44,Sheet1!$AE$44,Sheet1!$G$46,Sheet1!$I$46,Sheet1!$K$46,Sheet1!$M$46,Sheet1!$O$46,Sheet1!$Q$46,Sheet1!$S$46,Sheet1!$U$46,Sheet1!$W$46,Sheet1!$Y$46,Sheet1!$AA$46</definedName>
    <definedName name="QB_FORMULA_8" localSheetId="1" hidden="1">Sheet1!$AC$46,Sheet1!$AE$46,Sheet1!$AE$49,Sheet1!$G$50,Sheet1!$I$50,Sheet1!$K$50,Sheet1!$M$50,Sheet1!$O$50,Sheet1!$Q$50,Sheet1!$S$50,Sheet1!$U$50,Sheet1!$W$50,Sheet1!$Y$50,Sheet1!$AA$50,Sheet1!$AC$50,Sheet1!$AE$50</definedName>
    <definedName name="QB_FORMULA_9" localSheetId="1" hidden="1">Sheet1!$G$51,Sheet1!$I$51,Sheet1!$K$51,Sheet1!$M$51,Sheet1!$O$51,Sheet1!$Q$51,Sheet1!$S$51,Sheet1!$U$51,Sheet1!$W$51,Sheet1!$Y$51,Sheet1!$AA$51,Sheet1!$AC$51,Sheet1!$AE$51,Sheet1!$G$52,Sheet1!$I$52,Sheet1!$K$52</definedName>
    <definedName name="QB_ROW_107240" localSheetId="1" hidden="1">Sheet1!$E$10</definedName>
    <definedName name="QB_ROW_114250" localSheetId="1" hidden="1">Sheet1!$F$19</definedName>
    <definedName name="QB_ROW_117250" localSheetId="1" hidden="1">Sheet1!$F$18</definedName>
    <definedName name="QB_ROW_128240" localSheetId="1" hidden="1">Sheet1!$E$9</definedName>
    <definedName name="QB_ROW_18301" localSheetId="1" hidden="1">Sheet1!$A$52</definedName>
    <definedName name="QB_ROW_19011" localSheetId="1" hidden="1">Sheet1!$B$2</definedName>
    <definedName name="QB_ROW_19311" localSheetId="1" hidden="1">Sheet1!$B$46</definedName>
    <definedName name="QB_ROW_20031" localSheetId="1" hidden="1">Sheet1!$D$3</definedName>
    <definedName name="QB_ROW_20331" localSheetId="1" hidden="1">Sheet1!$D$5</definedName>
    <definedName name="QB_ROW_21031" localSheetId="1" hidden="1">Sheet1!$D$7</definedName>
    <definedName name="QB_ROW_21331" localSheetId="1" hidden="1">Sheet1!$D$44</definedName>
    <definedName name="QB_ROW_22011" localSheetId="1" hidden="1">Sheet1!$B$47</definedName>
    <definedName name="QB_ROW_22311" localSheetId="1" hidden="1">Sheet1!$B$51</definedName>
    <definedName name="QB_ROW_23021" localSheetId="1" hidden="1">Sheet1!$C$48</definedName>
    <definedName name="QB_ROW_23321" localSheetId="1" hidden="1">Sheet1!$C$50</definedName>
    <definedName name="QB_ROW_32240" localSheetId="1" hidden="1">Sheet1!#REF!</definedName>
    <definedName name="QB_ROW_45040" localSheetId="1" hidden="1">Sheet1!$E$14</definedName>
    <definedName name="QB_ROW_45340" localSheetId="1" hidden="1">Sheet1!$E$20</definedName>
    <definedName name="QB_ROW_46250" localSheetId="1" hidden="1">Sheet1!$F$15</definedName>
    <definedName name="QB_ROW_48250" localSheetId="1" hidden="1">Sheet1!$F$16</definedName>
    <definedName name="QB_ROW_49250" localSheetId="1" hidden="1">Sheet1!$F$17</definedName>
    <definedName name="QB_ROW_52250" localSheetId="1" hidden="1">Sheet1!#REF!</definedName>
    <definedName name="QB_ROW_54240" localSheetId="1" hidden="1">Sheet1!$E$8</definedName>
    <definedName name="QB_ROW_55240" localSheetId="1" hidden="1">Sheet1!$E$11</definedName>
    <definedName name="QB_ROW_59040" localSheetId="1" hidden="1">Sheet1!$E$22</definedName>
    <definedName name="QB_ROW_59340" localSheetId="1" hidden="1">Sheet1!$E$26</definedName>
    <definedName name="QB_ROW_60250" localSheetId="1" hidden="1">Sheet1!$F$23</definedName>
    <definedName name="QB_ROW_61250" localSheetId="1" hidden="1">Sheet1!$F$24</definedName>
    <definedName name="QB_ROW_62250" localSheetId="1" hidden="1">Sheet1!$F$25</definedName>
    <definedName name="QB_ROW_63040" localSheetId="1" hidden="1">Sheet1!$E$28</definedName>
    <definedName name="QB_ROW_63340" localSheetId="1" hidden="1">Sheet1!$E$34</definedName>
    <definedName name="QB_ROW_66250" localSheetId="1" hidden="1">Sheet1!$F$29</definedName>
    <definedName name="QB_ROW_68250" localSheetId="1" hidden="1">Sheet1!$F$30</definedName>
    <definedName name="QB_ROW_70250" localSheetId="1" hidden="1">Sheet1!$F$31</definedName>
    <definedName name="QB_ROW_71250" localSheetId="1" hidden="1">Sheet1!$F$32</definedName>
    <definedName name="QB_ROW_72240" localSheetId="1" hidden="1">Sheet1!$E$36</definedName>
    <definedName name="QB_ROW_73040" localSheetId="1" hidden="1">Sheet1!$E$37</definedName>
    <definedName name="QB_ROW_73250" localSheetId="1" hidden="1">Sheet1!#REF!</definedName>
    <definedName name="QB_ROW_73340" localSheetId="1" hidden="1">Sheet1!$E$40</definedName>
    <definedName name="QB_ROW_74250" localSheetId="1" hidden="1">Sheet1!$F$38</definedName>
    <definedName name="QB_ROW_77250" localSheetId="1" hidden="1">Sheet1!$F$39</definedName>
    <definedName name="QB_ROW_81240" localSheetId="1" hidden="1">Sheet1!$E$4</definedName>
    <definedName name="QB_ROW_85230" localSheetId="1" hidden="1">Sheet1!$D$49</definedName>
    <definedName name="QB_ROW_86321" localSheetId="1" hidden="1">Sheet1!$C$6</definedName>
    <definedName name="QB_ROW_90240" localSheetId="1" hidden="1">Sheet1!$E$12</definedName>
    <definedName name="QB_ROW_94250" localSheetId="1" hidden="1">Sheet1!$F$33</definedName>
    <definedName name="QB_ROW_98240" localSheetId="1" hidden="1">Sheet1!$E$42</definedName>
    <definedName name="QBCANSUPPORTUPDATE" localSheetId="1">TRUE</definedName>
    <definedName name="QBCOMPANYFILENAME" localSheetId="1">"C:\Users\Public\Documents\Intuit\QuickBooks\Company Files\woody creek townhome association #1 20180902.qbw"</definedName>
    <definedName name="QBENDDATE" localSheetId="1">20231231</definedName>
    <definedName name="QBHEADERSONSCREEN" localSheetId="1">FALSE</definedName>
    <definedName name="QBMETADATASIZE" localSheetId="1">5917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"5a9b900281714b15a509779f609eea43"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6</definedName>
    <definedName name="QBSTARTDATE" localSheetId="1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K10" i="1" s="1"/>
  <c r="M10" i="1" s="1"/>
  <c r="O10" i="1" s="1"/>
  <c r="I33" i="1"/>
  <c r="I34" i="1" s="1"/>
  <c r="I24" i="1"/>
  <c r="K24" i="1" s="1"/>
  <c r="M24" i="1" s="1"/>
  <c r="I23" i="1"/>
  <c r="I26" i="1" s="1"/>
  <c r="G17" i="1"/>
  <c r="M17" i="1" s="1"/>
  <c r="O17" i="1"/>
  <c r="U17" i="1" s="1"/>
  <c r="AA17" i="1" s="1"/>
  <c r="Q17" i="1"/>
  <c r="W17" i="1" s="1"/>
  <c r="AC17" i="1" s="1"/>
  <c r="G15" i="1"/>
  <c r="I15" i="1" s="1"/>
  <c r="I20" i="1" s="1"/>
  <c r="I12" i="1"/>
  <c r="K12" i="1" s="1"/>
  <c r="M12" i="1" s="1"/>
  <c r="O12" i="1" s="1"/>
  <c r="Q12" i="1" s="1"/>
  <c r="S12" i="1" s="1"/>
  <c r="U12" i="1" s="1"/>
  <c r="W12" i="1" s="1"/>
  <c r="Y12" i="1" s="1"/>
  <c r="AA12" i="1" s="1"/>
  <c r="I11" i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I9" i="1"/>
  <c r="K9" i="1" s="1"/>
  <c r="M9" i="1" s="1"/>
  <c r="O9" i="1" s="1"/>
  <c r="Q9" i="1" s="1"/>
  <c r="S9" i="1" s="1"/>
  <c r="U9" i="1" s="1"/>
  <c r="W9" i="1" s="1"/>
  <c r="Y9" i="1" s="1"/>
  <c r="AA9" i="1" s="1"/>
  <c r="AC9" i="1" s="1"/>
  <c r="AE8" i="1"/>
  <c r="AE16" i="1"/>
  <c r="AE18" i="1"/>
  <c r="AE19" i="1"/>
  <c r="AE25" i="1"/>
  <c r="AE29" i="1"/>
  <c r="AE30" i="1"/>
  <c r="AE31" i="1"/>
  <c r="AE32" i="1"/>
  <c r="AE36" i="1"/>
  <c r="AE38" i="1"/>
  <c r="AE39" i="1"/>
  <c r="AE42" i="1"/>
  <c r="AE49" i="1"/>
  <c r="AE50" i="1" s="1"/>
  <c r="AE51" i="1" s="1"/>
  <c r="G4" i="1"/>
  <c r="AC50" i="1"/>
  <c r="AC51" i="1" s="1"/>
  <c r="AA50" i="1"/>
  <c r="AA51" i="1" s="1"/>
  <c r="Y50" i="1"/>
  <c r="Y51" i="1" s="1"/>
  <c r="W50" i="1"/>
  <c r="W51" i="1" s="1"/>
  <c r="U50" i="1"/>
  <c r="U51" i="1" s="1"/>
  <c r="S50" i="1"/>
  <c r="S51" i="1" s="1"/>
  <c r="Q50" i="1"/>
  <c r="Q51" i="1" s="1"/>
  <c r="O50" i="1"/>
  <c r="O51" i="1" s="1"/>
  <c r="M50" i="1"/>
  <c r="M51" i="1" s="1"/>
  <c r="K50" i="1"/>
  <c r="K51" i="1" s="1"/>
  <c r="I50" i="1"/>
  <c r="I51" i="1" s="1"/>
  <c r="G50" i="1"/>
  <c r="G51" i="1" s="1"/>
  <c r="AC40" i="1"/>
  <c r="AA40" i="1"/>
  <c r="Y40" i="1"/>
  <c r="W40" i="1"/>
  <c r="U40" i="1"/>
  <c r="S40" i="1"/>
  <c r="Q40" i="1"/>
  <c r="O40" i="1"/>
  <c r="M40" i="1"/>
  <c r="K40" i="1"/>
  <c r="I40" i="1"/>
  <c r="G40" i="1"/>
  <c r="G34" i="1"/>
  <c r="G26" i="1"/>
  <c r="Q10" i="1" l="1"/>
  <c r="S10" i="1" s="1"/>
  <c r="U10" i="1" s="1"/>
  <c r="W10" i="1" s="1"/>
  <c r="Y10" i="1" s="1"/>
  <c r="AA10" i="1" s="1"/>
  <c r="AC10" i="1" s="1"/>
  <c r="K33" i="1"/>
  <c r="K34" i="1" s="1"/>
  <c r="K23" i="1"/>
  <c r="M23" i="1" s="1"/>
  <c r="O23" i="1" s="1"/>
  <c r="Q23" i="1" s="1"/>
  <c r="O24" i="1"/>
  <c r="Q24" i="1" s="1"/>
  <c r="S24" i="1" s="1"/>
  <c r="U24" i="1" s="1"/>
  <c r="W24" i="1" s="1"/>
  <c r="Y24" i="1" s="1"/>
  <c r="AA24" i="1" s="1"/>
  <c r="AC24" i="1" s="1"/>
  <c r="AE40" i="1"/>
  <c r="K15" i="1"/>
  <c r="S17" i="1"/>
  <c r="Y17" i="1" s="1"/>
  <c r="G20" i="1"/>
  <c r="G44" i="1" s="1"/>
  <c r="AC12" i="1"/>
  <c r="AE12" i="1" s="1"/>
  <c r="AE11" i="1"/>
  <c r="AE9" i="1"/>
  <c r="I44" i="1"/>
  <c r="I4" i="1"/>
  <c r="G5" i="1"/>
  <c r="G6" i="1" s="1"/>
  <c r="AE10" i="1" l="1"/>
  <c r="M33" i="1"/>
  <c r="O33" i="1" s="1"/>
  <c r="M26" i="1"/>
  <c r="K26" i="1"/>
  <c r="O26" i="1"/>
  <c r="AE17" i="1"/>
  <c r="AE24" i="1"/>
  <c r="Q26" i="1"/>
  <c r="S23" i="1"/>
  <c r="G46" i="1"/>
  <c r="G52" i="1" s="1"/>
  <c r="M15" i="1"/>
  <c r="K20" i="1"/>
  <c r="K44" i="1" s="1"/>
  <c r="K4" i="1"/>
  <c r="I5" i="1"/>
  <c r="I6" i="1" s="1"/>
  <c r="I46" i="1" s="1"/>
  <c r="I52" i="1" s="1"/>
  <c r="M34" i="1" l="1"/>
  <c r="Q33" i="1"/>
  <c r="O34" i="1"/>
  <c r="S26" i="1"/>
  <c r="U23" i="1"/>
  <c r="O15" i="1"/>
  <c r="M20" i="1"/>
  <c r="K5" i="1"/>
  <c r="K6" i="1" s="1"/>
  <c r="K46" i="1" s="1"/>
  <c r="K52" i="1" s="1"/>
  <c r="M4" i="1"/>
  <c r="M44" i="1" l="1"/>
  <c r="Q34" i="1"/>
  <c r="S33" i="1"/>
  <c r="U26" i="1"/>
  <c r="W23" i="1"/>
  <c r="Q15" i="1"/>
  <c r="O20" i="1"/>
  <c r="O44" i="1" s="1"/>
  <c r="O4" i="1"/>
  <c r="M5" i="1"/>
  <c r="M6" i="1" s="1"/>
  <c r="M46" i="1" l="1"/>
  <c r="M52" i="1" s="1"/>
  <c r="S34" i="1"/>
  <c r="U33" i="1"/>
  <c r="W26" i="1"/>
  <c r="Y23" i="1"/>
  <c r="Q20" i="1"/>
  <c r="Q44" i="1" s="1"/>
  <c r="S15" i="1"/>
  <c r="Q4" i="1"/>
  <c r="O5" i="1"/>
  <c r="O6" i="1" s="1"/>
  <c r="O46" i="1" s="1"/>
  <c r="O52" i="1" s="1"/>
  <c r="U34" i="1" l="1"/>
  <c r="W33" i="1"/>
  <c r="AA23" i="1"/>
  <c r="Y26" i="1"/>
  <c r="U15" i="1"/>
  <c r="S20" i="1"/>
  <c r="S44" i="1" s="1"/>
  <c r="Q5" i="1"/>
  <c r="Q6" i="1" s="1"/>
  <c r="Q46" i="1" s="1"/>
  <c r="Q52" i="1" s="1"/>
  <c r="S4" i="1"/>
  <c r="W34" i="1" l="1"/>
  <c r="Y33" i="1"/>
  <c r="AC23" i="1"/>
  <c r="AA26" i="1"/>
  <c r="W15" i="1"/>
  <c r="U20" i="1"/>
  <c r="U44" i="1" s="1"/>
  <c r="S5" i="1"/>
  <c r="S6" i="1" s="1"/>
  <c r="S46" i="1" s="1"/>
  <c r="S52" i="1" s="1"/>
  <c r="U4" i="1"/>
  <c r="Y34" i="1" l="1"/>
  <c r="AA33" i="1"/>
  <c r="AC26" i="1"/>
  <c r="AE23" i="1"/>
  <c r="AE26" i="1" s="1"/>
  <c r="Y15" i="1"/>
  <c r="W20" i="1"/>
  <c r="W44" i="1" s="1"/>
  <c r="U5" i="1"/>
  <c r="U6" i="1" s="1"/>
  <c r="U46" i="1" s="1"/>
  <c r="U52" i="1" s="1"/>
  <c r="W4" i="1"/>
  <c r="AC33" i="1" l="1"/>
  <c r="AA34" i="1"/>
  <c r="AA15" i="1"/>
  <c r="Y20" i="1"/>
  <c r="Y44" i="1" s="1"/>
  <c r="W5" i="1"/>
  <c r="W6" i="1" s="1"/>
  <c r="W46" i="1" s="1"/>
  <c r="W52" i="1" s="1"/>
  <c r="Y4" i="1"/>
  <c r="AC34" i="1" l="1"/>
  <c r="AE33" i="1"/>
  <c r="AE34" i="1" s="1"/>
  <c r="AC15" i="1"/>
  <c r="AA20" i="1"/>
  <c r="AA44" i="1" s="1"/>
  <c r="AA4" i="1"/>
  <c r="Y5" i="1"/>
  <c r="Y6" i="1" s="1"/>
  <c r="Y46" i="1" s="1"/>
  <c r="Y52" i="1" s="1"/>
  <c r="AC20" i="1" l="1"/>
  <c r="AC44" i="1" s="1"/>
  <c r="AE15" i="1"/>
  <c r="AE20" i="1" s="1"/>
  <c r="AE44" i="1" s="1"/>
  <c r="AC4" i="1"/>
  <c r="AA5" i="1"/>
  <c r="AA6" i="1" s="1"/>
  <c r="AA46" i="1" s="1"/>
  <c r="AA52" i="1" s="1"/>
  <c r="AE4" i="1" l="1"/>
  <c r="AE5" i="1" s="1"/>
  <c r="AE6" i="1" s="1"/>
  <c r="AE46" i="1" s="1"/>
  <c r="AE52" i="1" s="1"/>
  <c r="AC5" i="1"/>
  <c r="AC6" i="1" s="1"/>
  <c r="AC46" i="1" s="1"/>
  <c r="AC52" i="1" l="1"/>
</calcChain>
</file>

<file path=xl/sharedStrings.xml><?xml version="1.0" encoding="utf-8"?>
<sst xmlns="http://schemas.openxmlformats.org/spreadsheetml/2006/main" count="57" uniqueCount="57">
  <si>
    <t>TOTAL</t>
  </si>
  <si>
    <t>Ordinary Income/Expense</t>
  </si>
  <si>
    <t>Income</t>
  </si>
  <si>
    <t>4010 · Assessment Revenue</t>
  </si>
  <si>
    <t>Total Income</t>
  </si>
  <si>
    <t>Gross Profit</t>
  </si>
  <si>
    <t>Expense</t>
  </si>
  <si>
    <t>5040 · Prof. Fees - Audit</t>
  </si>
  <si>
    <t>5041 · Bookkeeping</t>
  </si>
  <si>
    <t>5045 · Prof. Fees - Legal</t>
  </si>
  <si>
    <t>5048 · Insurance</t>
  </si>
  <si>
    <t>5070 · Bank Charges</t>
  </si>
  <si>
    <t>5100 · Board Member Reimbursement</t>
  </si>
  <si>
    <t>5125 · Director Fees</t>
  </si>
  <si>
    <t>5152 · Bd Reimbur-Yard Supplies</t>
  </si>
  <si>
    <t>5154 · Bd Reimbur-Postage</t>
  </si>
  <si>
    <t>5165 · Bd Reimbur - Computer/Software</t>
  </si>
  <si>
    <t>5180 · BD Reimbur - Web Site</t>
  </si>
  <si>
    <t>Total 5100 · Board Member Reimbursement</t>
  </si>
  <si>
    <t>5200 · Utilities</t>
  </si>
  <si>
    <t>5201 · Gas/Electric</t>
  </si>
  <si>
    <t>5216 · Trash Removal</t>
  </si>
  <si>
    <t>5220 · Water/Sewer</t>
  </si>
  <si>
    <t>Total 5200 · Utilities</t>
  </si>
  <si>
    <t>5300 · Ground Maintenance</t>
  </si>
  <si>
    <t>5307 · Lawning Mowing</t>
  </si>
  <si>
    <t>5310 · Watering</t>
  </si>
  <si>
    <t>5315 · Tree Trimming/Main</t>
  </si>
  <si>
    <t>5320 · Sprinkler Maintenance</t>
  </si>
  <si>
    <t>5350 · Ground Maintenance</t>
  </si>
  <si>
    <t>Total 5300 · Ground Maintenance</t>
  </si>
  <si>
    <t>5330 · Snow Removal</t>
  </si>
  <si>
    <t>5400 · Building Maintenance</t>
  </si>
  <si>
    <t>5410 · Gutter</t>
  </si>
  <si>
    <t>5440 · Sewer Maintenance</t>
  </si>
  <si>
    <t>Total 5400 · Building Maintenance</t>
  </si>
  <si>
    <t>5600 · Post Office Box</t>
  </si>
  <si>
    <t>Total Expense</t>
  </si>
  <si>
    <t>Net Ordinary Income</t>
  </si>
  <si>
    <t>Other Income/Expense</t>
  </si>
  <si>
    <t>Other Income</t>
  </si>
  <si>
    <t>6020 · RESERVE - Interest Income</t>
  </si>
  <si>
    <t>Total Other Income</t>
  </si>
  <si>
    <t>Net Other Income</t>
  </si>
  <si>
    <t>Net Income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</si>
  <si>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</si>
  <si>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</si>
  <si>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</si>
  <si>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</si>
  <si>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</si>
  <si>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</si>
  <si>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</si>
  <si>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</si>
  <si>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</si>
  <si>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SEP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</si>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</sst>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2" fillId="0" borderId="0" xfId="0" applyNumberFormat="1" applyFont="1" applyBorder="1"/>
  </cellXfs>
  <cellStyles count="2">
    <cellStyle name="Normal" xfId="0" builtinId="0"/>
    <cellStyle name="Normal 2" xfId="1" xr:uid="{10343C92-E30E-4743-B2D2-C0FA4DEBD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73846C2-C20D-4973-BEC3-E74095EF4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9EAD-0581-4321-93D0-DA4B05FE3F95}">
  <dimension ref="B1:C40"/>
  <sheetViews>
    <sheetView showGridLines="0" zoomScale="84" zoomScaleNormal="84" workbookViewId="0"/>
  </sheetViews>
  <sheetFormatPr defaultRowHeight="15" x14ac:dyDescent="0.25"/>
  <cols>
    <col min="1" max="1" width="3" style="13" customWidth="1"/>
    <col min="2" max="2" width="4.140625" style="13" customWidth="1"/>
    <col min="3" max="3" width="54" style="13" customWidth="1"/>
    <col min="4" max="4" width="3.7109375" style="13" customWidth="1"/>
    <col min="5" max="5" width="90.28515625" style="13" customWidth="1"/>
    <col min="6" max="7" width="8.85546875" style="13"/>
    <col min="8" max="8" width="15.42578125" style="13" customWidth="1"/>
    <col min="9" max="9" width="5.140625" style="13" customWidth="1"/>
    <col min="10" max="11" width="8.85546875" style="13"/>
    <col min="12" max="12" width="3" style="13" customWidth="1"/>
    <col min="13" max="15" width="8.85546875" style="13"/>
    <col min="16" max="16" width="7" style="13" customWidth="1"/>
    <col min="17" max="256" width="8.85546875" style="13"/>
    <col min="257" max="257" width="3" style="13" customWidth="1"/>
    <col min="258" max="258" width="4.140625" style="13" customWidth="1"/>
    <col min="259" max="259" width="54" style="13" customWidth="1"/>
    <col min="260" max="260" width="3.7109375" style="13" customWidth="1"/>
    <col min="261" max="261" width="90.28515625" style="13" customWidth="1"/>
    <col min="262" max="263" width="8.85546875" style="13"/>
    <col min="264" max="264" width="15.42578125" style="13" customWidth="1"/>
    <col min="265" max="265" width="5.140625" style="13" customWidth="1"/>
    <col min="266" max="267" width="8.85546875" style="13"/>
    <col min="268" max="268" width="3" style="13" customWidth="1"/>
    <col min="269" max="271" width="8.85546875" style="13"/>
    <col min="272" max="272" width="7" style="13" customWidth="1"/>
    <col min="273" max="512" width="8.85546875" style="13"/>
    <col min="513" max="513" width="3" style="13" customWidth="1"/>
    <col min="514" max="514" width="4.140625" style="13" customWidth="1"/>
    <col min="515" max="515" width="54" style="13" customWidth="1"/>
    <col min="516" max="516" width="3.7109375" style="13" customWidth="1"/>
    <col min="517" max="517" width="90.28515625" style="13" customWidth="1"/>
    <col min="518" max="519" width="8.85546875" style="13"/>
    <col min="520" max="520" width="15.42578125" style="13" customWidth="1"/>
    <col min="521" max="521" width="5.140625" style="13" customWidth="1"/>
    <col min="522" max="523" width="8.85546875" style="13"/>
    <col min="524" max="524" width="3" style="13" customWidth="1"/>
    <col min="525" max="527" width="8.85546875" style="13"/>
    <col min="528" max="528" width="7" style="13" customWidth="1"/>
    <col min="529" max="768" width="8.85546875" style="13"/>
    <col min="769" max="769" width="3" style="13" customWidth="1"/>
    <col min="770" max="770" width="4.140625" style="13" customWidth="1"/>
    <col min="771" max="771" width="54" style="13" customWidth="1"/>
    <col min="772" max="772" width="3.7109375" style="13" customWidth="1"/>
    <col min="773" max="773" width="90.28515625" style="13" customWidth="1"/>
    <col min="774" max="775" width="8.85546875" style="13"/>
    <col min="776" max="776" width="15.42578125" style="13" customWidth="1"/>
    <col min="777" max="777" width="5.140625" style="13" customWidth="1"/>
    <col min="778" max="779" width="8.85546875" style="13"/>
    <col min="780" max="780" width="3" style="13" customWidth="1"/>
    <col min="781" max="783" width="8.85546875" style="13"/>
    <col min="784" max="784" width="7" style="13" customWidth="1"/>
    <col min="785" max="1024" width="8.85546875" style="13"/>
    <col min="1025" max="1025" width="3" style="13" customWidth="1"/>
    <col min="1026" max="1026" width="4.140625" style="13" customWidth="1"/>
    <col min="1027" max="1027" width="54" style="13" customWidth="1"/>
    <col min="1028" max="1028" width="3.7109375" style="13" customWidth="1"/>
    <col min="1029" max="1029" width="90.28515625" style="13" customWidth="1"/>
    <col min="1030" max="1031" width="8.85546875" style="13"/>
    <col min="1032" max="1032" width="15.42578125" style="13" customWidth="1"/>
    <col min="1033" max="1033" width="5.140625" style="13" customWidth="1"/>
    <col min="1034" max="1035" width="8.85546875" style="13"/>
    <col min="1036" max="1036" width="3" style="13" customWidth="1"/>
    <col min="1037" max="1039" width="8.85546875" style="13"/>
    <col min="1040" max="1040" width="7" style="13" customWidth="1"/>
    <col min="1041" max="1280" width="8.85546875" style="13"/>
    <col min="1281" max="1281" width="3" style="13" customWidth="1"/>
    <col min="1282" max="1282" width="4.140625" style="13" customWidth="1"/>
    <col min="1283" max="1283" width="54" style="13" customWidth="1"/>
    <col min="1284" max="1284" width="3.7109375" style="13" customWidth="1"/>
    <col min="1285" max="1285" width="90.28515625" style="13" customWidth="1"/>
    <col min="1286" max="1287" width="8.85546875" style="13"/>
    <col min="1288" max="1288" width="15.42578125" style="13" customWidth="1"/>
    <col min="1289" max="1289" width="5.140625" style="13" customWidth="1"/>
    <col min="1290" max="1291" width="8.85546875" style="13"/>
    <col min="1292" max="1292" width="3" style="13" customWidth="1"/>
    <col min="1293" max="1295" width="8.85546875" style="13"/>
    <col min="1296" max="1296" width="7" style="13" customWidth="1"/>
    <col min="1297" max="1536" width="8.85546875" style="13"/>
    <col min="1537" max="1537" width="3" style="13" customWidth="1"/>
    <col min="1538" max="1538" width="4.140625" style="13" customWidth="1"/>
    <col min="1539" max="1539" width="54" style="13" customWidth="1"/>
    <col min="1540" max="1540" width="3.7109375" style="13" customWidth="1"/>
    <col min="1541" max="1541" width="90.28515625" style="13" customWidth="1"/>
    <col min="1542" max="1543" width="8.85546875" style="13"/>
    <col min="1544" max="1544" width="15.42578125" style="13" customWidth="1"/>
    <col min="1545" max="1545" width="5.140625" style="13" customWidth="1"/>
    <col min="1546" max="1547" width="8.85546875" style="13"/>
    <col min="1548" max="1548" width="3" style="13" customWidth="1"/>
    <col min="1549" max="1551" width="8.85546875" style="13"/>
    <col min="1552" max="1552" width="7" style="13" customWidth="1"/>
    <col min="1553" max="1792" width="8.85546875" style="13"/>
    <col min="1793" max="1793" width="3" style="13" customWidth="1"/>
    <col min="1794" max="1794" width="4.140625" style="13" customWidth="1"/>
    <col min="1795" max="1795" width="54" style="13" customWidth="1"/>
    <col min="1796" max="1796" width="3.7109375" style="13" customWidth="1"/>
    <col min="1797" max="1797" width="90.28515625" style="13" customWidth="1"/>
    <col min="1798" max="1799" width="8.85546875" style="13"/>
    <col min="1800" max="1800" width="15.42578125" style="13" customWidth="1"/>
    <col min="1801" max="1801" width="5.140625" style="13" customWidth="1"/>
    <col min="1802" max="1803" width="8.85546875" style="13"/>
    <col min="1804" max="1804" width="3" style="13" customWidth="1"/>
    <col min="1805" max="1807" width="8.85546875" style="13"/>
    <col min="1808" max="1808" width="7" style="13" customWidth="1"/>
    <col min="1809" max="2048" width="8.85546875" style="13"/>
    <col min="2049" max="2049" width="3" style="13" customWidth="1"/>
    <col min="2050" max="2050" width="4.140625" style="13" customWidth="1"/>
    <col min="2051" max="2051" width="54" style="13" customWidth="1"/>
    <col min="2052" max="2052" width="3.7109375" style="13" customWidth="1"/>
    <col min="2053" max="2053" width="90.28515625" style="13" customWidth="1"/>
    <col min="2054" max="2055" width="8.85546875" style="13"/>
    <col min="2056" max="2056" width="15.42578125" style="13" customWidth="1"/>
    <col min="2057" max="2057" width="5.140625" style="13" customWidth="1"/>
    <col min="2058" max="2059" width="8.85546875" style="13"/>
    <col min="2060" max="2060" width="3" style="13" customWidth="1"/>
    <col min="2061" max="2063" width="8.85546875" style="13"/>
    <col min="2064" max="2064" width="7" style="13" customWidth="1"/>
    <col min="2065" max="2304" width="8.85546875" style="13"/>
    <col min="2305" max="2305" width="3" style="13" customWidth="1"/>
    <col min="2306" max="2306" width="4.140625" style="13" customWidth="1"/>
    <col min="2307" max="2307" width="54" style="13" customWidth="1"/>
    <col min="2308" max="2308" width="3.7109375" style="13" customWidth="1"/>
    <col min="2309" max="2309" width="90.28515625" style="13" customWidth="1"/>
    <col min="2310" max="2311" width="8.85546875" style="13"/>
    <col min="2312" max="2312" width="15.42578125" style="13" customWidth="1"/>
    <col min="2313" max="2313" width="5.140625" style="13" customWidth="1"/>
    <col min="2314" max="2315" width="8.85546875" style="13"/>
    <col min="2316" max="2316" width="3" style="13" customWidth="1"/>
    <col min="2317" max="2319" width="8.85546875" style="13"/>
    <col min="2320" max="2320" width="7" style="13" customWidth="1"/>
    <col min="2321" max="2560" width="8.85546875" style="13"/>
    <col min="2561" max="2561" width="3" style="13" customWidth="1"/>
    <col min="2562" max="2562" width="4.140625" style="13" customWidth="1"/>
    <col min="2563" max="2563" width="54" style="13" customWidth="1"/>
    <col min="2564" max="2564" width="3.7109375" style="13" customWidth="1"/>
    <col min="2565" max="2565" width="90.28515625" style="13" customWidth="1"/>
    <col min="2566" max="2567" width="8.85546875" style="13"/>
    <col min="2568" max="2568" width="15.42578125" style="13" customWidth="1"/>
    <col min="2569" max="2569" width="5.140625" style="13" customWidth="1"/>
    <col min="2570" max="2571" width="8.85546875" style="13"/>
    <col min="2572" max="2572" width="3" style="13" customWidth="1"/>
    <col min="2573" max="2575" width="8.85546875" style="13"/>
    <col min="2576" max="2576" width="7" style="13" customWidth="1"/>
    <col min="2577" max="2816" width="8.85546875" style="13"/>
    <col min="2817" max="2817" width="3" style="13" customWidth="1"/>
    <col min="2818" max="2818" width="4.140625" style="13" customWidth="1"/>
    <col min="2819" max="2819" width="54" style="13" customWidth="1"/>
    <col min="2820" max="2820" width="3.7109375" style="13" customWidth="1"/>
    <col min="2821" max="2821" width="90.28515625" style="13" customWidth="1"/>
    <col min="2822" max="2823" width="8.85546875" style="13"/>
    <col min="2824" max="2824" width="15.42578125" style="13" customWidth="1"/>
    <col min="2825" max="2825" width="5.140625" style="13" customWidth="1"/>
    <col min="2826" max="2827" width="8.85546875" style="13"/>
    <col min="2828" max="2828" width="3" style="13" customWidth="1"/>
    <col min="2829" max="2831" width="8.85546875" style="13"/>
    <col min="2832" max="2832" width="7" style="13" customWidth="1"/>
    <col min="2833" max="3072" width="8.85546875" style="13"/>
    <col min="3073" max="3073" width="3" style="13" customWidth="1"/>
    <col min="3074" max="3074" width="4.140625" style="13" customWidth="1"/>
    <col min="3075" max="3075" width="54" style="13" customWidth="1"/>
    <col min="3076" max="3076" width="3.7109375" style="13" customWidth="1"/>
    <col min="3077" max="3077" width="90.28515625" style="13" customWidth="1"/>
    <col min="3078" max="3079" width="8.85546875" style="13"/>
    <col min="3080" max="3080" width="15.42578125" style="13" customWidth="1"/>
    <col min="3081" max="3081" width="5.140625" style="13" customWidth="1"/>
    <col min="3082" max="3083" width="8.85546875" style="13"/>
    <col min="3084" max="3084" width="3" style="13" customWidth="1"/>
    <col min="3085" max="3087" width="8.85546875" style="13"/>
    <col min="3088" max="3088" width="7" style="13" customWidth="1"/>
    <col min="3089" max="3328" width="8.85546875" style="13"/>
    <col min="3329" max="3329" width="3" style="13" customWidth="1"/>
    <col min="3330" max="3330" width="4.140625" style="13" customWidth="1"/>
    <col min="3331" max="3331" width="54" style="13" customWidth="1"/>
    <col min="3332" max="3332" width="3.7109375" style="13" customWidth="1"/>
    <col min="3333" max="3333" width="90.28515625" style="13" customWidth="1"/>
    <col min="3334" max="3335" width="8.85546875" style="13"/>
    <col min="3336" max="3336" width="15.42578125" style="13" customWidth="1"/>
    <col min="3337" max="3337" width="5.140625" style="13" customWidth="1"/>
    <col min="3338" max="3339" width="8.85546875" style="13"/>
    <col min="3340" max="3340" width="3" style="13" customWidth="1"/>
    <col min="3341" max="3343" width="8.85546875" style="13"/>
    <col min="3344" max="3344" width="7" style="13" customWidth="1"/>
    <col min="3345" max="3584" width="8.85546875" style="13"/>
    <col min="3585" max="3585" width="3" style="13" customWidth="1"/>
    <col min="3586" max="3586" width="4.140625" style="13" customWidth="1"/>
    <col min="3587" max="3587" width="54" style="13" customWidth="1"/>
    <col min="3588" max="3588" width="3.7109375" style="13" customWidth="1"/>
    <col min="3589" max="3589" width="90.28515625" style="13" customWidth="1"/>
    <col min="3590" max="3591" width="8.85546875" style="13"/>
    <col min="3592" max="3592" width="15.42578125" style="13" customWidth="1"/>
    <col min="3593" max="3593" width="5.140625" style="13" customWidth="1"/>
    <col min="3594" max="3595" width="8.85546875" style="13"/>
    <col min="3596" max="3596" width="3" style="13" customWidth="1"/>
    <col min="3597" max="3599" width="8.85546875" style="13"/>
    <col min="3600" max="3600" width="7" style="13" customWidth="1"/>
    <col min="3601" max="3840" width="8.85546875" style="13"/>
    <col min="3841" max="3841" width="3" style="13" customWidth="1"/>
    <col min="3842" max="3842" width="4.140625" style="13" customWidth="1"/>
    <col min="3843" max="3843" width="54" style="13" customWidth="1"/>
    <col min="3844" max="3844" width="3.7109375" style="13" customWidth="1"/>
    <col min="3845" max="3845" width="90.28515625" style="13" customWidth="1"/>
    <col min="3846" max="3847" width="8.85546875" style="13"/>
    <col min="3848" max="3848" width="15.42578125" style="13" customWidth="1"/>
    <col min="3849" max="3849" width="5.140625" style="13" customWidth="1"/>
    <col min="3850" max="3851" width="8.85546875" style="13"/>
    <col min="3852" max="3852" width="3" style="13" customWidth="1"/>
    <col min="3853" max="3855" width="8.85546875" style="13"/>
    <col min="3856" max="3856" width="7" style="13" customWidth="1"/>
    <col min="3857" max="4096" width="8.85546875" style="13"/>
    <col min="4097" max="4097" width="3" style="13" customWidth="1"/>
    <col min="4098" max="4098" width="4.140625" style="13" customWidth="1"/>
    <col min="4099" max="4099" width="54" style="13" customWidth="1"/>
    <col min="4100" max="4100" width="3.7109375" style="13" customWidth="1"/>
    <col min="4101" max="4101" width="90.28515625" style="13" customWidth="1"/>
    <col min="4102" max="4103" width="8.85546875" style="13"/>
    <col min="4104" max="4104" width="15.42578125" style="13" customWidth="1"/>
    <col min="4105" max="4105" width="5.140625" style="13" customWidth="1"/>
    <col min="4106" max="4107" width="8.85546875" style="13"/>
    <col min="4108" max="4108" width="3" style="13" customWidth="1"/>
    <col min="4109" max="4111" width="8.85546875" style="13"/>
    <col min="4112" max="4112" width="7" style="13" customWidth="1"/>
    <col min="4113" max="4352" width="8.85546875" style="13"/>
    <col min="4353" max="4353" width="3" style="13" customWidth="1"/>
    <col min="4354" max="4354" width="4.140625" style="13" customWidth="1"/>
    <col min="4355" max="4355" width="54" style="13" customWidth="1"/>
    <col min="4356" max="4356" width="3.7109375" style="13" customWidth="1"/>
    <col min="4357" max="4357" width="90.28515625" style="13" customWidth="1"/>
    <col min="4358" max="4359" width="8.85546875" style="13"/>
    <col min="4360" max="4360" width="15.42578125" style="13" customWidth="1"/>
    <col min="4361" max="4361" width="5.140625" style="13" customWidth="1"/>
    <col min="4362" max="4363" width="8.85546875" style="13"/>
    <col min="4364" max="4364" width="3" style="13" customWidth="1"/>
    <col min="4365" max="4367" width="8.85546875" style="13"/>
    <col min="4368" max="4368" width="7" style="13" customWidth="1"/>
    <col min="4369" max="4608" width="8.85546875" style="13"/>
    <col min="4609" max="4609" width="3" style="13" customWidth="1"/>
    <col min="4610" max="4610" width="4.140625" style="13" customWidth="1"/>
    <col min="4611" max="4611" width="54" style="13" customWidth="1"/>
    <col min="4612" max="4612" width="3.7109375" style="13" customWidth="1"/>
    <col min="4613" max="4613" width="90.28515625" style="13" customWidth="1"/>
    <col min="4614" max="4615" width="8.85546875" style="13"/>
    <col min="4616" max="4616" width="15.42578125" style="13" customWidth="1"/>
    <col min="4617" max="4617" width="5.140625" style="13" customWidth="1"/>
    <col min="4618" max="4619" width="8.85546875" style="13"/>
    <col min="4620" max="4620" width="3" style="13" customWidth="1"/>
    <col min="4621" max="4623" width="8.85546875" style="13"/>
    <col min="4624" max="4624" width="7" style="13" customWidth="1"/>
    <col min="4625" max="4864" width="8.85546875" style="13"/>
    <col min="4865" max="4865" width="3" style="13" customWidth="1"/>
    <col min="4866" max="4866" width="4.140625" style="13" customWidth="1"/>
    <col min="4867" max="4867" width="54" style="13" customWidth="1"/>
    <col min="4868" max="4868" width="3.7109375" style="13" customWidth="1"/>
    <col min="4869" max="4869" width="90.28515625" style="13" customWidth="1"/>
    <col min="4870" max="4871" width="8.85546875" style="13"/>
    <col min="4872" max="4872" width="15.42578125" style="13" customWidth="1"/>
    <col min="4873" max="4873" width="5.140625" style="13" customWidth="1"/>
    <col min="4874" max="4875" width="8.85546875" style="13"/>
    <col min="4876" max="4876" width="3" style="13" customWidth="1"/>
    <col min="4877" max="4879" width="8.85546875" style="13"/>
    <col min="4880" max="4880" width="7" style="13" customWidth="1"/>
    <col min="4881" max="5120" width="8.85546875" style="13"/>
    <col min="5121" max="5121" width="3" style="13" customWidth="1"/>
    <col min="5122" max="5122" width="4.140625" style="13" customWidth="1"/>
    <col min="5123" max="5123" width="54" style="13" customWidth="1"/>
    <col min="5124" max="5124" width="3.7109375" style="13" customWidth="1"/>
    <col min="5125" max="5125" width="90.28515625" style="13" customWidth="1"/>
    <col min="5126" max="5127" width="8.85546875" style="13"/>
    <col min="5128" max="5128" width="15.42578125" style="13" customWidth="1"/>
    <col min="5129" max="5129" width="5.140625" style="13" customWidth="1"/>
    <col min="5130" max="5131" width="8.85546875" style="13"/>
    <col min="5132" max="5132" width="3" style="13" customWidth="1"/>
    <col min="5133" max="5135" width="8.85546875" style="13"/>
    <col min="5136" max="5136" width="7" style="13" customWidth="1"/>
    <col min="5137" max="5376" width="8.85546875" style="13"/>
    <col min="5377" max="5377" width="3" style="13" customWidth="1"/>
    <col min="5378" max="5378" width="4.140625" style="13" customWidth="1"/>
    <col min="5379" max="5379" width="54" style="13" customWidth="1"/>
    <col min="5380" max="5380" width="3.7109375" style="13" customWidth="1"/>
    <col min="5381" max="5381" width="90.28515625" style="13" customWidth="1"/>
    <col min="5382" max="5383" width="8.85546875" style="13"/>
    <col min="5384" max="5384" width="15.42578125" style="13" customWidth="1"/>
    <col min="5385" max="5385" width="5.140625" style="13" customWidth="1"/>
    <col min="5386" max="5387" width="8.85546875" style="13"/>
    <col min="5388" max="5388" width="3" style="13" customWidth="1"/>
    <col min="5389" max="5391" width="8.85546875" style="13"/>
    <col min="5392" max="5392" width="7" style="13" customWidth="1"/>
    <col min="5393" max="5632" width="8.85546875" style="13"/>
    <col min="5633" max="5633" width="3" style="13" customWidth="1"/>
    <col min="5634" max="5634" width="4.140625" style="13" customWidth="1"/>
    <col min="5635" max="5635" width="54" style="13" customWidth="1"/>
    <col min="5636" max="5636" width="3.7109375" style="13" customWidth="1"/>
    <col min="5637" max="5637" width="90.28515625" style="13" customWidth="1"/>
    <col min="5638" max="5639" width="8.85546875" style="13"/>
    <col min="5640" max="5640" width="15.42578125" style="13" customWidth="1"/>
    <col min="5641" max="5641" width="5.140625" style="13" customWidth="1"/>
    <col min="5642" max="5643" width="8.85546875" style="13"/>
    <col min="5644" max="5644" width="3" style="13" customWidth="1"/>
    <col min="5645" max="5647" width="8.85546875" style="13"/>
    <col min="5648" max="5648" width="7" style="13" customWidth="1"/>
    <col min="5649" max="5888" width="8.85546875" style="13"/>
    <col min="5889" max="5889" width="3" style="13" customWidth="1"/>
    <col min="5890" max="5890" width="4.140625" style="13" customWidth="1"/>
    <col min="5891" max="5891" width="54" style="13" customWidth="1"/>
    <col min="5892" max="5892" width="3.7109375" style="13" customWidth="1"/>
    <col min="5893" max="5893" width="90.28515625" style="13" customWidth="1"/>
    <col min="5894" max="5895" width="8.85546875" style="13"/>
    <col min="5896" max="5896" width="15.42578125" style="13" customWidth="1"/>
    <col min="5897" max="5897" width="5.140625" style="13" customWidth="1"/>
    <col min="5898" max="5899" width="8.85546875" style="13"/>
    <col min="5900" max="5900" width="3" style="13" customWidth="1"/>
    <col min="5901" max="5903" width="8.85546875" style="13"/>
    <col min="5904" max="5904" width="7" style="13" customWidth="1"/>
    <col min="5905" max="6144" width="8.85546875" style="13"/>
    <col min="6145" max="6145" width="3" style="13" customWidth="1"/>
    <col min="6146" max="6146" width="4.140625" style="13" customWidth="1"/>
    <col min="6147" max="6147" width="54" style="13" customWidth="1"/>
    <col min="6148" max="6148" width="3.7109375" style="13" customWidth="1"/>
    <col min="6149" max="6149" width="90.28515625" style="13" customWidth="1"/>
    <col min="6150" max="6151" width="8.85546875" style="13"/>
    <col min="6152" max="6152" width="15.42578125" style="13" customWidth="1"/>
    <col min="6153" max="6153" width="5.140625" style="13" customWidth="1"/>
    <col min="6154" max="6155" width="8.85546875" style="13"/>
    <col min="6156" max="6156" width="3" style="13" customWidth="1"/>
    <col min="6157" max="6159" width="8.85546875" style="13"/>
    <col min="6160" max="6160" width="7" style="13" customWidth="1"/>
    <col min="6161" max="6400" width="8.85546875" style="13"/>
    <col min="6401" max="6401" width="3" style="13" customWidth="1"/>
    <col min="6402" max="6402" width="4.140625" style="13" customWidth="1"/>
    <col min="6403" max="6403" width="54" style="13" customWidth="1"/>
    <col min="6404" max="6404" width="3.7109375" style="13" customWidth="1"/>
    <col min="6405" max="6405" width="90.28515625" style="13" customWidth="1"/>
    <col min="6406" max="6407" width="8.85546875" style="13"/>
    <col min="6408" max="6408" width="15.42578125" style="13" customWidth="1"/>
    <col min="6409" max="6409" width="5.140625" style="13" customWidth="1"/>
    <col min="6410" max="6411" width="8.85546875" style="13"/>
    <col min="6412" max="6412" width="3" style="13" customWidth="1"/>
    <col min="6413" max="6415" width="8.85546875" style="13"/>
    <col min="6416" max="6416" width="7" style="13" customWidth="1"/>
    <col min="6417" max="6656" width="8.85546875" style="13"/>
    <col min="6657" max="6657" width="3" style="13" customWidth="1"/>
    <col min="6658" max="6658" width="4.140625" style="13" customWidth="1"/>
    <col min="6659" max="6659" width="54" style="13" customWidth="1"/>
    <col min="6660" max="6660" width="3.7109375" style="13" customWidth="1"/>
    <col min="6661" max="6661" width="90.28515625" style="13" customWidth="1"/>
    <col min="6662" max="6663" width="8.85546875" style="13"/>
    <col min="6664" max="6664" width="15.42578125" style="13" customWidth="1"/>
    <col min="6665" max="6665" width="5.140625" style="13" customWidth="1"/>
    <col min="6666" max="6667" width="8.85546875" style="13"/>
    <col min="6668" max="6668" width="3" style="13" customWidth="1"/>
    <col min="6669" max="6671" width="8.85546875" style="13"/>
    <col min="6672" max="6672" width="7" style="13" customWidth="1"/>
    <col min="6673" max="6912" width="8.85546875" style="13"/>
    <col min="6913" max="6913" width="3" style="13" customWidth="1"/>
    <col min="6914" max="6914" width="4.140625" style="13" customWidth="1"/>
    <col min="6915" max="6915" width="54" style="13" customWidth="1"/>
    <col min="6916" max="6916" width="3.7109375" style="13" customWidth="1"/>
    <col min="6917" max="6917" width="90.28515625" style="13" customWidth="1"/>
    <col min="6918" max="6919" width="8.85546875" style="13"/>
    <col min="6920" max="6920" width="15.42578125" style="13" customWidth="1"/>
    <col min="6921" max="6921" width="5.140625" style="13" customWidth="1"/>
    <col min="6922" max="6923" width="8.85546875" style="13"/>
    <col min="6924" max="6924" width="3" style="13" customWidth="1"/>
    <col min="6925" max="6927" width="8.85546875" style="13"/>
    <col min="6928" max="6928" width="7" style="13" customWidth="1"/>
    <col min="6929" max="7168" width="8.85546875" style="13"/>
    <col min="7169" max="7169" width="3" style="13" customWidth="1"/>
    <col min="7170" max="7170" width="4.140625" style="13" customWidth="1"/>
    <col min="7171" max="7171" width="54" style="13" customWidth="1"/>
    <col min="7172" max="7172" width="3.7109375" style="13" customWidth="1"/>
    <col min="7173" max="7173" width="90.28515625" style="13" customWidth="1"/>
    <col min="7174" max="7175" width="8.85546875" style="13"/>
    <col min="7176" max="7176" width="15.42578125" style="13" customWidth="1"/>
    <col min="7177" max="7177" width="5.140625" style="13" customWidth="1"/>
    <col min="7178" max="7179" width="8.85546875" style="13"/>
    <col min="7180" max="7180" width="3" style="13" customWidth="1"/>
    <col min="7181" max="7183" width="8.85546875" style="13"/>
    <col min="7184" max="7184" width="7" style="13" customWidth="1"/>
    <col min="7185" max="7424" width="8.85546875" style="13"/>
    <col min="7425" max="7425" width="3" style="13" customWidth="1"/>
    <col min="7426" max="7426" width="4.140625" style="13" customWidth="1"/>
    <col min="7427" max="7427" width="54" style="13" customWidth="1"/>
    <col min="7428" max="7428" width="3.7109375" style="13" customWidth="1"/>
    <col min="7429" max="7429" width="90.28515625" style="13" customWidth="1"/>
    <col min="7430" max="7431" width="8.85546875" style="13"/>
    <col min="7432" max="7432" width="15.42578125" style="13" customWidth="1"/>
    <col min="7433" max="7433" width="5.140625" style="13" customWidth="1"/>
    <col min="7434" max="7435" width="8.85546875" style="13"/>
    <col min="7436" max="7436" width="3" style="13" customWidth="1"/>
    <col min="7437" max="7439" width="8.85546875" style="13"/>
    <col min="7440" max="7440" width="7" style="13" customWidth="1"/>
    <col min="7441" max="7680" width="8.85546875" style="13"/>
    <col min="7681" max="7681" width="3" style="13" customWidth="1"/>
    <col min="7682" max="7682" width="4.140625" style="13" customWidth="1"/>
    <col min="7683" max="7683" width="54" style="13" customWidth="1"/>
    <col min="7684" max="7684" width="3.7109375" style="13" customWidth="1"/>
    <col min="7685" max="7685" width="90.28515625" style="13" customWidth="1"/>
    <col min="7686" max="7687" width="8.85546875" style="13"/>
    <col min="7688" max="7688" width="15.42578125" style="13" customWidth="1"/>
    <col min="7689" max="7689" width="5.140625" style="13" customWidth="1"/>
    <col min="7690" max="7691" width="8.85546875" style="13"/>
    <col min="7692" max="7692" width="3" style="13" customWidth="1"/>
    <col min="7693" max="7695" width="8.85546875" style="13"/>
    <col min="7696" max="7696" width="7" style="13" customWidth="1"/>
    <col min="7697" max="7936" width="8.85546875" style="13"/>
    <col min="7937" max="7937" width="3" style="13" customWidth="1"/>
    <col min="7938" max="7938" width="4.140625" style="13" customWidth="1"/>
    <col min="7939" max="7939" width="54" style="13" customWidth="1"/>
    <col min="7940" max="7940" width="3.7109375" style="13" customWidth="1"/>
    <col min="7941" max="7941" width="90.28515625" style="13" customWidth="1"/>
    <col min="7942" max="7943" width="8.85546875" style="13"/>
    <col min="7944" max="7944" width="15.42578125" style="13" customWidth="1"/>
    <col min="7945" max="7945" width="5.140625" style="13" customWidth="1"/>
    <col min="7946" max="7947" width="8.85546875" style="13"/>
    <col min="7948" max="7948" width="3" style="13" customWidth="1"/>
    <col min="7949" max="7951" width="8.85546875" style="13"/>
    <col min="7952" max="7952" width="7" style="13" customWidth="1"/>
    <col min="7953" max="8192" width="8.85546875" style="13"/>
    <col min="8193" max="8193" width="3" style="13" customWidth="1"/>
    <col min="8194" max="8194" width="4.140625" style="13" customWidth="1"/>
    <col min="8195" max="8195" width="54" style="13" customWidth="1"/>
    <col min="8196" max="8196" width="3.7109375" style="13" customWidth="1"/>
    <col min="8197" max="8197" width="90.28515625" style="13" customWidth="1"/>
    <col min="8198" max="8199" width="8.85546875" style="13"/>
    <col min="8200" max="8200" width="15.42578125" style="13" customWidth="1"/>
    <col min="8201" max="8201" width="5.140625" style="13" customWidth="1"/>
    <col min="8202" max="8203" width="8.85546875" style="13"/>
    <col min="8204" max="8204" width="3" style="13" customWidth="1"/>
    <col min="8205" max="8207" width="8.85546875" style="13"/>
    <col min="8208" max="8208" width="7" style="13" customWidth="1"/>
    <col min="8209" max="8448" width="8.85546875" style="13"/>
    <col min="8449" max="8449" width="3" style="13" customWidth="1"/>
    <col min="8450" max="8450" width="4.140625" style="13" customWidth="1"/>
    <col min="8451" max="8451" width="54" style="13" customWidth="1"/>
    <col min="8452" max="8452" width="3.7109375" style="13" customWidth="1"/>
    <col min="8453" max="8453" width="90.28515625" style="13" customWidth="1"/>
    <col min="8454" max="8455" width="8.85546875" style="13"/>
    <col min="8456" max="8456" width="15.42578125" style="13" customWidth="1"/>
    <col min="8457" max="8457" width="5.140625" style="13" customWidth="1"/>
    <col min="8458" max="8459" width="8.85546875" style="13"/>
    <col min="8460" max="8460" width="3" style="13" customWidth="1"/>
    <col min="8461" max="8463" width="8.85546875" style="13"/>
    <col min="8464" max="8464" width="7" style="13" customWidth="1"/>
    <col min="8465" max="8704" width="8.85546875" style="13"/>
    <col min="8705" max="8705" width="3" style="13" customWidth="1"/>
    <col min="8706" max="8706" width="4.140625" style="13" customWidth="1"/>
    <col min="8707" max="8707" width="54" style="13" customWidth="1"/>
    <col min="8708" max="8708" width="3.7109375" style="13" customWidth="1"/>
    <col min="8709" max="8709" width="90.28515625" style="13" customWidth="1"/>
    <col min="8710" max="8711" width="8.85546875" style="13"/>
    <col min="8712" max="8712" width="15.42578125" style="13" customWidth="1"/>
    <col min="8713" max="8713" width="5.140625" style="13" customWidth="1"/>
    <col min="8714" max="8715" width="8.85546875" style="13"/>
    <col min="8716" max="8716" width="3" style="13" customWidth="1"/>
    <col min="8717" max="8719" width="8.85546875" style="13"/>
    <col min="8720" max="8720" width="7" style="13" customWidth="1"/>
    <col min="8721" max="8960" width="8.85546875" style="13"/>
    <col min="8961" max="8961" width="3" style="13" customWidth="1"/>
    <col min="8962" max="8962" width="4.140625" style="13" customWidth="1"/>
    <col min="8963" max="8963" width="54" style="13" customWidth="1"/>
    <col min="8964" max="8964" width="3.7109375" style="13" customWidth="1"/>
    <col min="8965" max="8965" width="90.28515625" style="13" customWidth="1"/>
    <col min="8966" max="8967" width="8.85546875" style="13"/>
    <col min="8968" max="8968" width="15.42578125" style="13" customWidth="1"/>
    <col min="8969" max="8969" width="5.140625" style="13" customWidth="1"/>
    <col min="8970" max="8971" width="8.85546875" style="13"/>
    <col min="8972" max="8972" width="3" style="13" customWidth="1"/>
    <col min="8973" max="8975" width="8.85546875" style="13"/>
    <col min="8976" max="8976" width="7" style="13" customWidth="1"/>
    <col min="8977" max="9216" width="8.85546875" style="13"/>
    <col min="9217" max="9217" width="3" style="13" customWidth="1"/>
    <col min="9218" max="9218" width="4.140625" style="13" customWidth="1"/>
    <col min="9219" max="9219" width="54" style="13" customWidth="1"/>
    <col min="9220" max="9220" width="3.7109375" style="13" customWidth="1"/>
    <col min="9221" max="9221" width="90.28515625" style="13" customWidth="1"/>
    <col min="9222" max="9223" width="8.85546875" style="13"/>
    <col min="9224" max="9224" width="15.42578125" style="13" customWidth="1"/>
    <col min="9225" max="9225" width="5.140625" style="13" customWidth="1"/>
    <col min="9226" max="9227" width="8.85546875" style="13"/>
    <col min="9228" max="9228" width="3" style="13" customWidth="1"/>
    <col min="9229" max="9231" width="8.85546875" style="13"/>
    <col min="9232" max="9232" width="7" style="13" customWidth="1"/>
    <col min="9233" max="9472" width="8.85546875" style="13"/>
    <col min="9473" max="9473" width="3" style="13" customWidth="1"/>
    <col min="9474" max="9474" width="4.140625" style="13" customWidth="1"/>
    <col min="9475" max="9475" width="54" style="13" customWidth="1"/>
    <col min="9476" max="9476" width="3.7109375" style="13" customWidth="1"/>
    <col min="9477" max="9477" width="90.28515625" style="13" customWidth="1"/>
    <col min="9478" max="9479" width="8.85546875" style="13"/>
    <col min="9480" max="9480" width="15.42578125" style="13" customWidth="1"/>
    <col min="9481" max="9481" width="5.140625" style="13" customWidth="1"/>
    <col min="9482" max="9483" width="8.85546875" style="13"/>
    <col min="9484" max="9484" width="3" style="13" customWidth="1"/>
    <col min="9485" max="9487" width="8.85546875" style="13"/>
    <col min="9488" max="9488" width="7" style="13" customWidth="1"/>
    <col min="9489" max="9728" width="8.85546875" style="13"/>
    <col min="9729" max="9729" width="3" style="13" customWidth="1"/>
    <col min="9730" max="9730" width="4.140625" style="13" customWidth="1"/>
    <col min="9731" max="9731" width="54" style="13" customWidth="1"/>
    <col min="9732" max="9732" width="3.7109375" style="13" customWidth="1"/>
    <col min="9733" max="9733" width="90.28515625" style="13" customWidth="1"/>
    <col min="9734" max="9735" width="8.85546875" style="13"/>
    <col min="9736" max="9736" width="15.42578125" style="13" customWidth="1"/>
    <col min="9737" max="9737" width="5.140625" style="13" customWidth="1"/>
    <col min="9738" max="9739" width="8.85546875" style="13"/>
    <col min="9740" max="9740" width="3" style="13" customWidth="1"/>
    <col min="9741" max="9743" width="8.85546875" style="13"/>
    <col min="9744" max="9744" width="7" style="13" customWidth="1"/>
    <col min="9745" max="9984" width="8.85546875" style="13"/>
    <col min="9985" max="9985" width="3" style="13" customWidth="1"/>
    <col min="9986" max="9986" width="4.140625" style="13" customWidth="1"/>
    <col min="9987" max="9987" width="54" style="13" customWidth="1"/>
    <col min="9988" max="9988" width="3.7109375" style="13" customWidth="1"/>
    <col min="9989" max="9989" width="90.28515625" style="13" customWidth="1"/>
    <col min="9990" max="9991" width="8.85546875" style="13"/>
    <col min="9992" max="9992" width="15.42578125" style="13" customWidth="1"/>
    <col min="9993" max="9993" width="5.140625" style="13" customWidth="1"/>
    <col min="9994" max="9995" width="8.85546875" style="13"/>
    <col min="9996" max="9996" width="3" style="13" customWidth="1"/>
    <col min="9997" max="9999" width="8.85546875" style="13"/>
    <col min="10000" max="10000" width="7" style="13" customWidth="1"/>
    <col min="10001" max="10240" width="8.85546875" style="13"/>
    <col min="10241" max="10241" width="3" style="13" customWidth="1"/>
    <col min="10242" max="10242" width="4.140625" style="13" customWidth="1"/>
    <col min="10243" max="10243" width="54" style="13" customWidth="1"/>
    <col min="10244" max="10244" width="3.7109375" style="13" customWidth="1"/>
    <col min="10245" max="10245" width="90.28515625" style="13" customWidth="1"/>
    <col min="10246" max="10247" width="8.85546875" style="13"/>
    <col min="10248" max="10248" width="15.42578125" style="13" customWidth="1"/>
    <col min="10249" max="10249" width="5.140625" style="13" customWidth="1"/>
    <col min="10250" max="10251" width="8.85546875" style="13"/>
    <col min="10252" max="10252" width="3" style="13" customWidth="1"/>
    <col min="10253" max="10255" width="8.85546875" style="13"/>
    <col min="10256" max="10256" width="7" style="13" customWidth="1"/>
    <col min="10257" max="10496" width="8.85546875" style="13"/>
    <col min="10497" max="10497" width="3" style="13" customWidth="1"/>
    <col min="10498" max="10498" width="4.140625" style="13" customWidth="1"/>
    <col min="10499" max="10499" width="54" style="13" customWidth="1"/>
    <col min="10500" max="10500" width="3.7109375" style="13" customWidth="1"/>
    <col min="10501" max="10501" width="90.28515625" style="13" customWidth="1"/>
    <col min="10502" max="10503" width="8.85546875" style="13"/>
    <col min="10504" max="10504" width="15.42578125" style="13" customWidth="1"/>
    <col min="10505" max="10505" width="5.140625" style="13" customWidth="1"/>
    <col min="10506" max="10507" width="8.85546875" style="13"/>
    <col min="10508" max="10508" width="3" style="13" customWidth="1"/>
    <col min="10509" max="10511" width="8.85546875" style="13"/>
    <col min="10512" max="10512" width="7" style="13" customWidth="1"/>
    <col min="10513" max="10752" width="8.85546875" style="13"/>
    <col min="10753" max="10753" width="3" style="13" customWidth="1"/>
    <col min="10754" max="10754" width="4.140625" style="13" customWidth="1"/>
    <col min="10755" max="10755" width="54" style="13" customWidth="1"/>
    <col min="10756" max="10756" width="3.7109375" style="13" customWidth="1"/>
    <col min="10757" max="10757" width="90.28515625" style="13" customWidth="1"/>
    <col min="10758" max="10759" width="8.85546875" style="13"/>
    <col min="10760" max="10760" width="15.42578125" style="13" customWidth="1"/>
    <col min="10761" max="10761" width="5.140625" style="13" customWidth="1"/>
    <col min="10762" max="10763" width="8.85546875" style="13"/>
    <col min="10764" max="10764" width="3" style="13" customWidth="1"/>
    <col min="10765" max="10767" width="8.85546875" style="13"/>
    <col min="10768" max="10768" width="7" style="13" customWidth="1"/>
    <col min="10769" max="11008" width="8.85546875" style="13"/>
    <col min="11009" max="11009" width="3" style="13" customWidth="1"/>
    <col min="11010" max="11010" width="4.140625" style="13" customWidth="1"/>
    <col min="11011" max="11011" width="54" style="13" customWidth="1"/>
    <col min="11012" max="11012" width="3.7109375" style="13" customWidth="1"/>
    <col min="11013" max="11013" width="90.28515625" style="13" customWidth="1"/>
    <col min="11014" max="11015" width="8.85546875" style="13"/>
    <col min="11016" max="11016" width="15.42578125" style="13" customWidth="1"/>
    <col min="11017" max="11017" width="5.140625" style="13" customWidth="1"/>
    <col min="11018" max="11019" width="8.85546875" style="13"/>
    <col min="11020" max="11020" width="3" style="13" customWidth="1"/>
    <col min="11021" max="11023" width="8.85546875" style="13"/>
    <col min="11024" max="11024" width="7" style="13" customWidth="1"/>
    <col min="11025" max="11264" width="8.85546875" style="13"/>
    <col min="11265" max="11265" width="3" style="13" customWidth="1"/>
    <col min="11266" max="11266" width="4.140625" style="13" customWidth="1"/>
    <col min="11267" max="11267" width="54" style="13" customWidth="1"/>
    <col min="11268" max="11268" width="3.7109375" style="13" customWidth="1"/>
    <col min="11269" max="11269" width="90.28515625" style="13" customWidth="1"/>
    <col min="11270" max="11271" width="8.85546875" style="13"/>
    <col min="11272" max="11272" width="15.42578125" style="13" customWidth="1"/>
    <col min="11273" max="11273" width="5.140625" style="13" customWidth="1"/>
    <col min="11274" max="11275" width="8.85546875" style="13"/>
    <col min="11276" max="11276" width="3" style="13" customWidth="1"/>
    <col min="11277" max="11279" width="8.85546875" style="13"/>
    <col min="11280" max="11280" width="7" style="13" customWidth="1"/>
    <col min="11281" max="11520" width="8.85546875" style="13"/>
    <col min="11521" max="11521" width="3" style="13" customWidth="1"/>
    <col min="11522" max="11522" width="4.140625" style="13" customWidth="1"/>
    <col min="11523" max="11523" width="54" style="13" customWidth="1"/>
    <col min="11524" max="11524" width="3.7109375" style="13" customWidth="1"/>
    <col min="11525" max="11525" width="90.28515625" style="13" customWidth="1"/>
    <col min="11526" max="11527" width="8.85546875" style="13"/>
    <col min="11528" max="11528" width="15.42578125" style="13" customWidth="1"/>
    <col min="11529" max="11529" width="5.140625" style="13" customWidth="1"/>
    <col min="11530" max="11531" width="8.85546875" style="13"/>
    <col min="11532" max="11532" width="3" style="13" customWidth="1"/>
    <col min="11533" max="11535" width="8.85546875" style="13"/>
    <col min="11536" max="11536" width="7" style="13" customWidth="1"/>
    <col min="11537" max="11776" width="8.85546875" style="13"/>
    <col min="11777" max="11777" width="3" style="13" customWidth="1"/>
    <col min="11778" max="11778" width="4.140625" style="13" customWidth="1"/>
    <col min="11779" max="11779" width="54" style="13" customWidth="1"/>
    <col min="11780" max="11780" width="3.7109375" style="13" customWidth="1"/>
    <col min="11781" max="11781" width="90.28515625" style="13" customWidth="1"/>
    <col min="11782" max="11783" width="8.85546875" style="13"/>
    <col min="11784" max="11784" width="15.42578125" style="13" customWidth="1"/>
    <col min="11785" max="11785" width="5.140625" style="13" customWidth="1"/>
    <col min="11786" max="11787" width="8.85546875" style="13"/>
    <col min="11788" max="11788" width="3" style="13" customWidth="1"/>
    <col min="11789" max="11791" width="8.85546875" style="13"/>
    <col min="11792" max="11792" width="7" style="13" customWidth="1"/>
    <col min="11793" max="12032" width="8.85546875" style="13"/>
    <col min="12033" max="12033" width="3" style="13" customWidth="1"/>
    <col min="12034" max="12034" width="4.140625" style="13" customWidth="1"/>
    <col min="12035" max="12035" width="54" style="13" customWidth="1"/>
    <col min="12036" max="12036" width="3.7109375" style="13" customWidth="1"/>
    <col min="12037" max="12037" width="90.28515625" style="13" customWidth="1"/>
    <col min="12038" max="12039" width="8.85546875" style="13"/>
    <col min="12040" max="12040" width="15.42578125" style="13" customWidth="1"/>
    <col min="12041" max="12041" width="5.140625" style="13" customWidth="1"/>
    <col min="12042" max="12043" width="8.85546875" style="13"/>
    <col min="12044" max="12044" width="3" style="13" customWidth="1"/>
    <col min="12045" max="12047" width="8.85546875" style="13"/>
    <col min="12048" max="12048" width="7" style="13" customWidth="1"/>
    <col min="12049" max="12288" width="8.85546875" style="13"/>
    <col min="12289" max="12289" width="3" style="13" customWidth="1"/>
    <col min="12290" max="12290" width="4.140625" style="13" customWidth="1"/>
    <col min="12291" max="12291" width="54" style="13" customWidth="1"/>
    <col min="12292" max="12292" width="3.7109375" style="13" customWidth="1"/>
    <col min="12293" max="12293" width="90.28515625" style="13" customWidth="1"/>
    <col min="12294" max="12295" width="8.85546875" style="13"/>
    <col min="12296" max="12296" width="15.42578125" style="13" customWidth="1"/>
    <col min="12297" max="12297" width="5.140625" style="13" customWidth="1"/>
    <col min="12298" max="12299" width="8.85546875" style="13"/>
    <col min="12300" max="12300" width="3" style="13" customWidth="1"/>
    <col min="12301" max="12303" width="8.85546875" style="13"/>
    <col min="12304" max="12304" width="7" style="13" customWidth="1"/>
    <col min="12305" max="12544" width="8.85546875" style="13"/>
    <col min="12545" max="12545" width="3" style="13" customWidth="1"/>
    <col min="12546" max="12546" width="4.140625" style="13" customWidth="1"/>
    <col min="12547" max="12547" width="54" style="13" customWidth="1"/>
    <col min="12548" max="12548" width="3.7109375" style="13" customWidth="1"/>
    <col min="12549" max="12549" width="90.28515625" style="13" customWidth="1"/>
    <col min="12550" max="12551" width="8.85546875" style="13"/>
    <col min="12552" max="12552" width="15.42578125" style="13" customWidth="1"/>
    <col min="12553" max="12553" width="5.140625" style="13" customWidth="1"/>
    <col min="12554" max="12555" width="8.85546875" style="13"/>
    <col min="12556" max="12556" width="3" style="13" customWidth="1"/>
    <col min="12557" max="12559" width="8.85546875" style="13"/>
    <col min="12560" max="12560" width="7" style="13" customWidth="1"/>
    <col min="12561" max="12800" width="8.85546875" style="13"/>
    <col min="12801" max="12801" width="3" style="13" customWidth="1"/>
    <col min="12802" max="12802" width="4.140625" style="13" customWidth="1"/>
    <col min="12803" max="12803" width="54" style="13" customWidth="1"/>
    <col min="12804" max="12804" width="3.7109375" style="13" customWidth="1"/>
    <col min="12805" max="12805" width="90.28515625" style="13" customWidth="1"/>
    <col min="12806" max="12807" width="8.85546875" style="13"/>
    <col min="12808" max="12808" width="15.42578125" style="13" customWidth="1"/>
    <col min="12809" max="12809" width="5.140625" style="13" customWidth="1"/>
    <col min="12810" max="12811" width="8.85546875" style="13"/>
    <col min="12812" max="12812" width="3" style="13" customWidth="1"/>
    <col min="12813" max="12815" width="8.85546875" style="13"/>
    <col min="12816" max="12816" width="7" style="13" customWidth="1"/>
    <col min="12817" max="13056" width="8.85546875" style="13"/>
    <col min="13057" max="13057" width="3" style="13" customWidth="1"/>
    <col min="13058" max="13058" width="4.140625" style="13" customWidth="1"/>
    <col min="13059" max="13059" width="54" style="13" customWidth="1"/>
    <col min="13060" max="13060" width="3.7109375" style="13" customWidth="1"/>
    <col min="13061" max="13061" width="90.28515625" style="13" customWidth="1"/>
    <col min="13062" max="13063" width="8.85546875" style="13"/>
    <col min="13064" max="13064" width="15.42578125" style="13" customWidth="1"/>
    <col min="13065" max="13065" width="5.140625" style="13" customWidth="1"/>
    <col min="13066" max="13067" width="8.85546875" style="13"/>
    <col min="13068" max="13068" width="3" style="13" customWidth="1"/>
    <col min="13069" max="13071" width="8.85546875" style="13"/>
    <col min="13072" max="13072" width="7" style="13" customWidth="1"/>
    <col min="13073" max="13312" width="8.85546875" style="13"/>
    <col min="13313" max="13313" width="3" style="13" customWidth="1"/>
    <col min="13314" max="13314" width="4.140625" style="13" customWidth="1"/>
    <col min="13315" max="13315" width="54" style="13" customWidth="1"/>
    <col min="13316" max="13316" width="3.7109375" style="13" customWidth="1"/>
    <col min="13317" max="13317" width="90.28515625" style="13" customWidth="1"/>
    <col min="13318" max="13319" width="8.85546875" style="13"/>
    <col min="13320" max="13320" width="15.42578125" style="13" customWidth="1"/>
    <col min="13321" max="13321" width="5.140625" style="13" customWidth="1"/>
    <col min="13322" max="13323" width="8.85546875" style="13"/>
    <col min="13324" max="13324" width="3" style="13" customWidth="1"/>
    <col min="13325" max="13327" width="8.85546875" style="13"/>
    <col min="13328" max="13328" width="7" style="13" customWidth="1"/>
    <col min="13329" max="13568" width="8.85546875" style="13"/>
    <col min="13569" max="13569" width="3" style="13" customWidth="1"/>
    <col min="13570" max="13570" width="4.140625" style="13" customWidth="1"/>
    <col min="13571" max="13571" width="54" style="13" customWidth="1"/>
    <col min="13572" max="13572" width="3.7109375" style="13" customWidth="1"/>
    <col min="13573" max="13573" width="90.28515625" style="13" customWidth="1"/>
    <col min="13574" max="13575" width="8.85546875" style="13"/>
    <col min="13576" max="13576" width="15.42578125" style="13" customWidth="1"/>
    <col min="13577" max="13577" width="5.140625" style="13" customWidth="1"/>
    <col min="13578" max="13579" width="8.85546875" style="13"/>
    <col min="13580" max="13580" width="3" style="13" customWidth="1"/>
    <col min="13581" max="13583" width="8.85546875" style="13"/>
    <col min="13584" max="13584" width="7" style="13" customWidth="1"/>
    <col min="13585" max="13824" width="8.85546875" style="13"/>
    <col min="13825" max="13825" width="3" style="13" customWidth="1"/>
    <col min="13826" max="13826" width="4.140625" style="13" customWidth="1"/>
    <col min="13827" max="13827" width="54" style="13" customWidth="1"/>
    <col min="13828" max="13828" width="3.7109375" style="13" customWidth="1"/>
    <col min="13829" max="13829" width="90.28515625" style="13" customWidth="1"/>
    <col min="13830" max="13831" width="8.85546875" style="13"/>
    <col min="13832" max="13832" width="15.42578125" style="13" customWidth="1"/>
    <col min="13833" max="13833" width="5.140625" style="13" customWidth="1"/>
    <col min="13834" max="13835" width="8.85546875" style="13"/>
    <col min="13836" max="13836" width="3" style="13" customWidth="1"/>
    <col min="13837" max="13839" width="8.85546875" style="13"/>
    <col min="13840" max="13840" width="7" style="13" customWidth="1"/>
    <col min="13841" max="14080" width="8.85546875" style="13"/>
    <col min="14081" max="14081" width="3" style="13" customWidth="1"/>
    <col min="14082" max="14082" width="4.140625" style="13" customWidth="1"/>
    <col min="14083" max="14083" width="54" style="13" customWidth="1"/>
    <col min="14084" max="14084" width="3.7109375" style="13" customWidth="1"/>
    <col min="14085" max="14085" width="90.28515625" style="13" customWidth="1"/>
    <col min="14086" max="14087" width="8.85546875" style="13"/>
    <col min="14088" max="14088" width="15.42578125" style="13" customWidth="1"/>
    <col min="14089" max="14089" width="5.140625" style="13" customWidth="1"/>
    <col min="14090" max="14091" width="8.85546875" style="13"/>
    <col min="14092" max="14092" width="3" style="13" customWidth="1"/>
    <col min="14093" max="14095" width="8.85546875" style="13"/>
    <col min="14096" max="14096" width="7" style="13" customWidth="1"/>
    <col min="14097" max="14336" width="8.85546875" style="13"/>
    <col min="14337" max="14337" width="3" style="13" customWidth="1"/>
    <col min="14338" max="14338" width="4.140625" style="13" customWidth="1"/>
    <col min="14339" max="14339" width="54" style="13" customWidth="1"/>
    <col min="14340" max="14340" width="3.7109375" style="13" customWidth="1"/>
    <col min="14341" max="14341" width="90.28515625" style="13" customWidth="1"/>
    <col min="14342" max="14343" width="8.85546875" style="13"/>
    <col min="14344" max="14344" width="15.42578125" style="13" customWidth="1"/>
    <col min="14345" max="14345" width="5.140625" style="13" customWidth="1"/>
    <col min="14346" max="14347" width="8.85546875" style="13"/>
    <col min="14348" max="14348" width="3" style="13" customWidth="1"/>
    <col min="14349" max="14351" width="8.85546875" style="13"/>
    <col min="14352" max="14352" width="7" style="13" customWidth="1"/>
    <col min="14353" max="14592" width="8.85546875" style="13"/>
    <col min="14593" max="14593" width="3" style="13" customWidth="1"/>
    <col min="14594" max="14594" width="4.140625" style="13" customWidth="1"/>
    <col min="14595" max="14595" width="54" style="13" customWidth="1"/>
    <col min="14596" max="14596" width="3.7109375" style="13" customWidth="1"/>
    <col min="14597" max="14597" width="90.28515625" style="13" customWidth="1"/>
    <col min="14598" max="14599" width="8.85546875" style="13"/>
    <col min="14600" max="14600" width="15.42578125" style="13" customWidth="1"/>
    <col min="14601" max="14601" width="5.140625" style="13" customWidth="1"/>
    <col min="14602" max="14603" width="8.85546875" style="13"/>
    <col min="14604" max="14604" width="3" style="13" customWidth="1"/>
    <col min="14605" max="14607" width="8.85546875" style="13"/>
    <col min="14608" max="14608" width="7" style="13" customWidth="1"/>
    <col min="14609" max="14848" width="8.85546875" style="13"/>
    <col min="14849" max="14849" width="3" style="13" customWidth="1"/>
    <col min="14850" max="14850" width="4.140625" style="13" customWidth="1"/>
    <col min="14851" max="14851" width="54" style="13" customWidth="1"/>
    <col min="14852" max="14852" width="3.7109375" style="13" customWidth="1"/>
    <col min="14853" max="14853" width="90.28515625" style="13" customWidth="1"/>
    <col min="14854" max="14855" width="8.85546875" style="13"/>
    <col min="14856" max="14856" width="15.42578125" style="13" customWidth="1"/>
    <col min="14857" max="14857" width="5.140625" style="13" customWidth="1"/>
    <col min="14858" max="14859" width="8.85546875" style="13"/>
    <col min="14860" max="14860" width="3" style="13" customWidth="1"/>
    <col min="14861" max="14863" width="8.85546875" style="13"/>
    <col min="14864" max="14864" width="7" style="13" customWidth="1"/>
    <col min="14865" max="15104" width="8.85546875" style="13"/>
    <col min="15105" max="15105" width="3" style="13" customWidth="1"/>
    <col min="15106" max="15106" width="4.140625" style="13" customWidth="1"/>
    <col min="15107" max="15107" width="54" style="13" customWidth="1"/>
    <col min="15108" max="15108" width="3.7109375" style="13" customWidth="1"/>
    <col min="15109" max="15109" width="90.28515625" style="13" customWidth="1"/>
    <col min="15110" max="15111" width="8.85546875" style="13"/>
    <col min="15112" max="15112" width="15.42578125" style="13" customWidth="1"/>
    <col min="15113" max="15113" width="5.140625" style="13" customWidth="1"/>
    <col min="15114" max="15115" width="8.85546875" style="13"/>
    <col min="15116" max="15116" width="3" style="13" customWidth="1"/>
    <col min="15117" max="15119" width="8.85546875" style="13"/>
    <col min="15120" max="15120" width="7" style="13" customWidth="1"/>
    <col min="15121" max="15360" width="8.85546875" style="13"/>
    <col min="15361" max="15361" width="3" style="13" customWidth="1"/>
    <col min="15362" max="15362" width="4.140625" style="13" customWidth="1"/>
    <col min="15363" max="15363" width="54" style="13" customWidth="1"/>
    <col min="15364" max="15364" width="3.7109375" style="13" customWidth="1"/>
    <col min="15365" max="15365" width="90.28515625" style="13" customWidth="1"/>
    <col min="15366" max="15367" width="8.85546875" style="13"/>
    <col min="15368" max="15368" width="15.42578125" style="13" customWidth="1"/>
    <col min="15369" max="15369" width="5.140625" style="13" customWidth="1"/>
    <col min="15370" max="15371" width="8.85546875" style="13"/>
    <col min="15372" max="15372" width="3" style="13" customWidth="1"/>
    <col min="15373" max="15375" width="8.85546875" style="13"/>
    <col min="15376" max="15376" width="7" style="13" customWidth="1"/>
    <col min="15377" max="15616" width="8.85546875" style="13"/>
    <col min="15617" max="15617" width="3" style="13" customWidth="1"/>
    <col min="15618" max="15618" width="4.140625" style="13" customWidth="1"/>
    <col min="15619" max="15619" width="54" style="13" customWidth="1"/>
    <col min="15620" max="15620" width="3.7109375" style="13" customWidth="1"/>
    <col min="15621" max="15621" width="90.28515625" style="13" customWidth="1"/>
    <col min="15622" max="15623" width="8.85546875" style="13"/>
    <col min="15624" max="15624" width="15.42578125" style="13" customWidth="1"/>
    <col min="15625" max="15625" width="5.140625" style="13" customWidth="1"/>
    <col min="15626" max="15627" width="8.85546875" style="13"/>
    <col min="15628" max="15628" width="3" style="13" customWidth="1"/>
    <col min="15629" max="15631" width="8.85546875" style="13"/>
    <col min="15632" max="15632" width="7" style="13" customWidth="1"/>
    <col min="15633" max="15872" width="8.85546875" style="13"/>
    <col min="15873" max="15873" width="3" style="13" customWidth="1"/>
    <col min="15874" max="15874" width="4.140625" style="13" customWidth="1"/>
    <col min="15875" max="15875" width="54" style="13" customWidth="1"/>
    <col min="15876" max="15876" width="3.7109375" style="13" customWidth="1"/>
    <col min="15877" max="15877" width="90.28515625" style="13" customWidth="1"/>
    <col min="15878" max="15879" width="8.85546875" style="13"/>
    <col min="15880" max="15880" width="15.42578125" style="13" customWidth="1"/>
    <col min="15881" max="15881" width="5.140625" style="13" customWidth="1"/>
    <col min="15882" max="15883" width="8.85546875" style="13"/>
    <col min="15884" max="15884" width="3" style="13" customWidth="1"/>
    <col min="15885" max="15887" width="8.85546875" style="13"/>
    <col min="15888" max="15888" width="7" style="13" customWidth="1"/>
    <col min="15889" max="16128" width="8.85546875" style="13"/>
    <col min="16129" max="16129" width="3" style="13" customWidth="1"/>
    <col min="16130" max="16130" width="4.140625" style="13" customWidth="1"/>
    <col min="16131" max="16131" width="54" style="13" customWidth="1"/>
    <col min="16132" max="16132" width="3.7109375" style="13" customWidth="1"/>
    <col min="16133" max="16133" width="90.28515625" style="13" customWidth="1"/>
    <col min="16134" max="16135" width="8.85546875" style="13"/>
    <col min="16136" max="16136" width="15.42578125" style="13" customWidth="1"/>
    <col min="16137" max="16137" width="5.140625" style="13" customWidth="1"/>
    <col min="16138" max="16139" width="8.85546875" style="13"/>
    <col min="16140" max="16140" width="3" style="13" customWidth="1"/>
    <col min="16141" max="16143" width="8.85546875" style="13"/>
    <col min="16144" max="16144" width="7" style="13" customWidth="1"/>
    <col min="16145" max="16384" width="8.85546875" style="13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4"/>
      <c r="C40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C58A-9C61-4983-B89D-1EE8D3336D65}">
  <sheetPr codeName="Sheet1"/>
  <dimension ref="A1:AE53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K32" sqref="K32"/>
    </sheetView>
  </sheetViews>
  <sheetFormatPr defaultRowHeight="15" x14ac:dyDescent="0.25"/>
  <cols>
    <col min="1" max="5" width="3" style="8" customWidth="1"/>
    <col min="6" max="6" width="29.5703125" style="8" customWidth="1"/>
    <col min="7" max="7" width="7.85546875" bestFit="1" customWidth="1"/>
    <col min="8" max="8" width="2.28515625" customWidth="1"/>
    <col min="9" max="9" width="7.85546875" bestFit="1" customWidth="1"/>
    <col min="10" max="10" width="2.28515625" customWidth="1"/>
    <col min="11" max="11" width="7.85546875" bestFit="1" customWidth="1"/>
    <col min="12" max="12" width="2.28515625" customWidth="1"/>
    <col min="13" max="13" width="7.85546875" bestFit="1" customWidth="1"/>
    <col min="14" max="14" width="2.28515625" customWidth="1"/>
    <col min="15" max="15" width="7.85546875" bestFit="1" customWidth="1"/>
    <col min="16" max="16" width="2.28515625" customWidth="1"/>
    <col min="17" max="17" width="7.85546875" bestFit="1" customWidth="1"/>
    <col min="18" max="18" width="2.28515625" customWidth="1"/>
    <col min="19" max="19" width="7.85546875" bestFit="1" customWidth="1"/>
    <col min="20" max="20" width="2.28515625" customWidth="1"/>
    <col min="21" max="21" width="7.85546875" bestFit="1" customWidth="1"/>
    <col min="22" max="22" width="2.28515625" customWidth="1"/>
    <col min="23" max="23" width="7.85546875" bestFit="1" customWidth="1"/>
    <col min="24" max="24" width="2.28515625" customWidth="1"/>
    <col min="25" max="25" width="7.85546875" bestFit="1" customWidth="1"/>
    <col min="26" max="26" width="2.28515625" customWidth="1"/>
    <col min="27" max="27" width="7.85546875" bestFit="1" customWidth="1"/>
    <col min="28" max="28" width="2.28515625" customWidth="1"/>
    <col min="29" max="29" width="7.5703125" bestFit="1" customWidth="1"/>
    <col min="30" max="30" width="2.28515625" customWidth="1"/>
    <col min="31" max="31" width="8.7109375" bestFit="1" customWidth="1"/>
  </cols>
  <sheetData>
    <row r="1" spans="1:31" s="12" customFormat="1" ht="15.75" thickBot="1" x14ac:dyDescent="0.3">
      <c r="A1" s="9"/>
      <c r="B1" s="9"/>
      <c r="C1" s="9"/>
      <c r="D1" s="9"/>
      <c r="E1" s="9"/>
      <c r="F1" s="9"/>
      <c r="G1" s="10" t="s">
        <v>45</v>
      </c>
      <c r="H1" s="11"/>
      <c r="I1" s="10" t="s">
        <v>46</v>
      </c>
      <c r="J1" s="11"/>
      <c r="K1" s="10" t="s">
        <v>47</v>
      </c>
      <c r="L1" s="11"/>
      <c r="M1" s="10" t="s">
        <v>48</v>
      </c>
      <c r="N1" s="11"/>
      <c r="O1" s="10" t="s">
        <v>49</v>
      </c>
      <c r="P1" s="11"/>
      <c r="Q1" s="10" t="s">
        <v>50</v>
      </c>
      <c r="R1" s="11"/>
      <c r="S1" s="10" t="s">
        <v>51</v>
      </c>
      <c r="T1" s="11"/>
      <c r="U1" s="10" t="s">
        <v>52</v>
      </c>
      <c r="V1" s="11"/>
      <c r="W1" s="10" t="s">
        <v>54</v>
      </c>
      <c r="X1" s="11"/>
      <c r="Y1" s="10" t="s">
        <v>53</v>
      </c>
      <c r="Z1" s="11"/>
      <c r="AA1" s="10" t="s">
        <v>55</v>
      </c>
      <c r="AB1" s="11"/>
      <c r="AC1" s="10" t="s">
        <v>56</v>
      </c>
      <c r="AD1" s="11"/>
      <c r="AE1" s="10" t="s">
        <v>0</v>
      </c>
    </row>
    <row r="2" spans="1:31" ht="15.75" thickTop="1" x14ac:dyDescent="0.25">
      <c r="A2" s="1"/>
      <c r="B2" s="1" t="s">
        <v>1</v>
      </c>
      <c r="C2" s="1"/>
      <c r="D2" s="1"/>
      <c r="E2" s="1"/>
      <c r="F2" s="1"/>
      <c r="G2" s="2"/>
      <c r="H2" s="3"/>
      <c r="I2" s="2"/>
      <c r="J2" s="3"/>
      <c r="K2" s="2"/>
      <c r="L2" s="3"/>
      <c r="M2" s="2"/>
      <c r="N2" s="3"/>
      <c r="O2" s="2"/>
      <c r="P2" s="3"/>
      <c r="Q2" s="2"/>
      <c r="R2" s="3"/>
      <c r="S2" s="2"/>
      <c r="T2" s="3"/>
      <c r="U2" s="2"/>
      <c r="V2" s="3"/>
      <c r="W2" s="2"/>
      <c r="X2" s="3"/>
      <c r="Y2" s="2"/>
      <c r="Z2" s="3"/>
      <c r="AA2" s="2"/>
      <c r="AB2" s="3"/>
      <c r="AC2" s="2"/>
      <c r="AD2" s="3"/>
      <c r="AE2" s="2"/>
    </row>
    <row r="3" spans="1:31" x14ac:dyDescent="0.25">
      <c r="A3" s="1"/>
      <c r="B3" s="1"/>
      <c r="C3" s="1"/>
      <c r="D3" s="1" t="s">
        <v>2</v>
      </c>
      <c r="E3" s="1"/>
      <c r="F3" s="1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  <c r="X3" s="3"/>
      <c r="Y3" s="2"/>
      <c r="Z3" s="3"/>
      <c r="AA3" s="2"/>
      <c r="AB3" s="3"/>
      <c r="AC3" s="2"/>
      <c r="AD3" s="3"/>
      <c r="AE3" s="2"/>
    </row>
    <row r="4" spans="1:31" ht="15.75" thickBot="1" x14ac:dyDescent="0.3">
      <c r="A4" s="1"/>
      <c r="B4" s="1"/>
      <c r="C4" s="1"/>
      <c r="D4" s="1"/>
      <c r="E4" s="1" t="s">
        <v>3</v>
      </c>
      <c r="F4" s="1"/>
      <c r="G4" s="2">
        <f>210*70</f>
        <v>14700</v>
      </c>
      <c r="H4" s="3"/>
      <c r="I4" s="2">
        <f>G4</f>
        <v>14700</v>
      </c>
      <c r="J4" s="3"/>
      <c r="K4" s="2">
        <f t="shared" ref="K4" si="0">I4</f>
        <v>14700</v>
      </c>
      <c r="L4" s="3"/>
      <c r="M4" s="2">
        <f t="shared" ref="M4" si="1">K4</f>
        <v>14700</v>
      </c>
      <c r="N4" s="3"/>
      <c r="O4" s="2">
        <f t="shared" ref="O4" si="2">M4</f>
        <v>14700</v>
      </c>
      <c r="P4" s="3"/>
      <c r="Q4" s="2">
        <f t="shared" ref="Q4" si="3">O4</f>
        <v>14700</v>
      </c>
      <c r="R4" s="3"/>
      <c r="S4" s="2">
        <f t="shared" ref="S4" si="4">Q4</f>
        <v>14700</v>
      </c>
      <c r="T4" s="3"/>
      <c r="U4" s="2">
        <f t="shared" ref="U4" si="5">S4</f>
        <v>14700</v>
      </c>
      <c r="V4" s="3"/>
      <c r="W4" s="2">
        <f t="shared" ref="W4" si="6">U4</f>
        <v>14700</v>
      </c>
      <c r="X4" s="3"/>
      <c r="Y4" s="2">
        <f t="shared" ref="Y4" si="7">W4</f>
        <v>14700</v>
      </c>
      <c r="Z4" s="3"/>
      <c r="AA4" s="2">
        <f t="shared" ref="AA4" si="8">Y4</f>
        <v>14700</v>
      </c>
      <c r="AB4" s="3"/>
      <c r="AC4" s="2">
        <f t="shared" ref="AC4" si="9">AA4</f>
        <v>14700</v>
      </c>
      <c r="AD4" s="3"/>
      <c r="AE4" s="2">
        <f>SUM(G4:AC4)</f>
        <v>176400</v>
      </c>
    </row>
    <row r="5" spans="1:31" ht="15.75" thickBot="1" x14ac:dyDescent="0.3">
      <c r="A5" s="1"/>
      <c r="B5" s="1"/>
      <c r="C5" s="1"/>
      <c r="D5" s="1" t="s">
        <v>4</v>
      </c>
      <c r="E5" s="1"/>
      <c r="F5" s="1"/>
      <c r="G5" s="4">
        <f>G4</f>
        <v>14700</v>
      </c>
      <c r="H5" s="3"/>
      <c r="I5" s="4">
        <f t="shared" ref="I5:I6" si="10">I4</f>
        <v>14700</v>
      </c>
      <c r="J5" s="3"/>
      <c r="K5" s="4">
        <f t="shared" ref="K5:K6" si="11">K4</f>
        <v>14700</v>
      </c>
      <c r="L5" s="3"/>
      <c r="M5" s="4">
        <f t="shared" ref="M5:M6" si="12">M4</f>
        <v>14700</v>
      </c>
      <c r="N5" s="3"/>
      <c r="O5" s="4">
        <f t="shared" ref="O5:O6" si="13">O4</f>
        <v>14700</v>
      </c>
      <c r="P5" s="3"/>
      <c r="Q5" s="4">
        <f t="shared" ref="Q5:Q6" si="14">Q4</f>
        <v>14700</v>
      </c>
      <c r="R5" s="3"/>
      <c r="S5" s="4">
        <f t="shared" ref="S5:S6" si="15">S4</f>
        <v>14700</v>
      </c>
      <c r="T5" s="3"/>
      <c r="U5" s="4">
        <f t="shared" ref="U5:U6" si="16">U4</f>
        <v>14700</v>
      </c>
      <c r="V5" s="3"/>
      <c r="W5" s="4">
        <f t="shared" ref="W5:W6" si="17">W4</f>
        <v>14700</v>
      </c>
      <c r="X5" s="3"/>
      <c r="Y5" s="4">
        <f t="shared" ref="Y5:Y6" si="18">Y4</f>
        <v>14700</v>
      </c>
      <c r="Z5" s="3"/>
      <c r="AA5" s="4">
        <f t="shared" ref="AA5:AA6" si="19">AA4</f>
        <v>14700</v>
      </c>
      <c r="AB5" s="3"/>
      <c r="AC5" s="4">
        <f t="shared" ref="AC5:AC6" si="20">AC4</f>
        <v>14700</v>
      </c>
      <c r="AD5" s="3"/>
      <c r="AE5" s="4">
        <f>AE4</f>
        <v>176400</v>
      </c>
    </row>
    <row r="6" spans="1:31" x14ac:dyDescent="0.25">
      <c r="A6" s="1"/>
      <c r="B6" s="1"/>
      <c r="C6" s="1" t="s">
        <v>5</v>
      </c>
      <c r="D6" s="1"/>
      <c r="E6" s="1"/>
      <c r="F6" s="1"/>
      <c r="G6" s="2">
        <f>G5</f>
        <v>14700</v>
      </c>
      <c r="H6" s="3"/>
      <c r="I6" s="2">
        <f t="shared" si="10"/>
        <v>14700</v>
      </c>
      <c r="J6" s="3"/>
      <c r="K6" s="2">
        <f t="shared" si="11"/>
        <v>14700</v>
      </c>
      <c r="L6" s="3"/>
      <c r="M6" s="2">
        <f t="shared" si="12"/>
        <v>14700</v>
      </c>
      <c r="N6" s="3"/>
      <c r="O6" s="2">
        <f t="shared" si="13"/>
        <v>14700</v>
      </c>
      <c r="P6" s="3"/>
      <c r="Q6" s="2">
        <f t="shared" si="14"/>
        <v>14700</v>
      </c>
      <c r="R6" s="3"/>
      <c r="S6" s="2">
        <f t="shared" si="15"/>
        <v>14700</v>
      </c>
      <c r="T6" s="3"/>
      <c r="U6" s="2">
        <f t="shared" si="16"/>
        <v>14700</v>
      </c>
      <c r="V6" s="3"/>
      <c r="W6" s="2">
        <f t="shared" si="17"/>
        <v>14700</v>
      </c>
      <c r="X6" s="3"/>
      <c r="Y6" s="2">
        <f t="shared" si="18"/>
        <v>14700</v>
      </c>
      <c r="Z6" s="3"/>
      <c r="AA6" s="2">
        <f t="shared" si="19"/>
        <v>14700</v>
      </c>
      <c r="AB6" s="3"/>
      <c r="AC6" s="2">
        <f t="shared" si="20"/>
        <v>14700</v>
      </c>
      <c r="AD6" s="3"/>
      <c r="AE6" s="2">
        <f>AE5</f>
        <v>176400</v>
      </c>
    </row>
    <row r="7" spans="1:31" x14ac:dyDescent="0.25">
      <c r="A7" s="1"/>
      <c r="B7" s="1"/>
      <c r="C7" s="1"/>
      <c r="D7" s="1" t="s">
        <v>6</v>
      </c>
      <c r="E7" s="1"/>
      <c r="F7" s="1"/>
      <c r="G7" s="2"/>
      <c r="H7" s="3"/>
      <c r="I7" s="2"/>
      <c r="J7" s="3"/>
      <c r="K7" s="2"/>
      <c r="L7" s="3"/>
      <c r="M7" s="2"/>
      <c r="N7" s="3"/>
      <c r="O7" s="2"/>
      <c r="P7" s="3"/>
      <c r="Q7" s="2"/>
      <c r="R7" s="3"/>
      <c r="S7" s="2"/>
      <c r="T7" s="3"/>
      <c r="U7" s="2"/>
      <c r="V7" s="3"/>
      <c r="W7" s="2"/>
      <c r="X7" s="3"/>
      <c r="Y7" s="2"/>
      <c r="Z7" s="3"/>
      <c r="AA7" s="2"/>
      <c r="AB7" s="3"/>
      <c r="AC7" s="2"/>
      <c r="AD7" s="3"/>
      <c r="AE7" s="2"/>
    </row>
    <row r="8" spans="1:31" x14ac:dyDescent="0.25">
      <c r="A8" s="1"/>
      <c r="B8" s="1"/>
      <c r="C8" s="1"/>
      <c r="D8" s="1"/>
      <c r="E8" s="1" t="s">
        <v>7</v>
      </c>
      <c r="F8" s="1"/>
      <c r="G8" s="2">
        <v>0</v>
      </c>
      <c r="H8" s="3"/>
      <c r="I8" s="2">
        <v>0</v>
      </c>
      <c r="J8" s="3"/>
      <c r="K8" s="2">
        <v>0</v>
      </c>
      <c r="L8" s="3"/>
      <c r="M8" s="2">
        <v>0</v>
      </c>
      <c r="N8" s="3"/>
      <c r="O8" s="2">
        <v>0</v>
      </c>
      <c r="P8" s="3"/>
      <c r="Q8" s="2">
        <v>0</v>
      </c>
      <c r="R8" s="3"/>
      <c r="S8" s="2">
        <v>0</v>
      </c>
      <c r="T8" s="3"/>
      <c r="U8" s="2">
        <v>0</v>
      </c>
      <c r="V8" s="3"/>
      <c r="W8" s="2">
        <v>0</v>
      </c>
      <c r="X8" s="3"/>
      <c r="Y8" s="2">
        <v>0</v>
      </c>
      <c r="Z8" s="3"/>
      <c r="AA8" s="2">
        <v>3000</v>
      </c>
      <c r="AB8" s="3"/>
      <c r="AC8" s="2">
        <v>0</v>
      </c>
      <c r="AD8" s="3"/>
      <c r="AE8" s="2">
        <f t="shared" ref="AE8:AE49" si="21">SUM(G8:AC8)</f>
        <v>3000</v>
      </c>
    </row>
    <row r="9" spans="1:31" x14ac:dyDescent="0.25">
      <c r="A9" s="1"/>
      <c r="B9" s="1"/>
      <c r="C9" s="1"/>
      <c r="D9" s="1"/>
      <c r="E9" s="1" t="s">
        <v>8</v>
      </c>
      <c r="F9" s="1"/>
      <c r="G9" s="2">
        <v>600</v>
      </c>
      <c r="H9" s="3"/>
      <c r="I9" s="2">
        <f>+G9</f>
        <v>600</v>
      </c>
      <c r="J9" s="3"/>
      <c r="K9" s="2">
        <f t="shared" ref="K9:K10" si="22">+I9</f>
        <v>600</v>
      </c>
      <c r="L9" s="3"/>
      <c r="M9" s="2">
        <f t="shared" ref="M9:M10" si="23">+K9</f>
        <v>600</v>
      </c>
      <c r="N9" s="3"/>
      <c r="O9" s="2">
        <f t="shared" ref="O9:O10" si="24">+M9</f>
        <v>600</v>
      </c>
      <c r="P9" s="3"/>
      <c r="Q9" s="2">
        <f t="shared" ref="Q9:Q10" si="25">+O9</f>
        <v>600</v>
      </c>
      <c r="R9" s="3"/>
      <c r="S9" s="2">
        <f t="shared" ref="S9:S10" si="26">+Q9</f>
        <v>600</v>
      </c>
      <c r="T9" s="3"/>
      <c r="U9" s="2">
        <f t="shared" ref="U9:U10" si="27">+S9</f>
        <v>600</v>
      </c>
      <c r="V9" s="3"/>
      <c r="W9" s="2">
        <f t="shared" ref="W9:W10" si="28">+U9</f>
        <v>600</v>
      </c>
      <c r="X9" s="3"/>
      <c r="Y9" s="2">
        <f t="shared" ref="Y9:Y10" si="29">+W9</f>
        <v>600</v>
      </c>
      <c r="Z9" s="3"/>
      <c r="AA9" s="2">
        <f t="shared" ref="AA9:AA10" si="30">+Y9</f>
        <v>600</v>
      </c>
      <c r="AB9" s="3"/>
      <c r="AC9" s="2">
        <f t="shared" ref="AC9:AC10" si="31">+AA9</f>
        <v>600</v>
      </c>
      <c r="AD9" s="3"/>
      <c r="AE9" s="2">
        <f t="shared" si="21"/>
        <v>7200</v>
      </c>
    </row>
    <row r="10" spans="1:31" x14ac:dyDescent="0.25">
      <c r="A10" s="1"/>
      <c r="B10" s="1"/>
      <c r="C10" s="1"/>
      <c r="D10" s="1"/>
      <c r="E10" s="1" t="s">
        <v>9</v>
      </c>
      <c r="F10" s="1"/>
      <c r="G10" s="2">
        <v>1500</v>
      </c>
      <c r="H10" s="3"/>
      <c r="I10" s="2">
        <f>+G10</f>
        <v>1500</v>
      </c>
      <c r="J10" s="3"/>
      <c r="K10" s="2">
        <f t="shared" si="22"/>
        <v>1500</v>
      </c>
      <c r="L10" s="3"/>
      <c r="M10" s="2">
        <f t="shared" si="23"/>
        <v>1500</v>
      </c>
      <c r="N10" s="3"/>
      <c r="O10" s="2">
        <f t="shared" si="24"/>
        <v>1500</v>
      </c>
      <c r="P10" s="3"/>
      <c r="Q10" s="2">
        <f t="shared" si="25"/>
        <v>1500</v>
      </c>
      <c r="R10" s="3"/>
      <c r="S10" s="2">
        <f t="shared" si="26"/>
        <v>1500</v>
      </c>
      <c r="T10" s="3"/>
      <c r="U10" s="2">
        <f t="shared" si="27"/>
        <v>1500</v>
      </c>
      <c r="V10" s="3"/>
      <c r="W10" s="2">
        <f t="shared" si="28"/>
        <v>1500</v>
      </c>
      <c r="X10" s="3"/>
      <c r="Y10" s="2">
        <f t="shared" si="29"/>
        <v>1500</v>
      </c>
      <c r="Z10" s="3"/>
      <c r="AA10" s="2">
        <f t="shared" si="30"/>
        <v>1500</v>
      </c>
      <c r="AB10" s="3"/>
      <c r="AC10" s="2">
        <f t="shared" si="31"/>
        <v>1500</v>
      </c>
      <c r="AD10" s="3"/>
      <c r="AE10" s="2">
        <f t="shared" si="21"/>
        <v>18000</v>
      </c>
    </row>
    <row r="11" spans="1:31" x14ac:dyDescent="0.25">
      <c r="A11" s="1"/>
      <c r="B11" s="1"/>
      <c r="C11" s="1"/>
      <c r="D11" s="1"/>
      <c r="E11" s="1" t="s">
        <v>10</v>
      </c>
      <c r="F11" s="1"/>
      <c r="G11" s="2">
        <v>4086.16</v>
      </c>
      <c r="H11" s="3"/>
      <c r="I11" s="2">
        <f>+G11</f>
        <v>4086.16</v>
      </c>
      <c r="J11" s="3"/>
      <c r="K11" s="2">
        <f t="shared" ref="K11:K12" si="32">+I11</f>
        <v>4086.16</v>
      </c>
      <c r="L11" s="3"/>
      <c r="M11" s="2">
        <f t="shared" ref="M11:M12" si="33">+K11</f>
        <v>4086.16</v>
      </c>
      <c r="N11" s="3"/>
      <c r="O11" s="2">
        <f t="shared" ref="O11:O12" si="34">+M11</f>
        <v>4086.16</v>
      </c>
      <c r="P11" s="3"/>
      <c r="Q11" s="2">
        <f t="shared" ref="Q11:Q12" si="35">+O11</f>
        <v>4086.16</v>
      </c>
      <c r="R11" s="3"/>
      <c r="S11" s="2">
        <f t="shared" ref="S11:S12" si="36">+Q11</f>
        <v>4086.16</v>
      </c>
      <c r="T11" s="3"/>
      <c r="U11" s="2">
        <f t="shared" ref="U11:U12" si="37">+S11</f>
        <v>4086.16</v>
      </c>
      <c r="V11" s="3"/>
      <c r="W11" s="2">
        <f t="shared" ref="W11:W12" si="38">+U11</f>
        <v>4086.16</v>
      </c>
      <c r="X11" s="3"/>
      <c r="Y11" s="2">
        <f t="shared" ref="Y11:Y12" si="39">+W11</f>
        <v>4086.16</v>
      </c>
      <c r="Z11" s="3"/>
      <c r="AA11" s="2">
        <f t="shared" ref="AA11:AA12" si="40">+Y11</f>
        <v>4086.16</v>
      </c>
      <c r="AB11" s="3"/>
      <c r="AC11" s="2">
        <f t="shared" ref="AC11:AC12" si="41">+AA11</f>
        <v>4086.16</v>
      </c>
      <c r="AD11" s="3"/>
      <c r="AE11" s="2">
        <f t="shared" si="21"/>
        <v>49033.920000000013</v>
      </c>
    </row>
    <row r="12" spans="1:31" x14ac:dyDescent="0.25">
      <c r="A12" s="1"/>
      <c r="B12" s="1"/>
      <c r="C12" s="1"/>
      <c r="D12" s="1"/>
      <c r="E12" s="1" t="s">
        <v>11</v>
      </c>
      <c r="F12" s="1"/>
      <c r="G12" s="2">
        <v>6</v>
      </c>
      <c r="H12" s="3"/>
      <c r="I12" s="2">
        <f>+G12</f>
        <v>6</v>
      </c>
      <c r="J12" s="3"/>
      <c r="K12" s="2">
        <f t="shared" si="32"/>
        <v>6</v>
      </c>
      <c r="L12" s="3"/>
      <c r="M12" s="2">
        <f t="shared" si="33"/>
        <v>6</v>
      </c>
      <c r="N12" s="3"/>
      <c r="O12" s="2">
        <f t="shared" si="34"/>
        <v>6</v>
      </c>
      <c r="P12" s="3"/>
      <c r="Q12" s="2">
        <f t="shared" si="35"/>
        <v>6</v>
      </c>
      <c r="R12" s="3"/>
      <c r="S12" s="2">
        <f t="shared" si="36"/>
        <v>6</v>
      </c>
      <c r="T12" s="3"/>
      <c r="U12" s="2">
        <f t="shared" si="37"/>
        <v>6</v>
      </c>
      <c r="V12" s="3"/>
      <c r="W12" s="2">
        <f t="shared" si="38"/>
        <v>6</v>
      </c>
      <c r="X12" s="3"/>
      <c r="Y12" s="2">
        <f t="shared" si="39"/>
        <v>6</v>
      </c>
      <c r="Z12" s="3"/>
      <c r="AA12" s="2">
        <f t="shared" si="40"/>
        <v>6</v>
      </c>
      <c r="AB12" s="3"/>
      <c r="AC12" s="2">
        <f t="shared" si="41"/>
        <v>6</v>
      </c>
      <c r="AD12" s="3"/>
      <c r="AE12" s="2">
        <f t="shared" si="21"/>
        <v>72</v>
      </c>
    </row>
    <row r="13" spans="1:31" x14ac:dyDescent="0.25">
      <c r="A13" s="1"/>
      <c r="B13" s="1"/>
      <c r="C13" s="1"/>
      <c r="D13" s="1"/>
      <c r="E13" s="1"/>
      <c r="F13" s="1"/>
      <c r="G13" s="2"/>
      <c r="H13" s="3"/>
      <c r="I13" s="2"/>
      <c r="J13" s="3"/>
      <c r="K13" s="2"/>
      <c r="L13" s="3"/>
      <c r="M13" s="2"/>
      <c r="N13" s="3"/>
      <c r="O13" s="2"/>
      <c r="P13" s="3"/>
      <c r="Q13" s="2"/>
      <c r="R13" s="3"/>
      <c r="S13" s="2"/>
      <c r="T13" s="3"/>
      <c r="U13" s="2"/>
      <c r="V13" s="3"/>
      <c r="W13" s="2"/>
      <c r="X13" s="3"/>
      <c r="Y13" s="2"/>
      <c r="Z13" s="3"/>
      <c r="AA13" s="2"/>
      <c r="AB13" s="3"/>
      <c r="AC13" s="2"/>
      <c r="AD13" s="3"/>
      <c r="AE13" s="2"/>
    </row>
    <row r="14" spans="1:31" x14ac:dyDescent="0.25">
      <c r="A14" s="1"/>
      <c r="B14" s="1"/>
      <c r="C14" s="1"/>
      <c r="D14" s="1"/>
      <c r="E14" s="1" t="s">
        <v>12</v>
      </c>
      <c r="F14" s="1"/>
      <c r="G14" s="2"/>
      <c r="H14" s="3"/>
      <c r="I14" s="2"/>
      <c r="J14" s="3"/>
      <c r="K14" s="2"/>
      <c r="L14" s="3"/>
      <c r="M14" s="2"/>
      <c r="N14" s="3"/>
      <c r="O14" s="2"/>
      <c r="P14" s="3"/>
      <c r="Q14" s="2"/>
      <c r="R14" s="3"/>
      <c r="S14" s="2"/>
      <c r="T14" s="3"/>
      <c r="U14" s="2"/>
      <c r="V14" s="3"/>
      <c r="W14" s="2"/>
      <c r="X14" s="3"/>
      <c r="Y14" s="2"/>
      <c r="Z14" s="3"/>
      <c r="AA14" s="2"/>
      <c r="AB14" s="3"/>
      <c r="AC14" s="2"/>
      <c r="AD14" s="3"/>
      <c r="AE14" s="2"/>
    </row>
    <row r="15" spans="1:31" x14ac:dyDescent="0.25">
      <c r="A15" s="1"/>
      <c r="B15" s="1"/>
      <c r="C15" s="1"/>
      <c r="D15" s="1"/>
      <c r="E15" s="1"/>
      <c r="F15" s="1" t="s">
        <v>13</v>
      </c>
      <c r="G15" s="2">
        <f>210*5</f>
        <v>1050</v>
      </c>
      <c r="H15" s="3"/>
      <c r="I15" s="2">
        <f>+G15</f>
        <v>1050</v>
      </c>
      <c r="J15" s="3"/>
      <c r="K15" s="2">
        <f t="shared" ref="K15" si="42">+I15</f>
        <v>1050</v>
      </c>
      <c r="L15" s="3"/>
      <c r="M15" s="2">
        <f t="shared" ref="M15" si="43">+K15</f>
        <v>1050</v>
      </c>
      <c r="N15" s="3"/>
      <c r="O15" s="2">
        <f t="shared" ref="O15" si="44">+M15</f>
        <v>1050</v>
      </c>
      <c r="P15" s="3"/>
      <c r="Q15" s="2">
        <f t="shared" ref="Q15" si="45">+O15</f>
        <v>1050</v>
      </c>
      <c r="R15" s="3"/>
      <c r="S15" s="2">
        <f t="shared" ref="S15" si="46">+Q15</f>
        <v>1050</v>
      </c>
      <c r="T15" s="3"/>
      <c r="U15" s="2">
        <f t="shared" ref="U15" si="47">+S15</f>
        <v>1050</v>
      </c>
      <c r="V15" s="3"/>
      <c r="W15" s="2">
        <f t="shared" ref="W15" si="48">+U15</f>
        <v>1050</v>
      </c>
      <c r="X15" s="3"/>
      <c r="Y15" s="2">
        <f t="shared" ref="Y15" si="49">+W15</f>
        <v>1050</v>
      </c>
      <c r="Z15" s="3"/>
      <c r="AA15" s="2">
        <f t="shared" ref="AA15" si="50">+Y15</f>
        <v>1050</v>
      </c>
      <c r="AB15" s="3"/>
      <c r="AC15" s="2">
        <f t="shared" ref="AC15" si="51">+AA15</f>
        <v>1050</v>
      </c>
      <c r="AD15" s="3"/>
      <c r="AE15" s="2">
        <f t="shared" si="21"/>
        <v>12600</v>
      </c>
    </row>
    <row r="16" spans="1:31" x14ac:dyDescent="0.25">
      <c r="A16" s="1"/>
      <c r="B16" s="1"/>
      <c r="C16" s="1"/>
      <c r="D16" s="1"/>
      <c r="E16" s="1"/>
      <c r="F16" s="1" t="s">
        <v>14</v>
      </c>
      <c r="G16" s="2">
        <v>0</v>
      </c>
      <c r="H16" s="3"/>
      <c r="I16" s="2">
        <v>0</v>
      </c>
      <c r="J16" s="3"/>
      <c r="K16" s="2">
        <v>0</v>
      </c>
      <c r="L16" s="3"/>
      <c r="M16" s="2">
        <v>50</v>
      </c>
      <c r="N16" s="3"/>
      <c r="O16" s="2">
        <v>25</v>
      </c>
      <c r="P16" s="3"/>
      <c r="Q16" s="2">
        <v>25</v>
      </c>
      <c r="R16" s="3"/>
      <c r="S16" s="2">
        <v>25</v>
      </c>
      <c r="T16" s="3"/>
      <c r="U16" s="2">
        <v>25</v>
      </c>
      <c r="V16" s="3"/>
      <c r="W16" s="2">
        <v>50</v>
      </c>
      <c r="X16" s="3"/>
      <c r="Y16" s="2">
        <v>0</v>
      </c>
      <c r="Z16" s="3"/>
      <c r="AA16" s="2">
        <v>0</v>
      </c>
      <c r="AB16" s="3"/>
      <c r="AC16" s="2">
        <v>0</v>
      </c>
      <c r="AD16" s="3"/>
      <c r="AE16" s="2">
        <f t="shared" si="21"/>
        <v>200</v>
      </c>
    </row>
    <row r="17" spans="1:31" x14ac:dyDescent="0.25">
      <c r="A17" s="1"/>
      <c r="B17" s="1"/>
      <c r="C17" s="1"/>
      <c r="D17" s="1"/>
      <c r="E17" s="1"/>
      <c r="F17" s="1" t="s">
        <v>15</v>
      </c>
      <c r="G17" s="2">
        <f>0.68*50</f>
        <v>34</v>
      </c>
      <c r="H17" s="3"/>
      <c r="I17" s="2">
        <v>0</v>
      </c>
      <c r="J17" s="3"/>
      <c r="K17" s="2">
        <v>0</v>
      </c>
      <c r="L17" s="3"/>
      <c r="M17" s="2">
        <f>+G17</f>
        <v>34</v>
      </c>
      <c r="N17" s="3"/>
      <c r="O17" s="2">
        <f t="shared" ref="O17" si="52">+I17</f>
        <v>0</v>
      </c>
      <c r="P17" s="3"/>
      <c r="Q17" s="2">
        <f t="shared" ref="Q17" si="53">+K17</f>
        <v>0</v>
      </c>
      <c r="R17" s="3"/>
      <c r="S17" s="2">
        <f t="shared" ref="S17" si="54">+M17</f>
        <v>34</v>
      </c>
      <c r="T17" s="3"/>
      <c r="U17" s="2">
        <f t="shared" ref="U17" si="55">+O17</f>
        <v>0</v>
      </c>
      <c r="V17" s="3"/>
      <c r="W17" s="2">
        <f t="shared" ref="W17" si="56">+Q17</f>
        <v>0</v>
      </c>
      <c r="X17" s="3"/>
      <c r="Y17" s="2">
        <f t="shared" ref="Y17" si="57">+S17</f>
        <v>34</v>
      </c>
      <c r="Z17" s="3"/>
      <c r="AA17" s="2">
        <f t="shared" ref="AA17" si="58">+U17</f>
        <v>0</v>
      </c>
      <c r="AB17" s="3"/>
      <c r="AC17" s="2">
        <f t="shared" ref="AC17" si="59">+W17</f>
        <v>0</v>
      </c>
      <c r="AD17" s="3"/>
      <c r="AE17" s="2">
        <f t="shared" si="21"/>
        <v>136</v>
      </c>
    </row>
    <row r="18" spans="1:31" x14ac:dyDescent="0.25">
      <c r="A18" s="1"/>
      <c r="B18" s="1"/>
      <c r="C18" s="1"/>
      <c r="D18" s="1"/>
      <c r="E18" s="1"/>
      <c r="F18" s="1" t="s">
        <v>16</v>
      </c>
      <c r="G18" s="2">
        <v>150.78</v>
      </c>
      <c r="H18" s="3"/>
      <c r="I18" s="2">
        <v>0</v>
      </c>
      <c r="J18" s="3"/>
      <c r="K18" s="2">
        <v>0</v>
      </c>
      <c r="L18" s="3"/>
      <c r="M18" s="2">
        <v>0</v>
      </c>
      <c r="N18" s="3"/>
      <c r="O18" s="2">
        <v>0</v>
      </c>
      <c r="P18" s="3"/>
      <c r="Q18" s="2">
        <v>0</v>
      </c>
      <c r="R18" s="3"/>
      <c r="S18" s="2">
        <v>0</v>
      </c>
      <c r="T18" s="3"/>
      <c r="U18" s="2">
        <v>45.48</v>
      </c>
      <c r="V18" s="3"/>
      <c r="W18" s="2">
        <v>0</v>
      </c>
      <c r="X18" s="3"/>
      <c r="Y18" s="2">
        <v>0</v>
      </c>
      <c r="Z18" s="3"/>
      <c r="AA18" s="2">
        <v>161.84</v>
      </c>
      <c r="AB18" s="3"/>
      <c r="AC18" s="2">
        <v>0</v>
      </c>
      <c r="AD18" s="3"/>
      <c r="AE18" s="2">
        <f t="shared" si="21"/>
        <v>358.1</v>
      </c>
    </row>
    <row r="19" spans="1:31" ht="15.75" thickBot="1" x14ac:dyDescent="0.3">
      <c r="A19" s="1"/>
      <c r="B19" s="1"/>
      <c r="C19" s="1"/>
      <c r="D19" s="1"/>
      <c r="E19" s="1"/>
      <c r="F19" s="1" t="s">
        <v>17</v>
      </c>
      <c r="G19" s="5">
        <v>0</v>
      </c>
      <c r="H19" s="3"/>
      <c r="I19" s="5">
        <v>0</v>
      </c>
      <c r="J19" s="3"/>
      <c r="K19" s="5">
        <v>0</v>
      </c>
      <c r="L19" s="3"/>
      <c r="M19" s="5">
        <v>0</v>
      </c>
      <c r="N19" s="3"/>
      <c r="O19" s="5">
        <v>265</v>
      </c>
      <c r="P19" s="3"/>
      <c r="Q19" s="5">
        <v>0</v>
      </c>
      <c r="R19" s="3"/>
      <c r="S19" s="5">
        <v>22.17</v>
      </c>
      <c r="T19" s="3"/>
      <c r="U19" s="5">
        <v>0</v>
      </c>
      <c r="V19" s="3"/>
      <c r="W19" s="5">
        <v>0</v>
      </c>
      <c r="X19" s="3"/>
      <c r="Y19" s="5">
        <v>0</v>
      </c>
      <c r="Z19" s="3"/>
      <c r="AA19" s="5">
        <v>0</v>
      </c>
      <c r="AB19" s="3"/>
      <c r="AC19" s="5">
        <v>0</v>
      </c>
      <c r="AD19" s="3"/>
      <c r="AE19" s="5">
        <f t="shared" si="21"/>
        <v>287.17</v>
      </c>
    </row>
    <row r="20" spans="1:31" x14ac:dyDescent="0.25">
      <c r="A20" s="1"/>
      <c r="B20" s="1"/>
      <c r="C20" s="1"/>
      <c r="D20" s="1"/>
      <c r="E20" s="1" t="s">
        <v>18</v>
      </c>
      <c r="F20" s="1"/>
      <c r="G20" s="2">
        <f>ROUND(SUM(G14:G19),5)</f>
        <v>1234.78</v>
      </c>
      <c r="H20" s="3"/>
      <c r="I20" s="2">
        <f>ROUND(SUM(I14:I19),5)</f>
        <v>1050</v>
      </c>
      <c r="J20" s="3"/>
      <c r="K20" s="2">
        <f>ROUND(SUM(K14:K19),5)</f>
        <v>1050</v>
      </c>
      <c r="L20" s="3"/>
      <c r="M20" s="2">
        <f>ROUND(SUM(M14:M19),5)</f>
        <v>1134</v>
      </c>
      <c r="N20" s="3"/>
      <c r="O20" s="2">
        <f>ROUND(SUM(O14:O19),5)</f>
        <v>1340</v>
      </c>
      <c r="P20" s="3"/>
      <c r="Q20" s="2">
        <f>ROUND(SUM(Q14:Q19),5)</f>
        <v>1075</v>
      </c>
      <c r="R20" s="3"/>
      <c r="S20" s="2">
        <f>ROUND(SUM(S14:S19),5)</f>
        <v>1131.17</v>
      </c>
      <c r="T20" s="3"/>
      <c r="U20" s="2">
        <f>ROUND(SUM(U14:U19),5)</f>
        <v>1120.48</v>
      </c>
      <c r="V20" s="3"/>
      <c r="W20" s="2">
        <f>ROUND(SUM(W14:W19),5)</f>
        <v>1100</v>
      </c>
      <c r="X20" s="3"/>
      <c r="Y20" s="2">
        <f>ROUND(SUM(Y14:Y19),5)</f>
        <v>1084</v>
      </c>
      <c r="Z20" s="3"/>
      <c r="AA20" s="2">
        <f>ROUND(SUM(AA14:AA19),5)</f>
        <v>1211.8399999999999</v>
      </c>
      <c r="AB20" s="3"/>
      <c r="AC20" s="2">
        <f>ROUND(SUM(AC14:AC19),5)</f>
        <v>1050</v>
      </c>
      <c r="AD20" s="3"/>
      <c r="AE20" s="2">
        <f>ROUND(SUM(AE14:AE19),5)</f>
        <v>13581.27</v>
      </c>
    </row>
    <row r="21" spans="1:31" x14ac:dyDescent="0.25">
      <c r="A21" s="1"/>
      <c r="B21" s="1"/>
      <c r="C21" s="1"/>
      <c r="D21" s="1"/>
      <c r="E21" s="1"/>
      <c r="F21" s="1"/>
      <c r="G21" s="2"/>
      <c r="H21" s="3"/>
      <c r="I21" s="2"/>
      <c r="J21" s="3"/>
      <c r="K21" s="2"/>
      <c r="L21" s="3"/>
      <c r="M21" s="2"/>
      <c r="N21" s="3"/>
      <c r="O21" s="2"/>
      <c r="P21" s="3"/>
      <c r="Q21" s="2"/>
      <c r="R21" s="3"/>
      <c r="S21" s="2"/>
      <c r="T21" s="3"/>
      <c r="U21" s="2"/>
      <c r="V21" s="3"/>
      <c r="W21" s="2"/>
      <c r="X21" s="3"/>
      <c r="Y21" s="2"/>
      <c r="Z21" s="3"/>
      <c r="AA21" s="2"/>
      <c r="AB21" s="3"/>
      <c r="AC21" s="2"/>
      <c r="AD21" s="3"/>
      <c r="AE21" s="2"/>
    </row>
    <row r="22" spans="1:31" x14ac:dyDescent="0.25">
      <c r="A22" s="1"/>
      <c r="B22" s="1"/>
      <c r="C22" s="1"/>
      <c r="D22" s="1"/>
      <c r="E22" s="1" t="s">
        <v>19</v>
      </c>
      <c r="F22" s="1"/>
      <c r="G22" s="2"/>
      <c r="H22" s="3"/>
      <c r="I22" s="2"/>
      <c r="J22" s="3"/>
      <c r="K22" s="2"/>
      <c r="L22" s="3"/>
      <c r="M22" s="2"/>
      <c r="N22" s="3"/>
      <c r="O22" s="2"/>
      <c r="P22" s="3"/>
      <c r="Q22" s="2"/>
      <c r="R22" s="3"/>
      <c r="S22" s="2"/>
      <c r="T22" s="3"/>
      <c r="U22" s="2"/>
      <c r="V22" s="3"/>
      <c r="W22" s="2"/>
      <c r="X22" s="3"/>
      <c r="Y22" s="2"/>
      <c r="Z22" s="3"/>
      <c r="AA22" s="2"/>
      <c r="AB22" s="3"/>
      <c r="AC22" s="2"/>
      <c r="AD22" s="3"/>
      <c r="AE22" s="2"/>
    </row>
    <row r="23" spans="1:31" x14ac:dyDescent="0.25">
      <c r="A23" s="1"/>
      <c r="B23" s="1"/>
      <c r="C23" s="1"/>
      <c r="D23" s="1"/>
      <c r="E23" s="1"/>
      <c r="F23" s="1" t="s">
        <v>20</v>
      </c>
      <c r="G23" s="2">
        <v>280</v>
      </c>
      <c r="H23" s="3"/>
      <c r="I23" s="2">
        <f>+G23</f>
        <v>280</v>
      </c>
      <c r="J23" s="3"/>
      <c r="K23" s="2">
        <f t="shared" ref="K23:K24" si="60">+I23</f>
        <v>280</v>
      </c>
      <c r="L23" s="3"/>
      <c r="M23" s="2">
        <f t="shared" ref="M23:M24" si="61">+K23</f>
        <v>280</v>
      </c>
      <c r="N23" s="3"/>
      <c r="O23" s="2">
        <f t="shared" ref="O23:O24" si="62">+M23</f>
        <v>280</v>
      </c>
      <c r="P23" s="3"/>
      <c r="Q23" s="2">
        <f t="shared" ref="Q23:Q24" si="63">+O23</f>
        <v>280</v>
      </c>
      <c r="R23" s="3"/>
      <c r="S23" s="2">
        <f t="shared" ref="S23:S24" si="64">+Q23</f>
        <v>280</v>
      </c>
      <c r="T23" s="3"/>
      <c r="U23" s="2">
        <f t="shared" ref="U23:U24" si="65">+S23</f>
        <v>280</v>
      </c>
      <c r="V23" s="3"/>
      <c r="W23" s="2">
        <f t="shared" ref="W23:W24" si="66">+U23</f>
        <v>280</v>
      </c>
      <c r="X23" s="3"/>
      <c r="Y23" s="2">
        <f t="shared" ref="Y23:Y24" si="67">+W23</f>
        <v>280</v>
      </c>
      <c r="Z23" s="3"/>
      <c r="AA23" s="2">
        <f t="shared" ref="AA23:AA24" si="68">+Y23</f>
        <v>280</v>
      </c>
      <c r="AB23" s="3"/>
      <c r="AC23" s="2">
        <f t="shared" ref="AC23:AC24" si="69">+AA23</f>
        <v>280</v>
      </c>
      <c r="AD23" s="3"/>
      <c r="AE23" s="2">
        <f>SUM(G23:AC23)</f>
        <v>3360</v>
      </c>
    </row>
    <row r="24" spans="1:31" x14ac:dyDescent="0.25">
      <c r="A24" s="1"/>
      <c r="B24" s="1"/>
      <c r="C24" s="1"/>
      <c r="D24" s="1"/>
      <c r="E24" s="1"/>
      <c r="F24" s="1" t="s">
        <v>21</v>
      </c>
      <c r="G24" s="2">
        <v>1500</v>
      </c>
      <c r="H24" s="3"/>
      <c r="I24" s="2">
        <f>+G24</f>
        <v>1500</v>
      </c>
      <c r="J24" s="3"/>
      <c r="K24" s="2">
        <f t="shared" si="60"/>
        <v>1500</v>
      </c>
      <c r="L24" s="3"/>
      <c r="M24" s="2">
        <f t="shared" si="61"/>
        <v>1500</v>
      </c>
      <c r="N24" s="3"/>
      <c r="O24" s="2">
        <f t="shared" si="62"/>
        <v>1500</v>
      </c>
      <c r="P24" s="3"/>
      <c r="Q24" s="2">
        <f t="shared" si="63"/>
        <v>1500</v>
      </c>
      <c r="R24" s="3"/>
      <c r="S24" s="2">
        <f t="shared" si="64"/>
        <v>1500</v>
      </c>
      <c r="T24" s="3"/>
      <c r="U24" s="2">
        <f t="shared" si="65"/>
        <v>1500</v>
      </c>
      <c r="V24" s="3"/>
      <c r="W24" s="2">
        <f t="shared" si="66"/>
        <v>1500</v>
      </c>
      <c r="X24" s="3"/>
      <c r="Y24" s="2">
        <f t="shared" si="67"/>
        <v>1500</v>
      </c>
      <c r="Z24" s="3"/>
      <c r="AA24" s="2">
        <f t="shared" si="68"/>
        <v>1500</v>
      </c>
      <c r="AB24" s="3"/>
      <c r="AC24" s="2">
        <f t="shared" si="69"/>
        <v>1500</v>
      </c>
      <c r="AD24" s="3"/>
      <c r="AE24" s="2">
        <f t="shared" si="21"/>
        <v>18000</v>
      </c>
    </row>
    <row r="25" spans="1:31" ht="15.75" thickBot="1" x14ac:dyDescent="0.3">
      <c r="A25" s="1"/>
      <c r="B25" s="1"/>
      <c r="C25" s="1"/>
      <c r="D25" s="1"/>
      <c r="E25" s="1"/>
      <c r="F25" s="1" t="s">
        <v>22</v>
      </c>
      <c r="G25" s="5">
        <v>0</v>
      </c>
      <c r="H25" s="3"/>
      <c r="I25" s="5">
        <v>5300</v>
      </c>
      <c r="J25" s="3"/>
      <c r="K25" s="5">
        <v>0</v>
      </c>
      <c r="L25" s="3"/>
      <c r="M25" s="5">
        <v>5500</v>
      </c>
      <c r="N25" s="3"/>
      <c r="O25" s="5">
        <v>0</v>
      </c>
      <c r="P25" s="3"/>
      <c r="Q25" s="5">
        <v>6000</v>
      </c>
      <c r="R25" s="3"/>
      <c r="S25" s="5">
        <v>0</v>
      </c>
      <c r="T25" s="3"/>
      <c r="U25" s="5">
        <v>6500</v>
      </c>
      <c r="V25" s="3"/>
      <c r="W25" s="5">
        <v>0</v>
      </c>
      <c r="X25" s="3"/>
      <c r="Y25" s="5">
        <v>6200</v>
      </c>
      <c r="Z25" s="3"/>
      <c r="AA25" s="5">
        <v>0</v>
      </c>
      <c r="AB25" s="3"/>
      <c r="AC25" s="5">
        <v>5500</v>
      </c>
      <c r="AD25" s="3"/>
      <c r="AE25" s="5">
        <f t="shared" si="21"/>
        <v>35000</v>
      </c>
    </row>
    <row r="26" spans="1:31" x14ac:dyDescent="0.25">
      <c r="A26" s="1"/>
      <c r="B26" s="1"/>
      <c r="C26" s="1"/>
      <c r="D26" s="1"/>
      <c r="E26" s="1" t="s">
        <v>23</v>
      </c>
      <c r="F26" s="1"/>
      <c r="G26" s="2">
        <f>ROUND(SUM(G22:G25),5)</f>
        <v>1780</v>
      </c>
      <c r="H26" s="3"/>
      <c r="I26" s="2">
        <f>ROUND(SUM(I22:I25),5)</f>
        <v>7080</v>
      </c>
      <c r="J26" s="3"/>
      <c r="K26" s="2">
        <f>ROUND(SUM(K22:K25),5)</f>
        <v>1780</v>
      </c>
      <c r="L26" s="3"/>
      <c r="M26" s="2">
        <f>ROUND(SUM(M22:M25),5)</f>
        <v>7280</v>
      </c>
      <c r="N26" s="3"/>
      <c r="O26" s="2">
        <f>ROUND(SUM(O22:O25),5)</f>
        <v>1780</v>
      </c>
      <c r="P26" s="3"/>
      <c r="Q26" s="2">
        <f>ROUND(SUM(Q22:Q25),5)</f>
        <v>7780</v>
      </c>
      <c r="R26" s="3"/>
      <c r="S26" s="2">
        <f>ROUND(SUM(S22:S25),5)</f>
        <v>1780</v>
      </c>
      <c r="T26" s="3"/>
      <c r="U26" s="2">
        <f>ROUND(SUM(U22:U25),5)</f>
        <v>8280</v>
      </c>
      <c r="V26" s="3"/>
      <c r="W26" s="2">
        <f>ROUND(SUM(W22:W25),5)</f>
        <v>1780</v>
      </c>
      <c r="X26" s="3"/>
      <c r="Y26" s="2">
        <f>ROUND(SUM(Y22:Y25),5)</f>
        <v>7980</v>
      </c>
      <c r="Z26" s="3"/>
      <c r="AA26" s="2">
        <f>ROUND(SUM(AA22:AA25),5)</f>
        <v>1780</v>
      </c>
      <c r="AB26" s="3"/>
      <c r="AC26" s="2">
        <f>ROUND(SUM(AC22:AC25),5)</f>
        <v>7280</v>
      </c>
      <c r="AD26" s="3"/>
      <c r="AE26" s="2">
        <f>ROUND(SUM(AE22:AE25),5)</f>
        <v>56360</v>
      </c>
    </row>
    <row r="27" spans="1:31" x14ac:dyDescent="0.25">
      <c r="A27" s="1"/>
      <c r="B27" s="1"/>
      <c r="C27" s="1"/>
      <c r="D27" s="1"/>
      <c r="E27" s="1"/>
      <c r="F27" s="1"/>
      <c r="G27" s="2"/>
      <c r="H27" s="3"/>
      <c r="I27" s="2"/>
      <c r="J27" s="3"/>
      <c r="K27" s="2"/>
      <c r="L27" s="3"/>
      <c r="M27" s="2"/>
      <c r="N27" s="3"/>
      <c r="O27" s="2"/>
      <c r="P27" s="3"/>
      <c r="Q27" s="2"/>
      <c r="R27" s="3"/>
      <c r="S27" s="2"/>
      <c r="T27" s="3"/>
      <c r="U27" s="2"/>
      <c r="V27" s="3"/>
      <c r="W27" s="2"/>
      <c r="X27" s="3"/>
      <c r="Y27" s="2"/>
      <c r="Z27" s="3"/>
      <c r="AA27" s="2"/>
      <c r="AB27" s="3"/>
      <c r="AC27" s="2"/>
      <c r="AD27" s="3"/>
      <c r="AE27" s="2"/>
    </row>
    <row r="28" spans="1:31" x14ac:dyDescent="0.25">
      <c r="A28" s="1"/>
      <c r="B28" s="1"/>
      <c r="C28" s="1"/>
      <c r="D28" s="1"/>
      <c r="E28" s="1" t="s">
        <v>24</v>
      </c>
      <c r="F28" s="1"/>
      <c r="G28" s="2"/>
      <c r="H28" s="3"/>
      <c r="I28" s="2"/>
      <c r="J28" s="3"/>
      <c r="K28" s="2"/>
      <c r="L28" s="3"/>
      <c r="M28" s="2"/>
      <c r="N28" s="3"/>
      <c r="O28" s="2"/>
      <c r="P28" s="3"/>
      <c r="Q28" s="2"/>
      <c r="R28" s="3"/>
      <c r="S28" s="2"/>
      <c r="T28" s="3"/>
      <c r="U28" s="2"/>
      <c r="V28" s="3"/>
      <c r="W28" s="2"/>
      <c r="X28" s="3"/>
      <c r="Y28" s="2"/>
      <c r="Z28" s="3"/>
      <c r="AA28" s="2"/>
      <c r="AB28" s="3"/>
      <c r="AC28" s="2"/>
      <c r="AD28" s="3"/>
      <c r="AE28" s="2"/>
    </row>
    <row r="29" spans="1:31" x14ac:dyDescent="0.25">
      <c r="A29" s="1"/>
      <c r="B29" s="1"/>
      <c r="C29" s="1"/>
      <c r="D29" s="1"/>
      <c r="E29" s="1"/>
      <c r="F29" s="1" t="s">
        <v>25</v>
      </c>
      <c r="G29" s="2">
        <v>0</v>
      </c>
      <c r="H29" s="3"/>
      <c r="I29" s="2">
        <v>0</v>
      </c>
      <c r="J29" s="3"/>
      <c r="K29" s="2">
        <v>0</v>
      </c>
      <c r="L29" s="3"/>
      <c r="M29" s="2">
        <v>1128</v>
      </c>
      <c r="N29" s="3"/>
      <c r="O29" s="2">
        <v>1128</v>
      </c>
      <c r="P29" s="3"/>
      <c r="Q29" s="2">
        <v>1128</v>
      </c>
      <c r="R29" s="3"/>
      <c r="S29" s="2">
        <v>1128</v>
      </c>
      <c r="T29" s="3"/>
      <c r="U29" s="2">
        <v>1128</v>
      </c>
      <c r="V29" s="3"/>
      <c r="W29" s="2">
        <v>1128</v>
      </c>
      <c r="X29" s="3"/>
      <c r="Y29" s="2">
        <v>1128</v>
      </c>
      <c r="Z29" s="3"/>
      <c r="AA29" s="2">
        <v>0</v>
      </c>
      <c r="AB29" s="3"/>
      <c r="AC29" s="2">
        <v>0</v>
      </c>
      <c r="AD29" s="3"/>
      <c r="AE29" s="2">
        <f t="shared" si="21"/>
        <v>7896</v>
      </c>
    </row>
    <row r="30" spans="1:31" x14ac:dyDescent="0.25">
      <c r="A30" s="1"/>
      <c r="B30" s="1"/>
      <c r="C30" s="1"/>
      <c r="D30" s="1"/>
      <c r="E30" s="1"/>
      <c r="F30" s="1" t="s">
        <v>26</v>
      </c>
      <c r="G30" s="2">
        <v>0</v>
      </c>
      <c r="H30" s="3"/>
      <c r="I30" s="2">
        <v>0</v>
      </c>
      <c r="J30" s="3"/>
      <c r="K30" s="2">
        <v>0</v>
      </c>
      <c r="L30" s="3"/>
      <c r="M30" s="2">
        <v>0</v>
      </c>
      <c r="N30" s="3"/>
      <c r="O30" s="2">
        <v>0</v>
      </c>
      <c r="P30" s="3"/>
      <c r="Q30" s="2">
        <v>122</v>
      </c>
      <c r="R30" s="3"/>
      <c r="S30" s="2">
        <v>122</v>
      </c>
      <c r="T30" s="3"/>
      <c r="U30" s="2">
        <v>122</v>
      </c>
      <c r="V30" s="3"/>
      <c r="W30" s="2">
        <v>122</v>
      </c>
      <c r="X30" s="3"/>
      <c r="Y30" s="2">
        <v>0</v>
      </c>
      <c r="Z30" s="3"/>
      <c r="AA30" s="2">
        <v>0</v>
      </c>
      <c r="AB30" s="3"/>
      <c r="AC30" s="2">
        <v>0</v>
      </c>
      <c r="AD30" s="3"/>
      <c r="AE30" s="2">
        <f t="shared" si="21"/>
        <v>488</v>
      </c>
    </row>
    <row r="31" spans="1:31" x14ac:dyDescent="0.25">
      <c r="A31" s="1"/>
      <c r="B31" s="1"/>
      <c r="C31" s="1"/>
      <c r="D31" s="1"/>
      <c r="E31" s="1"/>
      <c r="F31" s="1" t="s">
        <v>27</v>
      </c>
      <c r="G31" s="2">
        <v>0</v>
      </c>
      <c r="H31" s="3"/>
      <c r="I31" s="2">
        <v>0</v>
      </c>
      <c r="J31" s="3"/>
      <c r="K31" s="2">
        <v>1800</v>
      </c>
      <c r="L31" s="3"/>
      <c r="M31" s="2">
        <v>0</v>
      </c>
      <c r="N31" s="3"/>
      <c r="O31" s="2">
        <v>0</v>
      </c>
      <c r="P31" s="3"/>
      <c r="Q31" s="2">
        <v>0</v>
      </c>
      <c r="R31" s="3"/>
      <c r="S31" s="2">
        <v>0</v>
      </c>
      <c r="T31" s="3"/>
      <c r="U31" s="2">
        <v>0</v>
      </c>
      <c r="V31" s="3"/>
      <c r="W31" s="2">
        <v>0</v>
      </c>
      <c r="X31" s="3"/>
      <c r="Y31" s="2">
        <v>500</v>
      </c>
      <c r="Z31" s="3"/>
      <c r="AA31" s="2">
        <v>0</v>
      </c>
      <c r="AB31" s="3"/>
      <c r="AC31" s="2">
        <v>0</v>
      </c>
      <c r="AD31" s="3"/>
      <c r="AE31" s="2">
        <f t="shared" si="21"/>
        <v>2300</v>
      </c>
    </row>
    <row r="32" spans="1:31" x14ac:dyDescent="0.25">
      <c r="A32" s="1"/>
      <c r="B32" s="1"/>
      <c r="C32" s="1"/>
      <c r="D32" s="1"/>
      <c r="E32" s="1"/>
      <c r="F32" s="1" t="s">
        <v>28</v>
      </c>
      <c r="G32" s="2">
        <v>0</v>
      </c>
      <c r="H32" s="3"/>
      <c r="I32" s="2">
        <v>0</v>
      </c>
      <c r="J32" s="3"/>
      <c r="K32" s="2">
        <v>0</v>
      </c>
      <c r="L32" s="3"/>
      <c r="M32" s="2">
        <v>500</v>
      </c>
      <c r="N32" s="3"/>
      <c r="O32" s="2">
        <v>0</v>
      </c>
      <c r="P32" s="3"/>
      <c r="Q32" s="2">
        <v>0</v>
      </c>
      <c r="R32" s="3"/>
      <c r="S32" s="2">
        <v>0</v>
      </c>
      <c r="T32" s="3"/>
      <c r="U32" s="2">
        <v>0</v>
      </c>
      <c r="V32" s="3"/>
      <c r="W32" s="2">
        <v>0</v>
      </c>
      <c r="X32" s="3"/>
      <c r="Y32" s="2">
        <v>0</v>
      </c>
      <c r="Z32" s="3"/>
      <c r="AA32" s="2">
        <v>200</v>
      </c>
      <c r="AB32" s="3"/>
      <c r="AC32" s="2">
        <v>0</v>
      </c>
      <c r="AD32" s="3"/>
      <c r="AE32" s="2">
        <f t="shared" si="21"/>
        <v>700</v>
      </c>
    </row>
    <row r="33" spans="1:31" ht="15.75" thickBot="1" x14ac:dyDescent="0.3">
      <c r="A33" s="1"/>
      <c r="B33" s="1"/>
      <c r="C33" s="1"/>
      <c r="D33" s="1"/>
      <c r="E33" s="1"/>
      <c r="F33" s="1" t="s">
        <v>29</v>
      </c>
      <c r="G33" s="5">
        <v>108.35</v>
      </c>
      <c r="H33" s="3"/>
      <c r="I33" s="5">
        <f>+G33</f>
        <v>108.35</v>
      </c>
      <c r="J33" s="3"/>
      <c r="K33" s="5">
        <f t="shared" ref="K33" si="70">+I33</f>
        <v>108.35</v>
      </c>
      <c r="L33" s="3"/>
      <c r="M33" s="5">
        <f t="shared" ref="M33" si="71">+K33</f>
        <v>108.35</v>
      </c>
      <c r="N33" s="3"/>
      <c r="O33" s="5">
        <f t="shared" ref="O33" si="72">+M33</f>
        <v>108.35</v>
      </c>
      <c r="P33" s="3"/>
      <c r="Q33" s="5">
        <f t="shared" ref="Q33" si="73">+O33</f>
        <v>108.35</v>
      </c>
      <c r="R33" s="3"/>
      <c r="S33" s="5">
        <f t="shared" ref="S33" si="74">+Q33</f>
        <v>108.35</v>
      </c>
      <c r="T33" s="3"/>
      <c r="U33" s="5">
        <f t="shared" ref="U33" si="75">+S33</f>
        <v>108.35</v>
      </c>
      <c r="V33" s="3"/>
      <c r="W33" s="5">
        <f t="shared" ref="W33" si="76">+U33</f>
        <v>108.35</v>
      </c>
      <c r="X33" s="3"/>
      <c r="Y33" s="5">
        <f t="shared" ref="Y33" si="77">+W33</f>
        <v>108.35</v>
      </c>
      <c r="Z33" s="3"/>
      <c r="AA33" s="5">
        <f t="shared" ref="AA33" si="78">+Y33</f>
        <v>108.35</v>
      </c>
      <c r="AB33" s="3"/>
      <c r="AC33" s="5">
        <f t="shared" ref="AC33" si="79">+AA33</f>
        <v>108.35</v>
      </c>
      <c r="AD33" s="3"/>
      <c r="AE33" s="5">
        <f t="shared" si="21"/>
        <v>1300.1999999999998</v>
      </c>
    </row>
    <row r="34" spans="1:31" x14ac:dyDescent="0.25">
      <c r="A34" s="1"/>
      <c r="B34" s="1"/>
      <c r="C34" s="1"/>
      <c r="D34" s="1"/>
      <c r="E34" s="1" t="s">
        <v>30</v>
      </c>
      <c r="F34" s="1"/>
      <c r="G34" s="2">
        <f>ROUND(SUM(G28:G33),5)</f>
        <v>108.35</v>
      </c>
      <c r="H34" s="3"/>
      <c r="I34" s="2">
        <f>ROUND(SUM(I28:I33),5)</f>
        <v>108.35</v>
      </c>
      <c r="J34" s="3"/>
      <c r="K34" s="2">
        <f>ROUND(SUM(K28:K33),5)</f>
        <v>1908.35</v>
      </c>
      <c r="L34" s="3"/>
      <c r="M34" s="2">
        <f>ROUND(SUM(M28:M33),5)</f>
        <v>1736.35</v>
      </c>
      <c r="N34" s="3"/>
      <c r="O34" s="2">
        <f>ROUND(SUM(O28:O33),5)</f>
        <v>1236.3499999999999</v>
      </c>
      <c r="P34" s="3"/>
      <c r="Q34" s="2">
        <f>ROUND(SUM(Q28:Q33),5)</f>
        <v>1358.35</v>
      </c>
      <c r="R34" s="3"/>
      <c r="S34" s="2">
        <f>ROUND(SUM(S28:S33),5)</f>
        <v>1358.35</v>
      </c>
      <c r="T34" s="3"/>
      <c r="U34" s="2">
        <f>ROUND(SUM(U28:U33),5)</f>
        <v>1358.35</v>
      </c>
      <c r="V34" s="3"/>
      <c r="W34" s="2">
        <f>ROUND(SUM(W28:W33),5)</f>
        <v>1358.35</v>
      </c>
      <c r="X34" s="3"/>
      <c r="Y34" s="2">
        <f>ROUND(SUM(Y28:Y33),5)</f>
        <v>1736.35</v>
      </c>
      <c r="Z34" s="3"/>
      <c r="AA34" s="2">
        <f>ROUND(SUM(AA28:AA33),5)</f>
        <v>308.35000000000002</v>
      </c>
      <c r="AB34" s="3"/>
      <c r="AC34" s="2">
        <f>ROUND(SUM(AC28:AC33),5)</f>
        <v>108.35</v>
      </c>
      <c r="AD34" s="3"/>
      <c r="AE34" s="2">
        <f>ROUND(SUM(AE28:AE33),5)</f>
        <v>12684.2</v>
      </c>
    </row>
    <row r="35" spans="1:31" x14ac:dyDescent="0.25">
      <c r="A35" s="1"/>
      <c r="B35" s="1"/>
      <c r="C35" s="1"/>
      <c r="D35" s="1"/>
      <c r="E35" s="1"/>
      <c r="F35" s="1"/>
      <c r="G35" s="2"/>
      <c r="H35" s="3"/>
      <c r="I35" s="2"/>
      <c r="J35" s="3"/>
      <c r="K35" s="2"/>
      <c r="L35" s="3"/>
      <c r="M35" s="2"/>
      <c r="N35" s="3"/>
      <c r="O35" s="2"/>
      <c r="P35" s="3"/>
      <c r="Q35" s="2"/>
      <c r="R35" s="3"/>
      <c r="S35" s="2"/>
      <c r="T35" s="3"/>
      <c r="U35" s="2"/>
      <c r="V35" s="3"/>
      <c r="W35" s="2"/>
      <c r="X35" s="3"/>
      <c r="Y35" s="2"/>
      <c r="Z35" s="3"/>
      <c r="AA35" s="2"/>
      <c r="AB35" s="3"/>
      <c r="AC35" s="2"/>
      <c r="AD35" s="3"/>
      <c r="AE35" s="2"/>
    </row>
    <row r="36" spans="1:31" x14ac:dyDescent="0.25">
      <c r="A36" s="1"/>
      <c r="B36" s="1"/>
      <c r="C36" s="1"/>
      <c r="D36" s="1"/>
      <c r="E36" s="1" t="s">
        <v>31</v>
      </c>
      <c r="F36" s="1"/>
      <c r="G36" s="2">
        <v>3000</v>
      </c>
      <c r="H36" s="3"/>
      <c r="I36" s="2">
        <v>3000</v>
      </c>
      <c r="J36" s="3"/>
      <c r="K36" s="2">
        <v>1500</v>
      </c>
      <c r="L36" s="3"/>
      <c r="M36" s="2">
        <v>1500</v>
      </c>
      <c r="N36" s="3"/>
      <c r="O36" s="2">
        <v>0</v>
      </c>
      <c r="P36" s="3"/>
      <c r="Q36" s="2">
        <v>0</v>
      </c>
      <c r="R36" s="3"/>
      <c r="S36" s="2">
        <v>0</v>
      </c>
      <c r="T36" s="3"/>
      <c r="U36" s="2">
        <v>0</v>
      </c>
      <c r="V36" s="3"/>
      <c r="W36" s="2">
        <v>0</v>
      </c>
      <c r="X36" s="3"/>
      <c r="Y36" s="2">
        <v>0</v>
      </c>
      <c r="Z36" s="3"/>
      <c r="AA36" s="2">
        <v>1500</v>
      </c>
      <c r="AB36" s="3"/>
      <c r="AC36" s="2">
        <v>1500</v>
      </c>
      <c r="AD36" s="3"/>
      <c r="AE36" s="2">
        <f t="shared" si="21"/>
        <v>12000</v>
      </c>
    </row>
    <row r="37" spans="1:31" x14ac:dyDescent="0.25">
      <c r="A37" s="1"/>
      <c r="B37" s="1"/>
      <c r="C37" s="1"/>
      <c r="D37" s="1"/>
      <c r="E37" s="1" t="s">
        <v>32</v>
      </c>
      <c r="F37" s="1"/>
      <c r="G37" s="2"/>
      <c r="H37" s="3"/>
      <c r="I37" s="2"/>
      <c r="J37" s="3"/>
      <c r="K37" s="2"/>
      <c r="L37" s="3"/>
      <c r="M37" s="2"/>
      <c r="N37" s="3"/>
      <c r="O37" s="2"/>
      <c r="P37" s="3"/>
      <c r="Q37" s="2"/>
      <c r="R37" s="3"/>
      <c r="S37" s="2"/>
      <c r="T37" s="3"/>
      <c r="U37" s="2"/>
      <c r="V37" s="3"/>
      <c r="W37" s="2"/>
      <c r="X37" s="3"/>
      <c r="Y37" s="2"/>
      <c r="Z37" s="3"/>
      <c r="AA37" s="2"/>
      <c r="AB37" s="3"/>
      <c r="AC37" s="2"/>
      <c r="AD37" s="3"/>
      <c r="AE37" s="2"/>
    </row>
    <row r="38" spans="1:31" x14ac:dyDescent="0.25">
      <c r="A38" s="1"/>
      <c r="B38" s="1"/>
      <c r="C38" s="1"/>
      <c r="D38" s="1"/>
      <c r="E38" s="1"/>
      <c r="F38" s="1" t="s">
        <v>33</v>
      </c>
      <c r="G38" s="2">
        <v>0</v>
      </c>
      <c r="H38" s="3"/>
      <c r="I38" s="2">
        <v>0</v>
      </c>
      <c r="J38" s="3"/>
      <c r="K38" s="2">
        <v>1500</v>
      </c>
      <c r="L38" s="3"/>
      <c r="M38" s="2">
        <v>0</v>
      </c>
      <c r="N38" s="3"/>
      <c r="O38" s="2">
        <v>0</v>
      </c>
      <c r="P38" s="3"/>
      <c r="Q38" s="2">
        <v>0</v>
      </c>
      <c r="R38" s="3"/>
      <c r="S38" s="2">
        <v>0</v>
      </c>
      <c r="T38" s="3"/>
      <c r="U38" s="2">
        <v>0</v>
      </c>
      <c r="V38" s="3"/>
      <c r="W38" s="2">
        <v>0</v>
      </c>
      <c r="X38" s="3"/>
      <c r="Y38" s="2">
        <v>1500</v>
      </c>
      <c r="Z38" s="3"/>
      <c r="AA38" s="2">
        <v>0</v>
      </c>
      <c r="AB38" s="3"/>
      <c r="AC38" s="2">
        <v>0</v>
      </c>
      <c r="AD38" s="3"/>
      <c r="AE38" s="2">
        <f t="shared" si="21"/>
        <v>3000</v>
      </c>
    </row>
    <row r="39" spans="1:31" ht="15.75" thickBot="1" x14ac:dyDescent="0.3">
      <c r="A39" s="1"/>
      <c r="B39" s="1"/>
      <c r="C39" s="1"/>
      <c r="D39" s="1"/>
      <c r="E39" s="1"/>
      <c r="F39" s="1" t="s">
        <v>34</v>
      </c>
      <c r="G39" s="5">
        <v>0</v>
      </c>
      <c r="H39" s="3"/>
      <c r="I39" s="5">
        <v>0</v>
      </c>
      <c r="J39" s="3"/>
      <c r="K39" s="5">
        <v>300</v>
      </c>
      <c r="L39" s="3"/>
      <c r="M39" s="5">
        <v>0</v>
      </c>
      <c r="N39" s="3"/>
      <c r="O39" s="5">
        <v>0</v>
      </c>
      <c r="P39" s="3"/>
      <c r="Q39" s="5">
        <v>300</v>
      </c>
      <c r="R39" s="3"/>
      <c r="S39" s="5">
        <v>0</v>
      </c>
      <c r="T39" s="3"/>
      <c r="U39" s="5">
        <v>0</v>
      </c>
      <c r="V39" s="3"/>
      <c r="W39" s="5">
        <v>300</v>
      </c>
      <c r="X39" s="3"/>
      <c r="Y39" s="5">
        <v>0</v>
      </c>
      <c r="Z39" s="3"/>
      <c r="AA39" s="5">
        <v>0</v>
      </c>
      <c r="AB39" s="3"/>
      <c r="AC39" s="5">
        <v>300</v>
      </c>
      <c r="AD39" s="3"/>
      <c r="AE39" s="5">
        <f t="shared" si="21"/>
        <v>1200</v>
      </c>
    </row>
    <row r="40" spans="1:31" x14ac:dyDescent="0.25">
      <c r="A40" s="1"/>
      <c r="B40" s="1"/>
      <c r="C40" s="1"/>
      <c r="D40" s="1"/>
      <c r="E40" s="1" t="s">
        <v>35</v>
      </c>
      <c r="F40" s="1"/>
      <c r="G40" s="2">
        <f>ROUND(SUM(G37:G39),5)</f>
        <v>0</v>
      </c>
      <c r="H40" s="3"/>
      <c r="I40" s="2">
        <f>ROUND(SUM(I37:I39),5)</f>
        <v>0</v>
      </c>
      <c r="J40" s="3"/>
      <c r="K40" s="2">
        <f>ROUND(SUM(K37:K39),5)</f>
        <v>1800</v>
      </c>
      <c r="L40" s="3"/>
      <c r="M40" s="2">
        <f>ROUND(SUM(M37:M39),5)</f>
        <v>0</v>
      </c>
      <c r="N40" s="3"/>
      <c r="O40" s="2">
        <f>ROUND(SUM(O37:O39),5)</f>
        <v>0</v>
      </c>
      <c r="P40" s="3"/>
      <c r="Q40" s="2">
        <f>ROUND(SUM(Q37:Q39),5)</f>
        <v>300</v>
      </c>
      <c r="R40" s="3"/>
      <c r="S40" s="2">
        <f>ROUND(SUM(S37:S39),5)</f>
        <v>0</v>
      </c>
      <c r="T40" s="3"/>
      <c r="U40" s="2">
        <f>ROUND(SUM(U37:U39),5)</f>
        <v>0</v>
      </c>
      <c r="V40" s="3"/>
      <c r="W40" s="2">
        <f>ROUND(SUM(W37:W39),5)</f>
        <v>300</v>
      </c>
      <c r="X40" s="3"/>
      <c r="Y40" s="2">
        <f>ROUND(SUM(Y37:Y39),5)</f>
        <v>1500</v>
      </c>
      <c r="Z40" s="3"/>
      <c r="AA40" s="2">
        <f>ROUND(SUM(AA37:AA39),5)</f>
        <v>0</v>
      </c>
      <c r="AB40" s="3"/>
      <c r="AC40" s="2">
        <f>ROUND(SUM(AC37:AC39),5)</f>
        <v>300</v>
      </c>
      <c r="AD40" s="3"/>
      <c r="AE40" s="2">
        <f>ROUND(SUM(AE37:AE39),5)</f>
        <v>4200</v>
      </c>
    </row>
    <row r="41" spans="1:31" x14ac:dyDescent="0.25">
      <c r="A41" s="1"/>
      <c r="B41" s="1"/>
      <c r="C41" s="1"/>
      <c r="D41" s="1"/>
      <c r="E41" s="1"/>
      <c r="F41" s="1"/>
      <c r="G41" s="2"/>
      <c r="H41" s="3"/>
      <c r="I41" s="2"/>
      <c r="J41" s="3"/>
      <c r="K41" s="2"/>
      <c r="L41" s="3"/>
      <c r="M41" s="2"/>
      <c r="N41" s="3"/>
      <c r="O41" s="2"/>
      <c r="P41" s="3"/>
      <c r="Q41" s="2"/>
      <c r="R41" s="3"/>
      <c r="S41" s="2"/>
      <c r="T41" s="3"/>
      <c r="U41" s="2"/>
      <c r="V41" s="3"/>
      <c r="W41" s="2"/>
      <c r="X41" s="3"/>
      <c r="Y41" s="2"/>
      <c r="Z41" s="3"/>
      <c r="AA41" s="2"/>
      <c r="AB41" s="3"/>
      <c r="AC41" s="2"/>
      <c r="AD41" s="3"/>
      <c r="AE41" s="2"/>
    </row>
    <row r="42" spans="1:31" x14ac:dyDescent="0.25">
      <c r="A42" s="1"/>
      <c r="B42" s="1"/>
      <c r="C42" s="1"/>
      <c r="D42" s="1"/>
      <c r="E42" s="1" t="s">
        <v>36</v>
      </c>
      <c r="F42" s="1"/>
      <c r="G42" s="2">
        <v>0</v>
      </c>
      <c r="H42" s="3"/>
      <c r="I42" s="2">
        <v>0</v>
      </c>
      <c r="J42" s="3"/>
      <c r="K42" s="2">
        <v>0</v>
      </c>
      <c r="L42" s="3"/>
      <c r="M42" s="2">
        <v>289</v>
      </c>
      <c r="N42" s="3"/>
      <c r="O42" s="2">
        <v>0</v>
      </c>
      <c r="P42" s="3"/>
      <c r="Q42" s="2">
        <v>0</v>
      </c>
      <c r="R42" s="3"/>
      <c r="S42" s="2">
        <v>0</v>
      </c>
      <c r="T42" s="3"/>
      <c r="U42" s="2">
        <v>0</v>
      </c>
      <c r="V42" s="3"/>
      <c r="W42" s="2">
        <v>0</v>
      </c>
      <c r="X42" s="3"/>
      <c r="Y42" s="2">
        <v>0</v>
      </c>
      <c r="Z42" s="3"/>
      <c r="AA42" s="2">
        <v>0</v>
      </c>
      <c r="AB42" s="3"/>
      <c r="AC42" s="2">
        <v>0</v>
      </c>
      <c r="AD42" s="3"/>
      <c r="AE42" s="2">
        <f t="shared" si="21"/>
        <v>289</v>
      </c>
    </row>
    <row r="43" spans="1:31" ht="15.75" thickBot="1" x14ac:dyDescent="0.3">
      <c r="A43" s="1"/>
      <c r="B43" s="1"/>
      <c r="C43" s="1"/>
      <c r="D43" s="1"/>
      <c r="E43" s="1"/>
      <c r="F43" s="1"/>
      <c r="G43" s="2"/>
      <c r="H43" s="3"/>
      <c r="I43" s="2"/>
      <c r="J43" s="3"/>
      <c r="K43" s="2"/>
      <c r="L43" s="3"/>
      <c r="M43" s="2"/>
      <c r="N43" s="3"/>
      <c r="O43" s="2"/>
      <c r="P43" s="3"/>
      <c r="Q43" s="2"/>
      <c r="R43" s="3"/>
      <c r="S43" s="2"/>
      <c r="T43" s="3"/>
      <c r="U43" s="2"/>
      <c r="V43" s="3"/>
      <c r="W43" s="2"/>
      <c r="X43" s="3"/>
      <c r="Y43" s="2"/>
      <c r="Z43" s="3"/>
      <c r="AA43" s="2"/>
      <c r="AB43" s="3"/>
      <c r="AC43" s="2"/>
      <c r="AD43" s="3"/>
      <c r="AE43" s="2"/>
    </row>
    <row r="44" spans="1:31" ht="15.75" thickBot="1" x14ac:dyDescent="0.3">
      <c r="A44" s="1"/>
      <c r="B44" s="1"/>
      <c r="C44" s="1"/>
      <c r="D44" s="1" t="s">
        <v>37</v>
      </c>
      <c r="E44" s="1"/>
      <c r="F44" s="1"/>
      <c r="G44" s="4">
        <f>ROUND(SUM(G7:G12)+G20+G26+SUM(G34:G36)+SUM(G40:G42),5)</f>
        <v>12315.29</v>
      </c>
      <c r="H44" s="3"/>
      <c r="I44" s="4">
        <f>ROUND(SUM(I7:I12)+I20+I26+SUM(I34:I36)+SUM(I40:I42),5)</f>
        <v>17430.509999999998</v>
      </c>
      <c r="J44" s="3"/>
      <c r="K44" s="4">
        <f>ROUND(SUM(K7:K12)+K20+K26+SUM(K34:K36)+SUM(K40:K42),5)</f>
        <v>14230.51</v>
      </c>
      <c r="L44" s="3"/>
      <c r="M44" s="4">
        <f>ROUND(SUM(M7:M12)+M20+M26+SUM(M34:M36)+SUM(M40:M42),5)</f>
        <v>18131.509999999998</v>
      </c>
      <c r="N44" s="3"/>
      <c r="O44" s="4">
        <f>ROUND(SUM(O7:O12)+O20+O26+SUM(O34:O36)+SUM(O40:O42),5)</f>
        <v>10548.51</v>
      </c>
      <c r="P44" s="3"/>
      <c r="Q44" s="4">
        <f>ROUND(SUM(Q7:Q12)+Q20+Q26+SUM(Q34:Q36)+SUM(Q40:Q42),5)</f>
        <v>16705.509999999998</v>
      </c>
      <c r="R44" s="3"/>
      <c r="S44" s="4">
        <f>ROUND(SUM(S7:S12)+S20+S26+SUM(S34:S36)+SUM(S40:S42),5)</f>
        <v>10461.68</v>
      </c>
      <c r="T44" s="3"/>
      <c r="U44" s="4">
        <f>ROUND(SUM(U7:U12)+U20+U26+SUM(U34:U36)+SUM(U40:U42),5)</f>
        <v>16950.990000000002</v>
      </c>
      <c r="V44" s="3"/>
      <c r="W44" s="4">
        <f>ROUND(SUM(W7:W12)+W20+W26+SUM(W34:W36)+SUM(W40:W42),5)</f>
        <v>10730.51</v>
      </c>
      <c r="X44" s="3"/>
      <c r="Y44" s="4">
        <f>ROUND(SUM(Y7:Y12)+Y20+Y26+SUM(Y34:Y36)+SUM(Y40:Y42),5)</f>
        <v>18492.509999999998</v>
      </c>
      <c r="Z44" s="3"/>
      <c r="AA44" s="4">
        <f>ROUND(SUM(AA7:AA12)+AA20+AA26+SUM(AA34:AA36)+SUM(AA40:AA42),5)</f>
        <v>13992.35</v>
      </c>
      <c r="AB44" s="3"/>
      <c r="AC44" s="4">
        <f>ROUND(SUM(AC7:AC12)+AC20+AC26+SUM(AC34:AC36)+SUM(AC40:AC42),5)</f>
        <v>16430.509999999998</v>
      </c>
      <c r="AD44" s="3"/>
      <c r="AE44" s="4">
        <f>ROUND(SUM(AE7:AE12)+AE20+AE26+SUM(AE34:AE36)+SUM(AE40:AE42),5)</f>
        <v>176420.39</v>
      </c>
    </row>
    <row r="45" spans="1:31" x14ac:dyDescent="0.25">
      <c r="A45" s="1"/>
      <c r="B45" s="1"/>
      <c r="C45" s="1"/>
      <c r="D45" s="1"/>
      <c r="E45" s="1"/>
      <c r="F45" s="1"/>
      <c r="G45" s="15"/>
      <c r="H45" s="3"/>
      <c r="I45" s="15"/>
      <c r="J45" s="3"/>
      <c r="K45" s="15"/>
      <c r="L45" s="3"/>
      <c r="M45" s="15"/>
      <c r="N45" s="3"/>
      <c r="O45" s="15"/>
      <c r="P45" s="3"/>
      <c r="Q45" s="15"/>
      <c r="R45" s="3"/>
      <c r="S45" s="15"/>
      <c r="T45" s="3"/>
      <c r="U45" s="15"/>
      <c r="V45" s="3"/>
      <c r="W45" s="15"/>
      <c r="X45" s="3"/>
      <c r="Y45" s="15"/>
      <c r="Z45" s="3"/>
      <c r="AA45" s="15"/>
      <c r="AB45" s="3"/>
      <c r="AC45" s="15"/>
      <c r="AD45" s="3"/>
      <c r="AE45" s="15"/>
    </row>
    <row r="46" spans="1:31" x14ac:dyDescent="0.25">
      <c r="A46" s="1"/>
      <c r="B46" s="1" t="s">
        <v>38</v>
      </c>
      <c r="C46" s="1"/>
      <c r="D46" s="1"/>
      <c r="E46" s="1"/>
      <c r="F46" s="1"/>
      <c r="G46" s="2">
        <f>ROUND(G2+G6-G44,5)</f>
        <v>2384.71</v>
      </c>
      <c r="H46" s="3"/>
      <c r="I46" s="2">
        <f>ROUND(I2+I6-I44,5)</f>
        <v>-2730.51</v>
      </c>
      <c r="J46" s="3"/>
      <c r="K46" s="2">
        <f>ROUND(K2+K6-K44,5)</f>
        <v>469.49</v>
      </c>
      <c r="L46" s="3"/>
      <c r="M46" s="2">
        <f>ROUND(M2+M6-M44,5)</f>
        <v>-3431.51</v>
      </c>
      <c r="N46" s="3"/>
      <c r="O46" s="2">
        <f>ROUND(O2+O6-O44,5)</f>
        <v>4151.49</v>
      </c>
      <c r="P46" s="3"/>
      <c r="Q46" s="2">
        <f>ROUND(Q2+Q6-Q44,5)</f>
        <v>-2005.51</v>
      </c>
      <c r="R46" s="3"/>
      <c r="S46" s="2">
        <f>ROUND(S2+S6-S44,5)</f>
        <v>4238.32</v>
      </c>
      <c r="T46" s="3"/>
      <c r="U46" s="2">
        <f>ROUND(U2+U6-U44,5)</f>
        <v>-2250.9899999999998</v>
      </c>
      <c r="V46" s="3"/>
      <c r="W46" s="2">
        <f>ROUND(W2+W6-W44,5)</f>
        <v>3969.49</v>
      </c>
      <c r="X46" s="3"/>
      <c r="Y46" s="2">
        <f>ROUND(Y2+Y6-Y44,5)</f>
        <v>-3792.51</v>
      </c>
      <c r="Z46" s="3"/>
      <c r="AA46" s="2">
        <f>ROUND(AA2+AA6-AA44,5)</f>
        <v>707.65</v>
      </c>
      <c r="AB46" s="3"/>
      <c r="AC46" s="2">
        <f>ROUND(AC2+AC6-AC44,5)</f>
        <v>-1730.51</v>
      </c>
      <c r="AD46" s="3"/>
      <c r="AE46" s="2">
        <f>ROUND(AE2+AE6-AE44,5)</f>
        <v>-20.39</v>
      </c>
    </row>
    <row r="47" spans="1:31" x14ac:dyDescent="0.25">
      <c r="A47" s="1"/>
      <c r="B47" s="1" t="s">
        <v>39</v>
      </c>
      <c r="C47" s="1"/>
      <c r="D47" s="1"/>
      <c r="E47" s="1"/>
      <c r="F47" s="1"/>
      <c r="G47" s="2"/>
      <c r="H47" s="3"/>
      <c r="I47" s="2"/>
      <c r="J47" s="3"/>
      <c r="K47" s="2"/>
      <c r="L47" s="3"/>
      <c r="M47" s="2"/>
      <c r="N47" s="3"/>
      <c r="O47" s="2"/>
      <c r="P47" s="3"/>
      <c r="Q47" s="2"/>
      <c r="R47" s="3"/>
      <c r="S47" s="2"/>
      <c r="T47" s="3"/>
      <c r="U47" s="2"/>
      <c r="V47" s="3"/>
      <c r="W47" s="2"/>
      <c r="X47" s="3"/>
      <c r="Y47" s="2"/>
      <c r="Z47" s="3"/>
      <c r="AA47" s="2"/>
      <c r="AB47" s="3"/>
      <c r="AC47" s="2"/>
      <c r="AD47" s="3"/>
      <c r="AE47" s="2"/>
    </row>
    <row r="48" spans="1:31" x14ac:dyDescent="0.25">
      <c r="A48" s="1"/>
      <c r="B48" s="1"/>
      <c r="C48" s="1" t="s">
        <v>40</v>
      </c>
      <c r="D48" s="1"/>
      <c r="E48" s="1"/>
      <c r="F48" s="1"/>
      <c r="G48" s="2"/>
      <c r="H48" s="3"/>
      <c r="I48" s="2"/>
      <c r="J48" s="3"/>
      <c r="K48" s="2"/>
      <c r="L48" s="3"/>
      <c r="M48" s="2"/>
      <c r="N48" s="3"/>
      <c r="O48" s="2"/>
      <c r="P48" s="3"/>
      <c r="Q48" s="2"/>
      <c r="R48" s="3"/>
      <c r="S48" s="2"/>
      <c r="T48" s="3"/>
      <c r="U48" s="2"/>
      <c r="V48" s="3"/>
      <c r="W48" s="2"/>
      <c r="X48" s="3"/>
      <c r="Y48" s="2"/>
      <c r="Z48" s="3"/>
      <c r="AA48" s="2"/>
      <c r="AB48" s="3"/>
      <c r="AC48" s="2"/>
      <c r="AD48" s="3"/>
      <c r="AE48" s="2"/>
    </row>
    <row r="49" spans="1:31" ht="15.75" thickBot="1" x14ac:dyDescent="0.3">
      <c r="A49" s="1"/>
      <c r="B49" s="1"/>
      <c r="C49" s="1"/>
      <c r="D49" s="1" t="s">
        <v>41</v>
      </c>
      <c r="E49" s="1"/>
      <c r="F49" s="1"/>
      <c r="G49" s="2">
        <v>1.72</v>
      </c>
      <c r="H49" s="3"/>
      <c r="I49" s="2">
        <v>1.67</v>
      </c>
      <c r="J49" s="3"/>
      <c r="K49" s="2">
        <v>1.72</v>
      </c>
      <c r="L49" s="3"/>
      <c r="M49" s="2">
        <v>1.67</v>
      </c>
      <c r="N49" s="3"/>
      <c r="O49" s="2">
        <v>1.72</v>
      </c>
      <c r="P49" s="3"/>
      <c r="Q49" s="2">
        <v>1.67</v>
      </c>
      <c r="R49" s="3"/>
      <c r="S49" s="2">
        <v>1.72</v>
      </c>
      <c r="T49" s="3"/>
      <c r="U49" s="2">
        <v>1.72</v>
      </c>
      <c r="V49" s="3"/>
      <c r="W49" s="2">
        <v>1.67</v>
      </c>
      <c r="X49" s="3"/>
      <c r="Y49" s="2">
        <v>1.72</v>
      </c>
      <c r="Z49" s="3"/>
      <c r="AA49" s="2">
        <v>1.67</v>
      </c>
      <c r="AB49" s="3"/>
      <c r="AC49" s="2">
        <v>1.72</v>
      </c>
      <c r="AD49" s="3"/>
      <c r="AE49" s="2">
        <f t="shared" si="21"/>
        <v>20.39</v>
      </c>
    </row>
    <row r="50" spans="1:31" ht="15.75" thickBot="1" x14ac:dyDescent="0.3">
      <c r="A50" s="1"/>
      <c r="B50" s="1"/>
      <c r="C50" s="1" t="s">
        <v>42</v>
      </c>
      <c r="D50" s="1"/>
      <c r="E50" s="1"/>
      <c r="F50" s="1"/>
      <c r="G50" s="6">
        <f>ROUND(SUM(G48:G49),5)</f>
        <v>1.72</v>
      </c>
      <c r="H50" s="3"/>
      <c r="I50" s="6">
        <f>ROUND(SUM(I48:I49),5)</f>
        <v>1.67</v>
      </c>
      <c r="J50" s="3"/>
      <c r="K50" s="6">
        <f>ROUND(SUM(K48:K49),5)</f>
        <v>1.72</v>
      </c>
      <c r="L50" s="3"/>
      <c r="M50" s="6">
        <f>ROUND(SUM(M48:M49),5)</f>
        <v>1.67</v>
      </c>
      <c r="N50" s="3"/>
      <c r="O50" s="6">
        <f>ROUND(SUM(O48:O49),5)</f>
        <v>1.72</v>
      </c>
      <c r="P50" s="3"/>
      <c r="Q50" s="6">
        <f>ROUND(SUM(Q48:Q49),5)</f>
        <v>1.67</v>
      </c>
      <c r="R50" s="3"/>
      <c r="S50" s="6">
        <f>ROUND(SUM(S48:S49),5)</f>
        <v>1.72</v>
      </c>
      <c r="T50" s="3"/>
      <c r="U50" s="6">
        <f>ROUND(SUM(U48:U49),5)</f>
        <v>1.72</v>
      </c>
      <c r="V50" s="3"/>
      <c r="W50" s="6">
        <f>ROUND(SUM(W48:W49),5)</f>
        <v>1.67</v>
      </c>
      <c r="X50" s="3"/>
      <c r="Y50" s="6">
        <f>ROUND(SUM(Y48:Y49),5)</f>
        <v>1.72</v>
      </c>
      <c r="Z50" s="3"/>
      <c r="AA50" s="6">
        <f>ROUND(SUM(AA48:AA49),5)</f>
        <v>1.67</v>
      </c>
      <c r="AB50" s="3"/>
      <c r="AC50" s="6">
        <f>ROUND(SUM(AC48:AC49),5)</f>
        <v>1.72</v>
      </c>
      <c r="AD50" s="3"/>
      <c r="AE50" s="6">
        <f>ROUND(SUM(AE48:AE49),5)</f>
        <v>20.39</v>
      </c>
    </row>
    <row r="51" spans="1:31" ht="15.75" thickBot="1" x14ac:dyDescent="0.3">
      <c r="A51" s="1"/>
      <c r="B51" s="1" t="s">
        <v>43</v>
      </c>
      <c r="C51" s="1"/>
      <c r="D51" s="1"/>
      <c r="E51" s="1"/>
      <c r="F51" s="1"/>
      <c r="G51" s="6">
        <f>ROUND(G47+G50,5)</f>
        <v>1.72</v>
      </c>
      <c r="H51" s="3"/>
      <c r="I51" s="6">
        <f>ROUND(I47+I50,5)</f>
        <v>1.67</v>
      </c>
      <c r="J51" s="3"/>
      <c r="K51" s="6">
        <f>ROUND(K47+K50,5)</f>
        <v>1.72</v>
      </c>
      <c r="L51" s="3"/>
      <c r="M51" s="6">
        <f>ROUND(M47+M50,5)</f>
        <v>1.67</v>
      </c>
      <c r="N51" s="3"/>
      <c r="O51" s="6">
        <f>ROUND(O47+O50,5)</f>
        <v>1.72</v>
      </c>
      <c r="P51" s="3"/>
      <c r="Q51" s="6">
        <f>ROUND(Q47+Q50,5)</f>
        <v>1.67</v>
      </c>
      <c r="R51" s="3"/>
      <c r="S51" s="6">
        <f>ROUND(S47+S50,5)</f>
        <v>1.72</v>
      </c>
      <c r="T51" s="3"/>
      <c r="U51" s="6">
        <f>ROUND(U47+U50,5)</f>
        <v>1.72</v>
      </c>
      <c r="V51" s="3"/>
      <c r="W51" s="6">
        <f>ROUND(W47+W50,5)</f>
        <v>1.67</v>
      </c>
      <c r="X51" s="3"/>
      <c r="Y51" s="6">
        <f>ROUND(Y47+Y50,5)</f>
        <v>1.72</v>
      </c>
      <c r="Z51" s="3"/>
      <c r="AA51" s="6">
        <f>ROUND(AA47+AA50,5)</f>
        <v>1.67</v>
      </c>
      <c r="AB51" s="3"/>
      <c r="AC51" s="6">
        <f>ROUND(AC47+AC50,5)</f>
        <v>1.72</v>
      </c>
      <c r="AD51" s="3"/>
      <c r="AE51" s="6">
        <f>ROUND(AE47+AE50,5)</f>
        <v>20.39</v>
      </c>
    </row>
    <row r="52" spans="1:31" s="8" customFormat="1" ht="12" thickBot="1" x14ac:dyDescent="0.25">
      <c r="A52" s="1" t="s">
        <v>44</v>
      </c>
      <c r="B52" s="1"/>
      <c r="C52" s="1"/>
      <c r="D52" s="1"/>
      <c r="E52" s="1"/>
      <c r="F52" s="1"/>
      <c r="G52" s="7">
        <f>ROUND(G46+G51,5)</f>
        <v>2386.4299999999998</v>
      </c>
      <c r="H52" s="1"/>
      <c r="I52" s="7">
        <f>ROUND(I46+I51,5)</f>
        <v>-2728.84</v>
      </c>
      <c r="J52" s="1"/>
      <c r="K52" s="7">
        <f>ROUND(K46+K51,5)</f>
        <v>471.21</v>
      </c>
      <c r="L52" s="1"/>
      <c r="M52" s="7">
        <f>ROUND(M46+M51,5)</f>
        <v>-3429.84</v>
      </c>
      <c r="N52" s="1"/>
      <c r="O52" s="7">
        <f>ROUND(O46+O51,5)</f>
        <v>4153.21</v>
      </c>
      <c r="P52" s="1"/>
      <c r="Q52" s="7">
        <f>ROUND(Q46+Q51,5)</f>
        <v>-2003.84</v>
      </c>
      <c r="R52" s="1"/>
      <c r="S52" s="7">
        <f>ROUND(S46+S51,5)</f>
        <v>4240.04</v>
      </c>
      <c r="T52" s="1"/>
      <c r="U52" s="7">
        <f>ROUND(U46+U51,5)</f>
        <v>-2249.27</v>
      </c>
      <c r="V52" s="1"/>
      <c r="W52" s="7">
        <f>ROUND(W46+W51,5)</f>
        <v>3971.16</v>
      </c>
      <c r="X52" s="1"/>
      <c r="Y52" s="7">
        <f>ROUND(Y46+Y51,5)</f>
        <v>-3790.79</v>
      </c>
      <c r="Z52" s="1"/>
      <c r="AA52" s="7">
        <f>ROUND(AA46+AA51,5)</f>
        <v>709.32</v>
      </c>
      <c r="AB52" s="1"/>
      <c r="AC52" s="7">
        <f>ROUND(AC46+AC51,5)</f>
        <v>-1728.79</v>
      </c>
      <c r="AD52" s="1"/>
      <c r="AE52" s="7">
        <f>ROUND(AE46+AE51,5)</f>
        <v>0</v>
      </c>
    </row>
    <row r="53" spans="1:31" ht="15.75" thickTop="1" x14ac:dyDescent="0.25"/>
  </sheetData>
  <pageMargins left="0.7" right="0.7" top="0.75" bottom="0.75" header="0.1" footer="0.3"/>
  <pageSetup orientation="portrait" r:id="rId1"/>
  <headerFooter>
    <oddHeader>&amp;L&amp;"Arial,Bold"&amp;8 12:57 PM
&amp;"Arial,Bold"&amp;8 12/28/23
&amp;"Arial,Bold"&amp;8 Cash Basis&amp;C&amp;"Arial,Bold"&amp;12 Woody Creek Townhome Association #1
&amp;"Arial,Bold"&amp;14 Profit &amp;&amp; Loss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Schultz</dc:creator>
  <cp:lastModifiedBy>Sandra Vasquez</cp:lastModifiedBy>
  <dcterms:created xsi:type="dcterms:W3CDTF">2023-12-28T19:57:59Z</dcterms:created>
  <dcterms:modified xsi:type="dcterms:W3CDTF">2023-12-28T20:39:11Z</dcterms:modified>
</cp:coreProperties>
</file>