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provn\Documents\My File\Word\Myrtle Beach Golf\Stats\"/>
    </mc:Choice>
  </mc:AlternateContent>
  <xr:revisionPtr revIDLastSave="0" documentId="13_ncr:1_{9801BBEA-91FE-4077-B57D-5F09E0CB8EDB}" xr6:coauthVersionLast="45" xr6:coauthVersionMax="45" xr10:uidLastSave="{00000000-0000-0000-0000-000000000000}"/>
  <bookViews>
    <workbookView xWindow="-108" yWindow="-108" windowWidth="23256" windowHeight="12576" tabRatio="212" activeTab="1" xr2:uid="{00000000-000D-0000-FFFF-FFFF00000000}"/>
  </bookViews>
  <sheets>
    <sheet name="STATS" sheetId="1" r:id="rId1"/>
    <sheet name="Summary" sheetId="3" r:id="rId2"/>
  </sheets>
  <definedNames>
    <definedName name="_xlnm._FilterDatabase" localSheetId="0" hidden="1">STATS!$A$1:$J$93</definedName>
    <definedName name="_xlnm.Print_Area" localSheetId="0">STATS!$A:$I</definedName>
    <definedName name="_xlnm.Print_Area" localSheetId="1">Summary!$A$1:$K$11</definedName>
    <definedName name="_xlnm.Print_Titles" localSheetId="0">STATS!$1:$1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3" l="1"/>
  <c r="C65" i="3" l="1"/>
  <c r="C64" i="3"/>
  <c r="I141" i="1" l="1"/>
  <c r="H141" i="1"/>
  <c r="G141" i="1"/>
  <c r="F141" i="1"/>
  <c r="D141" i="1"/>
  <c r="I140" i="1"/>
  <c r="H140" i="1"/>
  <c r="G140" i="1"/>
  <c r="F140" i="1"/>
  <c r="D140" i="1"/>
  <c r="I139" i="1"/>
  <c r="H139" i="1"/>
  <c r="G139" i="1"/>
  <c r="F139" i="1"/>
  <c r="D139" i="1"/>
  <c r="I138" i="1"/>
  <c r="H138" i="1"/>
  <c r="G138" i="1"/>
  <c r="F138" i="1"/>
  <c r="D138" i="1"/>
  <c r="I137" i="1"/>
  <c r="H137" i="1"/>
  <c r="G137" i="1"/>
  <c r="F137" i="1"/>
  <c r="D137" i="1"/>
  <c r="I136" i="1"/>
  <c r="H136" i="1"/>
  <c r="G136" i="1"/>
  <c r="F136" i="1"/>
  <c r="D136" i="1"/>
  <c r="I135" i="1"/>
  <c r="H135" i="1"/>
  <c r="G135" i="1"/>
  <c r="F135" i="1"/>
  <c r="D135" i="1"/>
  <c r="I134" i="1"/>
  <c r="H134" i="1"/>
  <c r="G134" i="1"/>
  <c r="F134" i="1"/>
  <c r="D134" i="1"/>
  <c r="I133" i="1"/>
  <c r="H133" i="1"/>
  <c r="G133" i="1"/>
  <c r="F133" i="1"/>
  <c r="D133" i="1"/>
  <c r="I132" i="1"/>
  <c r="H132" i="1"/>
  <c r="G132" i="1"/>
  <c r="F132" i="1"/>
  <c r="D132" i="1"/>
  <c r="I131" i="1"/>
  <c r="H131" i="1"/>
  <c r="G131" i="1"/>
  <c r="F131" i="1"/>
  <c r="D131" i="1"/>
  <c r="I130" i="1"/>
  <c r="H130" i="1"/>
  <c r="G130" i="1"/>
  <c r="F130" i="1"/>
  <c r="D130" i="1"/>
  <c r="I129" i="1"/>
  <c r="H129" i="1"/>
  <c r="G129" i="1"/>
  <c r="F129" i="1"/>
  <c r="D129" i="1"/>
  <c r="I128" i="1"/>
  <c r="H128" i="1"/>
  <c r="G128" i="1"/>
  <c r="F128" i="1"/>
  <c r="D128" i="1"/>
  <c r="I127" i="1"/>
  <c r="H127" i="1"/>
  <c r="G127" i="1"/>
  <c r="F127" i="1"/>
  <c r="D127" i="1"/>
  <c r="I126" i="1"/>
  <c r="H126" i="1"/>
  <c r="G126" i="1"/>
  <c r="F126" i="1"/>
  <c r="D126" i="1"/>
  <c r="I125" i="1"/>
  <c r="H125" i="1"/>
  <c r="G125" i="1"/>
  <c r="F125" i="1"/>
  <c r="D125" i="1"/>
  <c r="I124" i="1"/>
  <c r="H124" i="1"/>
  <c r="G124" i="1"/>
  <c r="F124" i="1"/>
  <c r="D124" i="1"/>
  <c r="CP92" i="1"/>
  <c r="CU20" i="1" l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U18" i="1"/>
  <c r="CU19" i="1"/>
  <c r="I101" i="1"/>
  <c r="H101" i="1"/>
  <c r="G101" i="1"/>
  <c r="I100" i="1"/>
  <c r="H100" i="1"/>
  <c r="G100" i="1"/>
  <c r="F101" i="1"/>
  <c r="F100" i="1"/>
  <c r="I97" i="1"/>
  <c r="H97" i="1"/>
  <c r="G97" i="1"/>
  <c r="I96" i="1"/>
  <c r="H96" i="1"/>
  <c r="G96" i="1"/>
  <c r="F96" i="1"/>
  <c r="F97" i="1"/>
  <c r="CP101" i="1"/>
  <c r="CP100" i="1"/>
  <c r="I92" i="1" l="1"/>
  <c r="G112" i="1"/>
  <c r="H112" i="1"/>
  <c r="I112" i="1"/>
  <c r="G113" i="1"/>
  <c r="H113" i="1"/>
  <c r="I113" i="1"/>
  <c r="F113" i="1"/>
  <c r="F112" i="1"/>
  <c r="DC92" i="1" l="1"/>
  <c r="DB92" i="1"/>
  <c r="DA92" i="1"/>
  <c r="CZ92" i="1"/>
  <c r="DC113" i="1"/>
  <c r="DB113" i="1"/>
  <c r="DA113" i="1"/>
  <c r="CZ113" i="1"/>
  <c r="DC112" i="1"/>
  <c r="DC114" i="1" s="1"/>
  <c r="N275" i="1" s="1"/>
  <c r="DB112" i="1"/>
  <c r="DB114" i="1" s="1"/>
  <c r="M275" i="1" s="1"/>
  <c r="DA112" i="1"/>
  <c r="DA114" i="1" s="1"/>
  <c r="L275" i="1" s="1"/>
  <c r="CZ112" i="1"/>
  <c r="N274" i="1"/>
  <c r="M274" i="1"/>
  <c r="L274" i="1"/>
  <c r="DC109" i="1"/>
  <c r="DB109" i="1"/>
  <c r="DA109" i="1"/>
  <c r="CZ109" i="1"/>
  <c r="DC108" i="1"/>
  <c r="DC110" i="1" s="1"/>
  <c r="N273" i="1" s="1"/>
  <c r="DB108" i="1"/>
  <c r="DB110" i="1" s="1"/>
  <c r="M273" i="1" s="1"/>
  <c r="DA108" i="1"/>
  <c r="DA110" i="1" s="1"/>
  <c r="L273" i="1" s="1"/>
  <c r="CZ108" i="1"/>
  <c r="CZ110" i="1" s="1"/>
  <c r="K273" i="1" s="1"/>
  <c r="DC105" i="1"/>
  <c r="DB105" i="1"/>
  <c r="DA105" i="1"/>
  <c r="CZ105" i="1"/>
  <c r="DC104" i="1"/>
  <c r="DB104" i="1"/>
  <c r="DB106" i="1" s="1"/>
  <c r="M272" i="1" s="1"/>
  <c r="DA104" i="1"/>
  <c r="DA106" i="1" s="1"/>
  <c r="L272" i="1" s="1"/>
  <c r="CZ104" i="1"/>
  <c r="DC101" i="1"/>
  <c r="DB101" i="1"/>
  <c r="DA101" i="1"/>
  <c r="CZ101" i="1"/>
  <c r="DC100" i="1"/>
  <c r="DC102" i="1" s="1"/>
  <c r="N271" i="1" s="1"/>
  <c r="DB100" i="1"/>
  <c r="DB102" i="1" s="1"/>
  <c r="M271" i="1" s="1"/>
  <c r="DA100" i="1"/>
  <c r="DA102" i="1" s="1"/>
  <c r="L271" i="1" s="1"/>
  <c r="CZ100" i="1"/>
  <c r="DC97" i="1"/>
  <c r="DB97" i="1"/>
  <c r="DA97" i="1"/>
  <c r="CZ97" i="1"/>
  <c r="DC96" i="1"/>
  <c r="DB96" i="1"/>
  <c r="DB98" i="1" s="1"/>
  <c r="M270" i="1" s="1"/>
  <c r="DA96" i="1"/>
  <c r="CZ96" i="1"/>
  <c r="G108" i="1"/>
  <c r="H108" i="1"/>
  <c r="I108" i="1"/>
  <c r="G109" i="1"/>
  <c r="H109" i="1"/>
  <c r="I109" i="1"/>
  <c r="F109" i="1"/>
  <c r="F108" i="1"/>
  <c r="A247" i="1"/>
  <c r="C247" i="1"/>
  <c r="AA247" i="1" s="1"/>
  <c r="D247" i="1"/>
  <c r="E247" i="1"/>
  <c r="F247" i="1"/>
  <c r="G247" i="1"/>
  <c r="H247" i="1"/>
  <c r="I247" i="1"/>
  <c r="A248" i="1"/>
  <c r="C248" i="1"/>
  <c r="AU248" i="1" s="1"/>
  <c r="BA248" i="1" s="1"/>
  <c r="D248" i="1"/>
  <c r="E248" i="1"/>
  <c r="F248" i="1"/>
  <c r="G248" i="1"/>
  <c r="H248" i="1"/>
  <c r="I248" i="1"/>
  <c r="A249" i="1"/>
  <c r="C249" i="1"/>
  <c r="AB249" i="1" s="1"/>
  <c r="D249" i="1"/>
  <c r="E249" i="1"/>
  <c r="F249" i="1"/>
  <c r="G249" i="1"/>
  <c r="H249" i="1"/>
  <c r="I249" i="1"/>
  <c r="A250" i="1"/>
  <c r="C250" i="1"/>
  <c r="AU250" i="1" s="1"/>
  <c r="D250" i="1"/>
  <c r="E250" i="1"/>
  <c r="F250" i="1"/>
  <c r="G250" i="1"/>
  <c r="H250" i="1"/>
  <c r="I250" i="1"/>
  <c r="A251" i="1"/>
  <c r="C251" i="1"/>
  <c r="AK251" i="1" s="1"/>
  <c r="D251" i="1"/>
  <c r="E251" i="1"/>
  <c r="F251" i="1"/>
  <c r="G251" i="1"/>
  <c r="H251" i="1"/>
  <c r="I251" i="1"/>
  <c r="A252" i="1"/>
  <c r="C252" i="1"/>
  <c r="AK252" i="1" s="1"/>
  <c r="D252" i="1"/>
  <c r="E252" i="1"/>
  <c r="F252" i="1"/>
  <c r="G252" i="1"/>
  <c r="H252" i="1"/>
  <c r="I252" i="1"/>
  <c r="A253" i="1"/>
  <c r="C253" i="1"/>
  <c r="AK253" i="1" s="1"/>
  <c r="D253" i="1"/>
  <c r="E253" i="1"/>
  <c r="F253" i="1"/>
  <c r="G253" i="1"/>
  <c r="H253" i="1"/>
  <c r="I253" i="1"/>
  <c r="A254" i="1"/>
  <c r="C254" i="1"/>
  <c r="J254" i="1" s="1"/>
  <c r="D254" i="1"/>
  <c r="E254" i="1"/>
  <c r="F254" i="1"/>
  <c r="G254" i="1"/>
  <c r="H254" i="1"/>
  <c r="I254" i="1"/>
  <c r="A255" i="1"/>
  <c r="C255" i="1"/>
  <c r="AA255" i="1" s="1"/>
  <c r="D255" i="1"/>
  <c r="E255" i="1"/>
  <c r="F255" i="1"/>
  <c r="G255" i="1"/>
  <c r="H255" i="1"/>
  <c r="I255" i="1"/>
  <c r="A256" i="1"/>
  <c r="C256" i="1"/>
  <c r="AA256" i="1" s="1"/>
  <c r="D256" i="1"/>
  <c r="E256" i="1"/>
  <c r="F256" i="1"/>
  <c r="G256" i="1"/>
  <c r="H256" i="1"/>
  <c r="I256" i="1"/>
  <c r="A257" i="1"/>
  <c r="C257" i="1"/>
  <c r="AA257" i="1" s="1"/>
  <c r="D257" i="1"/>
  <c r="E257" i="1"/>
  <c r="F257" i="1"/>
  <c r="G257" i="1"/>
  <c r="H257" i="1"/>
  <c r="I257" i="1"/>
  <c r="A258" i="1"/>
  <c r="C258" i="1"/>
  <c r="AK258" i="1" s="1"/>
  <c r="D258" i="1"/>
  <c r="E258" i="1"/>
  <c r="F258" i="1"/>
  <c r="G258" i="1"/>
  <c r="H258" i="1"/>
  <c r="I258" i="1"/>
  <c r="A259" i="1"/>
  <c r="C259" i="1"/>
  <c r="AL259" i="1" s="1"/>
  <c r="D259" i="1"/>
  <c r="E259" i="1"/>
  <c r="F259" i="1"/>
  <c r="G259" i="1"/>
  <c r="H259" i="1"/>
  <c r="I259" i="1"/>
  <c r="A260" i="1"/>
  <c r="C260" i="1"/>
  <c r="AK260" i="1" s="1"/>
  <c r="D260" i="1"/>
  <c r="E260" i="1"/>
  <c r="F260" i="1"/>
  <c r="G260" i="1"/>
  <c r="H260" i="1"/>
  <c r="I260" i="1"/>
  <c r="A261" i="1"/>
  <c r="C261" i="1"/>
  <c r="AK261" i="1" s="1"/>
  <c r="D261" i="1"/>
  <c r="E261" i="1"/>
  <c r="F261" i="1"/>
  <c r="G261" i="1"/>
  <c r="H261" i="1"/>
  <c r="I261" i="1"/>
  <c r="A262" i="1"/>
  <c r="C262" i="1"/>
  <c r="J262" i="1" s="1"/>
  <c r="D262" i="1"/>
  <c r="E262" i="1"/>
  <c r="F262" i="1"/>
  <c r="G262" i="1"/>
  <c r="H262" i="1"/>
  <c r="I262" i="1"/>
  <c r="A263" i="1"/>
  <c r="C263" i="1"/>
  <c r="Q263" i="1" s="1"/>
  <c r="D263" i="1"/>
  <c r="E263" i="1"/>
  <c r="F263" i="1"/>
  <c r="G263" i="1"/>
  <c r="H263" i="1"/>
  <c r="I263" i="1"/>
  <c r="A264" i="1"/>
  <c r="C264" i="1"/>
  <c r="AB264" i="1" s="1"/>
  <c r="D264" i="1"/>
  <c r="E264" i="1"/>
  <c r="F264" i="1"/>
  <c r="G264" i="1"/>
  <c r="H264" i="1"/>
  <c r="I264" i="1"/>
  <c r="G104" i="1"/>
  <c r="H104" i="1"/>
  <c r="I104" i="1"/>
  <c r="G105" i="1"/>
  <c r="G119" i="1" s="1"/>
  <c r="H105" i="1"/>
  <c r="H119" i="1" s="1"/>
  <c r="I105" i="1"/>
  <c r="I119" i="1" s="1"/>
  <c r="F104" i="1"/>
  <c r="F105" i="1"/>
  <c r="CV3" i="1"/>
  <c r="CW3" i="1"/>
  <c r="CX3" i="1"/>
  <c r="CV4" i="1"/>
  <c r="CW4" i="1"/>
  <c r="CX4" i="1"/>
  <c r="CV5" i="1"/>
  <c r="CW5" i="1"/>
  <c r="CX5" i="1"/>
  <c r="CV6" i="1"/>
  <c r="CW6" i="1"/>
  <c r="CX6" i="1"/>
  <c r="CV7" i="1"/>
  <c r="CW7" i="1"/>
  <c r="CX7" i="1"/>
  <c r="CV8" i="1"/>
  <c r="CW8" i="1"/>
  <c r="CX8" i="1"/>
  <c r="CV9" i="1"/>
  <c r="CW9" i="1"/>
  <c r="CX9" i="1"/>
  <c r="CV10" i="1"/>
  <c r="CW10" i="1"/>
  <c r="CX10" i="1"/>
  <c r="CV11" i="1"/>
  <c r="CW11" i="1"/>
  <c r="CX11" i="1"/>
  <c r="CV12" i="1"/>
  <c r="CW12" i="1"/>
  <c r="CX12" i="1"/>
  <c r="CV13" i="1"/>
  <c r="CW13" i="1"/>
  <c r="CX13" i="1"/>
  <c r="CV14" i="1"/>
  <c r="CW14" i="1"/>
  <c r="CX14" i="1"/>
  <c r="CV15" i="1"/>
  <c r="CW15" i="1"/>
  <c r="CX15" i="1"/>
  <c r="CV16" i="1"/>
  <c r="CW16" i="1"/>
  <c r="CX16" i="1"/>
  <c r="CV17" i="1"/>
  <c r="CW17" i="1"/>
  <c r="CX17" i="1"/>
  <c r="CV18" i="1"/>
  <c r="CW18" i="1"/>
  <c r="CX18" i="1"/>
  <c r="CV19" i="1"/>
  <c r="CW19" i="1"/>
  <c r="CX19" i="1"/>
  <c r="CV38" i="1"/>
  <c r="CW38" i="1"/>
  <c r="CX38" i="1"/>
  <c r="CV39" i="1"/>
  <c r="CW39" i="1"/>
  <c r="CX39" i="1"/>
  <c r="CV40" i="1"/>
  <c r="CW40" i="1"/>
  <c r="CX40" i="1"/>
  <c r="CV41" i="1"/>
  <c r="CW41" i="1"/>
  <c r="CX41" i="1"/>
  <c r="CV42" i="1"/>
  <c r="CW42" i="1"/>
  <c r="CX42" i="1"/>
  <c r="CV43" i="1"/>
  <c r="CW43" i="1"/>
  <c r="CX43" i="1"/>
  <c r="CV44" i="1"/>
  <c r="CW44" i="1"/>
  <c r="CX44" i="1"/>
  <c r="CV45" i="1"/>
  <c r="CW45" i="1"/>
  <c r="CX45" i="1"/>
  <c r="CV46" i="1"/>
  <c r="CW46" i="1"/>
  <c r="CX46" i="1"/>
  <c r="CV47" i="1"/>
  <c r="CW47" i="1"/>
  <c r="CX47" i="1"/>
  <c r="CV48" i="1"/>
  <c r="CW48" i="1"/>
  <c r="CX48" i="1"/>
  <c r="CV49" i="1"/>
  <c r="CW49" i="1"/>
  <c r="CX49" i="1"/>
  <c r="CV50" i="1"/>
  <c r="CW50" i="1"/>
  <c r="CX50" i="1"/>
  <c r="CV51" i="1"/>
  <c r="CW51" i="1"/>
  <c r="CX51" i="1"/>
  <c r="CV52" i="1"/>
  <c r="CW52" i="1"/>
  <c r="CX52" i="1"/>
  <c r="CV53" i="1"/>
  <c r="CW53" i="1"/>
  <c r="CX53" i="1"/>
  <c r="CV54" i="1"/>
  <c r="CW54" i="1"/>
  <c r="CX54" i="1"/>
  <c r="CV55" i="1"/>
  <c r="CW55" i="1"/>
  <c r="CX55" i="1"/>
  <c r="CV56" i="1"/>
  <c r="CW56" i="1"/>
  <c r="CX56" i="1"/>
  <c r="CV57" i="1"/>
  <c r="CW57" i="1"/>
  <c r="CX57" i="1"/>
  <c r="CV58" i="1"/>
  <c r="CW58" i="1"/>
  <c r="CX58" i="1"/>
  <c r="CV59" i="1"/>
  <c r="CW59" i="1"/>
  <c r="CX59" i="1"/>
  <c r="CV60" i="1"/>
  <c r="CW60" i="1"/>
  <c r="CX60" i="1"/>
  <c r="CV61" i="1"/>
  <c r="CW61" i="1"/>
  <c r="CX61" i="1"/>
  <c r="CV62" i="1"/>
  <c r="CW62" i="1"/>
  <c r="CX62" i="1"/>
  <c r="CV63" i="1"/>
  <c r="CW63" i="1"/>
  <c r="CX63" i="1"/>
  <c r="CV64" i="1"/>
  <c r="CW64" i="1"/>
  <c r="CX64" i="1"/>
  <c r="CV65" i="1"/>
  <c r="CW65" i="1"/>
  <c r="CX65" i="1"/>
  <c r="CV66" i="1"/>
  <c r="CW66" i="1"/>
  <c r="CX66" i="1"/>
  <c r="CV67" i="1"/>
  <c r="CW67" i="1"/>
  <c r="CX67" i="1"/>
  <c r="CV68" i="1"/>
  <c r="CW68" i="1"/>
  <c r="CX68" i="1"/>
  <c r="CV69" i="1"/>
  <c r="CW69" i="1"/>
  <c r="CX69" i="1"/>
  <c r="CV70" i="1"/>
  <c r="CW70" i="1"/>
  <c r="CX70" i="1"/>
  <c r="CV71" i="1"/>
  <c r="CW71" i="1"/>
  <c r="CX71" i="1"/>
  <c r="CV72" i="1"/>
  <c r="CW72" i="1"/>
  <c r="CX72" i="1"/>
  <c r="CV73" i="1"/>
  <c r="CW73" i="1"/>
  <c r="CX73" i="1"/>
  <c r="CV74" i="1"/>
  <c r="CW74" i="1"/>
  <c r="CX74" i="1"/>
  <c r="CV75" i="1"/>
  <c r="CW75" i="1"/>
  <c r="CX75" i="1"/>
  <c r="CV76" i="1"/>
  <c r="CW76" i="1"/>
  <c r="CX76" i="1"/>
  <c r="CV77" i="1"/>
  <c r="CW77" i="1"/>
  <c r="CX77" i="1"/>
  <c r="CV78" i="1"/>
  <c r="CW78" i="1"/>
  <c r="CX78" i="1"/>
  <c r="CV79" i="1"/>
  <c r="CW79" i="1"/>
  <c r="CX79" i="1"/>
  <c r="CV80" i="1"/>
  <c r="CW80" i="1"/>
  <c r="CX80" i="1"/>
  <c r="CV81" i="1"/>
  <c r="CW81" i="1"/>
  <c r="CX81" i="1"/>
  <c r="CV82" i="1"/>
  <c r="CW82" i="1"/>
  <c r="CX82" i="1"/>
  <c r="CV83" i="1"/>
  <c r="CW83" i="1"/>
  <c r="CX83" i="1"/>
  <c r="CV84" i="1"/>
  <c r="CW84" i="1"/>
  <c r="CX84" i="1"/>
  <c r="CV85" i="1"/>
  <c r="CW85" i="1"/>
  <c r="CX85" i="1"/>
  <c r="CV86" i="1"/>
  <c r="CW86" i="1"/>
  <c r="CX86" i="1"/>
  <c r="CV87" i="1"/>
  <c r="CW87" i="1"/>
  <c r="CX87" i="1"/>
  <c r="CV88" i="1"/>
  <c r="CW88" i="1"/>
  <c r="CX88" i="1"/>
  <c r="CV89" i="1"/>
  <c r="CW89" i="1"/>
  <c r="CX89" i="1"/>
  <c r="CV90" i="1"/>
  <c r="CW90" i="1"/>
  <c r="CX90" i="1"/>
  <c r="CV91" i="1"/>
  <c r="CW91" i="1"/>
  <c r="CX91" i="1"/>
  <c r="CV2" i="1"/>
  <c r="CW2" i="1"/>
  <c r="CX2" i="1"/>
  <c r="CU3" i="1"/>
  <c r="CU4" i="1"/>
  <c r="CU5" i="1"/>
  <c r="CU6" i="1"/>
  <c r="CU7" i="1"/>
  <c r="CU8" i="1"/>
  <c r="CU9" i="1"/>
  <c r="CU10" i="1"/>
  <c r="CU11" i="1"/>
  <c r="CU12" i="1"/>
  <c r="CU13" i="1"/>
  <c r="CU14" i="1"/>
  <c r="CU15" i="1"/>
  <c r="CU16" i="1"/>
  <c r="CU1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79" i="1"/>
  <c r="CU80" i="1"/>
  <c r="CU81" i="1"/>
  <c r="CU82" i="1"/>
  <c r="CU83" i="1"/>
  <c r="CU84" i="1"/>
  <c r="CU85" i="1"/>
  <c r="CU86" i="1"/>
  <c r="CU87" i="1"/>
  <c r="CU88" i="1"/>
  <c r="CU89" i="1"/>
  <c r="CU90" i="1"/>
  <c r="CU91" i="1"/>
  <c r="CU2" i="1"/>
  <c r="CN55" i="1"/>
  <c r="CM55" i="1"/>
  <c r="CL55" i="1"/>
  <c r="CK55" i="1"/>
  <c r="CJ55" i="1"/>
  <c r="CH55" i="1"/>
  <c r="CG55" i="1"/>
  <c r="CF55" i="1"/>
  <c r="CE55" i="1"/>
  <c r="CD55" i="1"/>
  <c r="CB55" i="1"/>
  <c r="CA55" i="1"/>
  <c r="BZ55" i="1"/>
  <c r="BY55" i="1"/>
  <c r="BX55" i="1"/>
  <c r="BV55" i="1"/>
  <c r="BU55" i="1"/>
  <c r="BT55" i="1"/>
  <c r="BS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X55" i="1"/>
  <c r="AW55" i="1"/>
  <c r="AV55" i="1"/>
  <c r="AU55" i="1"/>
  <c r="AS55" i="1"/>
  <c r="AR55" i="1"/>
  <c r="AQ55" i="1"/>
  <c r="AP55" i="1"/>
  <c r="AN55" i="1"/>
  <c r="AM55" i="1"/>
  <c r="AL55" i="1"/>
  <c r="AK55" i="1"/>
  <c r="AI55" i="1"/>
  <c r="AH55" i="1"/>
  <c r="AG55" i="1"/>
  <c r="AF55" i="1"/>
  <c r="AD55" i="1"/>
  <c r="AC55" i="1"/>
  <c r="AB55" i="1"/>
  <c r="AA55" i="1"/>
  <c r="Y55" i="1"/>
  <c r="X55" i="1"/>
  <c r="W55" i="1"/>
  <c r="V55" i="1"/>
  <c r="T55" i="1"/>
  <c r="S55" i="1"/>
  <c r="R55" i="1"/>
  <c r="Q55" i="1"/>
  <c r="O55" i="1"/>
  <c r="N55" i="1"/>
  <c r="M55" i="1"/>
  <c r="L55" i="1"/>
  <c r="CN54" i="1"/>
  <c r="CM54" i="1"/>
  <c r="CL54" i="1"/>
  <c r="CK54" i="1"/>
  <c r="CJ54" i="1"/>
  <c r="CH54" i="1"/>
  <c r="CG54" i="1"/>
  <c r="CF54" i="1"/>
  <c r="CE54" i="1"/>
  <c r="CD54" i="1"/>
  <c r="CB54" i="1"/>
  <c r="CA54" i="1"/>
  <c r="BZ54" i="1"/>
  <c r="BY54" i="1"/>
  <c r="BX54" i="1"/>
  <c r="BV54" i="1"/>
  <c r="BU54" i="1"/>
  <c r="BT54" i="1"/>
  <c r="BS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AI54" i="1"/>
  <c r="AH54" i="1"/>
  <c r="AG54" i="1"/>
  <c r="AF54" i="1"/>
  <c r="AD54" i="1"/>
  <c r="AC54" i="1"/>
  <c r="AB54" i="1"/>
  <c r="AA54" i="1"/>
  <c r="Y54" i="1"/>
  <c r="X54" i="1"/>
  <c r="W54" i="1"/>
  <c r="V54" i="1"/>
  <c r="T54" i="1"/>
  <c r="S54" i="1"/>
  <c r="R54" i="1"/>
  <c r="Q54" i="1"/>
  <c r="O54" i="1"/>
  <c r="N54" i="1"/>
  <c r="M54" i="1"/>
  <c r="L54" i="1"/>
  <c r="CN53" i="1"/>
  <c r="CM53" i="1"/>
  <c r="CL53" i="1"/>
  <c r="CK53" i="1"/>
  <c r="CJ53" i="1"/>
  <c r="CH53" i="1"/>
  <c r="CG53" i="1"/>
  <c r="CF53" i="1"/>
  <c r="CE53" i="1"/>
  <c r="CD53" i="1"/>
  <c r="CB53" i="1"/>
  <c r="CA53" i="1"/>
  <c r="BZ53" i="1"/>
  <c r="BY53" i="1"/>
  <c r="BX53" i="1"/>
  <c r="BV53" i="1"/>
  <c r="BU53" i="1"/>
  <c r="BT53" i="1"/>
  <c r="BS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X53" i="1"/>
  <c r="AW53" i="1"/>
  <c r="AV53" i="1"/>
  <c r="AU53" i="1"/>
  <c r="AS53" i="1"/>
  <c r="AR53" i="1"/>
  <c r="AQ53" i="1"/>
  <c r="AP53" i="1"/>
  <c r="AN53" i="1"/>
  <c r="AM53" i="1"/>
  <c r="AL53" i="1"/>
  <c r="AK53" i="1"/>
  <c r="AI53" i="1"/>
  <c r="AH53" i="1"/>
  <c r="AG53" i="1"/>
  <c r="AF53" i="1"/>
  <c r="AD53" i="1"/>
  <c r="AC53" i="1"/>
  <c r="AB53" i="1"/>
  <c r="AA53" i="1"/>
  <c r="Y53" i="1"/>
  <c r="X53" i="1"/>
  <c r="W53" i="1"/>
  <c r="V53" i="1"/>
  <c r="T53" i="1"/>
  <c r="S53" i="1"/>
  <c r="R53" i="1"/>
  <c r="Q53" i="1"/>
  <c r="O53" i="1"/>
  <c r="N53" i="1"/>
  <c r="M53" i="1"/>
  <c r="L53" i="1"/>
  <c r="CN52" i="1"/>
  <c r="CM52" i="1"/>
  <c r="CL52" i="1"/>
  <c r="CK52" i="1"/>
  <c r="CJ52" i="1"/>
  <c r="CH52" i="1"/>
  <c r="CG52" i="1"/>
  <c r="CF52" i="1"/>
  <c r="CE52" i="1"/>
  <c r="CD52" i="1"/>
  <c r="CB52" i="1"/>
  <c r="CA52" i="1"/>
  <c r="BZ52" i="1"/>
  <c r="BY52" i="1"/>
  <c r="BX52" i="1"/>
  <c r="BV52" i="1"/>
  <c r="BU52" i="1"/>
  <c r="BT52" i="1"/>
  <c r="BS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X52" i="1"/>
  <c r="AW52" i="1"/>
  <c r="AV52" i="1"/>
  <c r="AU52" i="1"/>
  <c r="AS52" i="1"/>
  <c r="AR52" i="1"/>
  <c r="AQ52" i="1"/>
  <c r="AP52" i="1"/>
  <c r="AN52" i="1"/>
  <c r="AM52" i="1"/>
  <c r="AL52" i="1"/>
  <c r="AK52" i="1"/>
  <c r="AI52" i="1"/>
  <c r="AH52" i="1"/>
  <c r="AG52" i="1"/>
  <c r="AF52" i="1"/>
  <c r="AD52" i="1"/>
  <c r="AC52" i="1"/>
  <c r="AB52" i="1"/>
  <c r="AA52" i="1"/>
  <c r="Y52" i="1"/>
  <c r="X52" i="1"/>
  <c r="W52" i="1"/>
  <c r="V52" i="1"/>
  <c r="T52" i="1"/>
  <c r="S52" i="1"/>
  <c r="R52" i="1"/>
  <c r="Q52" i="1"/>
  <c r="O52" i="1"/>
  <c r="N52" i="1"/>
  <c r="M52" i="1"/>
  <c r="L52" i="1"/>
  <c r="CN51" i="1"/>
  <c r="CM51" i="1"/>
  <c r="CL51" i="1"/>
  <c r="CK51" i="1"/>
  <c r="CJ51" i="1"/>
  <c r="CH51" i="1"/>
  <c r="CG51" i="1"/>
  <c r="CF51" i="1"/>
  <c r="CE51" i="1"/>
  <c r="CD51" i="1"/>
  <c r="CB51" i="1"/>
  <c r="CA51" i="1"/>
  <c r="BZ51" i="1"/>
  <c r="BY51" i="1"/>
  <c r="BX51" i="1"/>
  <c r="BV51" i="1"/>
  <c r="BU51" i="1"/>
  <c r="BT51" i="1"/>
  <c r="BS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X51" i="1"/>
  <c r="AW51" i="1"/>
  <c r="AV51" i="1"/>
  <c r="AU51" i="1"/>
  <c r="AS51" i="1"/>
  <c r="AR51" i="1"/>
  <c r="AQ51" i="1"/>
  <c r="AP51" i="1"/>
  <c r="AN51" i="1"/>
  <c r="AM51" i="1"/>
  <c r="AL51" i="1"/>
  <c r="AK51" i="1"/>
  <c r="AI51" i="1"/>
  <c r="AH51" i="1"/>
  <c r="AG51" i="1"/>
  <c r="AF51" i="1"/>
  <c r="AD51" i="1"/>
  <c r="AC51" i="1"/>
  <c r="AB51" i="1"/>
  <c r="AA51" i="1"/>
  <c r="Y51" i="1"/>
  <c r="X51" i="1"/>
  <c r="W51" i="1"/>
  <c r="V51" i="1"/>
  <c r="T51" i="1"/>
  <c r="S51" i="1"/>
  <c r="R51" i="1"/>
  <c r="Q51" i="1"/>
  <c r="O51" i="1"/>
  <c r="N51" i="1"/>
  <c r="M51" i="1"/>
  <c r="L51" i="1"/>
  <c r="CN50" i="1"/>
  <c r="CM50" i="1"/>
  <c r="CL50" i="1"/>
  <c r="CK50" i="1"/>
  <c r="CJ50" i="1"/>
  <c r="CH50" i="1"/>
  <c r="CG50" i="1"/>
  <c r="CF50" i="1"/>
  <c r="CE50" i="1"/>
  <c r="CD50" i="1"/>
  <c r="CB50" i="1"/>
  <c r="CA50" i="1"/>
  <c r="BZ50" i="1"/>
  <c r="BY50" i="1"/>
  <c r="BX50" i="1"/>
  <c r="BV50" i="1"/>
  <c r="BU50" i="1"/>
  <c r="BT50" i="1"/>
  <c r="BS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X50" i="1"/>
  <c r="AW50" i="1"/>
  <c r="AV50" i="1"/>
  <c r="AU50" i="1"/>
  <c r="AS50" i="1"/>
  <c r="AR50" i="1"/>
  <c r="AQ50" i="1"/>
  <c r="AP50" i="1"/>
  <c r="AN50" i="1"/>
  <c r="AM50" i="1"/>
  <c r="AL50" i="1"/>
  <c r="AK50" i="1"/>
  <c r="AI50" i="1"/>
  <c r="AH50" i="1"/>
  <c r="AG50" i="1"/>
  <c r="AF50" i="1"/>
  <c r="AD50" i="1"/>
  <c r="AC50" i="1"/>
  <c r="AB50" i="1"/>
  <c r="AA50" i="1"/>
  <c r="Y50" i="1"/>
  <c r="X50" i="1"/>
  <c r="W50" i="1"/>
  <c r="V50" i="1"/>
  <c r="T50" i="1"/>
  <c r="S50" i="1"/>
  <c r="R50" i="1"/>
  <c r="Q50" i="1"/>
  <c r="O50" i="1"/>
  <c r="N50" i="1"/>
  <c r="M50" i="1"/>
  <c r="L50" i="1"/>
  <c r="CN49" i="1"/>
  <c r="CM49" i="1"/>
  <c r="CL49" i="1"/>
  <c r="CK49" i="1"/>
  <c r="CJ49" i="1"/>
  <c r="CH49" i="1"/>
  <c r="CG49" i="1"/>
  <c r="CF49" i="1"/>
  <c r="CE49" i="1"/>
  <c r="CD49" i="1"/>
  <c r="CB49" i="1"/>
  <c r="CA49" i="1"/>
  <c r="BZ49" i="1"/>
  <c r="BY49" i="1"/>
  <c r="BX49" i="1"/>
  <c r="BV49" i="1"/>
  <c r="BU49" i="1"/>
  <c r="BT49" i="1"/>
  <c r="BS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AB49" i="1"/>
  <c r="AA49" i="1"/>
  <c r="Y49" i="1"/>
  <c r="X49" i="1"/>
  <c r="W49" i="1"/>
  <c r="V49" i="1"/>
  <c r="T49" i="1"/>
  <c r="S49" i="1"/>
  <c r="R49" i="1"/>
  <c r="Q49" i="1"/>
  <c r="O49" i="1"/>
  <c r="N49" i="1"/>
  <c r="M49" i="1"/>
  <c r="L49" i="1"/>
  <c r="CN48" i="1"/>
  <c r="CM48" i="1"/>
  <c r="CL48" i="1"/>
  <c r="CK48" i="1"/>
  <c r="CJ48" i="1"/>
  <c r="CH48" i="1"/>
  <c r="CG48" i="1"/>
  <c r="CF48" i="1"/>
  <c r="CE48" i="1"/>
  <c r="CD48" i="1"/>
  <c r="CB48" i="1"/>
  <c r="CA48" i="1"/>
  <c r="BZ48" i="1"/>
  <c r="BY48" i="1"/>
  <c r="BX48" i="1"/>
  <c r="BV48" i="1"/>
  <c r="BU48" i="1"/>
  <c r="BT48" i="1"/>
  <c r="BS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X48" i="1"/>
  <c r="AW48" i="1"/>
  <c r="AV48" i="1"/>
  <c r="AU48" i="1"/>
  <c r="AS48" i="1"/>
  <c r="AR48" i="1"/>
  <c r="AQ48" i="1"/>
  <c r="AP48" i="1"/>
  <c r="AN48" i="1"/>
  <c r="AM48" i="1"/>
  <c r="AL48" i="1"/>
  <c r="AK48" i="1"/>
  <c r="AI48" i="1"/>
  <c r="AH48" i="1"/>
  <c r="AG48" i="1"/>
  <c r="AF48" i="1"/>
  <c r="AD48" i="1"/>
  <c r="AC48" i="1"/>
  <c r="AB48" i="1"/>
  <c r="AA48" i="1"/>
  <c r="Y48" i="1"/>
  <c r="X48" i="1"/>
  <c r="W48" i="1"/>
  <c r="V48" i="1"/>
  <c r="T48" i="1"/>
  <c r="S48" i="1"/>
  <c r="R48" i="1"/>
  <c r="Q48" i="1"/>
  <c r="O48" i="1"/>
  <c r="N48" i="1"/>
  <c r="M48" i="1"/>
  <c r="L48" i="1"/>
  <c r="CN47" i="1"/>
  <c r="CM47" i="1"/>
  <c r="CL47" i="1"/>
  <c r="CK47" i="1"/>
  <c r="CJ47" i="1"/>
  <c r="CH47" i="1"/>
  <c r="CG47" i="1"/>
  <c r="CF47" i="1"/>
  <c r="CE47" i="1"/>
  <c r="CD47" i="1"/>
  <c r="CB47" i="1"/>
  <c r="CA47" i="1"/>
  <c r="BZ47" i="1"/>
  <c r="BY47" i="1"/>
  <c r="BX47" i="1"/>
  <c r="BV47" i="1"/>
  <c r="BU47" i="1"/>
  <c r="BT47" i="1"/>
  <c r="BS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X47" i="1"/>
  <c r="AW47" i="1"/>
  <c r="AV47" i="1"/>
  <c r="AU47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D47" i="1"/>
  <c r="AC47" i="1"/>
  <c r="AB47" i="1"/>
  <c r="AA47" i="1"/>
  <c r="Y47" i="1"/>
  <c r="X47" i="1"/>
  <c r="W47" i="1"/>
  <c r="V47" i="1"/>
  <c r="T47" i="1"/>
  <c r="S47" i="1"/>
  <c r="R47" i="1"/>
  <c r="Q47" i="1"/>
  <c r="O47" i="1"/>
  <c r="N47" i="1"/>
  <c r="M47" i="1"/>
  <c r="L47" i="1"/>
  <c r="CN46" i="1"/>
  <c r="CM46" i="1"/>
  <c r="CL46" i="1"/>
  <c r="CK46" i="1"/>
  <c r="CJ46" i="1"/>
  <c r="CH46" i="1"/>
  <c r="CG46" i="1"/>
  <c r="CF46" i="1"/>
  <c r="CE46" i="1"/>
  <c r="CD46" i="1"/>
  <c r="CB46" i="1"/>
  <c r="CA46" i="1"/>
  <c r="BZ46" i="1"/>
  <c r="BY46" i="1"/>
  <c r="BX46" i="1"/>
  <c r="BV46" i="1"/>
  <c r="BU46" i="1"/>
  <c r="BT46" i="1"/>
  <c r="BS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X46" i="1"/>
  <c r="AW46" i="1"/>
  <c r="AV46" i="1"/>
  <c r="AU46" i="1"/>
  <c r="AS46" i="1"/>
  <c r="AR46" i="1"/>
  <c r="AQ46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CN45" i="1"/>
  <c r="CM45" i="1"/>
  <c r="CL45" i="1"/>
  <c r="CK45" i="1"/>
  <c r="CJ45" i="1"/>
  <c r="CH45" i="1"/>
  <c r="CG45" i="1"/>
  <c r="CF45" i="1"/>
  <c r="CE45" i="1"/>
  <c r="CD45" i="1"/>
  <c r="CB45" i="1"/>
  <c r="CA45" i="1"/>
  <c r="BZ45" i="1"/>
  <c r="BY45" i="1"/>
  <c r="BX45" i="1"/>
  <c r="BV45" i="1"/>
  <c r="BU45" i="1"/>
  <c r="BT45" i="1"/>
  <c r="BS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X45" i="1"/>
  <c r="AW45" i="1"/>
  <c r="AV45" i="1"/>
  <c r="AU45" i="1"/>
  <c r="AS45" i="1"/>
  <c r="AR45" i="1"/>
  <c r="AQ45" i="1"/>
  <c r="AP45" i="1"/>
  <c r="AN45" i="1"/>
  <c r="AM45" i="1"/>
  <c r="AL45" i="1"/>
  <c r="AK45" i="1"/>
  <c r="AI45" i="1"/>
  <c r="AH45" i="1"/>
  <c r="AG45" i="1"/>
  <c r="AF45" i="1"/>
  <c r="AD45" i="1"/>
  <c r="AC45" i="1"/>
  <c r="AB45" i="1"/>
  <c r="AA45" i="1"/>
  <c r="Y45" i="1"/>
  <c r="X45" i="1"/>
  <c r="W45" i="1"/>
  <c r="V45" i="1"/>
  <c r="T45" i="1"/>
  <c r="S45" i="1"/>
  <c r="R45" i="1"/>
  <c r="Q45" i="1"/>
  <c r="O45" i="1"/>
  <c r="N45" i="1"/>
  <c r="M45" i="1"/>
  <c r="L45" i="1"/>
  <c r="CN44" i="1"/>
  <c r="CM44" i="1"/>
  <c r="CL44" i="1"/>
  <c r="CK44" i="1"/>
  <c r="CJ44" i="1"/>
  <c r="CH44" i="1"/>
  <c r="CG44" i="1"/>
  <c r="CF44" i="1"/>
  <c r="CE44" i="1"/>
  <c r="CD44" i="1"/>
  <c r="CB44" i="1"/>
  <c r="CA44" i="1"/>
  <c r="BZ44" i="1"/>
  <c r="BY44" i="1"/>
  <c r="BX44" i="1"/>
  <c r="BV44" i="1"/>
  <c r="BU44" i="1"/>
  <c r="BT44" i="1"/>
  <c r="BS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X44" i="1"/>
  <c r="AW44" i="1"/>
  <c r="AV44" i="1"/>
  <c r="AU44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D44" i="1"/>
  <c r="AC44" i="1"/>
  <c r="AB44" i="1"/>
  <c r="AA44" i="1"/>
  <c r="Y44" i="1"/>
  <c r="X44" i="1"/>
  <c r="W44" i="1"/>
  <c r="V44" i="1"/>
  <c r="T44" i="1"/>
  <c r="S44" i="1"/>
  <c r="R44" i="1"/>
  <c r="Q44" i="1"/>
  <c r="O44" i="1"/>
  <c r="N44" i="1"/>
  <c r="M44" i="1"/>
  <c r="L44" i="1"/>
  <c r="CN43" i="1"/>
  <c r="CM43" i="1"/>
  <c r="CL43" i="1"/>
  <c r="CK43" i="1"/>
  <c r="CJ43" i="1"/>
  <c r="CH43" i="1"/>
  <c r="CG43" i="1"/>
  <c r="CF43" i="1"/>
  <c r="CE43" i="1"/>
  <c r="CD43" i="1"/>
  <c r="CB43" i="1"/>
  <c r="CA43" i="1"/>
  <c r="BZ43" i="1"/>
  <c r="BY43" i="1"/>
  <c r="BX43" i="1"/>
  <c r="BV43" i="1"/>
  <c r="BU43" i="1"/>
  <c r="BT43" i="1"/>
  <c r="BS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X43" i="1"/>
  <c r="AW43" i="1"/>
  <c r="AV43" i="1"/>
  <c r="AU43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D43" i="1"/>
  <c r="AC43" i="1"/>
  <c r="AB43" i="1"/>
  <c r="AA43" i="1"/>
  <c r="Y43" i="1"/>
  <c r="X43" i="1"/>
  <c r="W43" i="1"/>
  <c r="V43" i="1"/>
  <c r="T43" i="1"/>
  <c r="S43" i="1"/>
  <c r="R43" i="1"/>
  <c r="Q43" i="1"/>
  <c r="O43" i="1"/>
  <c r="N43" i="1"/>
  <c r="M43" i="1"/>
  <c r="L43" i="1"/>
  <c r="CN42" i="1"/>
  <c r="CM42" i="1"/>
  <c r="CL42" i="1"/>
  <c r="CK42" i="1"/>
  <c r="CJ42" i="1"/>
  <c r="CH42" i="1"/>
  <c r="CG42" i="1"/>
  <c r="CF42" i="1"/>
  <c r="CE42" i="1"/>
  <c r="CD42" i="1"/>
  <c r="CB42" i="1"/>
  <c r="CA42" i="1"/>
  <c r="BZ42" i="1"/>
  <c r="BY42" i="1"/>
  <c r="BX42" i="1"/>
  <c r="BV42" i="1"/>
  <c r="BU42" i="1"/>
  <c r="BT42" i="1"/>
  <c r="BS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V42" i="1"/>
  <c r="AU42" i="1"/>
  <c r="AS42" i="1"/>
  <c r="AR42" i="1"/>
  <c r="AQ42" i="1"/>
  <c r="AP42" i="1"/>
  <c r="AN42" i="1"/>
  <c r="AM42" i="1"/>
  <c r="AL42" i="1"/>
  <c r="AK42" i="1"/>
  <c r="AI42" i="1"/>
  <c r="AH42" i="1"/>
  <c r="AG42" i="1"/>
  <c r="AF42" i="1"/>
  <c r="AD42" i="1"/>
  <c r="AC42" i="1"/>
  <c r="AB42" i="1"/>
  <c r="AA42" i="1"/>
  <c r="Y42" i="1"/>
  <c r="X42" i="1"/>
  <c r="W42" i="1"/>
  <c r="V42" i="1"/>
  <c r="T42" i="1"/>
  <c r="S42" i="1"/>
  <c r="R42" i="1"/>
  <c r="Q42" i="1"/>
  <c r="O42" i="1"/>
  <c r="N42" i="1"/>
  <c r="M42" i="1"/>
  <c r="L42" i="1"/>
  <c r="CN41" i="1"/>
  <c r="CM41" i="1"/>
  <c r="CL41" i="1"/>
  <c r="CK41" i="1"/>
  <c r="CJ41" i="1"/>
  <c r="CH41" i="1"/>
  <c r="CG41" i="1"/>
  <c r="CF41" i="1"/>
  <c r="CE41" i="1"/>
  <c r="CD41" i="1"/>
  <c r="CB41" i="1"/>
  <c r="CA41" i="1"/>
  <c r="BZ41" i="1"/>
  <c r="BY41" i="1"/>
  <c r="BX41" i="1"/>
  <c r="BV41" i="1"/>
  <c r="BU41" i="1"/>
  <c r="BT41" i="1"/>
  <c r="BS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X41" i="1"/>
  <c r="AW41" i="1"/>
  <c r="AV41" i="1"/>
  <c r="AU41" i="1"/>
  <c r="AS41" i="1"/>
  <c r="AR41" i="1"/>
  <c r="AQ41" i="1"/>
  <c r="AP41" i="1"/>
  <c r="AN41" i="1"/>
  <c r="AM41" i="1"/>
  <c r="AL41" i="1"/>
  <c r="AK41" i="1"/>
  <c r="AI41" i="1"/>
  <c r="AH41" i="1"/>
  <c r="AG41" i="1"/>
  <c r="AF41" i="1"/>
  <c r="AD41" i="1"/>
  <c r="AC41" i="1"/>
  <c r="AB41" i="1"/>
  <c r="AA41" i="1"/>
  <c r="Y41" i="1"/>
  <c r="X41" i="1"/>
  <c r="W41" i="1"/>
  <c r="V41" i="1"/>
  <c r="T41" i="1"/>
  <c r="S41" i="1"/>
  <c r="R41" i="1"/>
  <c r="Q41" i="1"/>
  <c r="O41" i="1"/>
  <c r="N41" i="1"/>
  <c r="M41" i="1"/>
  <c r="L41" i="1"/>
  <c r="CN40" i="1"/>
  <c r="CM40" i="1"/>
  <c r="CL40" i="1"/>
  <c r="CK40" i="1"/>
  <c r="CJ40" i="1"/>
  <c r="CH40" i="1"/>
  <c r="CG40" i="1"/>
  <c r="CF40" i="1"/>
  <c r="CE40" i="1"/>
  <c r="CD40" i="1"/>
  <c r="CB40" i="1"/>
  <c r="CA40" i="1"/>
  <c r="BZ40" i="1"/>
  <c r="BY40" i="1"/>
  <c r="BX40" i="1"/>
  <c r="BV40" i="1"/>
  <c r="BU40" i="1"/>
  <c r="BT40" i="1"/>
  <c r="BS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X40" i="1"/>
  <c r="AW40" i="1"/>
  <c r="AV40" i="1"/>
  <c r="AU40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R40" i="1"/>
  <c r="Q40" i="1"/>
  <c r="O40" i="1"/>
  <c r="N40" i="1"/>
  <c r="M40" i="1"/>
  <c r="L40" i="1"/>
  <c r="CN39" i="1"/>
  <c r="CM39" i="1"/>
  <c r="CL39" i="1"/>
  <c r="CK39" i="1"/>
  <c r="CJ39" i="1"/>
  <c r="CH39" i="1"/>
  <c r="CG39" i="1"/>
  <c r="CF39" i="1"/>
  <c r="CE39" i="1"/>
  <c r="CD39" i="1"/>
  <c r="CB39" i="1"/>
  <c r="CA39" i="1"/>
  <c r="BZ39" i="1"/>
  <c r="BY39" i="1"/>
  <c r="BX39" i="1"/>
  <c r="BV39" i="1"/>
  <c r="BU39" i="1"/>
  <c r="BT39" i="1"/>
  <c r="BS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AI39" i="1"/>
  <c r="AH39" i="1"/>
  <c r="AG39" i="1"/>
  <c r="AF39" i="1"/>
  <c r="AD39" i="1"/>
  <c r="AC39" i="1"/>
  <c r="AB39" i="1"/>
  <c r="AA39" i="1"/>
  <c r="Y39" i="1"/>
  <c r="X39" i="1"/>
  <c r="W39" i="1"/>
  <c r="V39" i="1"/>
  <c r="T39" i="1"/>
  <c r="S39" i="1"/>
  <c r="R39" i="1"/>
  <c r="Q39" i="1"/>
  <c r="O39" i="1"/>
  <c r="N39" i="1"/>
  <c r="M39" i="1"/>
  <c r="L39" i="1"/>
  <c r="CN38" i="1"/>
  <c r="CM38" i="1"/>
  <c r="CL38" i="1"/>
  <c r="CK38" i="1"/>
  <c r="CJ38" i="1"/>
  <c r="CH38" i="1"/>
  <c r="CG38" i="1"/>
  <c r="CF38" i="1"/>
  <c r="CE38" i="1"/>
  <c r="CD38" i="1"/>
  <c r="CB38" i="1"/>
  <c r="CA38" i="1"/>
  <c r="BZ38" i="1"/>
  <c r="BY38" i="1"/>
  <c r="BX38" i="1"/>
  <c r="BV38" i="1"/>
  <c r="BU38" i="1"/>
  <c r="BT38" i="1"/>
  <c r="BS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X38" i="1"/>
  <c r="AW38" i="1"/>
  <c r="AV38" i="1"/>
  <c r="AU38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D38" i="1"/>
  <c r="AC38" i="1"/>
  <c r="AB38" i="1"/>
  <c r="AA38" i="1"/>
  <c r="Y38" i="1"/>
  <c r="X38" i="1"/>
  <c r="W38" i="1"/>
  <c r="V38" i="1"/>
  <c r="T38" i="1"/>
  <c r="S38" i="1"/>
  <c r="R38" i="1"/>
  <c r="Q38" i="1"/>
  <c r="O38" i="1"/>
  <c r="N38" i="1"/>
  <c r="M38" i="1"/>
  <c r="L38" i="1"/>
  <c r="CN37" i="1"/>
  <c r="CM37" i="1"/>
  <c r="CL37" i="1"/>
  <c r="CK37" i="1"/>
  <c r="CJ37" i="1"/>
  <c r="CH37" i="1"/>
  <c r="CG37" i="1"/>
  <c r="CF37" i="1"/>
  <c r="CE37" i="1"/>
  <c r="CD37" i="1"/>
  <c r="CB37" i="1"/>
  <c r="CA37" i="1"/>
  <c r="BZ37" i="1"/>
  <c r="BY37" i="1"/>
  <c r="BX37" i="1"/>
  <c r="BV37" i="1"/>
  <c r="BU37" i="1"/>
  <c r="BT37" i="1"/>
  <c r="BS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X37" i="1"/>
  <c r="AW37" i="1"/>
  <c r="AV37" i="1"/>
  <c r="AU37" i="1"/>
  <c r="AS37" i="1"/>
  <c r="AR37" i="1"/>
  <c r="AQ37" i="1"/>
  <c r="AP37" i="1"/>
  <c r="AN37" i="1"/>
  <c r="AM37" i="1"/>
  <c r="AL37" i="1"/>
  <c r="AK37" i="1"/>
  <c r="AI37" i="1"/>
  <c r="AH37" i="1"/>
  <c r="AG37" i="1"/>
  <c r="AF37" i="1"/>
  <c r="AD37" i="1"/>
  <c r="AC37" i="1"/>
  <c r="AB37" i="1"/>
  <c r="AA37" i="1"/>
  <c r="Y37" i="1"/>
  <c r="X37" i="1"/>
  <c r="W37" i="1"/>
  <c r="V37" i="1"/>
  <c r="T37" i="1"/>
  <c r="S37" i="1"/>
  <c r="R37" i="1"/>
  <c r="Q37" i="1"/>
  <c r="O37" i="1"/>
  <c r="N37" i="1"/>
  <c r="M37" i="1"/>
  <c r="L37" i="1"/>
  <c r="CN36" i="1"/>
  <c r="CM36" i="1"/>
  <c r="CL36" i="1"/>
  <c r="CK36" i="1"/>
  <c r="CJ36" i="1"/>
  <c r="CH36" i="1"/>
  <c r="CG36" i="1"/>
  <c r="CF36" i="1"/>
  <c r="CE36" i="1"/>
  <c r="CD36" i="1"/>
  <c r="CB36" i="1"/>
  <c r="CA36" i="1"/>
  <c r="BZ36" i="1"/>
  <c r="BY36" i="1"/>
  <c r="BX36" i="1"/>
  <c r="BV36" i="1"/>
  <c r="BU36" i="1"/>
  <c r="BT36" i="1"/>
  <c r="BS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X36" i="1"/>
  <c r="AW36" i="1"/>
  <c r="AV36" i="1"/>
  <c r="AU36" i="1"/>
  <c r="AS36" i="1"/>
  <c r="AR36" i="1"/>
  <c r="AQ36" i="1"/>
  <c r="AP36" i="1"/>
  <c r="AN36" i="1"/>
  <c r="AM36" i="1"/>
  <c r="AL36" i="1"/>
  <c r="AK36" i="1"/>
  <c r="AI36" i="1"/>
  <c r="AH36" i="1"/>
  <c r="AG36" i="1"/>
  <c r="AF36" i="1"/>
  <c r="AD36" i="1"/>
  <c r="AC36" i="1"/>
  <c r="AB36" i="1"/>
  <c r="AA36" i="1"/>
  <c r="Y36" i="1"/>
  <c r="X36" i="1"/>
  <c r="W36" i="1"/>
  <c r="V36" i="1"/>
  <c r="T36" i="1"/>
  <c r="S36" i="1"/>
  <c r="R36" i="1"/>
  <c r="Q36" i="1"/>
  <c r="O36" i="1"/>
  <c r="N36" i="1"/>
  <c r="M36" i="1"/>
  <c r="L36" i="1"/>
  <c r="CN35" i="1"/>
  <c r="CM35" i="1"/>
  <c r="CL35" i="1"/>
  <c r="CK35" i="1"/>
  <c r="CJ35" i="1"/>
  <c r="CH35" i="1"/>
  <c r="CG35" i="1"/>
  <c r="CF35" i="1"/>
  <c r="CE35" i="1"/>
  <c r="CD35" i="1"/>
  <c r="CB35" i="1"/>
  <c r="CA35" i="1"/>
  <c r="BZ35" i="1"/>
  <c r="BY35" i="1"/>
  <c r="BX35" i="1"/>
  <c r="BV35" i="1"/>
  <c r="BU35" i="1"/>
  <c r="BT35" i="1"/>
  <c r="BS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X35" i="1"/>
  <c r="AW35" i="1"/>
  <c r="AV35" i="1"/>
  <c r="AU35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D35" i="1"/>
  <c r="AC35" i="1"/>
  <c r="AB35" i="1"/>
  <c r="AA35" i="1"/>
  <c r="Y35" i="1"/>
  <c r="X35" i="1"/>
  <c r="W35" i="1"/>
  <c r="V35" i="1"/>
  <c r="T35" i="1"/>
  <c r="S35" i="1"/>
  <c r="R35" i="1"/>
  <c r="Q35" i="1"/>
  <c r="O35" i="1"/>
  <c r="N35" i="1"/>
  <c r="M35" i="1"/>
  <c r="L35" i="1"/>
  <c r="CN34" i="1"/>
  <c r="CM34" i="1"/>
  <c r="CL34" i="1"/>
  <c r="CK34" i="1"/>
  <c r="CJ34" i="1"/>
  <c r="CH34" i="1"/>
  <c r="CG34" i="1"/>
  <c r="CF34" i="1"/>
  <c r="CE34" i="1"/>
  <c r="CD34" i="1"/>
  <c r="CB34" i="1"/>
  <c r="CA34" i="1"/>
  <c r="BZ34" i="1"/>
  <c r="BY34" i="1"/>
  <c r="BX34" i="1"/>
  <c r="BV34" i="1"/>
  <c r="BU34" i="1"/>
  <c r="BT34" i="1"/>
  <c r="BS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X34" i="1"/>
  <c r="AW34" i="1"/>
  <c r="AV34" i="1"/>
  <c r="AU34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R34" i="1"/>
  <c r="Q34" i="1"/>
  <c r="O34" i="1"/>
  <c r="N34" i="1"/>
  <c r="M34" i="1"/>
  <c r="L34" i="1"/>
  <c r="CN33" i="1"/>
  <c r="CM33" i="1"/>
  <c r="CL33" i="1"/>
  <c r="CK33" i="1"/>
  <c r="CJ33" i="1"/>
  <c r="CH33" i="1"/>
  <c r="CG33" i="1"/>
  <c r="CF33" i="1"/>
  <c r="CE33" i="1"/>
  <c r="CD33" i="1"/>
  <c r="CB33" i="1"/>
  <c r="CA33" i="1"/>
  <c r="BZ33" i="1"/>
  <c r="BY33" i="1"/>
  <c r="BX33" i="1"/>
  <c r="BV33" i="1"/>
  <c r="BU33" i="1"/>
  <c r="BT33" i="1"/>
  <c r="BS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X33" i="1"/>
  <c r="AW33" i="1"/>
  <c r="AV33" i="1"/>
  <c r="AU33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D33" i="1"/>
  <c r="AC33" i="1"/>
  <c r="AB33" i="1"/>
  <c r="AA33" i="1"/>
  <c r="Y33" i="1"/>
  <c r="X33" i="1"/>
  <c r="W33" i="1"/>
  <c r="V33" i="1"/>
  <c r="T33" i="1"/>
  <c r="S33" i="1"/>
  <c r="R33" i="1"/>
  <c r="Q33" i="1"/>
  <c r="O33" i="1"/>
  <c r="N33" i="1"/>
  <c r="M33" i="1"/>
  <c r="L33" i="1"/>
  <c r="CN32" i="1"/>
  <c r="CM32" i="1"/>
  <c r="CL32" i="1"/>
  <c r="CK32" i="1"/>
  <c r="CJ32" i="1"/>
  <c r="CH32" i="1"/>
  <c r="CG32" i="1"/>
  <c r="CF32" i="1"/>
  <c r="CE32" i="1"/>
  <c r="CD32" i="1"/>
  <c r="CB32" i="1"/>
  <c r="CA32" i="1"/>
  <c r="BZ32" i="1"/>
  <c r="BY32" i="1"/>
  <c r="BX32" i="1"/>
  <c r="BV32" i="1"/>
  <c r="BU32" i="1"/>
  <c r="BT32" i="1"/>
  <c r="BS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X32" i="1"/>
  <c r="AW32" i="1"/>
  <c r="AV32" i="1"/>
  <c r="AU32" i="1"/>
  <c r="AS32" i="1"/>
  <c r="AR32" i="1"/>
  <c r="AQ32" i="1"/>
  <c r="AP32" i="1"/>
  <c r="AN32" i="1"/>
  <c r="AM32" i="1"/>
  <c r="AL32" i="1"/>
  <c r="AK32" i="1"/>
  <c r="AI32" i="1"/>
  <c r="AH32" i="1"/>
  <c r="AG32" i="1"/>
  <c r="AF32" i="1"/>
  <c r="AD32" i="1"/>
  <c r="AC32" i="1"/>
  <c r="AB32" i="1"/>
  <c r="AA32" i="1"/>
  <c r="Y32" i="1"/>
  <c r="X32" i="1"/>
  <c r="W32" i="1"/>
  <c r="V32" i="1"/>
  <c r="T32" i="1"/>
  <c r="S32" i="1"/>
  <c r="R32" i="1"/>
  <c r="Q32" i="1"/>
  <c r="O32" i="1"/>
  <c r="N32" i="1"/>
  <c r="M32" i="1"/>
  <c r="L32" i="1"/>
  <c r="CN31" i="1"/>
  <c r="CM31" i="1"/>
  <c r="CL31" i="1"/>
  <c r="CK31" i="1"/>
  <c r="CJ31" i="1"/>
  <c r="CH31" i="1"/>
  <c r="CG31" i="1"/>
  <c r="CF31" i="1"/>
  <c r="CE31" i="1"/>
  <c r="CD31" i="1"/>
  <c r="CB31" i="1"/>
  <c r="CA31" i="1"/>
  <c r="BZ31" i="1"/>
  <c r="BY31" i="1"/>
  <c r="BX31" i="1"/>
  <c r="BV31" i="1"/>
  <c r="BU31" i="1"/>
  <c r="BT31" i="1"/>
  <c r="BS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X31" i="1"/>
  <c r="AW31" i="1"/>
  <c r="AV31" i="1"/>
  <c r="AU31" i="1"/>
  <c r="AS31" i="1"/>
  <c r="AR31" i="1"/>
  <c r="AQ31" i="1"/>
  <c r="AP31" i="1"/>
  <c r="AN31" i="1"/>
  <c r="AM31" i="1"/>
  <c r="AL31" i="1"/>
  <c r="AK31" i="1"/>
  <c r="AI31" i="1"/>
  <c r="AH31" i="1"/>
  <c r="AG31" i="1"/>
  <c r="AF31" i="1"/>
  <c r="AD31" i="1"/>
  <c r="AC31" i="1"/>
  <c r="AB31" i="1"/>
  <c r="AA31" i="1"/>
  <c r="Y31" i="1"/>
  <c r="X31" i="1"/>
  <c r="W31" i="1"/>
  <c r="V31" i="1"/>
  <c r="T31" i="1"/>
  <c r="S31" i="1"/>
  <c r="R31" i="1"/>
  <c r="Q31" i="1"/>
  <c r="O31" i="1"/>
  <c r="N31" i="1"/>
  <c r="M31" i="1"/>
  <c r="L31" i="1"/>
  <c r="CN30" i="1"/>
  <c r="CM30" i="1"/>
  <c r="CL30" i="1"/>
  <c r="CK30" i="1"/>
  <c r="CJ30" i="1"/>
  <c r="CH30" i="1"/>
  <c r="CG30" i="1"/>
  <c r="CF30" i="1"/>
  <c r="CE30" i="1"/>
  <c r="CD30" i="1"/>
  <c r="CB30" i="1"/>
  <c r="CA30" i="1"/>
  <c r="BZ30" i="1"/>
  <c r="BY30" i="1"/>
  <c r="BX30" i="1"/>
  <c r="BV30" i="1"/>
  <c r="BU30" i="1"/>
  <c r="BT30" i="1"/>
  <c r="BS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X30" i="1"/>
  <c r="AW30" i="1"/>
  <c r="AV30" i="1"/>
  <c r="AU30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D30" i="1"/>
  <c r="AC30" i="1"/>
  <c r="AB30" i="1"/>
  <c r="AA30" i="1"/>
  <c r="Y30" i="1"/>
  <c r="X30" i="1"/>
  <c r="W30" i="1"/>
  <c r="V30" i="1"/>
  <c r="T30" i="1"/>
  <c r="S30" i="1"/>
  <c r="R30" i="1"/>
  <c r="Q30" i="1"/>
  <c r="O30" i="1"/>
  <c r="N30" i="1"/>
  <c r="M30" i="1"/>
  <c r="L30" i="1"/>
  <c r="CN29" i="1"/>
  <c r="CM29" i="1"/>
  <c r="CL29" i="1"/>
  <c r="CK29" i="1"/>
  <c r="CJ29" i="1"/>
  <c r="CH29" i="1"/>
  <c r="CG29" i="1"/>
  <c r="CF29" i="1"/>
  <c r="CE29" i="1"/>
  <c r="CD29" i="1"/>
  <c r="CB29" i="1"/>
  <c r="CA29" i="1"/>
  <c r="BZ29" i="1"/>
  <c r="BY29" i="1"/>
  <c r="BX29" i="1"/>
  <c r="BV29" i="1"/>
  <c r="BU29" i="1"/>
  <c r="BT29" i="1"/>
  <c r="BS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D29" i="1"/>
  <c r="AC29" i="1"/>
  <c r="AB29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CN28" i="1"/>
  <c r="CM28" i="1"/>
  <c r="CL28" i="1"/>
  <c r="CK28" i="1"/>
  <c r="CJ28" i="1"/>
  <c r="CH28" i="1"/>
  <c r="CG28" i="1"/>
  <c r="CF28" i="1"/>
  <c r="CE28" i="1"/>
  <c r="CD28" i="1"/>
  <c r="CB28" i="1"/>
  <c r="CA28" i="1"/>
  <c r="BZ28" i="1"/>
  <c r="BY28" i="1"/>
  <c r="BX28" i="1"/>
  <c r="BV28" i="1"/>
  <c r="BU28" i="1"/>
  <c r="BT28" i="1"/>
  <c r="BS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X28" i="1"/>
  <c r="AW28" i="1"/>
  <c r="AV28" i="1"/>
  <c r="AU28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D28" i="1"/>
  <c r="AC28" i="1"/>
  <c r="AB28" i="1"/>
  <c r="AA28" i="1"/>
  <c r="Y28" i="1"/>
  <c r="X28" i="1"/>
  <c r="W28" i="1"/>
  <c r="V28" i="1"/>
  <c r="T28" i="1"/>
  <c r="S28" i="1"/>
  <c r="R28" i="1"/>
  <c r="Q28" i="1"/>
  <c r="O28" i="1"/>
  <c r="N28" i="1"/>
  <c r="M28" i="1"/>
  <c r="L28" i="1"/>
  <c r="CN27" i="1"/>
  <c r="CM27" i="1"/>
  <c r="CL27" i="1"/>
  <c r="CK27" i="1"/>
  <c r="CJ27" i="1"/>
  <c r="CH27" i="1"/>
  <c r="CG27" i="1"/>
  <c r="CF27" i="1"/>
  <c r="CE27" i="1"/>
  <c r="CD27" i="1"/>
  <c r="CB27" i="1"/>
  <c r="CA27" i="1"/>
  <c r="BZ27" i="1"/>
  <c r="BY27" i="1"/>
  <c r="BX27" i="1"/>
  <c r="BV27" i="1"/>
  <c r="BU27" i="1"/>
  <c r="BT27" i="1"/>
  <c r="BS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X27" i="1"/>
  <c r="AW27" i="1"/>
  <c r="AV27" i="1"/>
  <c r="AU27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D27" i="1"/>
  <c r="AC27" i="1"/>
  <c r="AB27" i="1"/>
  <c r="AA27" i="1"/>
  <c r="Y27" i="1"/>
  <c r="X27" i="1"/>
  <c r="W27" i="1"/>
  <c r="V27" i="1"/>
  <c r="T27" i="1"/>
  <c r="S27" i="1"/>
  <c r="R27" i="1"/>
  <c r="Q27" i="1"/>
  <c r="O27" i="1"/>
  <c r="N27" i="1"/>
  <c r="M27" i="1"/>
  <c r="L27" i="1"/>
  <c r="CN26" i="1"/>
  <c r="CM26" i="1"/>
  <c r="CL26" i="1"/>
  <c r="CK26" i="1"/>
  <c r="CJ26" i="1"/>
  <c r="CH26" i="1"/>
  <c r="CG26" i="1"/>
  <c r="CF26" i="1"/>
  <c r="CE26" i="1"/>
  <c r="CD26" i="1"/>
  <c r="CB26" i="1"/>
  <c r="CA26" i="1"/>
  <c r="BZ26" i="1"/>
  <c r="BY26" i="1"/>
  <c r="BX26" i="1"/>
  <c r="BV26" i="1"/>
  <c r="BU26" i="1"/>
  <c r="BT26" i="1"/>
  <c r="BS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AB26" i="1"/>
  <c r="AA26" i="1"/>
  <c r="Y26" i="1"/>
  <c r="X26" i="1"/>
  <c r="W26" i="1"/>
  <c r="V26" i="1"/>
  <c r="T26" i="1"/>
  <c r="S26" i="1"/>
  <c r="R26" i="1"/>
  <c r="Q26" i="1"/>
  <c r="O26" i="1"/>
  <c r="N26" i="1"/>
  <c r="M26" i="1"/>
  <c r="L26" i="1"/>
  <c r="CN25" i="1"/>
  <c r="CM25" i="1"/>
  <c r="CL25" i="1"/>
  <c r="CK25" i="1"/>
  <c r="CJ25" i="1"/>
  <c r="CH25" i="1"/>
  <c r="CG25" i="1"/>
  <c r="CF25" i="1"/>
  <c r="CE25" i="1"/>
  <c r="CD25" i="1"/>
  <c r="CB25" i="1"/>
  <c r="CA25" i="1"/>
  <c r="BZ25" i="1"/>
  <c r="BY25" i="1"/>
  <c r="BX25" i="1"/>
  <c r="BV25" i="1"/>
  <c r="BU25" i="1"/>
  <c r="BT25" i="1"/>
  <c r="BS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D25" i="1"/>
  <c r="AC25" i="1"/>
  <c r="AB25" i="1"/>
  <c r="AA25" i="1"/>
  <c r="Y25" i="1"/>
  <c r="X25" i="1"/>
  <c r="W25" i="1"/>
  <c r="V25" i="1"/>
  <c r="T25" i="1"/>
  <c r="S25" i="1"/>
  <c r="R25" i="1"/>
  <c r="Q25" i="1"/>
  <c r="O25" i="1"/>
  <c r="N25" i="1"/>
  <c r="M25" i="1"/>
  <c r="L25" i="1"/>
  <c r="CN24" i="1"/>
  <c r="CM24" i="1"/>
  <c r="CL24" i="1"/>
  <c r="CK24" i="1"/>
  <c r="CJ24" i="1"/>
  <c r="CH24" i="1"/>
  <c r="CG24" i="1"/>
  <c r="CF24" i="1"/>
  <c r="CE24" i="1"/>
  <c r="CD24" i="1"/>
  <c r="CB24" i="1"/>
  <c r="CA24" i="1"/>
  <c r="BZ24" i="1"/>
  <c r="BY24" i="1"/>
  <c r="BX24" i="1"/>
  <c r="BV24" i="1"/>
  <c r="BU24" i="1"/>
  <c r="BT24" i="1"/>
  <c r="BS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X24" i="1"/>
  <c r="AW24" i="1"/>
  <c r="AV24" i="1"/>
  <c r="AU24" i="1"/>
  <c r="AS24" i="1"/>
  <c r="AR24" i="1"/>
  <c r="AQ24" i="1"/>
  <c r="AP24" i="1"/>
  <c r="AN24" i="1"/>
  <c r="AM24" i="1"/>
  <c r="AL24" i="1"/>
  <c r="AK24" i="1"/>
  <c r="AI24" i="1"/>
  <c r="AH24" i="1"/>
  <c r="AG24" i="1"/>
  <c r="AF24" i="1"/>
  <c r="AD24" i="1"/>
  <c r="AC24" i="1"/>
  <c r="AB24" i="1"/>
  <c r="AA24" i="1"/>
  <c r="Y24" i="1"/>
  <c r="X24" i="1"/>
  <c r="W24" i="1"/>
  <c r="V24" i="1"/>
  <c r="T24" i="1"/>
  <c r="S24" i="1"/>
  <c r="R24" i="1"/>
  <c r="Q24" i="1"/>
  <c r="O24" i="1"/>
  <c r="N24" i="1"/>
  <c r="M24" i="1"/>
  <c r="L24" i="1"/>
  <c r="CN23" i="1"/>
  <c r="CM23" i="1"/>
  <c r="CL23" i="1"/>
  <c r="CK23" i="1"/>
  <c r="CJ23" i="1"/>
  <c r="CH23" i="1"/>
  <c r="CG23" i="1"/>
  <c r="CF23" i="1"/>
  <c r="CE23" i="1"/>
  <c r="CD23" i="1"/>
  <c r="CB23" i="1"/>
  <c r="CA23" i="1"/>
  <c r="BZ23" i="1"/>
  <c r="BY23" i="1"/>
  <c r="BX23" i="1"/>
  <c r="BV23" i="1"/>
  <c r="BU23" i="1"/>
  <c r="BT23" i="1"/>
  <c r="BS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X23" i="1"/>
  <c r="AW23" i="1"/>
  <c r="AV23" i="1"/>
  <c r="AU23" i="1"/>
  <c r="AS23" i="1"/>
  <c r="AR23" i="1"/>
  <c r="AQ23" i="1"/>
  <c r="AP23" i="1"/>
  <c r="AN23" i="1"/>
  <c r="AM23" i="1"/>
  <c r="AL23" i="1"/>
  <c r="AK23" i="1"/>
  <c r="AI23" i="1"/>
  <c r="AH23" i="1"/>
  <c r="AG23" i="1"/>
  <c r="AF23" i="1"/>
  <c r="AD23" i="1"/>
  <c r="AC23" i="1"/>
  <c r="AB23" i="1"/>
  <c r="AA23" i="1"/>
  <c r="Y23" i="1"/>
  <c r="X23" i="1"/>
  <c r="W23" i="1"/>
  <c r="V23" i="1"/>
  <c r="T23" i="1"/>
  <c r="S23" i="1"/>
  <c r="R23" i="1"/>
  <c r="Q23" i="1"/>
  <c r="O23" i="1"/>
  <c r="N23" i="1"/>
  <c r="M23" i="1"/>
  <c r="L23" i="1"/>
  <c r="CN22" i="1"/>
  <c r="CM22" i="1"/>
  <c r="CL22" i="1"/>
  <c r="CK22" i="1"/>
  <c r="CJ22" i="1"/>
  <c r="CH22" i="1"/>
  <c r="CG22" i="1"/>
  <c r="CF22" i="1"/>
  <c r="CE22" i="1"/>
  <c r="CD22" i="1"/>
  <c r="CB22" i="1"/>
  <c r="CA22" i="1"/>
  <c r="BZ22" i="1"/>
  <c r="BY22" i="1"/>
  <c r="BX22" i="1"/>
  <c r="BV22" i="1"/>
  <c r="BU22" i="1"/>
  <c r="BT22" i="1"/>
  <c r="BS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X22" i="1"/>
  <c r="AW22" i="1"/>
  <c r="AV22" i="1"/>
  <c r="AU22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D22" i="1"/>
  <c r="AC22" i="1"/>
  <c r="AB22" i="1"/>
  <c r="AA22" i="1"/>
  <c r="Y22" i="1"/>
  <c r="X22" i="1"/>
  <c r="W22" i="1"/>
  <c r="V22" i="1"/>
  <c r="T22" i="1"/>
  <c r="S22" i="1"/>
  <c r="R22" i="1"/>
  <c r="Q22" i="1"/>
  <c r="O22" i="1"/>
  <c r="N22" i="1"/>
  <c r="M22" i="1"/>
  <c r="L22" i="1"/>
  <c r="CN21" i="1"/>
  <c r="CM21" i="1"/>
  <c r="CL21" i="1"/>
  <c r="CK21" i="1"/>
  <c r="CJ21" i="1"/>
  <c r="CH21" i="1"/>
  <c r="CG21" i="1"/>
  <c r="CF21" i="1"/>
  <c r="CE21" i="1"/>
  <c r="CD21" i="1"/>
  <c r="CB21" i="1"/>
  <c r="CA21" i="1"/>
  <c r="BZ21" i="1"/>
  <c r="BY21" i="1"/>
  <c r="BX21" i="1"/>
  <c r="BV21" i="1"/>
  <c r="BU21" i="1"/>
  <c r="BT21" i="1"/>
  <c r="BS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D21" i="1"/>
  <c r="AC21" i="1"/>
  <c r="AB21" i="1"/>
  <c r="AA21" i="1"/>
  <c r="Y21" i="1"/>
  <c r="X21" i="1"/>
  <c r="W21" i="1"/>
  <c r="V21" i="1"/>
  <c r="T21" i="1"/>
  <c r="S21" i="1"/>
  <c r="R21" i="1"/>
  <c r="Q21" i="1"/>
  <c r="O21" i="1"/>
  <c r="N21" i="1"/>
  <c r="M21" i="1"/>
  <c r="L21" i="1"/>
  <c r="CN20" i="1"/>
  <c r="CM20" i="1"/>
  <c r="CL20" i="1"/>
  <c r="CK20" i="1"/>
  <c r="CJ20" i="1"/>
  <c r="CH20" i="1"/>
  <c r="CG20" i="1"/>
  <c r="CF20" i="1"/>
  <c r="CE20" i="1"/>
  <c r="CD20" i="1"/>
  <c r="CB20" i="1"/>
  <c r="CA20" i="1"/>
  <c r="BZ20" i="1"/>
  <c r="BY20" i="1"/>
  <c r="BX20" i="1"/>
  <c r="BV20" i="1"/>
  <c r="BU20" i="1"/>
  <c r="BT20" i="1"/>
  <c r="BS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X20" i="1"/>
  <c r="AW20" i="1"/>
  <c r="AV20" i="1"/>
  <c r="AU20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D20" i="1"/>
  <c r="AC20" i="1"/>
  <c r="AB20" i="1"/>
  <c r="AA20" i="1"/>
  <c r="Y20" i="1"/>
  <c r="X20" i="1"/>
  <c r="W20" i="1"/>
  <c r="V20" i="1"/>
  <c r="T20" i="1"/>
  <c r="S20" i="1"/>
  <c r="R20" i="1"/>
  <c r="Q20" i="1"/>
  <c r="O20" i="1"/>
  <c r="N20" i="1"/>
  <c r="M20" i="1"/>
  <c r="L20" i="1"/>
  <c r="H114" i="1"/>
  <c r="A95" i="1"/>
  <c r="A99" i="1"/>
  <c r="A103" i="1"/>
  <c r="E9" i="3"/>
  <c r="CM2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J86" i="1"/>
  <c r="CJ87" i="1"/>
  <c r="CJ88" i="1"/>
  <c r="CJ89" i="1"/>
  <c r="CJ90" i="1"/>
  <c r="CJ91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G2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68" i="1"/>
  <c r="CG69" i="1"/>
  <c r="CG70" i="1"/>
  <c r="CG71" i="1"/>
  <c r="CG72" i="1"/>
  <c r="CG73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6" i="1"/>
  <c r="CG87" i="1"/>
  <c r="CG88" i="1"/>
  <c r="CG89" i="1"/>
  <c r="CG90" i="1"/>
  <c r="CG91" i="1"/>
  <c r="CD2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74" i="1"/>
  <c r="CD75" i="1"/>
  <c r="CD76" i="1"/>
  <c r="CD77" i="1"/>
  <c r="CD78" i="1"/>
  <c r="CD79" i="1"/>
  <c r="CD80" i="1"/>
  <c r="CD81" i="1"/>
  <c r="CD82" i="1"/>
  <c r="CD83" i="1"/>
  <c r="CD84" i="1"/>
  <c r="CD85" i="1"/>
  <c r="CD86" i="1"/>
  <c r="CD87" i="1"/>
  <c r="CD88" i="1"/>
  <c r="CD89" i="1"/>
  <c r="CD90" i="1"/>
  <c r="CD91" i="1"/>
  <c r="CD56" i="1"/>
  <c r="CD57" i="1"/>
  <c r="CD58" i="1"/>
  <c r="CD59" i="1"/>
  <c r="CD60" i="1"/>
  <c r="CD61" i="1"/>
  <c r="CD62" i="1"/>
  <c r="CD63" i="1"/>
  <c r="CD64" i="1"/>
  <c r="CD65" i="1"/>
  <c r="CD66" i="1"/>
  <c r="CD67" i="1"/>
  <c r="CD68" i="1"/>
  <c r="CD69" i="1"/>
  <c r="CD70" i="1"/>
  <c r="CD71" i="1"/>
  <c r="CD72" i="1"/>
  <c r="CD73" i="1"/>
  <c r="CA2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74" i="1"/>
  <c r="CA75" i="1"/>
  <c r="CA76" i="1"/>
  <c r="CA77" i="1"/>
  <c r="CA78" i="1"/>
  <c r="CA79" i="1"/>
  <c r="CA80" i="1"/>
  <c r="CA81" i="1"/>
  <c r="CA82" i="1"/>
  <c r="CA83" i="1"/>
  <c r="CA84" i="1"/>
  <c r="CA85" i="1"/>
  <c r="CA86" i="1"/>
  <c r="CA87" i="1"/>
  <c r="CA88" i="1"/>
  <c r="CA89" i="1"/>
  <c r="CA90" i="1"/>
  <c r="CA91" i="1"/>
  <c r="BX2" i="1"/>
  <c r="BX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BX86" i="1"/>
  <c r="BX87" i="1"/>
  <c r="BX88" i="1"/>
  <c r="BX89" i="1"/>
  <c r="BX90" i="1"/>
  <c r="BX91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CP96" i="1"/>
  <c r="CP97" i="1"/>
  <c r="CP104" i="1"/>
  <c r="CP105" i="1"/>
  <c r="CP108" i="1"/>
  <c r="CP109" i="1"/>
  <c r="CP112" i="1"/>
  <c r="CP113" i="1"/>
  <c r="CQ96" i="1"/>
  <c r="CQ97" i="1"/>
  <c r="CQ100" i="1"/>
  <c r="CQ101" i="1"/>
  <c r="CQ104" i="1"/>
  <c r="CQ105" i="1"/>
  <c r="CQ108" i="1"/>
  <c r="CQ109" i="1"/>
  <c r="CQ112" i="1"/>
  <c r="CQ113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BH2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G2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F2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G92" i="1"/>
  <c r="AV2" i="1"/>
  <c r="B92" i="1"/>
  <c r="CR92" i="1"/>
  <c r="BA2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D2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K2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L11" i="1"/>
  <c r="L12" i="1"/>
  <c r="L13" i="1"/>
  <c r="L14" i="1"/>
  <c r="L15" i="1"/>
  <c r="L16" i="1"/>
  <c r="L17" i="1"/>
  <c r="L18" i="1"/>
  <c r="L19" i="1"/>
  <c r="L2" i="1"/>
  <c r="L3" i="1"/>
  <c r="L4" i="1"/>
  <c r="L5" i="1"/>
  <c r="L6" i="1"/>
  <c r="L7" i="1"/>
  <c r="L8" i="1"/>
  <c r="L9" i="1"/>
  <c r="L10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V11" i="1"/>
  <c r="V12" i="1"/>
  <c r="V13" i="1"/>
  <c r="V14" i="1"/>
  <c r="V15" i="1"/>
  <c r="V16" i="1"/>
  <c r="V17" i="1"/>
  <c r="V18" i="1"/>
  <c r="V19" i="1"/>
  <c r="V2" i="1"/>
  <c r="V3" i="1"/>
  <c r="V4" i="1"/>
  <c r="V5" i="1"/>
  <c r="V6" i="1"/>
  <c r="V7" i="1"/>
  <c r="V8" i="1"/>
  <c r="V9" i="1"/>
  <c r="V10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AA11" i="1"/>
  <c r="AA12" i="1"/>
  <c r="AA13" i="1"/>
  <c r="AA14" i="1"/>
  <c r="AA15" i="1"/>
  <c r="AA16" i="1"/>
  <c r="AA17" i="1"/>
  <c r="AA18" i="1"/>
  <c r="AA19" i="1"/>
  <c r="AA2" i="1"/>
  <c r="AA3" i="1"/>
  <c r="AA4" i="1"/>
  <c r="AA5" i="1"/>
  <c r="AA6" i="1"/>
  <c r="AA7" i="1"/>
  <c r="AA8" i="1"/>
  <c r="AA9" i="1"/>
  <c r="AA10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F11" i="1"/>
  <c r="AF12" i="1"/>
  <c r="AF13" i="1"/>
  <c r="AF14" i="1"/>
  <c r="AF15" i="1"/>
  <c r="AF16" i="1"/>
  <c r="AF17" i="1"/>
  <c r="AF18" i="1"/>
  <c r="AF19" i="1"/>
  <c r="AF2" i="1"/>
  <c r="AF3" i="1"/>
  <c r="AF4" i="1"/>
  <c r="AF5" i="1"/>
  <c r="AF6" i="1"/>
  <c r="AF7" i="1"/>
  <c r="AF8" i="1"/>
  <c r="AF9" i="1"/>
  <c r="AF10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K11" i="1"/>
  <c r="AK12" i="1"/>
  <c r="AK13" i="1"/>
  <c r="AK14" i="1"/>
  <c r="AK15" i="1"/>
  <c r="AK16" i="1"/>
  <c r="AK17" i="1"/>
  <c r="AK18" i="1"/>
  <c r="AK19" i="1"/>
  <c r="AK2" i="1"/>
  <c r="AK3" i="1"/>
  <c r="AK4" i="1"/>
  <c r="AK5" i="1"/>
  <c r="AK6" i="1"/>
  <c r="AK7" i="1"/>
  <c r="AK8" i="1"/>
  <c r="AK9" i="1"/>
  <c r="AK10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P11" i="1"/>
  <c r="AP12" i="1"/>
  <c r="AP13" i="1"/>
  <c r="AP14" i="1"/>
  <c r="AP15" i="1"/>
  <c r="AP16" i="1"/>
  <c r="AP17" i="1"/>
  <c r="AP18" i="1"/>
  <c r="AP19" i="1"/>
  <c r="AP2" i="1"/>
  <c r="AP3" i="1"/>
  <c r="AP4" i="1"/>
  <c r="AP5" i="1"/>
  <c r="AP6" i="1"/>
  <c r="AP7" i="1"/>
  <c r="AP8" i="1"/>
  <c r="AP9" i="1"/>
  <c r="AP10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U11" i="1"/>
  <c r="AU12" i="1"/>
  <c r="AU13" i="1"/>
  <c r="AU14" i="1"/>
  <c r="AU15" i="1"/>
  <c r="AU16" i="1"/>
  <c r="AU17" i="1"/>
  <c r="AU18" i="1"/>
  <c r="AU19" i="1"/>
  <c r="AU2" i="1"/>
  <c r="AU3" i="1"/>
  <c r="AU4" i="1"/>
  <c r="AU5" i="1"/>
  <c r="AU6" i="1"/>
  <c r="AU7" i="1"/>
  <c r="AU8" i="1"/>
  <c r="AU9" i="1"/>
  <c r="AU10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H92" i="1"/>
  <c r="D92" i="1"/>
  <c r="A107" i="1"/>
  <c r="A111" i="1"/>
  <c r="CS96" i="1"/>
  <c r="CS97" i="1"/>
  <c r="CS100" i="1"/>
  <c r="CS101" i="1"/>
  <c r="CS104" i="1"/>
  <c r="CS105" i="1"/>
  <c r="CS108" i="1"/>
  <c r="CS109" i="1"/>
  <c r="CS112" i="1"/>
  <c r="CS113" i="1"/>
  <c r="CR96" i="1"/>
  <c r="CR97" i="1"/>
  <c r="CR100" i="1"/>
  <c r="CR101" i="1"/>
  <c r="CR104" i="1"/>
  <c r="CR105" i="1"/>
  <c r="CR108" i="1"/>
  <c r="CR109" i="1"/>
  <c r="CR112" i="1"/>
  <c r="CR113" i="1"/>
  <c r="F92" i="1"/>
  <c r="AV3" i="1"/>
  <c r="AW3" i="1"/>
  <c r="AX3" i="1"/>
  <c r="AV4" i="1"/>
  <c r="AW4" i="1"/>
  <c r="AX4" i="1"/>
  <c r="AV5" i="1"/>
  <c r="AW5" i="1"/>
  <c r="AX5" i="1"/>
  <c r="AV6" i="1"/>
  <c r="AW6" i="1"/>
  <c r="AX6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5" i="1"/>
  <c r="AW15" i="1"/>
  <c r="AX15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56" i="1"/>
  <c r="AW56" i="1"/>
  <c r="AX56" i="1"/>
  <c r="AV57" i="1"/>
  <c r="AW57" i="1"/>
  <c r="AX57" i="1"/>
  <c r="AV58" i="1"/>
  <c r="AW58" i="1"/>
  <c r="AX58" i="1"/>
  <c r="AV59" i="1"/>
  <c r="AW59" i="1"/>
  <c r="AX59" i="1"/>
  <c r="AV60" i="1"/>
  <c r="AW60" i="1"/>
  <c r="AX60" i="1"/>
  <c r="AV61" i="1"/>
  <c r="AW61" i="1"/>
  <c r="AX61" i="1"/>
  <c r="AV62" i="1"/>
  <c r="AW62" i="1"/>
  <c r="AX62" i="1"/>
  <c r="AV63" i="1"/>
  <c r="AW63" i="1"/>
  <c r="AX63" i="1"/>
  <c r="AV64" i="1"/>
  <c r="AW64" i="1"/>
  <c r="AX64" i="1"/>
  <c r="AV65" i="1"/>
  <c r="AW65" i="1"/>
  <c r="AX65" i="1"/>
  <c r="AV66" i="1"/>
  <c r="AW66" i="1"/>
  <c r="AX66" i="1"/>
  <c r="AV67" i="1"/>
  <c r="AW67" i="1"/>
  <c r="AX67" i="1"/>
  <c r="AV68" i="1"/>
  <c r="AW68" i="1"/>
  <c r="AX68" i="1"/>
  <c r="AV69" i="1"/>
  <c r="AW69" i="1"/>
  <c r="AX69" i="1"/>
  <c r="AV70" i="1"/>
  <c r="AW70" i="1"/>
  <c r="AX70" i="1"/>
  <c r="AV71" i="1"/>
  <c r="AW71" i="1"/>
  <c r="AX71" i="1"/>
  <c r="AV72" i="1"/>
  <c r="AW72" i="1"/>
  <c r="AX72" i="1"/>
  <c r="AV73" i="1"/>
  <c r="AW73" i="1"/>
  <c r="AX73" i="1"/>
  <c r="AV74" i="1"/>
  <c r="AW74" i="1"/>
  <c r="AX74" i="1"/>
  <c r="AV75" i="1"/>
  <c r="AW75" i="1"/>
  <c r="AX75" i="1"/>
  <c r="AV76" i="1"/>
  <c r="AW76" i="1"/>
  <c r="AX76" i="1"/>
  <c r="AV77" i="1"/>
  <c r="AW77" i="1"/>
  <c r="AX77" i="1"/>
  <c r="AV78" i="1"/>
  <c r="AW78" i="1"/>
  <c r="AX78" i="1"/>
  <c r="AV79" i="1"/>
  <c r="AW79" i="1"/>
  <c r="AX79" i="1"/>
  <c r="AV80" i="1"/>
  <c r="AW80" i="1"/>
  <c r="AX80" i="1"/>
  <c r="AV81" i="1"/>
  <c r="AW81" i="1"/>
  <c r="AX81" i="1"/>
  <c r="AV82" i="1"/>
  <c r="AW82" i="1"/>
  <c r="AX82" i="1"/>
  <c r="AV83" i="1"/>
  <c r="AW83" i="1"/>
  <c r="AX83" i="1"/>
  <c r="AV84" i="1"/>
  <c r="AW84" i="1"/>
  <c r="AX84" i="1"/>
  <c r="AV85" i="1"/>
  <c r="AW85" i="1"/>
  <c r="AX85" i="1"/>
  <c r="AV86" i="1"/>
  <c r="AW86" i="1"/>
  <c r="AX86" i="1"/>
  <c r="AV87" i="1"/>
  <c r="AW87" i="1"/>
  <c r="AX87" i="1"/>
  <c r="AV88" i="1"/>
  <c r="AW88" i="1"/>
  <c r="AX88" i="1"/>
  <c r="AV89" i="1"/>
  <c r="AW89" i="1"/>
  <c r="AX89" i="1"/>
  <c r="AV90" i="1"/>
  <c r="AW90" i="1"/>
  <c r="AX90" i="1"/>
  <c r="AV91" i="1"/>
  <c r="AW91" i="1"/>
  <c r="AX91" i="1"/>
  <c r="AQ3" i="1"/>
  <c r="AR3" i="1"/>
  <c r="AS3" i="1"/>
  <c r="AQ4" i="1"/>
  <c r="AR4" i="1"/>
  <c r="AS4" i="1"/>
  <c r="AQ5" i="1"/>
  <c r="AR5" i="1"/>
  <c r="AS5" i="1"/>
  <c r="AQ6" i="1"/>
  <c r="AR6" i="1"/>
  <c r="AS6" i="1"/>
  <c r="AQ7" i="1"/>
  <c r="AR7" i="1"/>
  <c r="AS7" i="1"/>
  <c r="AQ8" i="1"/>
  <c r="AR8" i="1"/>
  <c r="AS8" i="1"/>
  <c r="AQ9" i="1"/>
  <c r="AR9" i="1"/>
  <c r="AS9" i="1"/>
  <c r="AQ10" i="1"/>
  <c r="AR10" i="1"/>
  <c r="AS10" i="1"/>
  <c r="AQ11" i="1"/>
  <c r="AR11" i="1"/>
  <c r="AS11" i="1"/>
  <c r="AQ12" i="1"/>
  <c r="AR12" i="1"/>
  <c r="AS12" i="1"/>
  <c r="AQ13" i="1"/>
  <c r="AR13" i="1"/>
  <c r="AS13" i="1"/>
  <c r="AQ14" i="1"/>
  <c r="AR14" i="1"/>
  <c r="AS14" i="1"/>
  <c r="AQ15" i="1"/>
  <c r="AR15" i="1"/>
  <c r="AS15" i="1"/>
  <c r="AQ16" i="1"/>
  <c r="AR16" i="1"/>
  <c r="AS16" i="1"/>
  <c r="AQ17" i="1"/>
  <c r="AR17" i="1"/>
  <c r="AS17" i="1"/>
  <c r="AQ18" i="1"/>
  <c r="AR18" i="1"/>
  <c r="AS18" i="1"/>
  <c r="AQ19" i="1"/>
  <c r="AR19" i="1"/>
  <c r="AS19" i="1"/>
  <c r="AQ56" i="1"/>
  <c r="AR56" i="1"/>
  <c r="AS56" i="1"/>
  <c r="AQ57" i="1"/>
  <c r="AR57" i="1"/>
  <c r="AS57" i="1"/>
  <c r="AQ58" i="1"/>
  <c r="AR58" i="1"/>
  <c r="AS58" i="1"/>
  <c r="AQ59" i="1"/>
  <c r="AR59" i="1"/>
  <c r="AS59" i="1"/>
  <c r="AQ60" i="1"/>
  <c r="AR60" i="1"/>
  <c r="AS60" i="1"/>
  <c r="AQ61" i="1"/>
  <c r="AR61" i="1"/>
  <c r="AS61" i="1"/>
  <c r="AQ62" i="1"/>
  <c r="AR62" i="1"/>
  <c r="AS62" i="1"/>
  <c r="AQ63" i="1"/>
  <c r="AR63" i="1"/>
  <c r="AS63" i="1"/>
  <c r="AQ64" i="1"/>
  <c r="AR64" i="1"/>
  <c r="AS64" i="1"/>
  <c r="AQ65" i="1"/>
  <c r="AR65" i="1"/>
  <c r="AS65" i="1"/>
  <c r="AQ66" i="1"/>
  <c r="AR66" i="1"/>
  <c r="AS66" i="1"/>
  <c r="AQ67" i="1"/>
  <c r="AR67" i="1"/>
  <c r="AS67" i="1"/>
  <c r="AQ68" i="1"/>
  <c r="AR68" i="1"/>
  <c r="AS68" i="1"/>
  <c r="AQ69" i="1"/>
  <c r="AR69" i="1"/>
  <c r="AS69" i="1"/>
  <c r="AQ70" i="1"/>
  <c r="AR70" i="1"/>
  <c r="AS70" i="1"/>
  <c r="AQ71" i="1"/>
  <c r="AR71" i="1"/>
  <c r="AS71" i="1"/>
  <c r="AQ72" i="1"/>
  <c r="AR72" i="1"/>
  <c r="AS72" i="1"/>
  <c r="AQ73" i="1"/>
  <c r="AR73" i="1"/>
  <c r="AS73" i="1"/>
  <c r="AQ74" i="1"/>
  <c r="AR74" i="1"/>
  <c r="AS74" i="1"/>
  <c r="AQ75" i="1"/>
  <c r="AR75" i="1"/>
  <c r="AS75" i="1"/>
  <c r="AQ76" i="1"/>
  <c r="AR76" i="1"/>
  <c r="AS76" i="1"/>
  <c r="AQ77" i="1"/>
  <c r="AR77" i="1"/>
  <c r="AS77" i="1"/>
  <c r="AQ78" i="1"/>
  <c r="AR78" i="1"/>
  <c r="AS78" i="1"/>
  <c r="AQ79" i="1"/>
  <c r="AR79" i="1"/>
  <c r="AS79" i="1"/>
  <c r="AQ80" i="1"/>
  <c r="AR80" i="1"/>
  <c r="AS80" i="1"/>
  <c r="AQ81" i="1"/>
  <c r="AR81" i="1"/>
  <c r="AS81" i="1"/>
  <c r="AQ82" i="1"/>
  <c r="AR82" i="1"/>
  <c r="AS82" i="1"/>
  <c r="AQ83" i="1"/>
  <c r="AR83" i="1"/>
  <c r="AS83" i="1"/>
  <c r="AQ84" i="1"/>
  <c r="AR84" i="1"/>
  <c r="AS84" i="1"/>
  <c r="AQ85" i="1"/>
  <c r="AR85" i="1"/>
  <c r="AS85" i="1"/>
  <c r="AQ86" i="1"/>
  <c r="AR86" i="1"/>
  <c r="AS86" i="1"/>
  <c r="AQ87" i="1"/>
  <c r="AR87" i="1"/>
  <c r="AS87" i="1"/>
  <c r="AQ88" i="1"/>
  <c r="AR88" i="1"/>
  <c r="AS88" i="1"/>
  <c r="AQ89" i="1"/>
  <c r="AR89" i="1"/>
  <c r="AS89" i="1"/>
  <c r="AQ90" i="1"/>
  <c r="AR90" i="1"/>
  <c r="AS90" i="1"/>
  <c r="AQ91" i="1"/>
  <c r="AR91" i="1"/>
  <c r="AS91" i="1"/>
  <c r="AL3" i="1"/>
  <c r="AM3" i="1"/>
  <c r="AN3" i="1"/>
  <c r="AL4" i="1"/>
  <c r="AM4" i="1"/>
  <c r="AN4" i="1"/>
  <c r="AL5" i="1"/>
  <c r="AM5" i="1"/>
  <c r="AN5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56" i="1"/>
  <c r="AM56" i="1"/>
  <c r="AN56" i="1"/>
  <c r="AL57" i="1"/>
  <c r="AM57" i="1"/>
  <c r="AN57" i="1"/>
  <c r="AL58" i="1"/>
  <c r="AM58" i="1"/>
  <c r="AN58" i="1"/>
  <c r="AL59" i="1"/>
  <c r="AM59" i="1"/>
  <c r="AN59" i="1"/>
  <c r="AL60" i="1"/>
  <c r="AM60" i="1"/>
  <c r="AN60" i="1"/>
  <c r="AL61" i="1"/>
  <c r="AM61" i="1"/>
  <c r="AN61" i="1"/>
  <c r="AL62" i="1"/>
  <c r="AM62" i="1"/>
  <c r="AN62" i="1"/>
  <c r="AL63" i="1"/>
  <c r="AM63" i="1"/>
  <c r="AN63" i="1"/>
  <c r="AL64" i="1"/>
  <c r="AM64" i="1"/>
  <c r="AN64" i="1"/>
  <c r="AL65" i="1"/>
  <c r="AM65" i="1"/>
  <c r="AN65" i="1"/>
  <c r="AL66" i="1"/>
  <c r="AM66" i="1"/>
  <c r="AN66" i="1"/>
  <c r="AL67" i="1"/>
  <c r="AM67" i="1"/>
  <c r="AN67" i="1"/>
  <c r="AL68" i="1"/>
  <c r="AM68" i="1"/>
  <c r="AN68" i="1"/>
  <c r="AL69" i="1"/>
  <c r="AM69" i="1"/>
  <c r="AN69" i="1"/>
  <c r="AL70" i="1"/>
  <c r="AM70" i="1"/>
  <c r="AN70" i="1"/>
  <c r="AL71" i="1"/>
  <c r="AM71" i="1"/>
  <c r="AN71" i="1"/>
  <c r="AL72" i="1"/>
  <c r="AM72" i="1"/>
  <c r="AN72" i="1"/>
  <c r="AL73" i="1"/>
  <c r="AM73" i="1"/>
  <c r="AN73" i="1"/>
  <c r="AL74" i="1"/>
  <c r="AM74" i="1"/>
  <c r="AN74" i="1"/>
  <c r="AL75" i="1"/>
  <c r="AM75" i="1"/>
  <c r="AN75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AL80" i="1"/>
  <c r="AM80" i="1"/>
  <c r="AN80" i="1"/>
  <c r="AL81" i="1"/>
  <c r="AM81" i="1"/>
  <c r="AN81" i="1"/>
  <c r="AL82" i="1"/>
  <c r="AM82" i="1"/>
  <c r="AN82" i="1"/>
  <c r="AL83" i="1"/>
  <c r="AM83" i="1"/>
  <c r="AN83" i="1"/>
  <c r="AL84" i="1"/>
  <c r="AM84" i="1"/>
  <c r="AN84" i="1"/>
  <c r="AL85" i="1"/>
  <c r="AM85" i="1"/>
  <c r="AN85" i="1"/>
  <c r="AL86" i="1"/>
  <c r="AM86" i="1"/>
  <c r="AN86" i="1"/>
  <c r="AL87" i="1"/>
  <c r="AM87" i="1"/>
  <c r="AN87" i="1"/>
  <c r="AL88" i="1"/>
  <c r="AM88" i="1"/>
  <c r="AN88" i="1"/>
  <c r="AL89" i="1"/>
  <c r="AM89" i="1"/>
  <c r="AN89" i="1"/>
  <c r="AL90" i="1"/>
  <c r="AM90" i="1"/>
  <c r="AN90" i="1"/>
  <c r="AL91" i="1"/>
  <c r="AM91" i="1"/>
  <c r="AN91" i="1"/>
  <c r="AG3" i="1"/>
  <c r="AH3" i="1"/>
  <c r="AI3" i="1"/>
  <c r="AG4" i="1"/>
  <c r="AH4" i="1"/>
  <c r="AI4" i="1"/>
  <c r="AG5" i="1"/>
  <c r="AH5" i="1"/>
  <c r="AI5" i="1"/>
  <c r="AG6" i="1"/>
  <c r="AH6" i="1"/>
  <c r="AI6" i="1"/>
  <c r="AG7" i="1"/>
  <c r="AH7" i="1"/>
  <c r="AI7" i="1"/>
  <c r="AG8" i="1"/>
  <c r="AH8" i="1"/>
  <c r="AI8" i="1"/>
  <c r="AG9" i="1"/>
  <c r="AH9" i="1"/>
  <c r="AI9" i="1"/>
  <c r="AG10" i="1"/>
  <c r="AH10" i="1"/>
  <c r="AI10" i="1"/>
  <c r="AG11" i="1"/>
  <c r="AH11" i="1"/>
  <c r="AI11" i="1"/>
  <c r="AG12" i="1"/>
  <c r="AH12" i="1"/>
  <c r="AI12" i="1"/>
  <c r="AG13" i="1"/>
  <c r="AH13" i="1"/>
  <c r="AI13" i="1"/>
  <c r="AG14" i="1"/>
  <c r="AH14" i="1"/>
  <c r="AI14" i="1"/>
  <c r="AG15" i="1"/>
  <c r="AH15" i="1"/>
  <c r="AI15" i="1"/>
  <c r="AG16" i="1"/>
  <c r="AH16" i="1"/>
  <c r="AI16" i="1"/>
  <c r="AG17" i="1"/>
  <c r="AH17" i="1"/>
  <c r="AI17" i="1"/>
  <c r="AG18" i="1"/>
  <c r="AH18" i="1"/>
  <c r="AI18" i="1"/>
  <c r="AG19" i="1"/>
  <c r="AH19" i="1"/>
  <c r="AI19" i="1"/>
  <c r="AG56" i="1"/>
  <c r="AH56" i="1"/>
  <c r="AI56" i="1"/>
  <c r="AG57" i="1"/>
  <c r="AH57" i="1"/>
  <c r="AI57" i="1"/>
  <c r="AG58" i="1"/>
  <c r="AH58" i="1"/>
  <c r="AI58" i="1"/>
  <c r="AG59" i="1"/>
  <c r="AH59" i="1"/>
  <c r="AI59" i="1"/>
  <c r="AG60" i="1"/>
  <c r="AH60" i="1"/>
  <c r="AI60" i="1"/>
  <c r="AG61" i="1"/>
  <c r="AH61" i="1"/>
  <c r="AI61" i="1"/>
  <c r="AG62" i="1"/>
  <c r="AH62" i="1"/>
  <c r="AI62" i="1"/>
  <c r="AG63" i="1"/>
  <c r="AH63" i="1"/>
  <c r="AI63" i="1"/>
  <c r="AG64" i="1"/>
  <c r="AH64" i="1"/>
  <c r="AI64" i="1"/>
  <c r="AG65" i="1"/>
  <c r="AH65" i="1"/>
  <c r="AI65" i="1"/>
  <c r="AG66" i="1"/>
  <c r="AH66" i="1"/>
  <c r="AI66" i="1"/>
  <c r="AG67" i="1"/>
  <c r="AH67" i="1"/>
  <c r="AI67" i="1"/>
  <c r="AG68" i="1"/>
  <c r="AH68" i="1"/>
  <c r="AI68" i="1"/>
  <c r="AG69" i="1"/>
  <c r="AH69" i="1"/>
  <c r="AI69" i="1"/>
  <c r="AG70" i="1"/>
  <c r="AH70" i="1"/>
  <c r="AI70" i="1"/>
  <c r="AG71" i="1"/>
  <c r="AH71" i="1"/>
  <c r="AI71" i="1"/>
  <c r="AG72" i="1"/>
  <c r="AH72" i="1"/>
  <c r="AI72" i="1"/>
  <c r="AG73" i="1"/>
  <c r="AH73" i="1"/>
  <c r="AI73" i="1"/>
  <c r="AG74" i="1"/>
  <c r="AH74" i="1"/>
  <c r="AI74" i="1"/>
  <c r="AG75" i="1"/>
  <c r="AH75" i="1"/>
  <c r="AI75" i="1"/>
  <c r="AG76" i="1"/>
  <c r="AH76" i="1"/>
  <c r="AI76" i="1"/>
  <c r="AG77" i="1"/>
  <c r="AH77" i="1"/>
  <c r="AI77" i="1"/>
  <c r="AG78" i="1"/>
  <c r="AH78" i="1"/>
  <c r="AI78" i="1"/>
  <c r="AG79" i="1"/>
  <c r="AH79" i="1"/>
  <c r="AI79" i="1"/>
  <c r="AG80" i="1"/>
  <c r="AH80" i="1"/>
  <c r="AI80" i="1"/>
  <c r="AG81" i="1"/>
  <c r="AH81" i="1"/>
  <c r="AI81" i="1"/>
  <c r="AG82" i="1"/>
  <c r="AH82" i="1"/>
  <c r="AI82" i="1"/>
  <c r="AG83" i="1"/>
  <c r="AH83" i="1"/>
  <c r="AI83" i="1"/>
  <c r="AG84" i="1"/>
  <c r="AH84" i="1"/>
  <c r="AI84" i="1"/>
  <c r="AG85" i="1"/>
  <c r="AH85" i="1"/>
  <c r="AI85" i="1"/>
  <c r="AG86" i="1"/>
  <c r="AH86" i="1"/>
  <c r="AI86" i="1"/>
  <c r="AG87" i="1"/>
  <c r="AH87" i="1"/>
  <c r="AI87" i="1"/>
  <c r="AG88" i="1"/>
  <c r="AH88" i="1"/>
  <c r="AI88" i="1"/>
  <c r="AG89" i="1"/>
  <c r="AH89" i="1"/>
  <c r="AI89" i="1"/>
  <c r="AG90" i="1"/>
  <c r="AH90" i="1"/>
  <c r="AI90" i="1"/>
  <c r="AG91" i="1"/>
  <c r="AH91" i="1"/>
  <c r="AI91" i="1"/>
  <c r="AB3" i="1"/>
  <c r="AC3" i="1"/>
  <c r="AD3" i="1"/>
  <c r="AB4" i="1"/>
  <c r="AC4" i="1"/>
  <c r="AD4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56" i="1"/>
  <c r="AC56" i="1"/>
  <c r="AD56" i="1"/>
  <c r="AB57" i="1"/>
  <c r="AC57" i="1"/>
  <c r="AD57" i="1"/>
  <c r="AB58" i="1"/>
  <c r="AC58" i="1"/>
  <c r="AD58" i="1"/>
  <c r="AB59" i="1"/>
  <c r="AC59" i="1"/>
  <c r="AD59" i="1"/>
  <c r="AB60" i="1"/>
  <c r="AC60" i="1"/>
  <c r="AD60" i="1"/>
  <c r="AB61" i="1"/>
  <c r="AC61" i="1"/>
  <c r="AD61" i="1"/>
  <c r="AB62" i="1"/>
  <c r="AC62" i="1"/>
  <c r="AD62" i="1"/>
  <c r="AB63" i="1"/>
  <c r="AC63" i="1"/>
  <c r="AD63" i="1"/>
  <c r="AB64" i="1"/>
  <c r="AC64" i="1"/>
  <c r="AD64" i="1"/>
  <c r="AB65" i="1"/>
  <c r="AC65" i="1"/>
  <c r="AD65" i="1"/>
  <c r="AB66" i="1"/>
  <c r="AC66" i="1"/>
  <c r="AD66" i="1"/>
  <c r="AB67" i="1"/>
  <c r="AC67" i="1"/>
  <c r="AD67" i="1"/>
  <c r="AB68" i="1"/>
  <c r="AC68" i="1"/>
  <c r="AD68" i="1"/>
  <c r="AB69" i="1"/>
  <c r="AC69" i="1"/>
  <c r="AD69" i="1"/>
  <c r="AB70" i="1"/>
  <c r="AC70" i="1"/>
  <c r="AD70" i="1"/>
  <c r="AB71" i="1"/>
  <c r="AC71" i="1"/>
  <c r="AD71" i="1"/>
  <c r="AB72" i="1"/>
  <c r="AC72" i="1"/>
  <c r="AD72" i="1"/>
  <c r="AB73" i="1"/>
  <c r="AC73" i="1"/>
  <c r="AD73" i="1"/>
  <c r="AB74" i="1"/>
  <c r="AC74" i="1"/>
  <c r="AD74" i="1"/>
  <c r="AB75" i="1"/>
  <c r="AC75" i="1"/>
  <c r="AD75" i="1"/>
  <c r="AB76" i="1"/>
  <c r="AC76" i="1"/>
  <c r="AD76" i="1"/>
  <c r="AB77" i="1"/>
  <c r="AC77" i="1"/>
  <c r="AD77" i="1"/>
  <c r="AB78" i="1"/>
  <c r="AC78" i="1"/>
  <c r="AD78" i="1"/>
  <c r="AB79" i="1"/>
  <c r="AC79" i="1"/>
  <c r="AD79" i="1"/>
  <c r="AB80" i="1"/>
  <c r="AC80" i="1"/>
  <c r="AD80" i="1"/>
  <c r="AB81" i="1"/>
  <c r="AC81" i="1"/>
  <c r="AD81" i="1"/>
  <c r="AB82" i="1"/>
  <c r="AC82" i="1"/>
  <c r="AD82" i="1"/>
  <c r="AB83" i="1"/>
  <c r="AC83" i="1"/>
  <c r="AD83" i="1"/>
  <c r="AB84" i="1"/>
  <c r="AC84" i="1"/>
  <c r="AD84" i="1"/>
  <c r="AB85" i="1"/>
  <c r="AC85" i="1"/>
  <c r="AD85" i="1"/>
  <c r="AB86" i="1"/>
  <c r="AC86" i="1"/>
  <c r="AD86" i="1"/>
  <c r="AB87" i="1"/>
  <c r="AC87" i="1"/>
  <c r="AD87" i="1"/>
  <c r="AB88" i="1"/>
  <c r="AC88" i="1"/>
  <c r="AD88" i="1"/>
  <c r="AB89" i="1"/>
  <c r="AC89" i="1"/>
  <c r="AD89" i="1"/>
  <c r="AB90" i="1"/>
  <c r="AC90" i="1"/>
  <c r="AD90" i="1"/>
  <c r="AB91" i="1"/>
  <c r="AC91" i="1"/>
  <c r="AD91" i="1"/>
  <c r="W3" i="1"/>
  <c r="X3" i="1"/>
  <c r="Y3" i="1"/>
  <c r="W4" i="1"/>
  <c r="X4" i="1"/>
  <c r="Y4" i="1"/>
  <c r="W5" i="1"/>
  <c r="X5" i="1"/>
  <c r="Y5" i="1"/>
  <c r="W6" i="1"/>
  <c r="X6" i="1"/>
  <c r="Y6" i="1"/>
  <c r="W7" i="1"/>
  <c r="X7" i="1"/>
  <c r="Y7" i="1"/>
  <c r="W8" i="1"/>
  <c r="X8" i="1"/>
  <c r="Y8" i="1"/>
  <c r="W9" i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56" i="1"/>
  <c r="X56" i="1"/>
  <c r="Y56" i="1"/>
  <c r="W57" i="1"/>
  <c r="X57" i="1"/>
  <c r="Y57" i="1"/>
  <c r="W58" i="1"/>
  <c r="X58" i="1"/>
  <c r="Y58" i="1"/>
  <c r="W59" i="1"/>
  <c r="X59" i="1"/>
  <c r="Y59" i="1"/>
  <c r="W60" i="1"/>
  <c r="X60" i="1"/>
  <c r="Y60" i="1"/>
  <c r="W61" i="1"/>
  <c r="X61" i="1"/>
  <c r="Y61" i="1"/>
  <c r="W62" i="1"/>
  <c r="X62" i="1"/>
  <c r="Y62" i="1"/>
  <c r="W63" i="1"/>
  <c r="X63" i="1"/>
  <c r="Y63" i="1"/>
  <c r="W64" i="1"/>
  <c r="X64" i="1"/>
  <c r="Y64" i="1"/>
  <c r="W65" i="1"/>
  <c r="X65" i="1"/>
  <c r="Y65" i="1"/>
  <c r="W66" i="1"/>
  <c r="X66" i="1"/>
  <c r="Y66" i="1"/>
  <c r="W67" i="1"/>
  <c r="X67" i="1"/>
  <c r="Y67" i="1"/>
  <c r="W68" i="1"/>
  <c r="X68" i="1"/>
  <c r="Y68" i="1"/>
  <c r="W69" i="1"/>
  <c r="X69" i="1"/>
  <c r="Y69" i="1"/>
  <c r="W70" i="1"/>
  <c r="X70" i="1"/>
  <c r="Y70" i="1"/>
  <c r="W71" i="1"/>
  <c r="X71" i="1"/>
  <c r="Y71" i="1"/>
  <c r="W72" i="1"/>
  <c r="X72" i="1"/>
  <c r="Y72" i="1"/>
  <c r="W73" i="1"/>
  <c r="X73" i="1"/>
  <c r="Y73" i="1"/>
  <c r="W74" i="1"/>
  <c r="X74" i="1"/>
  <c r="Y74" i="1"/>
  <c r="W75" i="1"/>
  <c r="X75" i="1"/>
  <c r="Y75" i="1"/>
  <c r="W76" i="1"/>
  <c r="X76" i="1"/>
  <c r="Y76" i="1"/>
  <c r="W77" i="1"/>
  <c r="X77" i="1"/>
  <c r="Y77" i="1"/>
  <c r="W78" i="1"/>
  <c r="X78" i="1"/>
  <c r="Y78" i="1"/>
  <c r="W79" i="1"/>
  <c r="X79" i="1"/>
  <c r="Y79" i="1"/>
  <c r="W80" i="1"/>
  <c r="X80" i="1"/>
  <c r="Y80" i="1"/>
  <c r="W81" i="1"/>
  <c r="X81" i="1"/>
  <c r="Y81" i="1"/>
  <c r="W82" i="1"/>
  <c r="X82" i="1"/>
  <c r="Y82" i="1"/>
  <c r="W83" i="1"/>
  <c r="X83" i="1"/>
  <c r="Y83" i="1"/>
  <c r="W84" i="1"/>
  <c r="X84" i="1"/>
  <c r="Y84" i="1"/>
  <c r="W85" i="1"/>
  <c r="X85" i="1"/>
  <c r="Y85" i="1"/>
  <c r="W86" i="1"/>
  <c r="X86" i="1"/>
  <c r="Y86" i="1"/>
  <c r="W87" i="1"/>
  <c r="X87" i="1"/>
  <c r="Y87" i="1"/>
  <c r="W88" i="1"/>
  <c r="X88" i="1"/>
  <c r="Y88" i="1"/>
  <c r="W89" i="1"/>
  <c r="X89" i="1"/>
  <c r="Y89" i="1"/>
  <c r="W90" i="1"/>
  <c r="X90" i="1"/>
  <c r="Y90" i="1"/>
  <c r="W91" i="1"/>
  <c r="X91" i="1"/>
  <c r="Y91" i="1"/>
  <c r="AL255" i="1"/>
  <c r="BY2" i="1"/>
  <c r="CB3" i="1"/>
  <c r="CB4" i="1"/>
  <c r="CB5" i="1"/>
  <c r="CB6" i="1"/>
  <c r="CB9" i="1"/>
  <c r="CB12" i="1"/>
  <c r="CB14" i="1"/>
  <c r="CB16" i="1"/>
  <c r="CB19" i="1"/>
  <c r="CB7" i="1"/>
  <c r="CB8" i="1"/>
  <c r="CB10" i="1"/>
  <c r="CB11" i="1"/>
  <c r="CB15" i="1"/>
  <c r="CB17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2" i="1"/>
  <c r="CB13" i="1"/>
  <c r="CB18" i="1"/>
  <c r="BY3" i="1"/>
  <c r="BY4" i="1"/>
  <c r="BY5" i="1"/>
  <c r="BY6" i="1"/>
  <c r="BY9" i="1"/>
  <c r="BY12" i="1"/>
  <c r="BY14" i="1"/>
  <c r="BY16" i="1"/>
  <c r="BY19" i="1"/>
  <c r="BY7" i="1"/>
  <c r="BY8" i="1"/>
  <c r="BY10" i="1"/>
  <c r="BY11" i="1"/>
  <c r="BY13" i="1"/>
  <c r="BY17" i="1"/>
  <c r="BY18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BY88" i="1"/>
  <c r="BY89" i="1"/>
  <c r="BY90" i="1"/>
  <c r="BY91" i="1"/>
  <c r="BY15" i="1"/>
  <c r="BZ3" i="1"/>
  <c r="BZ4" i="1"/>
  <c r="BZ5" i="1"/>
  <c r="BZ6" i="1"/>
  <c r="BZ9" i="1"/>
  <c r="BZ12" i="1"/>
  <c r="BZ14" i="1"/>
  <c r="BZ16" i="1"/>
  <c r="BZ19" i="1"/>
  <c r="BZ2" i="1"/>
  <c r="BZ7" i="1"/>
  <c r="BZ10" i="1"/>
  <c r="BZ13" i="1"/>
  <c r="BZ18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74" i="1"/>
  <c r="BZ75" i="1"/>
  <c r="BZ76" i="1"/>
  <c r="BZ77" i="1"/>
  <c r="BZ78" i="1"/>
  <c r="BZ79" i="1"/>
  <c r="BZ80" i="1"/>
  <c r="BZ81" i="1"/>
  <c r="BZ82" i="1"/>
  <c r="BZ83" i="1"/>
  <c r="BZ84" i="1"/>
  <c r="BZ85" i="1"/>
  <c r="BZ86" i="1"/>
  <c r="BZ87" i="1"/>
  <c r="BZ88" i="1"/>
  <c r="BZ89" i="1"/>
  <c r="BZ90" i="1"/>
  <c r="BZ91" i="1"/>
  <c r="BZ8" i="1"/>
  <c r="BZ11" i="1"/>
  <c r="BZ15" i="1"/>
  <c r="BZ17" i="1"/>
  <c r="M3" i="1"/>
  <c r="M4" i="1"/>
  <c r="M5" i="1"/>
  <c r="M6" i="1"/>
  <c r="M9" i="1"/>
  <c r="M12" i="1"/>
  <c r="M14" i="1"/>
  <c r="M16" i="1"/>
  <c r="M19" i="1"/>
  <c r="M2" i="1"/>
  <c r="M7" i="1"/>
  <c r="M10" i="1"/>
  <c r="M13" i="1"/>
  <c r="M18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8" i="1"/>
  <c r="M11" i="1"/>
  <c r="M15" i="1"/>
  <c r="M17" i="1"/>
  <c r="W2" i="1"/>
  <c r="AB2" i="1"/>
  <c r="AG2" i="1"/>
  <c r="AL2" i="1"/>
  <c r="AQ2" i="1"/>
  <c r="O3" i="1"/>
  <c r="O4" i="1"/>
  <c r="O5" i="1"/>
  <c r="O6" i="1"/>
  <c r="O9" i="1"/>
  <c r="O12" i="1"/>
  <c r="O14" i="1"/>
  <c r="O16" i="1"/>
  <c r="O19" i="1"/>
  <c r="O7" i="1"/>
  <c r="O8" i="1"/>
  <c r="O10" i="1"/>
  <c r="O11" i="1"/>
  <c r="O15" i="1"/>
  <c r="O17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2" i="1"/>
  <c r="O13" i="1"/>
  <c r="O18" i="1"/>
  <c r="Y2" i="1"/>
  <c r="AD2" i="1"/>
  <c r="AI2" i="1"/>
  <c r="AN2" i="1"/>
  <c r="AS2" i="1"/>
  <c r="AX2" i="1"/>
  <c r="N3" i="1"/>
  <c r="N4" i="1"/>
  <c r="N5" i="1"/>
  <c r="N6" i="1"/>
  <c r="N9" i="1"/>
  <c r="N12" i="1"/>
  <c r="N14" i="1"/>
  <c r="N16" i="1"/>
  <c r="N19" i="1"/>
  <c r="N7" i="1"/>
  <c r="N8" i="1"/>
  <c r="N10" i="1"/>
  <c r="N13" i="1"/>
  <c r="N18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2" i="1"/>
  <c r="N11" i="1"/>
  <c r="N15" i="1"/>
  <c r="N17" i="1"/>
  <c r="X2" i="1"/>
  <c r="AC2" i="1"/>
  <c r="AH2" i="1"/>
  <c r="AM2" i="1"/>
  <c r="AR2" i="1"/>
  <c r="AW2" i="1"/>
  <c r="J92" i="1"/>
  <c r="CP95" i="1"/>
  <c r="CP94" i="1"/>
  <c r="CP93" i="1"/>
  <c r="CS95" i="1"/>
  <c r="CS94" i="1"/>
  <c r="CS93" i="1"/>
  <c r="CS92" i="1"/>
  <c r="CR95" i="1"/>
  <c r="CR94" i="1"/>
  <c r="CR93" i="1"/>
  <c r="CQ95" i="1"/>
  <c r="CQ94" i="1"/>
  <c r="CQ93" i="1"/>
  <c r="CQ92" i="1"/>
  <c r="D285" i="1"/>
  <c r="F276" i="1"/>
  <c r="D276" i="1"/>
  <c r="H276" i="1"/>
  <c r="G276" i="1"/>
  <c r="I276" i="1"/>
  <c r="CK2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91" i="1"/>
  <c r="CK90" i="1"/>
  <c r="CK89" i="1"/>
  <c r="CK88" i="1"/>
  <c r="CK87" i="1"/>
  <c r="CK86" i="1"/>
  <c r="CK85" i="1"/>
  <c r="CK84" i="1"/>
  <c r="CK83" i="1"/>
  <c r="CK82" i="1"/>
  <c r="CK81" i="1"/>
  <c r="CK80" i="1"/>
  <c r="CK79" i="1"/>
  <c r="CK78" i="1"/>
  <c r="CK77" i="1"/>
  <c r="CK76" i="1"/>
  <c r="CK75" i="1"/>
  <c r="CK74" i="1"/>
  <c r="CE2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L2" i="1"/>
  <c r="CL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91" i="1"/>
  <c r="CL90" i="1"/>
  <c r="CL89" i="1"/>
  <c r="CL88" i="1"/>
  <c r="CL87" i="1"/>
  <c r="CL86" i="1"/>
  <c r="CL85" i="1"/>
  <c r="CL84" i="1"/>
  <c r="CL83" i="1"/>
  <c r="CL82" i="1"/>
  <c r="CL81" i="1"/>
  <c r="CL80" i="1"/>
  <c r="CL79" i="1"/>
  <c r="CL78" i="1"/>
  <c r="CL77" i="1"/>
  <c r="CL76" i="1"/>
  <c r="CL75" i="1"/>
  <c r="CL74" i="1"/>
  <c r="CF2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68" i="1"/>
  <c r="CF69" i="1"/>
  <c r="CF70" i="1"/>
  <c r="CF71" i="1"/>
  <c r="CF72" i="1"/>
  <c r="CF73" i="1"/>
  <c r="CF91" i="1"/>
  <c r="CF90" i="1"/>
  <c r="CF89" i="1"/>
  <c r="CF88" i="1"/>
  <c r="CF87" i="1"/>
  <c r="CF86" i="1"/>
  <c r="CF85" i="1"/>
  <c r="CF84" i="1"/>
  <c r="CF83" i="1"/>
  <c r="CF82" i="1"/>
  <c r="CF81" i="1"/>
  <c r="CF80" i="1"/>
  <c r="CF79" i="1"/>
  <c r="CF78" i="1"/>
  <c r="CF77" i="1"/>
  <c r="CF76" i="1"/>
  <c r="CF75" i="1"/>
  <c r="CF74" i="1"/>
  <c r="CN2" i="1"/>
  <c r="CN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91" i="1"/>
  <c r="CN90" i="1"/>
  <c r="CN89" i="1"/>
  <c r="CN88" i="1"/>
  <c r="CN87" i="1"/>
  <c r="CN86" i="1"/>
  <c r="CN85" i="1"/>
  <c r="CN84" i="1"/>
  <c r="CN83" i="1"/>
  <c r="CN82" i="1"/>
  <c r="CN81" i="1"/>
  <c r="CN80" i="1"/>
  <c r="CN79" i="1"/>
  <c r="CN78" i="1"/>
  <c r="CN77" i="1"/>
  <c r="CN76" i="1"/>
  <c r="CN75" i="1"/>
  <c r="CN74" i="1"/>
  <c r="CH2" i="1"/>
  <c r="CH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91" i="1"/>
  <c r="CH90" i="1"/>
  <c r="CH89" i="1"/>
  <c r="CH88" i="1"/>
  <c r="CH87" i="1"/>
  <c r="CH86" i="1"/>
  <c r="CH85" i="1"/>
  <c r="CH84" i="1"/>
  <c r="CH83" i="1"/>
  <c r="CH82" i="1"/>
  <c r="CH81" i="1"/>
  <c r="CH80" i="1"/>
  <c r="CH79" i="1"/>
  <c r="CH78" i="1"/>
  <c r="CH77" i="1"/>
  <c r="CH76" i="1"/>
  <c r="CH75" i="1"/>
  <c r="CH74" i="1"/>
  <c r="C157" i="1"/>
  <c r="AK157" i="1" s="1"/>
  <c r="C158" i="1"/>
  <c r="AK158" i="1" s="1"/>
  <c r="I158" i="1"/>
  <c r="C159" i="1"/>
  <c r="I159" i="1"/>
  <c r="C160" i="1"/>
  <c r="AK160" i="1" s="1"/>
  <c r="C161" i="1"/>
  <c r="AK161" i="1" s="1"/>
  <c r="C162" i="1"/>
  <c r="AK162" i="1" s="1"/>
  <c r="I162" i="1"/>
  <c r="I163" i="1"/>
  <c r="C163" i="1"/>
  <c r="AB163" i="1" s="1"/>
  <c r="C164" i="1"/>
  <c r="AL164" i="1" s="1"/>
  <c r="I164" i="1"/>
  <c r="C165" i="1"/>
  <c r="R165" i="1" s="1"/>
  <c r="C166" i="1"/>
  <c r="AK166" i="1" s="1"/>
  <c r="I166" i="1"/>
  <c r="C167" i="1"/>
  <c r="AU167" i="1" s="1"/>
  <c r="I167" i="1"/>
  <c r="C168" i="1"/>
  <c r="AU168" i="1" s="1"/>
  <c r="C169" i="1"/>
  <c r="I169" i="1"/>
  <c r="C170" i="1"/>
  <c r="J170" i="1" s="1"/>
  <c r="I170" i="1"/>
  <c r="C171" i="1"/>
  <c r="C172" i="1"/>
  <c r="R172" i="1" s="1"/>
  <c r="C173" i="1"/>
  <c r="AU173" i="1" s="1"/>
  <c r="AZ173" i="1" s="1"/>
  <c r="C174" i="1"/>
  <c r="AK174" i="1" s="1"/>
  <c r="C175" i="1"/>
  <c r="C176" i="1"/>
  <c r="AL176" i="1" s="1"/>
  <c r="C177" i="1"/>
  <c r="AU177" i="1" s="1"/>
  <c r="I177" i="1"/>
  <c r="C178" i="1"/>
  <c r="C179" i="1"/>
  <c r="R179" i="1" s="1"/>
  <c r="C180" i="1"/>
  <c r="AU180" i="1" s="1"/>
  <c r="C181" i="1"/>
  <c r="AB181" i="1" s="1"/>
  <c r="C182" i="1"/>
  <c r="C183" i="1"/>
  <c r="AB183" i="1" s="1"/>
  <c r="I183" i="1"/>
  <c r="C184" i="1"/>
  <c r="AA184" i="1" s="1"/>
  <c r="I184" i="1"/>
  <c r="C185" i="1"/>
  <c r="Q185" i="1" s="1"/>
  <c r="C186" i="1"/>
  <c r="AU186" i="1" s="1"/>
  <c r="AZ186" i="1" s="1"/>
  <c r="C187" i="1"/>
  <c r="AU187" i="1" s="1"/>
  <c r="C188" i="1"/>
  <c r="C189" i="1"/>
  <c r="Q189" i="1" s="1"/>
  <c r="I189" i="1"/>
  <c r="C190" i="1"/>
  <c r="AA190" i="1" s="1"/>
  <c r="C191" i="1"/>
  <c r="I191" i="1"/>
  <c r="C192" i="1"/>
  <c r="AK192" i="1" s="1"/>
  <c r="I192" i="1"/>
  <c r="C193" i="1"/>
  <c r="AB193" i="1" s="1"/>
  <c r="I193" i="1"/>
  <c r="C194" i="1"/>
  <c r="AK194" i="1" s="1"/>
  <c r="I194" i="1"/>
  <c r="C195" i="1"/>
  <c r="J195" i="1" s="1"/>
  <c r="C196" i="1"/>
  <c r="Q196" i="1" s="1"/>
  <c r="C197" i="1"/>
  <c r="AK197" i="1" s="1"/>
  <c r="C198" i="1"/>
  <c r="AA198" i="1" s="1"/>
  <c r="C199" i="1"/>
  <c r="I199" i="1"/>
  <c r="C200" i="1"/>
  <c r="AL200" i="1" s="1"/>
  <c r="C201" i="1"/>
  <c r="AA201" i="1" s="1"/>
  <c r="C202" i="1"/>
  <c r="I202" i="1"/>
  <c r="C203" i="1"/>
  <c r="AK203" i="1" s="1"/>
  <c r="I203" i="1"/>
  <c r="C204" i="1"/>
  <c r="J204" i="1" s="1"/>
  <c r="C205" i="1"/>
  <c r="AK205" i="1" s="1"/>
  <c r="C206" i="1"/>
  <c r="AU206" i="1" s="1"/>
  <c r="C207" i="1"/>
  <c r="AU207" i="1" s="1"/>
  <c r="C208" i="1"/>
  <c r="J208" i="1" s="1"/>
  <c r="C209" i="1"/>
  <c r="AB209" i="1" s="1"/>
  <c r="I209" i="1"/>
  <c r="I210" i="1"/>
  <c r="C210" i="1"/>
  <c r="R210" i="1" s="1"/>
  <c r="C211" i="1"/>
  <c r="AU211" i="1" s="1"/>
  <c r="C212" i="1"/>
  <c r="AA212" i="1" s="1"/>
  <c r="I213" i="1"/>
  <c r="C213" i="1"/>
  <c r="C214" i="1"/>
  <c r="Q214" i="1" s="1"/>
  <c r="I214" i="1"/>
  <c r="C215" i="1"/>
  <c r="J215" i="1" s="1"/>
  <c r="C216" i="1"/>
  <c r="I217" i="1"/>
  <c r="C217" i="1"/>
  <c r="AU217" i="1" s="1"/>
  <c r="C218" i="1"/>
  <c r="R218" i="1" s="1"/>
  <c r="C219" i="1"/>
  <c r="I219" i="1"/>
  <c r="C220" i="1"/>
  <c r="AL220" i="1" s="1"/>
  <c r="I220" i="1"/>
  <c r="C221" i="1"/>
  <c r="R221" i="1" s="1"/>
  <c r="C222" i="1"/>
  <c r="R222" i="1" s="1"/>
  <c r="C223" i="1"/>
  <c r="AB223" i="1" s="1"/>
  <c r="I224" i="1"/>
  <c r="C224" i="1"/>
  <c r="Q224" i="1" s="1"/>
  <c r="C225" i="1"/>
  <c r="R225" i="1" s="1"/>
  <c r="I225" i="1"/>
  <c r="C226" i="1"/>
  <c r="AA226" i="1" s="1"/>
  <c r="C227" i="1"/>
  <c r="C228" i="1"/>
  <c r="AL228" i="1" s="1"/>
  <c r="I228" i="1"/>
  <c r="C229" i="1"/>
  <c r="J229" i="1" s="1"/>
  <c r="C230" i="1"/>
  <c r="J230" i="1" s="1"/>
  <c r="O230" i="1" s="1"/>
  <c r="I230" i="1"/>
  <c r="C231" i="1"/>
  <c r="AL231" i="1" s="1"/>
  <c r="C232" i="1"/>
  <c r="AL232" i="1" s="1"/>
  <c r="I232" i="1"/>
  <c r="C233" i="1"/>
  <c r="AA233" i="1" s="1"/>
  <c r="C234" i="1"/>
  <c r="AB234" i="1" s="1"/>
  <c r="C235" i="1"/>
  <c r="J235" i="1" s="1"/>
  <c r="P235" i="1" s="1"/>
  <c r="C236" i="1"/>
  <c r="C237" i="1"/>
  <c r="Q237" i="1" s="1"/>
  <c r="C238" i="1"/>
  <c r="AU238" i="1" s="1"/>
  <c r="I238" i="1"/>
  <c r="C239" i="1"/>
  <c r="AB239" i="1" s="1"/>
  <c r="C240" i="1"/>
  <c r="AB240" i="1" s="1"/>
  <c r="C241" i="1"/>
  <c r="AK241" i="1" s="1"/>
  <c r="C242" i="1"/>
  <c r="AB242" i="1" s="1"/>
  <c r="C243" i="1"/>
  <c r="C244" i="1"/>
  <c r="AB244" i="1" s="1"/>
  <c r="I244" i="1"/>
  <c r="C245" i="1"/>
  <c r="R245" i="1" s="1"/>
  <c r="C246" i="1"/>
  <c r="AL246" i="1" s="1"/>
  <c r="H158" i="1"/>
  <c r="H159" i="1"/>
  <c r="H163" i="1"/>
  <c r="H164" i="1"/>
  <c r="H167" i="1"/>
  <c r="H169" i="1"/>
  <c r="H170" i="1"/>
  <c r="H177" i="1"/>
  <c r="H183" i="1"/>
  <c r="H184" i="1"/>
  <c r="H189" i="1"/>
  <c r="H191" i="1"/>
  <c r="H192" i="1"/>
  <c r="H193" i="1"/>
  <c r="H194" i="1"/>
  <c r="H199" i="1"/>
  <c r="H202" i="1"/>
  <c r="H203" i="1"/>
  <c r="H209" i="1"/>
  <c r="H210" i="1"/>
  <c r="H213" i="1"/>
  <c r="H214" i="1"/>
  <c r="H217" i="1"/>
  <c r="H219" i="1"/>
  <c r="H220" i="1"/>
  <c r="H224" i="1"/>
  <c r="H225" i="1"/>
  <c r="H228" i="1"/>
  <c r="H230" i="1"/>
  <c r="H232" i="1"/>
  <c r="H238" i="1"/>
  <c r="H244" i="1"/>
  <c r="G158" i="1"/>
  <c r="G159" i="1"/>
  <c r="G162" i="1"/>
  <c r="G163" i="1"/>
  <c r="G166" i="1"/>
  <c r="G167" i="1"/>
  <c r="G169" i="1"/>
  <c r="G170" i="1"/>
  <c r="G177" i="1"/>
  <c r="G183" i="1"/>
  <c r="G184" i="1"/>
  <c r="G189" i="1"/>
  <c r="G191" i="1"/>
  <c r="G192" i="1"/>
  <c r="G193" i="1"/>
  <c r="G194" i="1"/>
  <c r="G199" i="1"/>
  <c r="G202" i="1"/>
  <c r="G203" i="1"/>
  <c r="G209" i="1"/>
  <c r="G210" i="1"/>
  <c r="G213" i="1"/>
  <c r="G214" i="1"/>
  <c r="G217" i="1"/>
  <c r="G219" i="1"/>
  <c r="G220" i="1"/>
  <c r="G224" i="1"/>
  <c r="G225" i="1"/>
  <c r="G228" i="1"/>
  <c r="G230" i="1"/>
  <c r="G232" i="1"/>
  <c r="G238" i="1"/>
  <c r="G244" i="1"/>
  <c r="F158" i="1"/>
  <c r="F159" i="1"/>
  <c r="F162" i="1"/>
  <c r="F163" i="1"/>
  <c r="F166" i="1"/>
  <c r="F167" i="1"/>
  <c r="F169" i="1"/>
  <c r="F170" i="1"/>
  <c r="F177" i="1"/>
  <c r="F183" i="1"/>
  <c r="F184" i="1"/>
  <c r="F189" i="1"/>
  <c r="F191" i="1"/>
  <c r="F192" i="1"/>
  <c r="F193" i="1"/>
  <c r="F194" i="1"/>
  <c r="F199" i="1"/>
  <c r="F202" i="1"/>
  <c r="F203" i="1"/>
  <c r="F209" i="1"/>
  <c r="F210" i="1"/>
  <c r="F213" i="1"/>
  <c r="F214" i="1"/>
  <c r="F217" i="1"/>
  <c r="F219" i="1"/>
  <c r="F220" i="1"/>
  <c r="F224" i="1"/>
  <c r="F225" i="1"/>
  <c r="F228" i="1"/>
  <c r="F230" i="1"/>
  <c r="F232" i="1"/>
  <c r="F238" i="1"/>
  <c r="F244" i="1"/>
  <c r="D158" i="1"/>
  <c r="D159" i="1"/>
  <c r="D162" i="1"/>
  <c r="D166" i="1"/>
  <c r="D167" i="1"/>
  <c r="D169" i="1"/>
  <c r="D170" i="1"/>
  <c r="D211" i="1"/>
  <c r="D214" i="1"/>
  <c r="D216" i="1"/>
  <c r="D217" i="1"/>
  <c r="D219" i="1"/>
  <c r="D220" i="1"/>
  <c r="D225" i="1"/>
  <c r="D226" i="1"/>
  <c r="D228" i="1"/>
  <c r="D230" i="1"/>
  <c r="D232" i="1"/>
  <c r="D238" i="1"/>
  <c r="D244" i="1"/>
  <c r="D177" i="1"/>
  <c r="D183" i="1"/>
  <c r="D184" i="1"/>
  <c r="D189" i="1"/>
  <c r="D191" i="1"/>
  <c r="D192" i="1"/>
  <c r="D193" i="1"/>
  <c r="D194" i="1"/>
  <c r="D199" i="1"/>
  <c r="D202" i="1"/>
  <c r="D203" i="1"/>
  <c r="D209" i="1"/>
  <c r="I160" i="1"/>
  <c r="I161" i="1"/>
  <c r="I165" i="1"/>
  <c r="I168" i="1"/>
  <c r="I171" i="1"/>
  <c r="I174" i="1"/>
  <c r="I175" i="1"/>
  <c r="I176" i="1"/>
  <c r="I178" i="1"/>
  <c r="I179" i="1"/>
  <c r="I181" i="1"/>
  <c r="I182" i="1"/>
  <c r="I185" i="1"/>
  <c r="I186" i="1"/>
  <c r="I187" i="1"/>
  <c r="I188" i="1"/>
  <c r="I196" i="1"/>
  <c r="I197" i="1"/>
  <c r="I198" i="1"/>
  <c r="I200" i="1"/>
  <c r="I201" i="1"/>
  <c r="I204" i="1"/>
  <c r="I205" i="1"/>
  <c r="I207" i="1"/>
  <c r="I211" i="1"/>
  <c r="I223" i="1"/>
  <c r="I227" i="1"/>
  <c r="I229" i="1"/>
  <c r="I231" i="1"/>
  <c r="I233" i="1"/>
  <c r="I234" i="1"/>
  <c r="I235" i="1"/>
  <c r="I236" i="1"/>
  <c r="I237" i="1"/>
  <c r="I241" i="1"/>
  <c r="I242" i="1"/>
  <c r="I243" i="1"/>
  <c r="I245" i="1"/>
  <c r="I246" i="1"/>
  <c r="H160" i="1"/>
  <c r="H161" i="1"/>
  <c r="H165" i="1"/>
  <c r="H171" i="1"/>
  <c r="H174" i="1"/>
  <c r="H175" i="1"/>
  <c r="H176" i="1"/>
  <c r="H178" i="1"/>
  <c r="H179" i="1"/>
  <c r="H181" i="1"/>
  <c r="H182" i="1"/>
  <c r="H185" i="1"/>
  <c r="H186" i="1"/>
  <c r="H187" i="1"/>
  <c r="H188" i="1"/>
  <c r="H196" i="1"/>
  <c r="H197" i="1"/>
  <c r="H198" i="1"/>
  <c r="H200" i="1"/>
  <c r="H201" i="1"/>
  <c r="H204" i="1"/>
  <c r="H205" i="1"/>
  <c r="H207" i="1"/>
  <c r="H211" i="1"/>
  <c r="H223" i="1"/>
  <c r="H227" i="1"/>
  <c r="H229" i="1"/>
  <c r="H231" i="1"/>
  <c r="H233" i="1"/>
  <c r="H234" i="1"/>
  <c r="H235" i="1"/>
  <c r="H236" i="1"/>
  <c r="H237" i="1"/>
  <c r="H241" i="1"/>
  <c r="H242" i="1"/>
  <c r="H243" i="1"/>
  <c r="H245" i="1"/>
  <c r="H246" i="1"/>
  <c r="G160" i="1"/>
  <c r="G161" i="1"/>
  <c r="G164" i="1"/>
  <c r="G165" i="1"/>
  <c r="G168" i="1"/>
  <c r="G171" i="1"/>
  <c r="G174" i="1"/>
  <c r="G175" i="1"/>
  <c r="G176" i="1"/>
  <c r="G178" i="1"/>
  <c r="G179" i="1"/>
  <c r="G181" i="1"/>
  <c r="G182" i="1"/>
  <c r="G185" i="1"/>
  <c r="G186" i="1"/>
  <c r="G187" i="1"/>
  <c r="G188" i="1"/>
  <c r="G196" i="1"/>
  <c r="G197" i="1"/>
  <c r="G198" i="1"/>
  <c r="G200" i="1"/>
  <c r="G201" i="1"/>
  <c r="G204" i="1"/>
  <c r="G205" i="1"/>
  <c r="G207" i="1"/>
  <c r="G211" i="1"/>
  <c r="G223" i="1"/>
  <c r="G227" i="1"/>
  <c r="G229" i="1"/>
  <c r="G231" i="1"/>
  <c r="G233" i="1"/>
  <c r="G234" i="1"/>
  <c r="G235" i="1"/>
  <c r="G236" i="1"/>
  <c r="G237" i="1"/>
  <c r="G241" i="1"/>
  <c r="G242" i="1"/>
  <c r="G243" i="1"/>
  <c r="G245" i="1"/>
  <c r="G246" i="1"/>
  <c r="F160" i="1"/>
  <c r="F161" i="1"/>
  <c r="F164" i="1"/>
  <c r="F165" i="1"/>
  <c r="F168" i="1"/>
  <c r="F171" i="1"/>
  <c r="F174" i="1"/>
  <c r="F175" i="1"/>
  <c r="F176" i="1"/>
  <c r="F178" i="1"/>
  <c r="F179" i="1"/>
  <c r="F181" i="1"/>
  <c r="F182" i="1"/>
  <c r="F185" i="1"/>
  <c r="F186" i="1"/>
  <c r="F187" i="1"/>
  <c r="F188" i="1"/>
  <c r="F196" i="1"/>
  <c r="F197" i="1"/>
  <c r="F198" i="1"/>
  <c r="F200" i="1"/>
  <c r="F201" i="1"/>
  <c r="F204" i="1"/>
  <c r="F205" i="1"/>
  <c r="F207" i="1"/>
  <c r="F211" i="1"/>
  <c r="F223" i="1"/>
  <c r="F227" i="1"/>
  <c r="F229" i="1"/>
  <c r="F231" i="1"/>
  <c r="F233" i="1"/>
  <c r="F234" i="1"/>
  <c r="F235" i="1"/>
  <c r="F236" i="1"/>
  <c r="F237" i="1"/>
  <c r="F241" i="1"/>
  <c r="F242" i="1"/>
  <c r="F243" i="1"/>
  <c r="F245" i="1"/>
  <c r="F246" i="1"/>
  <c r="D160" i="1"/>
  <c r="D161" i="1"/>
  <c r="D163" i="1"/>
  <c r="D164" i="1"/>
  <c r="D165" i="1"/>
  <c r="D171" i="1"/>
  <c r="D174" i="1"/>
  <c r="D215" i="1"/>
  <c r="D218" i="1"/>
  <c r="D221" i="1"/>
  <c r="D223" i="1"/>
  <c r="D224" i="1"/>
  <c r="D227" i="1"/>
  <c r="D229" i="1"/>
  <c r="D231" i="1"/>
  <c r="D233" i="1"/>
  <c r="D235" i="1"/>
  <c r="D236" i="1"/>
  <c r="D241" i="1"/>
  <c r="D243" i="1"/>
  <c r="D245" i="1"/>
  <c r="D246" i="1"/>
  <c r="D175" i="1"/>
  <c r="D176" i="1"/>
  <c r="D178" i="1"/>
  <c r="D179" i="1"/>
  <c r="D181" i="1"/>
  <c r="D182" i="1"/>
  <c r="D185" i="1"/>
  <c r="D186" i="1"/>
  <c r="D187" i="1"/>
  <c r="D188" i="1"/>
  <c r="D196" i="1"/>
  <c r="D197" i="1"/>
  <c r="D198" i="1"/>
  <c r="D200" i="1"/>
  <c r="D201" i="1"/>
  <c r="D204" i="1"/>
  <c r="D207" i="1"/>
  <c r="D210" i="1"/>
  <c r="I157" i="1"/>
  <c r="I172" i="1"/>
  <c r="I173" i="1"/>
  <c r="I180" i="1"/>
  <c r="I190" i="1"/>
  <c r="I195" i="1"/>
  <c r="I206" i="1"/>
  <c r="I208" i="1"/>
  <c r="I212" i="1"/>
  <c r="I215" i="1"/>
  <c r="I216" i="1"/>
  <c r="I218" i="1"/>
  <c r="I221" i="1"/>
  <c r="I222" i="1"/>
  <c r="I226" i="1"/>
  <c r="I239" i="1"/>
  <c r="I240" i="1"/>
  <c r="H157" i="1"/>
  <c r="H162" i="1"/>
  <c r="H166" i="1"/>
  <c r="H168" i="1"/>
  <c r="H172" i="1"/>
  <c r="H173" i="1"/>
  <c r="H180" i="1"/>
  <c r="H190" i="1"/>
  <c r="H195" i="1"/>
  <c r="H206" i="1"/>
  <c r="H208" i="1"/>
  <c r="H212" i="1"/>
  <c r="H215" i="1"/>
  <c r="H216" i="1"/>
  <c r="H218" i="1"/>
  <c r="H221" i="1"/>
  <c r="H222" i="1"/>
  <c r="H226" i="1"/>
  <c r="H239" i="1"/>
  <c r="H240" i="1"/>
  <c r="G157" i="1"/>
  <c r="G172" i="1"/>
  <c r="G173" i="1"/>
  <c r="G180" i="1"/>
  <c r="G190" i="1"/>
  <c r="G195" i="1"/>
  <c r="G206" i="1"/>
  <c r="G208" i="1"/>
  <c r="G212" i="1"/>
  <c r="G215" i="1"/>
  <c r="G216" i="1"/>
  <c r="G218" i="1"/>
  <c r="G221" i="1"/>
  <c r="G222" i="1"/>
  <c r="G226" i="1"/>
  <c r="G239" i="1"/>
  <c r="G240" i="1"/>
  <c r="F157" i="1"/>
  <c r="F172" i="1"/>
  <c r="F173" i="1"/>
  <c r="F180" i="1"/>
  <c r="F190" i="1"/>
  <c r="F195" i="1"/>
  <c r="F206" i="1"/>
  <c r="F208" i="1"/>
  <c r="F212" i="1"/>
  <c r="F215" i="1"/>
  <c r="F216" i="1"/>
  <c r="F218" i="1"/>
  <c r="F221" i="1"/>
  <c r="F222" i="1"/>
  <c r="F226" i="1"/>
  <c r="F239" i="1"/>
  <c r="F240" i="1"/>
  <c r="D157" i="1"/>
  <c r="D168" i="1"/>
  <c r="D172" i="1"/>
  <c r="D173" i="1"/>
  <c r="D212" i="1"/>
  <c r="D213" i="1"/>
  <c r="D222" i="1"/>
  <c r="D234" i="1"/>
  <c r="D237" i="1"/>
  <c r="D239" i="1"/>
  <c r="D240" i="1"/>
  <c r="D242" i="1"/>
  <c r="D180" i="1"/>
  <c r="D190" i="1"/>
  <c r="D195" i="1"/>
  <c r="D205" i="1"/>
  <c r="D206" i="1"/>
  <c r="D208" i="1"/>
  <c r="Q244" i="1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I2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E2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C2" i="1"/>
  <c r="BC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B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AZ2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BV2" i="1"/>
  <c r="BV3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3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T2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U2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S2" i="1"/>
  <c r="BS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A275" i="1"/>
  <c r="A284" i="1" s="1"/>
  <c r="A274" i="1"/>
  <c r="A283" i="1" s="1"/>
  <c r="A273" i="1"/>
  <c r="A282" i="1" s="1"/>
  <c r="A272" i="1"/>
  <c r="A281" i="1" s="1"/>
  <c r="A271" i="1"/>
  <c r="A280" i="1" s="1"/>
  <c r="A270" i="1"/>
  <c r="A279" i="1" s="1"/>
  <c r="A175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157" i="1"/>
  <c r="C92" i="1"/>
  <c r="AU209" i="1"/>
  <c r="AA252" i="1"/>
  <c r="AL172" i="1"/>
  <c r="AL197" i="1"/>
  <c r="AL244" i="1"/>
  <c r="AA250" i="1"/>
  <c r="G114" i="1"/>
  <c r="R262" i="1"/>
  <c r="AB247" i="1"/>
  <c r="J259" i="1"/>
  <c r="L259" i="1" s="1"/>
  <c r="R247" i="1"/>
  <c r="AU259" i="1"/>
  <c r="BA259" i="1" s="1"/>
  <c r="J249" i="1"/>
  <c r="AK249" i="1"/>
  <c r="AU247" i="1"/>
  <c r="AZ247" i="1" s="1"/>
  <c r="AA238" i="1"/>
  <c r="AK200" i="1"/>
  <c r="J185" i="1"/>
  <c r="R263" i="1"/>
  <c r="Q194" i="1"/>
  <c r="AB253" i="1"/>
  <c r="J264" i="1"/>
  <c r="N264" i="1" s="1"/>
  <c r="AU194" i="1"/>
  <c r="BA194" i="1" s="1"/>
  <c r="AU260" i="1"/>
  <c r="AW260" i="1" s="1"/>
  <c r="J183" i="1"/>
  <c r="N183" i="1" s="1"/>
  <c r="AU261" i="1"/>
  <c r="AY261" i="1" s="1"/>
  <c r="AA261" i="1"/>
  <c r="AB196" i="1"/>
  <c r="AA167" i="1"/>
  <c r="AL247" i="1"/>
  <c r="AU225" i="1"/>
  <c r="AA160" i="1"/>
  <c r="BA187" i="1" l="1"/>
  <c r="I118" i="1"/>
  <c r="H118" i="1"/>
  <c r="G118" i="1"/>
  <c r="CZ114" i="1"/>
  <c r="K275" i="1" s="1"/>
  <c r="K274" i="1"/>
  <c r="CZ106" i="1"/>
  <c r="K272" i="1" s="1"/>
  <c r="CZ102" i="1"/>
  <c r="K271" i="1" s="1"/>
  <c r="J232" i="1"/>
  <c r="N232" i="1" s="1"/>
  <c r="AU218" i="1"/>
  <c r="AW218" i="1" s="1"/>
  <c r="AL234" i="1"/>
  <c r="AK180" i="1"/>
  <c r="F118" i="1"/>
  <c r="AK177" i="1"/>
  <c r="AB237" i="1"/>
  <c r="R196" i="1"/>
  <c r="S196" i="1" s="1"/>
  <c r="T196" i="1" s="1"/>
  <c r="U196" i="1" s="1"/>
  <c r="AA185" i="1"/>
  <c r="J237" i="1"/>
  <c r="N237" i="1" s="1"/>
  <c r="AU244" i="1"/>
  <c r="AX244" i="1" s="1"/>
  <c r="R209" i="1"/>
  <c r="Q183" i="1"/>
  <c r="AK228" i="1"/>
  <c r="AM228" i="1" s="1"/>
  <c r="AN228" i="1" s="1"/>
  <c r="AT228" i="1" s="1"/>
  <c r="AL214" i="1"/>
  <c r="AL237" i="1"/>
  <c r="AA196" i="1"/>
  <c r="AU183" i="1"/>
  <c r="AK183" i="1"/>
  <c r="AK237" i="1"/>
  <c r="AM237" i="1" s="1"/>
  <c r="AN237" i="1" s="1"/>
  <c r="AQ237" i="1" s="1"/>
  <c r="AA228" i="1"/>
  <c r="R228" i="1"/>
  <c r="AL167" i="1"/>
  <c r="AU214" i="1"/>
  <c r="BA214" i="1" s="1"/>
  <c r="AU233" i="1"/>
  <c r="AV233" i="1" s="1"/>
  <c r="AK244" i="1"/>
  <c r="AU205" i="1"/>
  <c r="AY205" i="1" s="1"/>
  <c r="J225" i="1"/>
  <c r="K225" i="1" s="1"/>
  <c r="R185" i="1"/>
  <c r="S185" i="1" s="1"/>
  <c r="T185" i="1" s="1"/>
  <c r="Y185" i="1" s="1"/>
  <c r="AA179" i="1"/>
  <c r="J196" i="1"/>
  <c r="P196" i="1" s="1"/>
  <c r="AU196" i="1"/>
  <c r="AY196" i="1" s="1"/>
  <c r="R183" i="1"/>
  <c r="AU237" i="1"/>
  <c r="AA237" i="1"/>
  <c r="AC237" i="1" s="1"/>
  <c r="AD237" i="1" s="1"/>
  <c r="AB233" i="1"/>
  <c r="AK176" i="1"/>
  <c r="AM176" i="1" s="1"/>
  <c r="AN176" i="1" s="1"/>
  <c r="Q172" i="1"/>
  <c r="S172" i="1" s="1"/>
  <c r="T172" i="1" s="1"/>
  <c r="W172" i="1" s="1"/>
  <c r="AK209" i="1"/>
  <c r="J222" i="1"/>
  <c r="K222" i="1" s="1"/>
  <c r="AA244" i="1"/>
  <c r="AC244" i="1" s="1"/>
  <c r="AD244" i="1" s="1"/>
  <c r="F119" i="1"/>
  <c r="AL229" i="1"/>
  <c r="O249" i="1"/>
  <c r="AU215" i="1"/>
  <c r="AV215" i="1" s="1"/>
  <c r="Q235" i="1"/>
  <c r="Q226" i="1"/>
  <c r="AL242" i="1"/>
  <c r="R235" i="1"/>
  <c r="AB232" i="1"/>
  <c r="AL218" i="1"/>
  <c r="AK232" i="1"/>
  <c r="AM232" i="1" s="1"/>
  <c r="AN232" i="1" s="1"/>
  <c r="AR232" i="1" s="1"/>
  <c r="AL226" i="1"/>
  <c r="Q187" i="1"/>
  <c r="J181" i="1"/>
  <c r="N181" i="1" s="1"/>
  <c r="AU245" i="1"/>
  <c r="AV245" i="1" s="1"/>
  <c r="AL184" i="1"/>
  <c r="L100" i="1"/>
  <c r="Q100" i="1"/>
  <c r="CZ98" i="1"/>
  <c r="K270" i="1" s="1"/>
  <c r="J158" i="1"/>
  <c r="L158" i="1" s="1"/>
  <c r="M100" i="1"/>
  <c r="AK218" i="1"/>
  <c r="AM218" i="1" s="1"/>
  <c r="AN218" i="1" s="1"/>
  <c r="AT218" i="1" s="1"/>
  <c r="S100" i="1"/>
  <c r="O254" i="1"/>
  <c r="R100" i="1"/>
  <c r="M235" i="1"/>
  <c r="AA218" i="1"/>
  <c r="J166" i="1"/>
  <c r="N166" i="1" s="1"/>
  <c r="AK201" i="1"/>
  <c r="AU235" i="1"/>
  <c r="AV235" i="1" s="1"/>
  <c r="N100" i="1"/>
  <c r="AY187" i="1"/>
  <c r="J218" i="1"/>
  <c r="O218" i="1" s="1"/>
  <c r="Q232" i="1"/>
  <c r="AL245" i="1"/>
  <c r="Q215" i="1"/>
  <c r="Q218" i="1"/>
  <c r="S218" i="1" s="1"/>
  <c r="T218" i="1" s="1"/>
  <c r="Z218" i="1" s="1"/>
  <c r="AL166" i="1"/>
  <c r="AM166" i="1" s="1"/>
  <c r="AN166" i="1" s="1"/>
  <c r="AU254" i="1"/>
  <c r="AW254" i="1" s="1"/>
  <c r="AU181" i="1"/>
  <c r="BA181" i="1" s="1"/>
  <c r="Q249" i="1"/>
  <c r="AL251" i="1"/>
  <c r="AM251" i="1" s="1"/>
  <c r="AN251" i="1" s="1"/>
  <c r="AO251" i="1" s="1"/>
  <c r="AL192" i="1"/>
  <c r="AM192" i="1" s="1"/>
  <c r="AN192" i="1" s="1"/>
  <c r="AQ192" i="1" s="1"/>
  <c r="AB158" i="1"/>
  <c r="Q198" i="1"/>
  <c r="AK250" i="1"/>
  <c r="O100" i="1"/>
  <c r="T100" i="1"/>
  <c r="CP114" i="1"/>
  <c r="AL257" i="1"/>
  <c r="J257" i="1"/>
  <c r="K257" i="1" s="1"/>
  <c r="AK245" i="1"/>
  <c r="AU240" i="1"/>
  <c r="BA240" i="1" s="1"/>
  <c r="J233" i="1"/>
  <c r="K233" i="1" s="1"/>
  <c r="Q233" i="1"/>
  <c r="AL233" i="1"/>
  <c r="R229" i="1"/>
  <c r="AB229" i="1"/>
  <c r="AB161" i="1"/>
  <c r="J248" i="1"/>
  <c r="P248" i="1" s="1"/>
  <c r="AU222" i="1"/>
  <c r="AV222" i="1" s="1"/>
  <c r="DC106" i="1"/>
  <c r="N272" i="1" s="1"/>
  <c r="AL205" i="1"/>
  <c r="AB205" i="1"/>
  <c r="AU203" i="1"/>
  <c r="AY203" i="1" s="1"/>
  <c r="CQ102" i="1"/>
  <c r="I102" i="1"/>
  <c r="AK189" i="1"/>
  <c r="J189" i="1"/>
  <c r="K189" i="1" s="1"/>
  <c r="K183" i="1"/>
  <c r="BM49" i="1"/>
  <c r="BN49" i="1" s="1"/>
  <c r="CU112" i="1"/>
  <c r="R177" i="1"/>
  <c r="AL196" i="1"/>
  <c r="AA183" i="1"/>
  <c r="AC183" i="1" s="1"/>
  <c r="AD183" i="1" s="1"/>
  <c r="AL183" i="1"/>
  <c r="AU228" i="1"/>
  <c r="AY228" i="1" s="1"/>
  <c r="R237" i="1"/>
  <c r="S237" i="1" s="1"/>
  <c r="T237" i="1" s="1"/>
  <c r="Y237" i="1" s="1"/>
  <c r="J205" i="1"/>
  <c r="N205" i="1" s="1"/>
  <c r="AK186" i="1"/>
  <c r="AK222" i="1"/>
  <c r="AK233" i="1"/>
  <c r="AM233" i="1" s="1"/>
  <c r="AN233" i="1" s="1"/>
  <c r="AQ233" i="1" s="1"/>
  <c r="AK173" i="1"/>
  <c r="AL240" i="1"/>
  <c r="AL186" i="1"/>
  <c r="AU185" i="1"/>
  <c r="AV185" i="1" s="1"/>
  <c r="J240" i="1"/>
  <c r="K240" i="1" s="1"/>
  <c r="J186" i="1"/>
  <c r="P186" i="1" s="1"/>
  <c r="R244" i="1"/>
  <c r="S244" i="1" s="1"/>
  <c r="T244" i="1" s="1"/>
  <c r="Z244" i="1" s="1"/>
  <c r="Q222" i="1"/>
  <c r="S222" i="1" s="1"/>
  <c r="T222" i="1" s="1"/>
  <c r="X222" i="1" s="1"/>
  <c r="Q158" i="1"/>
  <c r="AA194" i="1"/>
  <c r="AW244" i="1"/>
  <c r="R261" i="1"/>
  <c r="AK254" i="1"/>
  <c r="AA254" i="1"/>
  <c r="AL260" i="1"/>
  <c r="AM260" i="1" s="1"/>
  <c r="AN260" i="1" s="1"/>
  <c r="AR260" i="1" s="1"/>
  <c r="AL253" i="1"/>
  <c r="AU253" i="1"/>
  <c r="BA253" i="1" s="1"/>
  <c r="AB263" i="1"/>
  <c r="AU251" i="1"/>
  <c r="AX251" i="1" s="1"/>
  <c r="AU249" i="1"/>
  <c r="AX249" i="1" s="1"/>
  <c r="AK259" i="1"/>
  <c r="AM259" i="1" s="1"/>
  <c r="AN259" i="1" s="1"/>
  <c r="AT259" i="1" s="1"/>
  <c r="AA259" i="1"/>
  <c r="AL248" i="1"/>
  <c r="AU263" i="1"/>
  <c r="AX263" i="1" s="1"/>
  <c r="R264" i="1"/>
  <c r="AL254" i="1"/>
  <c r="AK247" i="1"/>
  <c r="AM247" i="1" s="1"/>
  <c r="AN247" i="1" s="1"/>
  <c r="AB259" i="1"/>
  <c r="AA263" i="1"/>
  <c r="AA260" i="1"/>
  <c r="AL250" i="1"/>
  <c r="Q264" i="1"/>
  <c r="Q247" i="1"/>
  <c r="S247" i="1" s="1"/>
  <c r="T247" i="1" s="1"/>
  <c r="Z247" i="1" s="1"/>
  <c r="AL252" i="1"/>
  <c r="AM252" i="1" s="1"/>
  <c r="AN252" i="1" s="1"/>
  <c r="AP252" i="1" s="1"/>
  <c r="AU264" i="1"/>
  <c r="AY264" i="1" s="1"/>
  <c r="AU221" i="1"/>
  <c r="AY221" i="1" s="1"/>
  <c r="R255" i="1"/>
  <c r="AB255" i="1"/>
  <c r="AC255" i="1" s="1"/>
  <c r="AD255" i="1" s="1"/>
  <c r="AF255" i="1" s="1"/>
  <c r="AU255" i="1"/>
  <c r="AY255" i="1" s="1"/>
  <c r="J258" i="1"/>
  <c r="P258" i="1" s="1"/>
  <c r="AB251" i="1"/>
  <c r="AL263" i="1"/>
  <c r="AA249" i="1"/>
  <c r="AC249" i="1" s="1"/>
  <c r="AD249" i="1" s="1"/>
  <c r="AL261" i="1"/>
  <c r="AM261" i="1" s="1"/>
  <c r="AN261" i="1" s="1"/>
  <c r="AB261" i="1"/>
  <c r="AC261" i="1" s="1"/>
  <c r="AD261" i="1" s="1"/>
  <c r="AJ261" i="1" s="1"/>
  <c r="R254" i="1"/>
  <c r="J253" i="1"/>
  <c r="K253" i="1" s="1"/>
  <c r="R260" i="1"/>
  <c r="Q259" i="1"/>
  <c r="R259" i="1"/>
  <c r="AL249" i="1"/>
  <c r="AM249" i="1" s="1"/>
  <c r="AN249" i="1" s="1"/>
  <c r="AQ249" i="1" s="1"/>
  <c r="AB262" i="1"/>
  <c r="AA264" i="1"/>
  <c r="AC264" i="1" s="1"/>
  <c r="AD264" i="1" s="1"/>
  <c r="Q254" i="1"/>
  <c r="AK262" i="1"/>
  <c r="R251" i="1"/>
  <c r="Q261" i="1"/>
  <c r="J255" i="1"/>
  <c r="O255" i="1" s="1"/>
  <c r="R249" i="1"/>
  <c r="J246" i="1"/>
  <c r="O246" i="1" s="1"/>
  <c r="J261" i="1"/>
  <c r="L261" i="1" s="1"/>
  <c r="AB254" i="1"/>
  <c r="J252" i="1"/>
  <c r="K252" i="1" s="1"/>
  <c r="AA253" i="1"/>
  <c r="AC253" i="1" s="1"/>
  <c r="AD253" i="1" s="1"/>
  <c r="AG253" i="1" s="1"/>
  <c r="AK263" i="1"/>
  <c r="R252" i="1"/>
  <c r="J251" i="1"/>
  <c r="N251" i="1" s="1"/>
  <c r="Q251" i="1"/>
  <c r="S251" i="1" s="1"/>
  <c r="T251" i="1" s="1"/>
  <c r="X251" i="1" s="1"/>
  <c r="AU262" i="1"/>
  <c r="AW262" i="1" s="1"/>
  <c r="AL262" i="1"/>
  <c r="J260" i="1"/>
  <c r="M260" i="1" s="1"/>
  <c r="AK264" i="1"/>
  <c r="Q262" i="1"/>
  <c r="AA251" i="1"/>
  <c r="J263" i="1"/>
  <c r="N263" i="1" s="1"/>
  <c r="J242" i="1"/>
  <c r="L242" i="1" s="1"/>
  <c r="J198" i="1"/>
  <c r="P198" i="1" s="1"/>
  <c r="Q240" i="1"/>
  <c r="R215" i="1"/>
  <c r="Q179" i="1"/>
  <c r="S179" i="1" s="1"/>
  <c r="T179" i="1" s="1"/>
  <c r="AB260" i="1"/>
  <c r="AB201" i="1"/>
  <c r="AC201" i="1" s="1"/>
  <c r="AD201" i="1" s="1"/>
  <c r="AB167" i="1"/>
  <c r="AC167" i="1" s="1"/>
  <c r="AD167" i="1" s="1"/>
  <c r="AY260" i="1"/>
  <c r="R200" i="1"/>
  <c r="G98" i="1"/>
  <c r="N229" i="1"/>
  <c r="L229" i="1"/>
  <c r="K229" i="1"/>
  <c r="P229" i="1"/>
  <c r="O229" i="1"/>
  <c r="M229" i="1"/>
  <c r="K232" i="1"/>
  <c r="AB218" i="1"/>
  <c r="AU229" i="1"/>
  <c r="AV229" i="1" s="1"/>
  <c r="AA232" i="1"/>
  <c r="AC232" i="1" s="1"/>
  <c r="AD232" i="1" s="1"/>
  <c r="AA245" i="1"/>
  <c r="Q242" i="1"/>
  <c r="J226" i="1"/>
  <c r="N226" i="1" s="1"/>
  <c r="AB226" i="1"/>
  <c r="AC226" i="1" s="1"/>
  <c r="AD226" i="1" s="1"/>
  <c r="AJ226" i="1" s="1"/>
  <c r="J201" i="1"/>
  <c r="L201" i="1" s="1"/>
  <c r="AK242" i="1"/>
  <c r="AM242" i="1" s="1"/>
  <c r="AN242" i="1" s="1"/>
  <c r="AS242" i="1" s="1"/>
  <c r="AA235" i="1"/>
  <c r="AL235" i="1"/>
  <c r="J207" i="1"/>
  <c r="O207" i="1" s="1"/>
  <c r="R242" i="1"/>
  <c r="Q229" i="1"/>
  <c r="S229" i="1" s="1"/>
  <c r="T229" i="1" s="1"/>
  <c r="AA207" i="1"/>
  <c r="AK190" i="1"/>
  <c r="CP98" i="1"/>
  <c r="F106" i="1"/>
  <c r="L232" i="1"/>
  <c r="AK215" i="1"/>
  <c r="AU232" i="1"/>
  <c r="AY232" i="1" s="1"/>
  <c r="R232" i="1"/>
  <c r="J245" i="1"/>
  <c r="L245" i="1" s="1"/>
  <c r="R161" i="1"/>
  <c r="AK226" i="1"/>
  <c r="AU226" i="1"/>
  <c r="BA226" i="1" s="1"/>
  <c r="O181" i="1"/>
  <c r="M240" i="1"/>
  <c r="AU242" i="1"/>
  <c r="AV242" i="1" s="1"/>
  <c r="AB235" i="1"/>
  <c r="AK235" i="1"/>
  <c r="J168" i="1"/>
  <c r="N168" i="1" s="1"/>
  <c r="Q245" i="1"/>
  <c r="S245" i="1" s="1"/>
  <c r="T245" i="1" s="1"/>
  <c r="W245" i="1" s="1"/>
  <c r="Q163" i="1"/>
  <c r="AL158" i="1"/>
  <c r="AM158" i="1" s="1"/>
  <c r="AN158" i="1" s="1"/>
  <c r="AX196" i="1"/>
  <c r="AY233" i="1"/>
  <c r="AZ196" i="1"/>
  <c r="O158" i="1"/>
  <c r="J244" i="1"/>
  <c r="O244" i="1" s="1"/>
  <c r="J214" i="1"/>
  <c r="M214" i="1" s="1"/>
  <c r="J173" i="1"/>
  <c r="P173" i="1" s="1"/>
  <c r="Q234" i="1"/>
  <c r="Q228" i="1"/>
  <c r="S228" i="1" s="1"/>
  <c r="T228" i="1" s="1"/>
  <c r="AB220" i="1"/>
  <c r="AK211" i="1"/>
  <c r="AL179" i="1"/>
  <c r="CR106" i="1"/>
  <c r="CS114" i="1"/>
  <c r="CS106" i="1"/>
  <c r="CQ110" i="1"/>
  <c r="CP110" i="1"/>
  <c r="CP102" i="1"/>
  <c r="P183" i="1"/>
  <c r="P181" i="1"/>
  <c r="J228" i="1"/>
  <c r="J209" i="1"/>
  <c r="N209" i="1" s="1"/>
  <c r="J192" i="1"/>
  <c r="M192" i="1" s="1"/>
  <c r="R240" i="1"/>
  <c r="R233" i="1"/>
  <c r="Q225" i="1"/>
  <c r="S225" i="1" s="1"/>
  <c r="T225" i="1" s="1"/>
  <c r="X225" i="1" s="1"/>
  <c r="Q211" i="1"/>
  <c r="Q197" i="1"/>
  <c r="Q160" i="1"/>
  <c r="AA211" i="1"/>
  <c r="AA170" i="1"/>
  <c r="L195" i="1"/>
  <c r="M195" i="1"/>
  <c r="K195" i="1"/>
  <c r="N195" i="1"/>
  <c r="AZ235" i="1"/>
  <c r="BA209" i="1"/>
  <c r="AX209" i="1"/>
  <c r="AB246" i="1"/>
  <c r="AK246" i="1"/>
  <c r="AM246" i="1" s="1"/>
  <c r="AN246" i="1" s="1"/>
  <c r="AU246" i="1"/>
  <c r="BA246" i="1" s="1"/>
  <c r="R246" i="1"/>
  <c r="AA246" i="1"/>
  <c r="AC246" i="1" s="1"/>
  <c r="AD246" i="1" s="1"/>
  <c r="AJ246" i="1" s="1"/>
  <c r="Q246" i="1"/>
  <c r="AK236" i="1"/>
  <c r="R236" i="1"/>
  <c r="AA236" i="1"/>
  <c r="AU236" i="1"/>
  <c r="AV236" i="1" s="1"/>
  <c r="AB236" i="1"/>
  <c r="J236" i="1"/>
  <c r="M236" i="1" s="1"/>
  <c r="AB230" i="1"/>
  <c r="AK230" i="1"/>
  <c r="Q230" i="1"/>
  <c r="AL221" i="1"/>
  <c r="AB221" i="1"/>
  <c r="AK221" i="1"/>
  <c r="Q221" i="1"/>
  <c r="S221" i="1" s="1"/>
  <c r="T221" i="1" s="1"/>
  <c r="J213" i="1"/>
  <c r="M213" i="1" s="1"/>
  <c r="AB213" i="1"/>
  <c r="AK213" i="1"/>
  <c r="AU213" i="1"/>
  <c r="Q213" i="1"/>
  <c r="AB202" i="1"/>
  <c r="AL202" i="1"/>
  <c r="Q202" i="1"/>
  <c r="AK202" i="1"/>
  <c r="AA202" i="1"/>
  <c r="AC202" i="1" s="1"/>
  <c r="AD202" i="1" s="1"/>
  <c r="AI202" i="1" s="1"/>
  <c r="AL193" i="1"/>
  <c r="AK193" i="1"/>
  <c r="R193" i="1"/>
  <c r="AA193" i="1"/>
  <c r="AC193" i="1" s="1"/>
  <c r="AD193" i="1" s="1"/>
  <c r="Q193" i="1"/>
  <c r="AU193" i="1"/>
  <c r="AW193" i="1" s="1"/>
  <c r="J171" i="1"/>
  <c r="P171" i="1" s="1"/>
  <c r="AL171" i="1"/>
  <c r="AK159" i="1"/>
  <c r="AU159" i="1"/>
  <c r="AY159" i="1" s="1"/>
  <c r="AL159" i="1"/>
  <c r="J159" i="1"/>
  <c r="O159" i="1" s="1"/>
  <c r="Q159" i="1"/>
  <c r="R159" i="1"/>
  <c r="AB159" i="1"/>
  <c r="BM84" i="1"/>
  <c r="BN84" i="1" s="1"/>
  <c r="BM56" i="1"/>
  <c r="BQ56" i="1" s="1"/>
  <c r="P204" i="1"/>
  <c r="M204" i="1"/>
  <c r="L204" i="1"/>
  <c r="K204" i="1"/>
  <c r="J243" i="1"/>
  <c r="K243" i="1" s="1"/>
  <c r="Q243" i="1"/>
  <c r="AB243" i="1"/>
  <c r="R243" i="1"/>
  <c r="AK243" i="1"/>
  <c r="AU243" i="1"/>
  <c r="AX243" i="1" s="1"/>
  <c r="AB227" i="1"/>
  <c r="AK227" i="1"/>
  <c r="R227" i="1"/>
  <c r="AA219" i="1"/>
  <c r="Q219" i="1"/>
  <c r="AK219" i="1"/>
  <c r="J219" i="1"/>
  <c r="M219" i="1" s="1"/>
  <c r="R219" i="1"/>
  <c r="AL219" i="1"/>
  <c r="L208" i="1"/>
  <c r="K208" i="1"/>
  <c r="AL199" i="1"/>
  <c r="AB199" i="1"/>
  <c r="J199" i="1"/>
  <c r="N199" i="1" s="1"/>
  <c r="AA199" i="1"/>
  <c r="R199" i="1"/>
  <c r="Q199" i="1"/>
  <c r="AU191" i="1"/>
  <c r="AL191" i="1"/>
  <c r="J182" i="1"/>
  <c r="O182" i="1" s="1"/>
  <c r="Q182" i="1"/>
  <c r="AA182" i="1"/>
  <c r="J169" i="1"/>
  <c r="AU169" i="1"/>
  <c r="BA169" i="1" s="1"/>
  <c r="Q169" i="1"/>
  <c r="AK169" i="1"/>
  <c r="AY237" i="1"/>
  <c r="AW237" i="1"/>
  <c r="AX237" i="1"/>
  <c r="L185" i="1"/>
  <c r="O185" i="1"/>
  <c r="AO176" i="1"/>
  <c r="AR176" i="1"/>
  <c r="AZ180" i="1"/>
  <c r="BA180" i="1"/>
  <c r="AW180" i="1"/>
  <c r="AX177" i="1"/>
  <c r="AW177" i="1"/>
  <c r="AK199" i="1"/>
  <c r="AY209" i="1"/>
  <c r="AL243" i="1"/>
  <c r="J193" i="1"/>
  <c r="P193" i="1" s="1"/>
  <c r="AU219" i="1"/>
  <c r="AX219" i="1" s="1"/>
  <c r="N208" i="1"/>
  <c r="AL195" i="1"/>
  <c r="AA191" i="1"/>
  <c r="N222" i="1"/>
  <c r="AL239" i="1"/>
  <c r="J239" i="1"/>
  <c r="P239" i="1" s="1"/>
  <c r="AA239" i="1"/>
  <c r="AC239" i="1" s="1"/>
  <c r="AD239" i="1" s="1"/>
  <c r="AK239" i="1"/>
  <c r="AU239" i="1"/>
  <c r="AX239" i="1" s="1"/>
  <c r="Q239" i="1"/>
  <c r="AU224" i="1"/>
  <c r="AX224" i="1" s="1"/>
  <c r="AL224" i="1"/>
  <c r="AK224" i="1"/>
  <c r="AA224" i="1"/>
  <c r="Q216" i="1"/>
  <c r="AU216" i="1"/>
  <c r="AV216" i="1" s="1"/>
  <c r="J216" i="1"/>
  <c r="M216" i="1" s="1"/>
  <c r="AA216" i="1"/>
  <c r="AB216" i="1"/>
  <c r="AK216" i="1"/>
  <c r="AL216" i="1"/>
  <c r="Q210" i="1"/>
  <c r="S210" i="1" s="1"/>
  <c r="T210" i="1" s="1"/>
  <c r="AK210" i="1"/>
  <c r="J210" i="1"/>
  <c r="P210" i="1" s="1"/>
  <c r="AU210" i="1"/>
  <c r="AX210" i="1" s="1"/>
  <c r="AA210" i="1"/>
  <c r="AL210" i="1"/>
  <c r="AB210" i="1"/>
  <c r="AA204" i="1"/>
  <c r="AB204" i="1"/>
  <c r="R204" i="1"/>
  <c r="AK195" i="1"/>
  <c r="R195" i="1"/>
  <c r="AU195" i="1"/>
  <c r="AX195" i="1" s="1"/>
  <c r="AB195" i="1"/>
  <c r="AA195" i="1"/>
  <c r="AU188" i="1"/>
  <c r="AV188" i="1" s="1"/>
  <c r="AB188" i="1"/>
  <c r="Q188" i="1"/>
  <c r="AL188" i="1"/>
  <c r="R175" i="1"/>
  <c r="AK175" i="1"/>
  <c r="AU175" i="1"/>
  <c r="AX175" i="1" s="1"/>
  <c r="BA225" i="1"/>
  <c r="AX225" i="1"/>
  <c r="AV225" i="1"/>
  <c r="AV183" i="1"/>
  <c r="AZ183" i="1"/>
  <c r="AY183" i="1"/>
  <c r="R162" i="1"/>
  <c r="Q236" i="1"/>
  <c r="AU199" i="1"/>
  <c r="AW199" i="1" s="1"/>
  <c r="R213" i="1"/>
  <c r="AA243" i="1"/>
  <c r="M208" i="1"/>
  <c r="AU227" i="1"/>
  <c r="AZ227" i="1" s="1"/>
  <c r="AB164" i="1"/>
  <c r="J221" i="1"/>
  <c r="O221" i="1" s="1"/>
  <c r="AB219" i="1"/>
  <c r="R216" i="1"/>
  <c r="R239" i="1"/>
  <c r="AA159" i="1"/>
  <c r="AA213" i="1"/>
  <c r="AL213" i="1"/>
  <c r="AB171" i="1"/>
  <c r="AL236" i="1"/>
  <c r="O208" i="1"/>
  <c r="N204" i="1"/>
  <c r="R202" i="1"/>
  <c r="Q195" i="1"/>
  <c r="N240" i="1"/>
  <c r="O195" i="1"/>
  <c r="P208" i="1"/>
  <c r="K254" i="1"/>
  <c r="AX260" i="1"/>
  <c r="AL194" i="1"/>
  <c r="AM194" i="1" s="1"/>
  <c r="AN194" i="1" s="1"/>
  <c r="AL203" i="1"/>
  <c r="AM203" i="1" s="1"/>
  <c r="AN203" i="1" s="1"/>
  <c r="Q173" i="1"/>
  <c r="R194" i="1"/>
  <c r="S194" i="1" s="1"/>
  <c r="T194" i="1" s="1"/>
  <c r="AU200" i="1"/>
  <c r="AW200" i="1" s="1"/>
  <c r="AB238" i="1"/>
  <c r="AC238" i="1" s="1"/>
  <c r="AD238" i="1" s="1"/>
  <c r="AK238" i="1"/>
  <c r="AU197" i="1"/>
  <c r="AZ197" i="1" s="1"/>
  <c r="AK206" i="1"/>
  <c r="AK220" i="1"/>
  <c r="AM220" i="1" s="1"/>
  <c r="AN220" i="1" s="1"/>
  <c r="AU158" i="1"/>
  <c r="AZ158" i="1" s="1"/>
  <c r="BM81" i="1"/>
  <c r="BN81" i="1" s="1"/>
  <c r="BM61" i="1"/>
  <c r="BP61" i="1" s="1"/>
  <c r="BM75" i="1"/>
  <c r="BO75" i="1" s="1"/>
  <c r="BM63" i="1"/>
  <c r="BQ63" i="1" s="1"/>
  <c r="J220" i="1"/>
  <c r="L220" i="1" s="1"/>
  <c r="J200" i="1"/>
  <c r="O200" i="1" s="1"/>
  <c r="J194" i="1"/>
  <c r="Q212" i="1"/>
  <c r="Q206" i="1"/>
  <c r="R197" i="1"/>
  <c r="Q192" i="1"/>
  <c r="R158" i="1"/>
  <c r="AA241" i="1"/>
  <c r="AA158" i="1"/>
  <c r="O108" i="1"/>
  <c r="CR102" i="1"/>
  <c r="BM60" i="1"/>
  <c r="BP60" i="1" s="1"/>
  <c r="CQ114" i="1"/>
  <c r="F102" i="1"/>
  <c r="BM30" i="1"/>
  <c r="BN30" i="1" s="1"/>
  <c r="BM32" i="1"/>
  <c r="BQ32" i="1" s="1"/>
  <c r="S104" i="1"/>
  <c r="BM40" i="1"/>
  <c r="BP40" i="1" s="1"/>
  <c r="BM42" i="1"/>
  <c r="BP42" i="1" s="1"/>
  <c r="BM45" i="1"/>
  <c r="BP45" i="1" s="1"/>
  <c r="BM52" i="1"/>
  <c r="BO52" i="1" s="1"/>
  <c r="CU101" i="1"/>
  <c r="CX109" i="1"/>
  <c r="CV109" i="1"/>
  <c r="CW104" i="1"/>
  <c r="CW100" i="1"/>
  <c r="AU212" i="1"/>
  <c r="AX212" i="1" s="1"/>
  <c r="AB192" i="1"/>
  <c r="R192" i="1"/>
  <c r="R203" i="1"/>
  <c r="J203" i="1"/>
  <c r="O203" i="1" s="1"/>
  <c r="AY248" i="1"/>
  <c r="AU192" i="1"/>
  <c r="AZ192" i="1" s="1"/>
  <c r="AL173" i="1"/>
  <c r="M158" i="1"/>
  <c r="AL223" i="1"/>
  <c r="J238" i="1"/>
  <c r="O238" i="1" s="1"/>
  <c r="J212" i="1"/>
  <c r="P212" i="1" s="1"/>
  <c r="J206" i="1"/>
  <c r="J197" i="1"/>
  <c r="O197" i="1" s="1"/>
  <c r="Q203" i="1"/>
  <c r="Q200" i="1"/>
  <c r="AB245" i="1"/>
  <c r="AA192" i="1"/>
  <c r="AL217" i="1"/>
  <c r="CR114" i="1"/>
  <c r="AV211" i="1"/>
  <c r="AW211" i="1"/>
  <c r="AY211" i="1"/>
  <c r="AZ211" i="1"/>
  <c r="AX211" i="1"/>
  <c r="BA211" i="1"/>
  <c r="AW238" i="1"/>
  <c r="BA238" i="1"/>
  <c r="AV207" i="1"/>
  <c r="AX207" i="1"/>
  <c r="AW207" i="1"/>
  <c r="AY207" i="1"/>
  <c r="BA207" i="1"/>
  <c r="AY225" i="1"/>
  <c r="BA183" i="1"/>
  <c r="O183" i="1"/>
  <c r="AA223" i="1"/>
  <c r="AC223" i="1" s="1"/>
  <c r="AD223" i="1" s="1"/>
  <c r="AJ223" i="1" s="1"/>
  <c r="Q184" i="1"/>
  <c r="AL187" i="1"/>
  <c r="AA174" i="1"/>
  <c r="AU163" i="1"/>
  <c r="AV163" i="1" s="1"/>
  <c r="AB166" i="1"/>
  <c r="AC196" i="1"/>
  <c r="AD196" i="1" s="1"/>
  <c r="AJ196" i="1" s="1"/>
  <c r="K237" i="1"/>
  <c r="AZ177" i="1"/>
  <c r="AL181" i="1"/>
  <c r="AK212" i="1"/>
  <c r="AU223" i="1"/>
  <c r="R212" i="1"/>
  <c r="O219" i="1"/>
  <c r="AU198" i="1"/>
  <c r="AZ198" i="1" s="1"/>
  <c r="AW248" i="1"/>
  <c r="R238" i="1"/>
  <c r="AK207" i="1"/>
  <c r="R184" i="1"/>
  <c r="O192" i="1"/>
  <c r="O204" i="1"/>
  <c r="N220" i="1"/>
  <c r="AV209" i="1"/>
  <c r="AA220" i="1"/>
  <c r="M230" i="1"/>
  <c r="P230" i="1"/>
  <c r="BM70" i="1"/>
  <c r="BO70" i="1" s="1"/>
  <c r="L240" i="1"/>
  <c r="J231" i="1"/>
  <c r="P231" i="1" s="1"/>
  <c r="J227" i="1"/>
  <c r="O227" i="1" s="1"/>
  <c r="Q241" i="1"/>
  <c r="R234" i="1"/>
  <c r="R230" i="1"/>
  <c r="R224" i="1"/>
  <c r="S224" i="1" s="1"/>
  <c r="T224" i="1" s="1"/>
  <c r="V224" i="1" s="1"/>
  <c r="Q220" i="1"/>
  <c r="Q207" i="1"/>
  <c r="Q167" i="1"/>
  <c r="AB241" i="1"/>
  <c r="AB224" i="1"/>
  <c r="AA221" i="1"/>
  <c r="AB211" i="1"/>
  <c r="AB207" i="1"/>
  <c r="AB189" i="1"/>
  <c r="AB179" i="1"/>
  <c r="AC179" i="1" s="1"/>
  <c r="AD179" i="1" s="1"/>
  <c r="AA166" i="1"/>
  <c r="O198" i="1"/>
  <c r="AL211" i="1"/>
  <c r="AK196" i="1"/>
  <c r="AL190" i="1"/>
  <c r="AW209" i="1"/>
  <c r="Q166" i="1"/>
  <c r="AY194" i="1"/>
  <c r="AK223" i="1"/>
  <c r="Q181" i="1"/>
  <c r="R223" i="1"/>
  <c r="J187" i="1"/>
  <c r="N187" i="1" s="1"/>
  <c r="AK198" i="1"/>
  <c r="Q238" i="1"/>
  <c r="AL238" i="1"/>
  <c r="AL207" i="1"/>
  <c r="AL201" i="1"/>
  <c r="AM201" i="1" s="1"/>
  <c r="AN201" i="1" s="1"/>
  <c r="AU184" i="1"/>
  <c r="AY184" i="1" s="1"/>
  <c r="AK234" i="1"/>
  <c r="AM234" i="1" s="1"/>
  <c r="AN234" i="1" s="1"/>
  <c r="AU241" i="1"/>
  <c r="AW241" i="1" s="1"/>
  <c r="J241" i="1"/>
  <c r="J223" i="1"/>
  <c r="R241" i="1"/>
  <c r="Q231" i="1"/>
  <c r="Q217" i="1"/>
  <c r="R207" i="1"/>
  <c r="R190" i="1"/>
  <c r="Q168" i="1"/>
  <c r="AA217" i="1"/>
  <c r="P195" i="1"/>
  <c r="AK181" i="1"/>
  <c r="BM31" i="1"/>
  <c r="BO31" i="1" s="1"/>
  <c r="Q104" i="1"/>
  <c r="AZ187" i="1"/>
  <c r="AW225" i="1"/>
  <c r="Q223" i="1"/>
  <c r="AB187" i="1"/>
  <c r="Q174" i="1"/>
  <c r="AL163" i="1"/>
  <c r="AZ225" i="1"/>
  <c r="N254" i="1"/>
  <c r="M183" i="1"/>
  <c r="AX183" i="1"/>
  <c r="AK184" i="1"/>
  <c r="AM184" i="1" s="1"/>
  <c r="AN184" i="1" s="1"/>
  <c r="AT184" i="1" s="1"/>
  <c r="R220" i="1"/>
  <c r="S220" i="1" s="1"/>
  <c r="T220" i="1" s="1"/>
  <c r="V220" i="1" s="1"/>
  <c r="AZ209" i="1"/>
  <c r="R166" i="1"/>
  <c r="AU166" i="1"/>
  <c r="M198" i="1"/>
  <c r="R201" i="1"/>
  <c r="AX248" i="1"/>
  <c r="AU201" i="1"/>
  <c r="BA201" i="1" s="1"/>
  <c r="L225" i="1"/>
  <c r="AB184" i="1"/>
  <c r="AL241" i="1"/>
  <c r="AM241" i="1" s="1"/>
  <c r="AN241" i="1" s="1"/>
  <c r="AU220" i="1"/>
  <c r="BM72" i="1"/>
  <c r="BO72" i="1" s="1"/>
  <c r="J234" i="1"/>
  <c r="L234" i="1" s="1"/>
  <c r="J224" i="1"/>
  <c r="P224" i="1" s="1"/>
  <c r="J217" i="1"/>
  <c r="J211" i="1"/>
  <c r="J190" i="1"/>
  <c r="O190" i="1" s="1"/>
  <c r="J179" i="1"/>
  <c r="J161" i="1"/>
  <c r="M161" i="1" s="1"/>
  <c r="Q227" i="1"/>
  <c r="R217" i="1"/>
  <c r="R211" i="1"/>
  <c r="Q209" i="1"/>
  <c r="Q201" i="1"/>
  <c r="R181" i="1"/>
  <c r="R168" i="1"/>
  <c r="Q161" i="1"/>
  <c r="AA227" i="1"/>
  <c r="AB212" i="1"/>
  <c r="AC212" i="1" s="1"/>
  <c r="AD212" i="1" s="1"/>
  <c r="AA209" i="1"/>
  <c r="AC209" i="1" s="1"/>
  <c r="AD209" i="1" s="1"/>
  <c r="AB185" i="1"/>
  <c r="AC185" i="1" s="1"/>
  <c r="AD185" i="1" s="1"/>
  <c r="AA176" i="1"/>
  <c r="AA168" i="1"/>
  <c r="AL227" i="1"/>
  <c r="AK217" i="1"/>
  <c r="AK179" i="1"/>
  <c r="DC98" i="1"/>
  <c r="N270" i="1" s="1"/>
  <c r="DA98" i="1"/>
  <c r="L270" i="1" s="1"/>
  <c r="CS98" i="1"/>
  <c r="CR98" i="1"/>
  <c r="CQ98" i="1"/>
  <c r="H98" i="1"/>
  <c r="S96" i="1"/>
  <c r="T96" i="1"/>
  <c r="Q96" i="1"/>
  <c r="R96" i="1"/>
  <c r="AU164" i="1"/>
  <c r="AZ164" i="1" s="1"/>
  <c r="AK164" i="1"/>
  <c r="AM164" i="1" s="1"/>
  <c r="AN164" i="1" s="1"/>
  <c r="AS164" i="1" s="1"/>
  <c r="R164" i="1"/>
  <c r="AA164" i="1"/>
  <c r="AA163" i="1"/>
  <c r="AC163" i="1" s="1"/>
  <c r="AD163" i="1" s="1"/>
  <c r="AI163" i="1" s="1"/>
  <c r="AK163" i="1"/>
  <c r="J163" i="1"/>
  <c r="N163" i="1" s="1"/>
  <c r="R163" i="1"/>
  <c r="AU162" i="1"/>
  <c r="J162" i="1"/>
  <c r="K162" i="1" s="1"/>
  <c r="AB162" i="1"/>
  <c r="AL162" i="1"/>
  <c r="AM162" i="1" s="1"/>
  <c r="AN162" i="1" s="1"/>
  <c r="AR162" i="1" s="1"/>
  <c r="CX113" i="1"/>
  <c r="BM83" i="1"/>
  <c r="BP83" i="1" s="1"/>
  <c r="Q112" i="1"/>
  <c r="H110" i="1"/>
  <c r="G110" i="1"/>
  <c r="Q108" i="1"/>
  <c r="F110" i="1"/>
  <c r="I106" i="1"/>
  <c r="H106" i="1"/>
  <c r="BM46" i="1"/>
  <c r="BN46" i="1" s="1"/>
  <c r="BM44" i="1"/>
  <c r="BP44" i="1" s="1"/>
  <c r="BM55" i="1"/>
  <c r="BQ55" i="1" s="1"/>
  <c r="BM53" i="1"/>
  <c r="BO53" i="1" s="1"/>
  <c r="BM51" i="1"/>
  <c r="BP51" i="1" s="1"/>
  <c r="BM43" i="1"/>
  <c r="BO43" i="1" s="1"/>
  <c r="G106" i="1"/>
  <c r="K215" i="1"/>
  <c r="L215" i="1"/>
  <c r="M215" i="1"/>
  <c r="N215" i="1"/>
  <c r="O215" i="1"/>
  <c r="P215" i="1"/>
  <c r="R226" i="1"/>
  <c r="AB228" i="1"/>
  <c r="AC228" i="1" s="1"/>
  <c r="AD228" i="1" s="1"/>
  <c r="AA225" i="1"/>
  <c r="S108" i="1"/>
  <c r="S112" i="1"/>
  <c r="F93" i="1"/>
  <c r="BM34" i="1"/>
  <c r="BQ34" i="1" s="1"/>
  <c r="BM28" i="1"/>
  <c r="BN28" i="1" s="1"/>
  <c r="BM26" i="1"/>
  <c r="BP26" i="1" s="1"/>
  <c r="BM33" i="1"/>
  <c r="BN33" i="1" s="1"/>
  <c r="BM29" i="1"/>
  <c r="BQ29" i="1" s="1"/>
  <c r="BM23" i="1"/>
  <c r="BP23" i="1" s="1"/>
  <c r="BM21" i="1"/>
  <c r="BN21" i="1" s="1"/>
  <c r="CU105" i="1"/>
  <c r="CU100" i="1"/>
  <c r="CV112" i="1"/>
  <c r="CX108" i="1"/>
  <c r="CW105" i="1"/>
  <c r="CX105" i="1"/>
  <c r="CX104" i="1"/>
  <c r="CW101" i="1"/>
  <c r="CV105" i="1"/>
  <c r="CV100" i="1"/>
  <c r="L112" i="1"/>
  <c r="BM91" i="1"/>
  <c r="BO91" i="1" s="1"/>
  <c r="BM89" i="1"/>
  <c r="BN89" i="1" s="1"/>
  <c r="BM65" i="1"/>
  <c r="BP65" i="1" s="1"/>
  <c r="R112" i="1"/>
  <c r="R108" i="1"/>
  <c r="T112" i="1"/>
  <c r="T108" i="1"/>
  <c r="R104" i="1"/>
  <c r="T104" i="1"/>
  <c r="AY238" i="1"/>
  <c r="Q171" i="1"/>
  <c r="J167" i="1"/>
  <c r="L167" i="1" s="1"/>
  <c r="AL160" i="1"/>
  <c r="AM160" i="1" s="1"/>
  <c r="AN160" i="1" s="1"/>
  <c r="AS160" i="1" s="1"/>
  <c r="AB160" i="1"/>
  <c r="AC160" i="1" s="1"/>
  <c r="AD160" i="1" s="1"/>
  <c r="AI160" i="1" s="1"/>
  <c r="AU160" i="1"/>
  <c r="AV160" i="1" s="1"/>
  <c r="J160" i="1"/>
  <c r="R160" i="1"/>
  <c r="S160" i="1" s="1"/>
  <c r="T160" i="1" s="1"/>
  <c r="S183" i="1"/>
  <c r="T183" i="1" s="1"/>
  <c r="W183" i="1" s="1"/>
  <c r="BM80" i="1"/>
  <c r="BN80" i="1" s="1"/>
  <c r="BM16" i="1"/>
  <c r="BO16" i="1" s="1"/>
  <c r="AU234" i="1"/>
  <c r="AA234" i="1"/>
  <c r="AC234" i="1" s="1"/>
  <c r="AD234" i="1" s="1"/>
  <c r="AB231" i="1"/>
  <c r="AA231" i="1"/>
  <c r="AU230" i="1"/>
  <c r="BA230" i="1" s="1"/>
  <c r="AA230" i="1"/>
  <c r="Q205" i="1"/>
  <c r="AA205" i="1"/>
  <c r="R205" i="1"/>
  <c r="AL198" i="1"/>
  <c r="AB198" i="1"/>
  <c r="AC198" i="1" s="1"/>
  <c r="AD198" i="1" s="1"/>
  <c r="AI198" i="1" s="1"/>
  <c r="R198" i="1"/>
  <c r="R191" i="1"/>
  <c r="Q191" i="1"/>
  <c r="AB191" i="1"/>
  <c r="AA188" i="1"/>
  <c r="AK188" i="1"/>
  <c r="R186" i="1"/>
  <c r="AB186" i="1"/>
  <c r="R182" i="1"/>
  <c r="AB182" i="1"/>
  <c r="AB180" i="1"/>
  <c r="R180" i="1"/>
  <c r="AL178" i="1"/>
  <c r="Q178" i="1"/>
  <c r="AB177" i="1"/>
  <c r="AA177" i="1"/>
  <c r="AL175" i="1"/>
  <c r="AB175" i="1"/>
  <c r="AB173" i="1"/>
  <c r="R173" i="1"/>
  <c r="R169" i="1"/>
  <c r="AB169" i="1"/>
  <c r="AK240" i="1"/>
  <c r="AM240" i="1" s="1"/>
  <c r="AN240" i="1" s="1"/>
  <c r="AS240" i="1" s="1"/>
  <c r="AA240" i="1"/>
  <c r="AC240" i="1" s="1"/>
  <c r="AD240" i="1" s="1"/>
  <c r="AG240" i="1" s="1"/>
  <c r="AK229" i="1"/>
  <c r="AM229" i="1" s="1"/>
  <c r="AN229" i="1" s="1"/>
  <c r="AQ229" i="1" s="1"/>
  <c r="AA229" i="1"/>
  <c r="AL222" i="1"/>
  <c r="AA222" i="1"/>
  <c r="AL215" i="1"/>
  <c r="AB215" i="1"/>
  <c r="AA214" i="1"/>
  <c r="R214" i="1"/>
  <c r="S214" i="1" s="1"/>
  <c r="T214" i="1" s="1"/>
  <c r="AB208" i="1"/>
  <c r="R208" i="1"/>
  <c r="AK191" i="1"/>
  <c r="Q162" i="1"/>
  <c r="AA162" i="1"/>
  <c r="AA161" i="1"/>
  <c r="AL161" i="1"/>
  <c r="AU161" i="1"/>
  <c r="AV161" i="1" s="1"/>
  <c r="CS102" i="1"/>
  <c r="CQ106" i="1"/>
  <c r="I110" i="1"/>
  <c r="CW113" i="1"/>
  <c r="BM88" i="1"/>
  <c r="BP88" i="1" s="1"/>
  <c r="BM78" i="1"/>
  <c r="BQ78" i="1" s="1"/>
  <c r="M112" i="1"/>
  <c r="F114" i="1"/>
  <c r="CV108" i="1"/>
  <c r="BM69" i="1"/>
  <c r="BO69" i="1" s="1"/>
  <c r="BM71" i="1"/>
  <c r="BP71" i="1" s="1"/>
  <c r="M108" i="1"/>
  <c r="BQ60" i="1"/>
  <c r="BM59" i="1"/>
  <c r="BO59" i="1" s="1"/>
  <c r="CU109" i="1"/>
  <c r="L108" i="1"/>
  <c r="CU108" i="1"/>
  <c r="AY247" i="1"/>
  <c r="AV260" i="1"/>
  <c r="BA260" i="1"/>
  <c r="M264" i="1"/>
  <c r="L230" i="1"/>
  <c r="AW217" i="1"/>
  <c r="AX217" i="1"/>
  <c r="AZ217" i="1"/>
  <c r="AY217" i="1"/>
  <c r="BA217" i="1"/>
  <c r="AV217" i="1"/>
  <c r="AB225" i="1"/>
  <c r="AB222" i="1"/>
  <c r="AB217" i="1"/>
  <c r="AA215" i="1"/>
  <c r="M225" i="1"/>
  <c r="CV104" i="1"/>
  <c r="CP106" i="1"/>
  <c r="BO49" i="1"/>
  <c r="BM47" i="1"/>
  <c r="BN47" i="1" s="1"/>
  <c r="BM38" i="1"/>
  <c r="BO38" i="1" s="1"/>
  <c r="CX101" i="1"/>
  <c r="BM25" i="1"/>
  <c r="BO25" i="1" s="1"/>
  <c r="G102" i="1"/>
  <c r="BM22" i="1"/>
  <c r="BO22" i="1" s="1"/>
  <c r="AM205" i="1"/>
  <c r="AN205" i="1" s="1"/>
  <c r="AS205" i="1" s="1"/>
  <c r="AL209" i="1"/>
  <c r="L104" i="1"/>
  <c r="AB203" i="1"/>
  <c r="AU202" i="1"/>
  <c r="M104" i="1"/>
  <c r="AV177" i="1"/>
  <c r="R189" i="1"/>
  <c r="S189" i="1" s="1"/>
  <c r="T189" i="1" s="1"/>
  <c r="AA181" i="1"/>
  <c r="AC181" i="1" s="1"/>
  <c r="AD181" i="1" s="1"/>
  <c r="AK182" i="1"/>
  <c r="J184" i="1"/>
  <c r="AU182" i="1"/>
  <c r="BA177" i="1"/>
  <c r="AL182" i="1"/>
  <c r="CW96" i="1"/>
  <c r="BM19" i="1"/>
  <c r="BN19" i="1" s="1"/>
  <c r="F98" i="1"/>
  <c r="Q164" i="1"/>
  <c r="J164" i="1"/>
  <c r="O164" i="1" s="1"/>
  <c r="AW162" i="1"/>
  <c r="O161" i="1"/>
  <c r="CR110" i="1"/>
  <c r="CS110" i="1"/>
  <c r="BM90" i="1"/>
  <c r="BO90" i="1" s="1"/>
  <c r="O112" i="1"/>
  <c r="I114" i="1"/>
  <c r="BM76" i="1"/>
  <c r="BN76" i="1" s="1"/>
  <c r="CX112" i="1"/>
  <c r="BM74" i="1"/>
  <c r="BQ74" i="1" s="1"/>
  <c r="N112" i="1"/>
  <c r="CW112" i="1"/>
  <c r="CV113" i="1"/>
  <c r="BM86" i="1"/>
  <c r="BQ86" i="1" s="1"/>
  <c r="CU113" i="1"/>
  <c r="BM82" i="1"/>
  <c r="BO82" i="1" s="1"/>
  <c r="BM79" i="1"/>
  <c r="BQ79" i="1" s="1"/>
  <c r="AW245" i="1"/>
  <c r="AF244" i="1"/>
  <c r="AH244" i="1"/>
  <c r="AJ244" i="1"/>
  <c r="AE244" i="1"/>
  <c r="AI244" i="1"/>
  <c r="AM244" i="1"/>
  <c r="AN244" i="1" s="1"/>
  <c r="AG244" i="1"/>
  <c r="AX238" i="1"/>
  <c r="AV237" i="1"/>
  <c r="BA237" i="1"/>
  <c r="M237" i="1"/>
  <c r="AZ237" i="1"/>
  <c r="AC233" i="1"/>
  <c r="AD233" i="1" s="1"/>
  <c r="AE233" i="1" s="1"/>
  <c r="P232" i="1"/>
  <c r="M232" i="1"/>
  <c r="O232" i="1"/>
  <c r="AK231" i="1"/>
  <c r="AM231" i="1" s="1"/>
  <c r="AN231" i="1" s="1"/>
  <c r="K230" i="1"/>
  <c r="N230" i="1"/>
  <c r="BM68" i="1"/>
  <c r="BO68" i="1" s="1"/>
  <c r="BM67" i="1"/>
  <c r="BO67" i="1" s="1"/>
  <c r="BM66" i="1"/>
  <c r="BQ66" i="1" s="1"/>
  <c r="BM64" i="1"/>
  <c r="BN64" i="1" s="1"/>
  <c r="BM62" i="1"/>
  <c r="BP62" i="1" s="1"/>
  <c r="T92" i="1"/>
  <c r="BV92" i="1"/>
  <c r="BM73" i="1"/>
  <c r="BO73" i="1" s="1"/>
  <c r="N108" i="1"/>
  <c r="CW109" i="1"/>
  <c r="CW108" i="1"/>
  <c r="BM58" i="1"/>
  <c r="BO58" i="1" s="1"/>
  <c r="BN70" i="1"/>
  <c r="BM50" i="1"/>
  <c r="BN50" i="1" s="1"/>
  <c r="BM48" i="1"/>
  <c r="BN48" i="1" s="1"/>
  <c r="BM41" i="1"/>
  <c r="BO41" i="1" s="1"/>
  <c r="BO40" i="1"/>
  <c r="BM54" i="1"/>
  <c r="BQ54" i="1" s="1"/>
  <c r="CU104" i="1"/>
  <c r="BN40" i="1"/>
  <c r="BM36" i="1"/>
  <c r="BP36" i="1" s="1"/>
  <c r="CX100" i="1"/>
  <c r="BM37" i="1"/>
  <c r="BP37" i="1" s="1"/>
  <c r="BQ25" i="1"/>
  <c r="L235" i="1"/>
  <c r="N235" i="1"/>
  <c r="K235" i="1"/>
  <c r="O235" i="1"/>
  <c r="AZ206" i="1"/>
  <c r="BA206" i="1"/>
  <c r="AV206" i="1"/>
  <c r="AW206" i="1"/>
  <c r="AX206" i="1"/>
  <c r="AY206" i="1"/>
  <c r="AV230" i="1"/>
  <c r="P237" i="1"/>
  <c r="AW194" i="1"/>
  <c r="AZ194" i="1"/>
  <c r="AV238" i="1"/>
  <c r="N259" i="1"/>
  <c r="P249" i="1"/>
  <c r="AB214" i="1"/>
  <c r="AA208" i="1"/>
  <c r="AB200" i="1"/>
  <c r="AB197" i="1"/>
  <c r="AB190" i="1"/>
  <c r="AC190" i="1" s="1"/>
  <c r="AD190" i="1" s="1"/>
  <c r="AA178" i="1"/>
  <c r="AK225" i="1"/>
  <c r="AL206" i="1"/>
  <c r="AL204" i="1"/>
  <c r="AL168" i="1"/>
  <c r="AC184" i="1"/>
  <c r="AD184" i="1" s="1"/>
  <c r="AJ184" i="1" s="1"/>
  <c r="AU179" i="1"/>
  <c r="N104" i="1"/>
  <c r="AM200" i="1"/>
  <c r="AN200" i="1" s="1"/>
  <c r="AR200" i="1" s="1"/>
  <c r="AM197" i="1"/>
  <c r="AN197" i="1" s="1"/>
  <c r="AT197" i="1" s="1"/>
  <c r="O237" i="1"/>
  <c r="AX194" i="1"/>
  <c r="L237" i="1"/>
  <c r="AZ238" i="1"/>
  <c r="AW259" i="1"/>
  <c r="AA242" i="1"/>
  <c r="AC242" i="1" s="1"/>
  <c r="AD242" i="1" s="1"/>
  <c r="AK214" i="1"/>
  <c r="AL208" i="1"/>
  <c r="AU231" i="1"/>
  <c r="AL225" i="1"/>
  <c r="AU208" i="1"/>
  <c r="AB206" i="1"/>
  <c r="AU204" i="1"/>
  <c r="AY204" i="1" s="1"/>
  <c r="AU190" i="1"/>
  <c r="BA190" i="1" s="1"/>
  <c r="AA173" i="1"/>
  <c r="BP81" i="1"/>
  <c r="AV194" i="1"/>
  <c r="AY177" i="1"/>
  <c r="AV223" i="1"/>
  <c r="AW263" i="1"/>
  <c r="AZ248" i="1"/>
  <c r="AV180" i="1"/>
  <c r="P192" i="1"/>
  <c r="R231" i="1"/>
  <c r="R206" i="1"/>
  <c r="Q204" i="1"/>
  <c r="Q190" i="1"/>
  <c r="S158" i="1"/>
  <c r="T158" i="1" s="1"/>
  <c r="Z158" i="1" s="1"/>
  <c r="AA206" i="1"/>
  <c r="AA200" i="1"/>
  <c r="AA197" i="1"/>
  <c r="AA180" i="1"/>
  <c r="AB168" i="1"/>
  <c r="AL230" i="1"/>
  <c r="AK204" i="1"/>
  <c r="AK178" i="1"/>
  <c r="AK168" i="1"/>
  <c r="AL177" i="1"/>
  <c r="AM177" i="1" s="1"/>
  <c r="AN177" i="1" s="1"/>
  <c r="AR177" i="1" s="1"/>
  <c r="AL169" i="1"/>
  <c r="H102" i="1"/>
  <c r="BM27" i="1"/>
  <c r="BO27" i="1" s="1"/>
  <c r="O96" i="1"/>
  <c r="H93" i="1"/>
  <c r="AC92" i="1"/>
  <c r="BM7" i="1"/>
  <c r="BO7" i="1" s="1"/>
  <c r="W92" i="1"/>
  <c r="BM15" i="1"/>
  <c r="BP15" i="1" s="1"/>
  <c r="BM14" i="1"/>
  <c r="BN14" i="1" s="1"/>
  <c r="AF92" i="1"/>
  <c r="CE92" i="1"/>
  <c r="CE96" i="1"/>
  <c r="BO29" i="1"/>
  <c r="BM35" i="1"/>
  <c r="BP35" i="1" s="1"/>
  <c r="O104" i="1"/>
  <c r="CU97" i="1"/>
  <c r="CV101" i="1"/>
  <c r="CV97" i="1"/>
  <c r="CX97" i="1"/>
  <c r="BM17" i="1"/>
  <c r="BP17" i="1" s="1"/>
  <c r="BM13" i="1"/>
  <c r="BP13" i="1" s="1"/>
  <c r="BM9" i="1"/>
  <c r="BQ9" i="1" s="1"/>
  <c r="BM57" i="1"/>
  <c r="BN57" i="1" s="1"/>
  <c r="BM4" i="1"/>
  <c r="BO4" i="1" s="1"/>
  <c r="BM20" i="1"/>
  <c r="BN20" i="1" s="1"/>
  <c r="BM87" i="1"/>
  <c r="BQ87" i="1" s="1"/>
  <c r="BM18" i="1"/>
  <c r="BP18" i="1" s="1"/>
  <c r="BM11" i="1"/>
  <c r="BQ11" i="1" s="1"/>
  <c r="BM85" i="1"/>
  <c r="BN85" i="1" s="1"/>
  <c r="BM77" i="1"/>
  <c r="BO77" i="1" s="1"/>
  <c r="BM24" i="1"/>
  <c r="BN24" i="1" s="1"/>
  <c r="BM39" i="1"/>
  <c r="BQ39" i="1" s="1"/>
  <c r="AI223" i="1"/>
  <c r="AZ218" i="1"/>
  <c r="AV218" i="1"/>
  <c r="BA218" i="1"/>
  <c r="K219" i="1"/>
  <c r="AL212" i="1"/>
  <c r="AX218" i="1"/>
  <c r="AX223" i="1"/>
  <c r="Y196" i="1"/>
  <c r="Z196" i="1"/>
  <c r="AK208" i="1"/>
  <c r="AA203" i="1"/>
  <c r="AB194" i="1"/>
  <c r="AZ207" i="1"/>
  <c r="J202" i="1"/>
  <c r="Q208" i="1"/>
  <c r="X183" i="1"/>
  <c r="Y183" i="1"/>
  <c r="V185" i="1"/>
  <c r="Z185" i="1"/>
  <c r="W185" i="1"/>
  <c r="U185" i="1"/>
  <c r="X185" i="1"/>
  <c r="AS176" i="1"/>
  <c r="AQ176" i="1"/>
  <c r="AT176" i="1"/>
  <c r="AP176" i="1"/>
  <c r="AX186" i="1"/>
  <c r="BA186" i="1"/>
  <c r="AV186" i="1"/>
  <c r="AY186" i="1"/>
  <c r="AW186" i="1"/>
  <c r="AZ184" i="1"/>
  <c r="BN32" i="1"/>
  <c r="K185" i="1"/>
  <c r="N185" i="1"/>
  <c r="M185" i="1"/>
  <c r="P185" i="1"/>
  <c r="AX188" i="1"/>
  <c r="AX187" i="1"/>
  <c r="AV187" i="1"/>
  <c r="AW187" i="1"/>
  <c r="R187" i="1"/>
  <c r="S187" i="1" s="1"/>
  <c r="T187" i="1" s="1"/>
  <c r="O187" i="1"/>
  <c r="AK187" i="1"/>
  <c r="AA187" i="1"/>
  <c r="AX180" i="1"/>
  <c r="AU176" i="1"/>
  <c r="AK185" i="1"/>
  <c r="J180" i="1"/>
  <c r="J178" i="1"/>
  <c r="J176" i="1"/>
  <c r="Q186" i="1"/>
  <c r="R178" i="1"/>
  <c r="Q176" i="1"/>
  <c r="Q175" i="1"/>
  <c r="AA189" i="1"/>
  <c r="AC189" i="1" s="1"/>
  <c r="AD189" i="1" s="1"/>
  <c r="AA186" i="1"/>
  <c r="AB176" i="1"/>
  <c r="AA175" i="1"/>
  <c r="AL185" i="1"/>
  <c r="AU178" i="1"/>
  <c r="K186" i="1"/>
  <c r="L186" i="1"/>
  <c r="R176" i="1"/>
  <c r="AW183" i="1"/>
  <c r="L183" i="1"/>
  <c r="AW190" i="1"/>
  <c r="AY180" i="1"/>
  <c r="AL180" i="1"/>
  <c r="AU189" i="1"/>
  <c r="J191" i="1"/>
  <c r="J188" i="1"/>
  <c r="J177" i="1"/>
  <c r="J175" i="1"/>
  <c r="R188" i="1"/>
  <c r="Q180" i="1"/>
  <c r="Q177" i="1"/>
  <c r="AB178" i="1"/>
  <c r="AL189" i="1"/>
  <c r="AM189" i="1" s="1"/>
  <c r="AN189" i="1" s="1"/>
  <c r="K264" i="1"/>
  <c r="BD92" i="1"/>
  <c r="BA92" i="1"/>
  <c r="Q92" i="1"/>
  <c r="CM92" i="1"/>
  <c r="CF96" i="1"/>
  <c r="CL96" i="1"/>
  <c r="Y92" i="1"/>
  <c r="AB92" i="1"/>
  <c r="AL92" i="1"/>
  <c r="P264" i="1"/>
  <c r="AZ260" i="1"/>
  <c r="AV248" i="1"/>
  <c r="AV262" i="1"/>
  <c r="BS92" i="1"/>
  <c r="CV92" i="1"/>
  <c r="CX92" i="1"/>
  <c r="AV168" i="1"/>
  <c r="AX168" i="1"/>
  <c r="BU92" i="1"/>
  <c r="BT92" i="1"/>
  <c r="AZ92" i="1"/>
  <c r="BB92" i="1"/>
  <c r="BC92" i="1"/>
  <c r="BE92" i="1"/>
  <c r="BI92" i="1"/>
  <c r="BJ92" i="1"/>
  <c r="CH96" i="1"/>
  <c r="CN96" i="1"/>
  <c r="CU92" i="1"/>
  <c r="I93" i="1"/>
  <c r="J174" i="1"/>
  <c r="AL174" i="1"/>
  <c r="AM174" i="1" s="1"/>
  <c r="AN174" i="1" s="1"/>
  <c r="R171" i="1"/>
  <c r="S171" i="1" s="1"/>
  <c r="T171" i="1" s="1"/>
  <c r="BA173" i="1"/>
  <c r="AU171" i="1"/>
  <c r="R157" i="1"/>
  <c r="P168" i="1"/>
  <c r="AH92" i="1"/>
  <c r="N92" i="1"/>
  <c r="AI92" i="1"/>
  <c r="O92" i="1"/>
  <c r="M92" i="1"/>
  <c r="BZ96" i="1"/>
  <c r="BY92" i="1"/>
  <c r="CB92" i="1"/>
  <c r="X92" i="1"/>
  <c r="AD92" i="1"/>
  <c r="AG92" i="1"/>
  <c r="AN92" i="1"/>
  <c r="AM92" i="1"/>
  <c r="AS92" i="1"/>
  <c r="AR92" i="1"/>
  <c r="AQ92" i="1"/>
  <c r="AW92" i="1"/>
  <c r="AV92" i="1"/>
  <c r="AX92" i="1"/>
  <c r="CK92" i="1"/>
  <c r="AB165" i="1"/>
  <c r="BM3" i="1"/>
  <c r="BQ3" i="1" s="1"/>
  <c r="CV96" i="1"/>
  <c r="AU174" i="1"/>
  <c r="R174" i="1"/>
  <c r="AA171" i="1"/>
  <c r="CW97" i="1"/>
  <c r="CK96" i="1"/>
  <c r="AK171" i="1"/>
  <c r="AB174" i="1"/>
  <c r="AU92" i="1"/>
  <c r="AP92" i="1"/>
  <c r="AK92" i="1"/>
  <c r="AA92" i="1"/>
  <c r="V92" i="1"/>
  <c r="L92" i="1"/>
  <c r="BK92" i="1"/>
  <c r="BM6" i="1"/>
  <c r="BQ6" i="1" s="1"/>
  <c r="BM2" i="1"/>
  <c r="BN2" i="1" s="1"/>
  <c r="BM12" i="1"/>
  <c r="BQ12" i="1" s="1"/>
  <c r="BM8" i="1"/>
  <c r="BN8" i="1" s="1"/>
  <c r="BF92" i="1"/>
  <c r="BG92" i="1"/>
  <c r="BH92" i="1"/>
  <c r="S92" i="1"/>
  <c r="R92" i="1"/>
  <c r="CA96" i="1"/>
  <c r="CD92" i="1"/>
  <c r="CG92" i="1"/>
  <c r="CJ92" i="1"/>
  <c r="CM96" i="1"/>
  <c r="BN15" i="1"/>
  <c r="K170" i="1"/>
  <c r="P170" i="1"/>
  <c r="N170" i="1"/>
  <c r="O170" i="1"/>
  <c r="L170" i="1"/>
  <c r="M170" i="1"/>
  <c r="BA167" i="1"/>
  <c r="AW167" i="1"/>
  <c r="AV167" i="1"/>
  <c r="AZ167" i="1"/>
  <c r="AX167" i="1"/>
  <c r="AW160" i="1"/>
  <c r="BA160" i="1"/>
  <c r="K166" i="1"/>
  <c r="AB157" i="1"/>
  <c r="BZ92" i="1"/>
  <c r="I98" i="1"/>
  <c r="BY96" i="1"/>
  <c r="CB96" i="1"/>
  <c r="M96" i="1"/>
  <c r="AY173" i="1"/>
  <c r="O163" i="1"/>
  <c r="BA168" i="1"/>
  <c r="AU157" i="1"/>
  <c r="Q157" i="1"/>
  <c r="AX173" i="1"/>
  <c r="AA172" i="1"/>
  <c r="AY168" i="1"/>
  <c r="Q170" i="1"/>
  <c r="R167" i="1"/>
  <c r="AB170" i="1"/>
  <c r="AC170" i="1" s="1"/>
  <c r="AD170" i="1" s="1"/>
  <c r="AK170" i="1"/>
  <c r="AU170" i="1"/>
  <c r="AK167" i="1"/>
  <c r="AL165" i="1"/>
  <c r="CX96" i="1"/>
  <c r="AA165" i="1"/>
  <c r="CF92" i="1"/>
  <c r="CH92" i="1"/>
  <c r="CN92" i="1"/>
  <c r="CG96" i="1"/>
  <c r="CA92" i="1"/>
  <c r="CL92" i="1"/>
  <c r="AW173" i="1"/>
  <c r="AZ168" i="1"/>
  <c r="AL157" i="1"/>
  <c r="AM157" i="1" s="1"/>
  <c r="AN157" i="1" s="1"/>
  <c r="J172" i="1"/>
  <c r="AB172" i="1"/>
  <c r="AW168" i="1"/>
  <c r="BM5" i="1"/>
  <c r="BP5" i="1" s="1"/>
  <c r="J165" i="1"/>
  <c r="J157" i="1"/>
  <c r="R170" i="1"/>
  <c r="Q165" i="1"/>
  <c r="S165" i="1" s="1"/>
  <c r="T165" i="1" s="1"/>
  <c r="X165" i="1" s="1"/>
  <c r="AL170" i="1"/>
  <c r="N96" i="1"/>
  <c r="L96" i="1"/>
  <c r="BX92" i="1"/>
  <c r="AK165" i="1"/>
  <c r="AU165" i="1"/>
  <c r="CU96" i="1"/>
  <c r="G93" i="1"/>
  <c r="CW92" i="1"/>
  <c r="AV173" i="1"/>
  <c r="AA157" i="1"/>
  <c r="AK172" i="1"/>
  <c r="AM172" i="1" s="1"/>
  <c r="AN172" i="1" s="1"/>
  <c r="AR172" i="1" s="1"/>
  <c r="AU172" i="1"/>
  <c r="BM10" i="1"/>
  <c r="BN10" i="1" s="1"/>
  <c r="AM161" i="1"/>
  <c r="AN161" i="1" s="1"/>
  <c r="AS161" i="1" s="1"/>
  <c r="S263" i="1"/>
  <c r="T263" i="1" s="1"/>
  <c r="Z263" i="1" s="1"/>
  <c r="O262" i="1"/>
  <c r="K262" i="1"/>
  <c r="M262" i="1"/>
  <c r="L262" i="1"/>
  <c r="P262" i="1"/>
  <c r="N262" i="1"/>
  <c r="AW250" i="1"/>
  <c r="AZ250" i="1"/>
  <c r="BA250" i="1"/>
  <c r="AV250" i="1"/>
  <c r="AY250" i="1"/>
  <c r="AX250" i="1"/>
  <c r="O248" i="1"/>
  <c r="L248" i="1"/>
  <c r="S261" i="1"/>
  <c r="T261" i="1" s="1"/>
  <c r="X261" i="1" s="1"/>
  <c r="O264" i="1"/>
  <c r="AX259" i="1"/>
  <c r="BA247" i="1"/>
  <c r="Q248" i="1"/>
  <c r="Q256" i="1"/>
  <c r="Q250" i="1"/>
  <c r="R258" i="1"/>
  <c r="R253" i="1"/>
  <c r="AB258" i="1"/>
  <c r="AB252" i="1"/>
  <c r="AC252" i="1" s="1"/>
  <c r="AD252" i="1" s="1"/>
  <c r="AK256" i="1"/>
  <c r="AK248" i="1"/>
  <c r="AU258" i="1"/>
  <c r="AU252" i="1"/>
  <c r="AZ252" i="1" s="1"/>
  <c r="J247" i="1"/>
  <c r="AA258" i="1"/>
  <c r="AA262" i="1"/>
  <c r="AL258" i="1"/>
  <c r="AM258" i="1" s="1"/>
  <c r="AN258" i="1" s="1"/>
  <c r="Q253" i="1"/>
  <c r="J250" i="1"/>
  <c r="BA261" i="1"/>
  <c r="L264" i="1"/>
  <c r="AZ259" i="1"/>
  <c r="AV247" i="1"/>
  <c r="AX247" i="1"/>
  <c r="AW247" i="1"/>
  <c r="Q252" i="1"/>
  <c r="Q260" i="1"/>
  <c r="S260" i="1" s="1"/>
  <c r="T260" i="1" s="1"/>
  <c r="R256" i="1"/>
  <c r="R248" i="1"/>
  <c r="AB256" i="1"/>
  <c r="AC256" i="1" s="1"/>
  <c r="AD256" i="1" s="1"/>
  <c r="AB248" i="1"/>
  <c r="AK257" i="1"/>
  <c r="AM257" i="1" s="1"/>
  <c r="AN257" i="1" s="1"/>
  <c r="AP257" i="1" s="1"/>
  <c r="AU256" i="1"/>
  <c r="AV256" i="1" s="1"/>
  <c r="Q255" i="1"/>
  <c r="AL264" i="1"/>
  <c r="AM264" i="1" s="1"/>
  <c r="AN264" i="1" s="1"/>
  <c r="AL256" i="1"/>
  <c r="AM253" i="1"/>
  <c r="AN253" i="1" s="1"/>
  <c r="AQ253" i="1" s="1"/>
  <c r="AV259" i="1"/>
  <c r="AY259" i="1"/>
  <c r="Q258" i="1"/>
  <c r="J256" i="1"/>
  <c r="AA248" i="1"/>
  <c r="R257" i="1"/>
  <c r="R250" i="1"/>
  <c r="AB257" i="1"/>
  <c r="AC257" i="1" s="1"/>
  <c r="AD257" i="1" s="1"/>
  <c r="AB250" i="1"/>
  <c r="AC250" i="1" s="1"/>
  <c r="AD250" i="1" s="1"/>
  <c r="AK255" i="1"/>
  <c r="AM255" i="1" s="1"/>
  <c r="AN255" i="1" s="1"/>
  <c r="AT255" i="1" s="1"/>
  <c r="AU257" i="1"/>
  <c r="Q257" i="1"/>
  <c r="S262" i="1"/>
  <c r="T262" i="1" s="1"/>
  <c r="Y262" i="1" s="1"/>
  <c r="AC247" i="1"/>
  <c r="AD247" i="1" s="1"/>
  <c r="AE247" i="1" s="1"/>
  <c r="P254" i="1"/>
  <c r="M254" i="1"/>
  <c r="AZ261" i="1"/>
  <c r="O259" i="1"/>
  <c r="N249" i="1"/>
  <c r="L254" i="1"/>
  <c r="M261" i="1"/>
  <c r="AV261" i="1"/>
  <c r="AX261" i="1"/>
  <c r="M251" i="1"/>
  <c r="K259" i="1"/>
  <c r="L249" i="1"/>
  <c r="M249" i="1"/>
  <c r="P259" i="1"/>
  <c r="N261" i="1"/>
  <c r="AW261" i="1"/>
  <c r="M259" i="1"/>
  <c r="K249" i="1"/>
  <c r="U172" i="1"/>
  <c r="V172" i="1"/>
  <c r="Z172" i="1"/>
  <c r="Y172" i="1"/>
  <c r="X172" i="1"/>
  <c r="AY167" i="1"/>
  <c r="AA169" i="1"/>
  <c r="AY185" i="1" l="1"/>
  <c r="X196" i="1"/>
  <c r="AP233" i="1"/>
  <c r="AZ245" i="1"/>
  <c r="S209" i="1"/>
  <c r="T209" i="1" s="1"/>
  <c r="L222" i="1"/>
  <c r="O222" i="1"/>
  <c r="AW196" i="1"/>
  <c r="AX214" i="1"/>
  <c r="BA196" i="1"/>
  <c r="AM183" i="1"/>
  <c r="AN183" i="1" s="1"/>
  <c r="AS183" i="1" s="1"/>
  <c r="AW158" i="1"/>
  <c r="V196" i="1"/>
  <c r="AX245" i="1"/>
  <c r="M222" i="1"/>
  <c r="M233" i="1"/>
  <c r="AZ214" i="1"/>
  <c r="AY214" i="1"/>
  <c r="AW214" i="1"/>
  <c r="AC262" i="1"/>
  <c r="AD262" i="1" s="1"/>
  <c r="AE262" i="1" s="1"/>
  <c r="W196" i="1"/>
  <c r="AY245" i="1"/>
  <c r="P225" i="1"/>
  <c r="BA245" i="1"/>
  <c r="O225" i="1"/>
  <c r="N225" i="1"/>
  <c r="P222" i="1"/>
  <c r="AV214" i="1"/>
  <c r="AV196" i="1"/>
  <c r="O260" i="1"/>
  <c r="AM180" i="1"/>
  <c r="AN180" i="1" s="1"/>
  <c r="BP32" i="1"/>
  <c r="BN56" i="1"/>
  <c r="BP56" i="1"/>
  <c r="BA203" i="1"/>
  <c r="AY244" i="1"/>
  <c r="AM167" i="1"/>
  <c r="AN167" i="1" s="1"/>
  <c r="BP34" i="1"/>
  <c r="K221" i="1"/>
  <c r="AM230" i="1"/>
  <c r="AN230" i="1" s="1"/>
  <c r="AR230" i="1" s="1"/>
  <c r="BO56" i="1"/>
  <c r="L181" i="1"/>
  <c r="L218" i="1"/>
  <c r="AC245" i="1"/>
  <c r="AD245" i="1" s="1"/>
  <c r="AG245" i="1" s="1"/>
  <c r="AV244" i="1"/>
  <c r="M181" i="1"/>
  <c r="BO51" i="1"/>
  <c r="AZ228" i="1"/>
  <c r="K181" i="1"/>
  <c r="S249" i="1"/>
  <c r="T249" i="1" s="1"/>
  <c r="AZ244" i="1"/>
  <c r="AM214" i="1"/>
  <c r="AN214" i="1" s="1"/>
  <c r="AT214" i="1" s="1"/>
  <c r="K218" i="1"/>
  <c r="AX222" i="1"/>
  <c r="P218" i="1"/>
  <c r="N218" i="1"/>
  <c r="AM222" i="1"/>
  <c r="AN222" i="1" s="1"/>
  <c r="S226" i="1"/>
  <c r="T226" i="1" s="1"/>
  <c r="U226" i="1" s="1"/>
  <c r="AV221" i="1"/>
  <c r="AY216" i="1"/>
  <c r="M218" i="1"/>
  <c r="AY218" i="1"/>
  <c r="AM209" i="1"/>
  <c r="AN209" i="1" s="1"/>
  <c r="Y209" i="1"/>
  <c r="S208" i="1"/>
  <c r="T208" i="1" s="1"/>
  <c r="AX205" i="1"/>
  <c r="AW205" i="1"/>
  <c r="AV205" i="1"/>
  <c r="AZ205" i="1"/>
  <c r="BA205" i="1"/>
  <c r="AC203" i="1"/>
  <c r="AD203" i="1" s="1"/>
  <c r="AO200" i="1"/>
  <c r="N196" i="1"/>
  <c r="K196" i="1"/>
  <c r="M196" i="1"/>
  <c r="O196" i="1"/>
  <c r="AF196" i="1"/>
  <c r="L196" i="1"/>
  <c r="BP29" i="1"/>
  <c r="P189" i="1"/>
  <c r="L189" i="1"/>
  <c r="AC188" i="1"/>
  <c r="AD188" i="1" s="1"/>
  <c r="AG188" i="1" s="1"/>
  <c r="S178" i="1"/>
  <c r="T178" i="1" s="1"/>
  <c r="AM175" i="1"/>
  <c r="AN175" i="1" s="1"/>
  <c r="AO175" i="1" s="1"/>
  <c r="AC175" i="1"/>
  <c r="AD175" i="1" s="1"/>
  <c r="AW169" i="1"/>
  <c r="AY169" i="1"/>
  <c r="AC169" i="1"/>
  <c r="AD169" i="1" s="1"/>
  <c r="AH169" i="1" s="1"/>
  <c r="AZ255" i="1"/>
  <c r="AV255" i="1"/>
  <c r="AY251" i="1"/>
  <c r="AM248" i="1"/>
  <c r="AN248" i="1" s="1"/>
  <c r="AT248" i="1" s="1"/>
  <c r="AW233" i="1"/>
  <c r="AX233" i="1"/>
  <c r="BO60" i="1"/>
  <c r="O212" i="1"/>
  <c r="I120" i="1"/>
  <c r="BO42" i="1"/>
  <c r="N203" i="1"/>
  <c r="AV203" i="1"/>
  <c r="AX203" i="1"/>
  <c r="AY199" i="1"/>
  <c r="AZ199" i="1"/>
  <c r="BP70" i="1"/>
  <c r="BQ70" i="1"/>
  <c r="CU114" i="1"/>
  <c r="K284" i="1" s="1"/>
  <c r="F120" i="1"/>
  <c r="AX221" i="1"/>
  <c r="AM181" i="1"/>
  <c r="AN181" i="1" s="1"/>
  <c r="AT181" i="1" s="1"/>
  <c r="P240" i="1"/>
  <c r="BA244" i="1"/>
  <c r="S235" i="1"/>
  <c r="T235" i="1" s="1"/>
  <c r="U235" i="1" s="1"/>
  <c r="AC159" i="1"/>
  <c r="AD159" i="1" s="1"/>
  <c r="AF159" i="1" s="1"/>
  <c r="G120" i="1"/>
  <c r="AM254" i="1"/>
  <c r="AN254" i="1" s="1"/>
  <c r="AP254" i="1" s="1"/>
  <c r="AM226" i="1"/>
  <c r="AN226" i="1" s="1"/>
  <c r="AQ226" i="1" s="1"/>
  <c r="BA233" i="1"/>
  <c r="AZ233" i="1"/>
  <c r="AM250" i="1"/>
  <c r="AN250" i="1" s="1"/>
  <c r="AP250" i="1" s="1"/>
  <c r="H120" i="1"/>
  <c r="N248" i="1"/>
  <c r="K248" i="1"/>
  <c r="O253" i="1"/>
  <c r="L255" i="1"/>
  <c r="AZ215" i="1"/>
  <c r="AG246" i="1"/>
  <c r="AC230" i="1"/>
  <c r="AD230" i="1" s="1"/>
  <c r="AI230" i="1" s="1"/>
  <c r="AV240" i="1"/>
  <c r="AX215" i="1"/>
  <c r="P166" i="1"/>
  <c r="BA215" i="1"/>
  <c r="P167" i="1"/>
  <c r="M166" i="1"/>
  <c r="BN34" i="1"/>
  <c r="AV184" i="1"/>
  <c r="AR192" i="1"/>
  <c r="AS184" i="1"/>
  <c r="AH198" i="1"/>
  <c r="BO81" i="1"/>
  <c r="AP242" i="1"/>
  <c r="BP49" i="1"/>
  <c r="BQ49" i="1"/>
  <c r="BQ81" i="1"/>
  <c r="AY181" i="1"/>
  <c r="AC161" i="1"/>
  <c r="AD161" i="1" s="1"/>
  <c r="AE161" i="1" s="1"/>
  <c r="AW215" i="1"/>
  <c r="AZ240" i="1"/>
  <c r="AY240" i="1"/>
  <c r="AX240" i="1"/>
  <c r="S212" i="1"/>
  <c r="T212" i="1" s="1"/>
  <c r="V212" i="1" s="1"/>
  <c r="AW240" i="1"/>
  <c r="N158" i="1"/>
  <c r="AV228" i="1"/>
  <c r="BA228" i="1"/>
  <c r="AX228" i="1"/>
  <c r="AY226" i="1"/>
  <c r="S232" i="1"/>
  <c r="T232" i="1" s="1"/>
  <c r="Z232" i="1" s="1"/>
  <c r="W158" i="1"/>
  <c r="P260" i="1"/>
  <c r="L166" i="1"/>
  <c r="AM212" i="1"/>
  <c r="AN212" i="1" s="1"/>
  <c r="AT212" i="1" s="1"/>
  <c r="AM169" i="1"/>
  <c r="AN169" i="1" s="1"/>
  <c r="N253" i="1"/>
  <c r="AW203" i="1"/>
  <c r="AS233" i="1"/>
  <c r="AW181" i="1"/>
  <c r="AY215" i="1"/>
  <c r="P158" i="1"/>
  <c r="M248" i="1"/>
  <c r="AZ254" i="1"/>
  <c r="O166" i="1"/>
  <c r="AC174" i="1"/>
  <c r="AD174" i="1" s="1"/>
  <c r="AI174" i="1" s="1"/>
  <c r="S177" i="1"/>
  <c r="T177" i="1" s="1"/>
  <c r="V177" i="1" s="1"/>
  <c r="AZ181" i="1"/>
  <c r="O186" i="1"/>
  <c r="M186" i="1"/>
  <c r="AF184" i="1"/>
  <c r="AC194" i="1"/>
  <c r="AD194" i="1" s="1"/>
  <c r="AE194" i="1" s="1"/>
  <c r="W209" i="1"/>
  <c r="AW224" i="1"/>
  <c r="BN29" i="1"/>
  <c r="W218" i="1"/>
  <c r="AV181" i="1"/>
  <c r="AM215" i="1"/>
  <c r="AN215" i="1" s="1"/>
  <c r="S182" i="1"/>
  <c r="T182" i="1" s="1"/>
  <c r="V182" i="1" s="1"/>
  <c r="S198" i="1"/>
  <c r="T198" i="1" s="1"/>
  <c r="W198" i="1" s="1"/>
  <c r="AC205" i="1"/>
  <c r="AD205" i="1" s="1"/>
  <c r="AE205" i="1" s="1"/>
  <c r="N186" i="1"/>
  <c r="L193" i="1"/>
  <c r="M168" i="1"/>
  <c r="AX181" i="1"/>
  <c r="L251" i="1"/>
  <c r="AZ253" i="1"/>
  <c r="K158" i="1"/>
  <c r="AC243" i="1"/>
  <c r="AD243" i="1" s="1"/>
  <c r="AG243" i="1" s="1"/>
  <c r="AW228" i="1"/>
  <c r="S215" i="1"/>
  <c r="T215" i="1" s="1"/>
  <c r="W215" i="1" s="1"/>
  <c r="AT254" i="1"/>
  <c r="AP166" i="1"/>
  <c r="AO166" i="1"/>
  <c r="AS166" i="1"/>
  <c r="AR166" i="1"/>
  <c r="AC180" i="1"/>
  <c r="AD180" i="1" s="1"/>
  <c r="AE180" i="1" s="1"/>
  <c r="BP28" i="1"/>
  <c r="S162" i="1"/>
  <c r="T162" i="1" s="1"/>
  <c r="V162" i="1" s="1"/>
  <c r="S163" i="1"/>
  <c r="T163" i="1" s="1"/>
  <c r="V163" i="1" s="1"/>
  <c r="N198" i="1"/>
  <c r="M244" i="1"/>
  <c r="AW235" i="1"/>
  <c r="AC218" i="1"/>
  <c r="AD218" i="1" s="1"/>
  <c r="AG218" i="1" s="1"/>
  <c r="BQ15" i="1"/>
  <c r="K171" i="1"/>
  <c r="AW188" i="1"/>
  <c r="Z224" i="1"/>
  <c r="AY210" i="1"/>
  <c r="AC162" i="1"/>
  <c r="AD162" i="1" s="1"/>
  <c r="AI162" i="1" s="1"/>
  <c r="S205" i="1"/>
  <c r="T205" i="1" s="1"/>
  <c r="X205" i="1" s="1"/>
  <c r="K244" i="1"/>
  <c r="M246" i="1"/>
  <c r="BA235" i="1"/>
  <c r="S242" i="1"/>
  <c r="T242" i="1" s="1"/>
  <c r="U242" i="1" s="1"/>
  <c r="AZ222" i="1"/>
  <c r="AY222" i="1"/>
  <c r="S264" i="1"/>
  <c r="T264" i="1" s="1"/>
  <c r="Z264" i="1" s="1"/>
  <c r="AM196" i="1"/>
  <c r="AN196" i="1" s="1"/>
  <c r="AP196" i="1" s="1"/>
  <c r="BO15" i="1"/>
  <c r="AJ253" i="1"/>
  <c r="BQ4" i="1"/>
  <c r="BO28" i="1"/>
  <c r="BQ28" i="1"/>
  <c r="P205" i="1"/>
  <c r="CV106" i="1"/>
  <c r="L281" i="1" s="1"/>
  <c r="K213" i="1"/>
  <c r="L233" i="1"/>
  <c r="K192" i="1"/>
  <c r="AX235" i="1"/>
  <c r="AY235" i="1"/>
  <c r="S254" i="1"/>
  <c r="T254" i="1" s="1"/>
  <c r="AC259" i="1"/>
  <c r="AD259" i="1" s="1"/>
  <c r="AE259" i="1" s="1"/>
  <c r="CB101" i="1"/>
  <c r="CB102" i="1" s="1"/>
  <c r="BN17" i="1"/>
  <c r="BQ17" i="1"/>
  <c r="BO13" i="1"/>
  <c r="BP11" i="1"/>
  <c r="K167" i="1"/>
  <c r="AT166" i="1"/>
  <c r="N167" i="1"/>
  <c r="N161" i="1"/>
  <c r="K164" i="1"/>
  <c r="AQ166" i="1"/>
  <c r="AF174" i="1"/>
  <c r="N164" i="1"/>
  <c r="L161" i="1"/>
  <c r="BZ101" i="1"/>
  <c r="BZ102" i="1" s="1"/>
  <c r="AC158" i="1"/>
  <c r="AD158" i="1" s="1"/>
  <c r="AH158" i="1" s="1"/>
  <c r="AO215" i="1"/>
  <c r="AP215" i="1"/>
  <c r="AO203" i="1"/>
  <c r="AT203" i="1"/>
  <c r="N173" i="1"/>
  <c r="AC171" i="1"/>
  <c r="AD171" i="1" s="1"/>
  <c r="AX159" i="1"/>
  <c r="N189" i="1"/>
  <c r="AP183" i="1"/>
  <c r="BP33" i="1"/>
  <c r="AO184" i="1"/>
  <c r="AS218" i="1"/>
  <c r="M189" i="1"/>
  <c r="AZ200" i="1"/>
  <c r="AW222" i="1"/>
  <c r="AR233" i="1"/>
  <c r="AO233" i="1"/>
  <c r="BA254" i="1"/>
  <c r="M253" i="1"/>
  <c r="N242" i="1"/>
  <c r="AW163" i="1"/>
  <c r="P263" i="1"/>
  <c r="O189" i="1"/>
  <c r="P209" i="1"/>
  <c r="S233" i="1"/>
  <c r="T233" i="1" s="1"/>
  <c r="V233" i="1" s="1"/>
  <c r="M257" i="1"/>
  <c r="AS254" i="1"/>
  <c r="AI253" i="1"/>
  <c r="N260" i="1"/>
  <c r="L263" i="1"/>
  <c r="P251" i="1"/>
  <c r="P257" i="1"/>
  <c r="K251" i="1"/>
  <c r="AR254" i="1"/>
  <c r="Z251" i="1"/>
  <c r="AV254" i="1"/>
  <c r="AY254" i="1"/>
  <c r="AZ264" i="1"/>
  <c r="K173" i="1"/>
  <c r="AR184" i="1"/>
  <c r="AQ184" i="1"/>
  <c r="AW197" i="1"/>
  <c r="AT233" i="1"/>
  <c r="CV114" i="1"/>
  <c r="L284" i="1" s="1"/>
  <c r="N255" i="1"/>
  <c r="AM191" i="1"/>
  <c r="AN191" i="1" s="1"/>
  <c r="BA163" i="1"/>
  <c r="S161" i="1"/>
  <c r="T161" i="1" s="1"/>
  <c r="X161" i="1" s="1"/>
  <c r="L209" i="1"/>
  <c r="S240" i="1"/>
  <c r="T240" i="1" s="1"/>
  <c r="X240" i="1" s="1"/>
  <c r="M263" i="1"/>
  <c r="L260" i="1"/>
  <c r="K260" i="1"/>
  <c r="P164" i="1"/>
  <c r="AE163" i="1"/>
  <c r="K263" i="1"/>
  <c r="O251" i="1"/>
  <c r="AQ254" i="1"/>
  <c r="AE253" i="1"/>
  <c r="AW264" i="1"/>
  <c r="AV264" i="1"/>
  <c r="AX254" i="1"/>
  <c r="CA101" i="1"/>
  <c r="CA102" i="1" s="1"/>
  <c r="S174" i="1"/>
  <c r="T174" i="1" s="1"/>
  <c r="X174" i="1" s="1"/>
  <c r="M173" i="1"/>
  <c r="BA159" i="1"/>
  <c r="AP184" i="1"/>
  <c r="AV200" i="1"/>
  <c r="BA222" i="1"/>
  <c r="AV197" i="1"/>
  <c r="N201" i="1"/>
  <c r="K201" i="1"/>
  <c r="AM245" i="1"/>
  <c r="AN245" i="1" s="1"/>
  <c r="AT245" i="1" s="1"/>
  <c r="BY101" i="1"/>
  <c r="BY102" i="1" s="1"/>
  <c r="BN83" i="1"/>
  <c r="BP79" i="1"/>
  <c r="BN77" i="1"/>
  <c r="BN88" i="1"/>
  <c r="BO86" i="1"/>
  <c r="AY263" i="1"/>
  <c r="AZ263" i="1"/>
  <c r="AM263" i="1"/>
  <c r="AN263" i="1" s="1"/>
  <c r="AO263" i="1" s="1"/>
  <c r="L257" i="1"/>
  <c r="N257" i="1"/>
  <c r="O257" i="1"/>
  <c r="S255" i="1"/>
  <c r="T255" i="1" s="1"/>
  <c r="V255" i="1" s="1"/>
  <c r="N283" i="1"/>
  <c r="L246" i="1"/>
  <c r="N246" i="1"/>
  <c r="P246" i="1"/>
  <c r="K246" i="1"/>
  <c r="P245" i="1"/>
  <c r="L238" i="1"/>
  <c r="O233" i="1"/>
  <c r="N233" i="1"/>
  <c r="P233" i="1"/>
  <c r="AR229" i="1"/>
  <c r="AC229" i="1"/>
  <c r="AD229" i="1" s="1"/>
  <c r="AE229" i="1" s="1"/>
  <c r="AX230" i="1"/>
  <c r="AY230" i="1"/>
  <c r="BN60" i="1"/>
  <c r="BQ40" i="1"/>
  <c r="S191" i="1"/>
  <c r="T191" i="1" s="1"/>
  <c r="U191" i="1" s="1"/>
  <c r="L253" i="1"/>
  <c r="S238" i="1"/>
  <c r="T238" i="1" s="1"/>
  <c r="X238" i="1" s="1"/>
  <c r="AC224" i="1"/>
  <c r="AD224" i="1" s="1"/>
  <c r="BQ75" i="1"/>
  <c r="AZ203" i="1"/>
  <c r="K255" i="1"/>
  <c r="M209" i="1"/>
  <c r="K242" i="1"/>
  <c r="O240" i="1"/>
  <c r="AZ230" i="1"/>
  <c r="AW230" i="1"/>
  <c r="AW227" i="1"/>
  <c r="AM163" i="1"/>
  <c r="AN163" i="1" s="1"/>
  <c r="AT163" i="1" s="1"/>
  <c r="S223" i="1"/>
  <c r="T223" i="1" s="1"/>
  <c r="U223" i="1" s="1"/>
  <c r="AY243" i="1"/>
  <c r="BO17" i="1"/>
  <c r="BO78" i="1"/>
  <c r="AC217" i="1"/>
  <c r="AD217" i="1" s="1"/>
  <c r="AE217" i="1" s="1"/>
  <c r="M220" i="1"/>
  <c r="AM238" i="1"/>
  <c r="AN238" i="1" s="1"/>
  <c r="AO238" i="1" s="1"/>
  <c r="S166" i="1"/>
  <c r="T166" i="1" s="1"/>
  <c r="U166" i="1" s="1"/>
  <c r="P220" i="1"/>
  <c r="BA264" i="1"/>
  <c r="AC204" i="1"/>
  <c r="AD204" i="1" s="1"/>
  <c r="AE204" i="1" s="1"/>
  <c r="O242" i="1"/>
  <c r="AM262" i="1"/>
  <c r="AN262" i="1" s="1"/>
  <c r="AR262" i="1" s="1"/>
  <c r="AC263" i="1"/>
  <c r="AD263" i="1" s="1"/>
  <c r="AG263" i="1" s="1"/>
  <c r="CX110" i="1"/>
  <c r="N282" i="1" s="1"/>
  <c r="BN59" i="1"/>
  <c r="CV110" i="1"/>
  <c r="L282" i="1" s="1"/>
  <c r="AR228" i="1"/>
  <c r="BN38" i="1"/>
  <c r="BP46" i="1"/>
  <c r="BQ45" i="1"/>
  <c r="BN45" i="1"/>
  <c r="BO45" i="1"/>
  <c r="BP38" i="1"/>
  <c r="BP48" i="1"/>
  <c r="AM208" i="1"/>
  <c r="AN208" i="1" s="1"/>
  <c r="AO208" i="1" s="1"/>
  <c r="AC208" i="1"/>
  <c r="AD208" i="1" s="1"/>
  <c r="AE208" i="1" s="1"/>
  <c r="AM207" i="1"/>
  <c r="AN207" i="1" s="1"/>
  <c r="AQ207" i="1" s="1"/>
  <c r="U205" i="1"/>
  <c r="AR205" i="1"/>
  <c r="O205" i="1"/>
  <c r="AF198" i="1"/>
  <c r="AS196" i="1"/>
  <c r="AM195" i="1"/>
  <c r="AN195" i="1" s="1"/>
  <c r="AO195" i="1" s="1"/>
  <c r="N193" i="1"/>
  <c r="CW102" i="1"/>
  <c r="M280" i="1" s="1"/>
  <c r="BQ33" i="1"/>
  <c r="BO33" i="1"/>
  <c r="BN25" i="1"/>
  <c r="BO32" i="1"/>
  <c r="CU102" i="1"/>
  <c r="K280" i="1" s="1"/>
  <c r="AP192" i="1"/>
  <c r="AT192" i="1"/>
  <c r="AO192" i="1"/>
  <c r="AS192" i="1"/>
  <c r="P187" i="1"/>
  <c r="AM186" i="1"/>
  <c r="AN186" i="1" s="1"/>
  <c r="AS186" i="1" s="1"/>
  <c r="P182" i="1"/>
  <c r="K182" i="1"/>
  <c r="AR181" i="1"/>
  <c r="S175" i="1"/>
  <c r="T175" i="1" s="1"/>
  <c r="Y175" i="1" s="1"/>
  <c r="V229" i="1"/>
  <c r="U229" i="1"/>
  <c r="AO201" i="1"/>
  <c r="AT201" i="1"/>
  <c r="AH183" i="1"/>
  <c r="AG183" i="1"/>
  <c r="AJ183" i="1"/>
  <c r="AE183" i="1"/>
  <c r="AI183" i="1"/>
  <c r="AF183" i="1"/>
  <c r="AT220" i="1"/>
  <c r="AS220" i="1"/>
  <c r="AE167" i="1"/>
  <c r="AG167" i="1"/>
  <c r="AH167" i="1"/>
  <c r="V254" i="1"/>
  <c r="Z254" i="1"/>
  <c r="X254" i="1"/>
  <c r="AS261" i="1"/>
  <c r="AO261" i="1"/>
  <c r="AR261" i="1"/>
  <c r="AT261" i="1"/>
  <c r="AX169" i="1"/>
  <c r="K258" i="1"/>
  <c r="L258" i="1"/>
  <c r="O258" i="1"/>
  <c r="BA249" i="1"/>
  <c r="S167" i="1"/>
  <c r="T167" i="1" s="1"/>
  <c r="W167" i="1" s="1"/>
  <c r="BN11" i="1"/>
  <c r="BA263" i="1"/>
  <c r="M182" i="1"/>
  <c r="BA192" i="1"/>
  <c r="BA185" i="1"/>
  <c r="AP177" i="1"/>
  <c r="BN41" i="1"/>
  <c r="AY198" i="1"/>
  <c r="AF226" i="1"/>
  <c r="BQ31" i="1"/>
  <c r="BP78" i="1"/>
  <c r="S190" i="1"/>
  <c r="T190" i="1" s="1"/>
  <c r="W190" i="1" s="1"/>
  <c r="BO46" i="1"/>
  <c r="BQ38" i="1"/>
  <c r="AX192" i="1"/>
  <c r="BP75" i="1"/>
  <c r="BN75" i="1"/>
  <c r="AI246" i="1"/>
  <c r="AV192" i="1"/>
  <c r="AZ243" i="1"/>
  <c r="AM223" i="1"/>
  <c r="AN223" i="1" s="1"/>
  <c r="AS223" i="1" s="1"/>
  <c r="M207" i="1"/>
  <c r="S216" i="1"/>
  <c r="T216" i="1" s="1"/>
  <c r="X216" i="1" s="1"/>
  <c r="L205" i="1"/>
  <c r="AX185" i="1"/>
  <c r="S259" i="1"/>
  <c r="T259" i="1" s="1"/>
  <c r="W259" i="1" s="1"/>
  <c r="AC254" i="1"/>
  <c r="AD254" i="1" s="1"/>
  <c r="AH254" i="1" s="1"/>
  <c r="L163" i="1"/>
  <c r="M205" i="1"/>
  <c r="AH202" i="1"/>
  <c r="BP66" i="1"/>
  <c r="BN78" i="1"/>
  <c r="AX198" i="1"/>
  <c r="S173" i="1"/>
  <c r="T173" i="1" s="1"/>
  <c r="Y173" i="1" s="1"/>
  <c r="K205" i="1"/>
  <c r="AW243" i="1"/>
  <c r="K207" i="1"/>
  <c r="AC207" i="1"/>
  <c r="AD207" i="1" s="1"/>
  <c r="AH207" i="1" s="1"/>
  <c r="AM173" i="1"/>
  <c r="AN173" i="1" s="1"/>
  <c r="AS173" i="1" s="1"/>
  <c r="S219" i="1"/>
  <c r="T219" i="1" s="1"/>
  <c r="Z219" i="1" s="1"/>
  <c r="AC260" i="1"/>
  <c r="AD260" i="1" s="1"/>
  <c r="AZ169" i="1"/>
  <c r="AW249" i="1"/>
  <c r="AY249" i="1"/>
  <c r="Y263" i="1"/>
  <c r="AV249" i="1"/>
  <c r="AV169" i="1"/>
  <c r="AT172" i="1"/>
  <c r="AZ249" i="1"/>
  <c r="S252" i="1"/>
  <c r="T252" i="1" s="1"/>
  <c r="Y252" i="1" s="1"/>
  <c r="AV263" i="1"/>
  <c r="BO11" i="1"/>
  <c r="N182" i="1"/>
  <c r="AZ185" i="1"/>
  <c r="AT177" i="1"/>
  <c r="AE202" i="1"/>
  <c r="V222" i="1"/>
  <c r="BN66" i="1"/>
  <c r="BQ46" i="1"/>
  <c r="BQ65" i="1"/>
  <c r="BO65" i="1"/>
  <c r="K283" i="1"/>
  <c r="AY192" i="1"/>
  <c r="AW192" i="1"/>
  <c r="AC222" i="1"/>
  <c r="AD222" i="1" s="1"/>
  <c r="AE222" i="1" s="1"/>
  <c r="AX229" i="1"/>
  <c r="L182" i="1"/>
  <c r="AC219" i="1"/>
  <c r="AD219" i="1" s="1"/>
  <c r="AG219" i="1" s="1"/>
  <c r="S159" i="1"/>
  <c r="T159" i="1" s="1"/>
  <c r="Y159" i="1" s="1"/>
  <c r="S230" i="1"/>
  <c r="T230" i="1" s="1"/>
  <c r="Y230" i="1" s="1"/>
  <c r="AM236" i="1"/>
  <c r="AN236" i="1" s="1"/>
  <c r="AO236" i="1" s="1"/>
  <c r="AM211" i="1"/>
  <c r="AN211" i="1" s="1"/>
  <c r="AT211" i="1" s="1"/>
  <c r="AW185" i="1"/>
  <c r="AH201" i="1"/>
  <c r="AI201" i="1"/>
  <c r="AJ201" i="1"/>
  <c r="AF201" i="1"/>
  <c r="AG201" i="1"/>
  <c r="AE201" i="1"/>
  <c r="V179" i="1"/>
  <c r="W179" i="1"/>
  <c r="U179" i="1"/>
  <c r="Y179" i="1"/>
  <c r="Z179" i="1"/>
  <c r="X179" i="1"/>
  <c r="AH264" i="1"/>
  <c r="AG264" i="1"/>
  <c r="AI264" i="1"/>
  <c r="AF264" i="1"/>
  <c r="AJ264" i="1"/>
  <c r="AE264" i="1"/>
  <c r="AG249" i="1"/>
  <c r="AH249" i="1"/>
  <c r="AR247" i="1"/>
  <c r="AO247" i="1"/>
  <c r="AQ247" i="1"/>
  <c r="AS247" i="1"/>
  <c r="AP247" i="1"/>
  <c r="AT247" i="1"/>
  <c r="V160" i="1"/>
  <c r="Y160" i="1"/>
  <c r="AJ193" i="1"/>
  <c r="AH193" i="1"/>
  <c r="AR158" i="1"/>
  <c r="AT158" i="1"/>
  <c r="AP158" i="1"/>
  <c r="AF263" i="1"/>
  <c r="AE263" i="1"/>
  <c r="AF209" i="1"/>
  <c r="AG209" i="1"/>
  <c r="AH232" i="1"/>
  <c r="AG232" i="1"/>
  <c r="AI232" i="1"/>
  <c r="AJ232" i="1"/>
  <c r="AE232" i="1"/>
  <c r="AF232" i="1"/>
  <c r="P242" i="1"/>
  <c r="M242" i="1"/>
  <c r="P252" i="1"/>
  <c r="N252" i="1"/>
  <c r="AW251" i="1"/>
  <c r="AZ251" i="1"/>
  <c r="BA251" i="1"/>
  <c r="BA161" i="1"/>
  <c r="BP7" i="1"/>
  <c r="M200" i="1"/>
  <c r="BA242" i="1"/>
  <c r="N159" i="1"/>
  <c r="AM206" i="1"/>
  <c r="AN206" i="1" s="1"/>
  <c r="AT206" i="1" s="1"/>
  <c r="W229" i="1"/>
  <c r="AT237" i="1"/>
  <c r="BQ53" i="1"/>
  <c r="N200" i="1"/>
  <c r="BQ52" i="1"/>
  <c r="Z229" i="1"/>
  <c r="Z237" i="1"/>
  <c r="L243" i="1"/>
  <c r="O245" i="1"/>
  <c r="K245" i="1"/>
  <c r="BO84" i="1"/>
  <c r="AE246" i="1"/>
  <c r="AX255" i="1"/>
  <c r="BA255" i="1"/>
  <c r="V244" i="1"/>
  <c r="AY253" i="1"/>
  <c r="AC221" i="1"/>
  <c r="AD221" i="1" s="1"/>
  <c r="AJ221" i="1" s="1"/>
  <c r="AZ221" i="1"/>
  <c r="O261" i="1"/>
  <c r="S200" i="1"/>
  <c r="T200" i="1" s="1"/>
  <c r="AC213" i="1"/>
  <c r="AD213" i="1" s="1"/>
  <c r="AF213" i="1" s="1"/>
  <c r="S169" i="1"/>
  <c r="T169" i="1" s="1"/>
  <c r="X169" i="1" s="1"/>
  <c r="AC199" i="1"/>
  <c r="AD199" i="1" s="1"/>
  <c r="AE199" i="1" s="1"/>
  <c r="AC227" i="1"/>
  <c r="AD227" i="1" s="1"/>
  <c r="AG227" i="1" s="1"/>
  <c r="S202" i="1"/>
  <c r="T202" i="1" s="1"/>
  <c r="V202" i="1" s="1"/>
  <c r="L198" i="1"/>
  <c r="K198" i="1"/>
  <c r="BQ18" i="1"/>
  <c r="BO18" i="1"/>
  <c r="AY262" i="1"/>
  <c r="AR183" i="1"/>
  <c r="AO183" i="1"/>
  <c r="AG184" i="1"/>
  <c r="BO26" i="1"/>
  <c r="AO181" i="1"/>
  <c r="AW201" i="1"/>
  <c r="AQ205" i="1"/>
  <c r="AO205" i="1"/>
  <c r="AJ202" i="1"/>
  <c r="AR203" i="1"/>
  <c r="AS203" i="1"/>
  <c r="Y218" i="1"/>
  <c r="X218" i="1"/>
  <c r="AQ228" i="1"/>
  <c r="AS228" i="1"/>
  <c r="BO37" i="1"/>
  <c r="Y158" i="1"/>
  <c r="AJ174" i="1"/>
  <c r="P261" i="1"/>
  <c r="K261" i="1"/>
  <c r="AQ261" i="1"/>
  <c r="AH247" i="1"/>
  <c r="AH253" i="1"/>
  <c r="AZ161" i="1"/>
  <c r="L159" i="1"/>
  <c r="AW161" i="1"/>
  <c r="BN18" i="1"/>
  <c r="CW98" i="1"/>
  <c r="M279" i="1" s="1"/>
  <c r="AZ262" i="1"/>
  <c r="AY175" i="1"/>
  <c r="AX190" i="1"/>
  <c r="AC176" i="1"/>
  <c r="AD176" i="1" s="1"/>
  <c r="AI176" i="1" s="1"/>
  <c r="AY188" i="1"/>
  <c r="AT183" i="1"/>
  <c r="AI184" i="1"/>
  <c r="AS181" i="1"/>
  <c r="AO177" i="1"/>
  <c r="U209" i="1"/>
  <c r="AJ204" i="1"/>
  <c r="AT205" i="1"/>
  <c r="AP205" i="1"/>
  <c r="AG202" i="1"/>
  <c r="AF202" i="1"/>
  <c r="AP203" i="1"/>
  <c r="AQ203" i="1"/>
  <c r="V218" i="1"/>
  <c r="AR215" i="1"/>
  <c r="AO218" i="1"/>
  <c r="AI226" i="1"/>
  <c r="AO228" i="1"/>
  <c r="AP228" i="1"/>
  <c r="X220" i="1"/>
  <c r="BO83" i="1"/>
  <c r="BN90" i="1"/>
  <c r="AV210" i="1"/>
  <c r="AX264" i="1"/>
  <c r="BQ83" i="1"/>
  <c r="AC173" i="1"/>
  <c r="AD173" i="1" s="1"/>
  <c r="AH173" i="1" s="1"/>
  <c r="Z209" i="1"/>
  <c r="BP25" i="1"/>
  <c r="BO61" i="1"/>
  <c r="X229" i="1"/>
  <c r="BQ84" i="1"/>
  <c r="K161" i="1"/>
  <c r="AY229" i="1"/>
  <c r="AF246" i="1"/>
  <c r="P253" i="1"/>
  <c r="BQ51" i="1"/>
  <c r="AM217" i="1"/>
  <c r="AN217" i="1" s="1"/>
  <c r="AS217" i="1" s="1"/>
  <c r="S227" i="1"/>
  <c r="T227" i="1" s="1"/>
  <c r="Z227" i="1" s="1"/>
  <c r="AW229" i="1"/>
  <c r="AY227" i="1"/>
  <c r="AZ229" i="1"/>
  <c r="AM190" i="1"/>
  <c r="AN190" i="1" s="1"/>
  <c r="AX262" i="1"/>
  <c r="P214" i="1"/>
  <c r="L252" i="1"/>
  <c r="AM199" i="1"/>
  <c r="AN199" i="1" s="1"/>
  <c r="K209" i="1"/>
  <c r="BA262" i="1"/>
  <c r="AZ242" i="1"/>
  <c r="AV232" i="1"/>
  <c r="AY242" i="1"/>
  <c r="AV251" i="1"/>
  <c r="N258" i="1"/>
  <c r="M258" i="1"/>
  <c r="AM210" i="1"/>
  <c r="AN210" i="1" s="1"/>
  <c r="AT210" i="1" s="1"/>
  <c r="AE174" i="1"/>
  <c r="AP261" i="1"/>
  <c r="AF253" i="1"/>
  <c r="CU98" i="1"/>
  <c r="K279" i="1" s="1"/>
  <c r="AX161" i="1"/>
  <c r="BN7" i="1"/>
  <c r="BQ16" i="1"/>
  <c r="AM171" i="1"/>
  <c r="AN171" i="1" s="1"/>
  <c r="AP171" i="1" s="1"/>
  <c r="AY161" i="1"/>
  <c r="BN82" i="1"/>
  <c r="S186" i="1"/>
  <c r="T186" i="1" s="1"/>
  <c r="V186" i="1" s="1"/>
  <c r="AQ183" i="1"/>
  <c r="AX201" i="1"/>
  <c r="AQ197" i="1"/>
  <c r="AO196" i="1"/>
  <c r="BQ59" i="1"/>
  <c r="U218" i="1"/>
  <c r="W224" i="1"/>
  <c r="CV102" i="1"/>
  <c r="L280" i="1" s="1"/>
  <c r="BN42" i="1"/>
  <c r="S206" i="1"/>
  <c r="T206" i="1" s="1"/>
  <c r="U206" i="1" s="1"/>
  <c r="M252" i="1"/>
  <c r="Y225" i="1"/>
  <c r="Y229" i="1"/>
  <c r="P161" i="1"/>
  <c r="AH246" i="1"/>
  <c r="AW255" i="1"/>
  <c r="AC191" i="1"/>
  <c r="AD191" i="1" s="1"/>
  <c r="AI191" i="1" s="1"/>
  <c r="AV158" i="1"/>
  <c r="O173" i="1"/>
  <c r="BP84" i="1"/>
  <c r="CX106" i="1"/>
  <c r="N281" i="1" s="1"/>
  <c r="AC168" i="1"/>
  <c r="AD168" i="1" s="1"/>
  <c r="AG168" i="1" s="1"/>
  <c r="BA221" i="1"/>
  <c r="O263" i="1"/>
  <c r="AW221" i="1"/>
  <c r="AC220" i="1"/>
  <c r="AD220" i="1" s="1"/>
  <c r="AX253" i="1"/>
  <c r="BA229" i="1"/>
  <c r="AW253" i="1"/>
  <c r="O252" i="1"/>
  <c r="P255" i="1"/>
  <c r="O209" i="1"/>
  <c r="AV253" i="1"/>
  <c r="AV226" i="1"/>
  <c r="M255" i="1"/>
  <c r="AC235" i="1"/>
  <c r="AD235" i="1" s="1"/>
  <c r="AI235" i="1" s="1"/>
  <c r="AC251" i="1"/>
  <c r="AD251" i="1" s="1"/>
  <c r="W216" i="1"/>
  <c r="Z216" i="1"/>
  <c r="AJ212" i="1"/>
  <c r="AF212" i="1"/>
  <c r="AE212" i="1"/>
  <c r="AQ194" i="1"/>
  <c r="AR194" i="1"/>
  <c r="AS194" i="1"/>
  <c r="AT194" i="1"/>
  <c r="AO194" i="1"/>
  <c r="V219" i="1"/>
  <c r="AH227" i="1"/>
  <c r="Y221" i="1"/>
  <c r="X221" i="1"/>
  <c r="U221" i="1"/>
  <c r="W221" i="1"/>
  <c r="Z221" i="1"/>
  <c r="V221" i="1"/>
  <c r="AG171" i="1"/>
  <c r="N162" i="1"/>
  <c r="AF167" i="1"/>
  <c r="AV159" i="1"/>
  <c r="AY164" i="1"/>
  <c r="BN74" i="1"/>
  <c r="AC187" i="1"/>
  <c r="AD187" i="1" s="1"/>
  <c r="AF187" i="1" s="1"/>
  <c r="BP30" i="1"/>
  <c r="AR197" i="1"/>
  <c r="AP197" i="1"/>
  <c r="AG193" i="1"/>
  <c r="AE209" i="1"/>
  <c r="AJ205" i="1"/>
  <c r="AR201" i="1"/>
  <c r="W222" i="1"/>
  <c r="AQ220" i="1"/>
  <c r="BA224" i="1"/>
  <c r="AY224" i="1"/>
  <c r="AH223" i="1"/>
  <c r="AS215" i="1"/>
  <c r="AQ215" i="1"/>
  <c r="AR218" i="1"/>
  <c r="AP218" i="1"/>
  <c r="AG226" i="1"/>
  <c r="AH226" i="1"/>
  <c r="U224" i="1"/>
  <c r="BN16" i="1"/>
  <c r="S204" i="1"/>
  <c r="T204" i="1" s="1"/>
  <c r="U244" i="1"/>
  <c r="AR242" i="1"/>
  <c r="V242" i="1"/>
  <c r="BP63" i="1"/>
  <c r="BN63" i="1"/>
  <c r="AP236" i="1"/>
  <c r="U237" i="1"/>
  <c r="N192" i="1"/>
  <c r="Y244" i="1"/>
  <c r="AW175" i="1"/>
  <c r="Z222" i="1"/>
  <c r="AC164" i="1"/>
  <c r="AD164" i="1" s="1"/>
  <c r="P244" i="1"/>
  <c r="K168" i="1"/>
  <c r="AC211" i="1"/>
  <c r="AD211" i="1" s="1"/>
  <c r="P207" i="1"/>
  <c r="K238" i="1"/>
  <c r="L168" i="1"/>
  <c r="BA175" i="1"/>
  <c r="AT242" i="1"/>
  <c r="AX232" i="1"/>
  <c r="AQ242" i="1"/>
  <c r="BA164" i="1"/>
  <c r="L162" i="1"/>
  <c r="AW159" i="1"/>
  <c r="BP87" i="1"/>
  <c r="S188" i="1"/>
  <c r="T188" i="1" s="1"/>
  <c r="Y188" i="1" s="1"/>
  <c r="BO30" i="1"/>
  <c r="BQ42" i="1"/>
  <c r="AS197" i="1"/>
  <c r="AI193" i="1"/>
  <c r="AH209" i="1"/>
  <c r="AI209" i="1"/>
  <c r="AQ201" i="1"/>
  <c r="AP201" i="1"/>
  <c r="Y198" i="1"/>
  <c r="Y222" i="1"/>
  <c r="AO220" i="1"/>
  <c r="AV224" i="1"/>
  <c r="W212" i="1"/>
  <c r="AE223" i="1"/>
  <c r="AG223" i="1"/>
  <c r="AT215" i="1"/>
  <c r="AQ218" i="1"/>
  <c r="AE226" i="1"/>
  <c r="Y224" i="1"/>
  <c r="X224" i="1"/>
  <c r="U215" i="1"/>
  <c r="BO63" i="1"/>
  <c r="AX158" i="1"/>
  <c r="BP31" i="1"/>
  <c r="BO89" i="1"/>
  <c r="BN31" i="1"/>
  <c r="W244" i="1"/>
  <c r="X244" i="1"/>
  <c r="S168" i="1"/>
  <c r="T168" i="1" s="1"/>
  <c r="U168" i="1" s="1"/>
  <c r="N207" i="1"/>
  <c r="L244" i="1"/>
  <c r="L207" i="1"/>
  <c r="BA193" i="1"/>
  <c r="N244" i="1"/>
  <c r="AM219" i="1"/>
  <c r="AN219" i="1" s="1"/>
  <c r="AP219" i="1" s="1"/>
  <c r="AM221" i="1"/>
  <c r="AN221" i="1" s="1"/>
  <c r="AS221" i="1" s="1"/>
  <c r="O168" i="1"/>
  <c r="BP74" i="1"/>
  <c r="CW106" i="1"/>
  <c r="M281" i="1" s="1"/>
  <c r="AY158" i="1"/>
  <c r="AP172" i="1"/>
  <c r="AF171" i="1"/>
  <c r="AH171" i="1"/>
  <c r="AO162" i="1"/>
  <c r="BP16" i="1"/>
  <c r="BO19" i="1"/>
  <c r="BQ19" i="1"/>
  <c r="AI167" i="1"/>
  <c r="AJ167" i="1"/>
  <c r="BA158" i="1"/>
  <c r="AI171" i="1"/>
  <c r="Y261" i="1"/>
  <c r="AR249" i="1"/>
  <c r="AV164" i="1"/>
  <c r="N115" i="1"/>
  <c r="P162" i="1"/>
  <c r="AC165" i="1"/>
  <c r="AD165" i="1" s="1"/>
  <c r="AH165" i="1" s="1"/>
  <c r="AZ159" i="1"/>
  <c r="BO87" i="1"/>
  <c r="BQ30" i="1"/>
  <c r="BN53" i="1"/>
  <c r="AO197" i="1"/>
  <c r="AF193" i="1"/>
  <c r="AJ209" i="1"/>
  <c r="AS201" i="1"/>
  <c r="Z198" i="1"/>
  <c r="U222" i="1"/>
  <c r="AR220" i="1"/>
  <c r="AZ224" i="1"/>
  <c r="AF223" i="1"/>
  <c r="AM178" i="1"/>
  <c r="AN178" i="1" s="1"/>
  <c r="AS178" i="1" s="1"/>
  <c r="AO242" i="1"/>
  <c r="AO232" i="1"/>
  <c r="L192" i="1"/>
  <c r="AM198" i="1"/>
  <c r="AN198" i="1" s="1"/>
  <c r="AT198" i="1" s="1"/>
  <c r="S207" i="1"/>
  <c r="T207" i="1" s="1"/>
  <c r="W207" i="1" s="1"/>
  <c r="S234" i="1"/>
  <c r="T234" i="1" s="1"/>
  <c r="Y234" i="1" s="1"/>
  <c r="BA232" i="1"/>
  <c r="AM235" i="1"/>
  <c r="AN235" i="1" s="1"/>
  <c r="AR235" i="1" s="1"/>
  <c r="W189" i="1"/>
  <c r="U189" i="1"/>
  <c r="X189" i="1"/>
  <c r="V189" i="1"/>
  <c r="AP195" i="1"/>
  <c r="AI179" i="1"/>
  <c r="AG179" i="1"/>
  <c r="AJ179" i="1"/>
  <c r="AH179" i="1"/>
  <c r="AF179" i="1"/>
  <c r="AE179" i="1"/>
  <c r="Z233" i="1"/>
  <c r="W160" i="1"/>
  <c r="U160" i="1"/>
  <c r="X158" i="1"/>
  <c r="AF163" i="1"/>
  <c r="AH163" i="1"/>
  <c r="AO158" i="1"/>
  <c r="AQ158" i="1"/>
  <c r="AT171" i="1"/>
  <c r="AO249" i="1"/>
  <c r="AS249" i="1"/>
  <c r="AE249" i="1"/>
  <c r="AI249" i="1"/>
  <c r="U251" i="1"/>
  <c r="O171" i="1"/>
  <c r="M171" i="1"/>
  <c r="BN79" i="1"/>
  <c r="AM187" i="1"/>
  <c r="AN187" i="1" s="1"/>
  <c r="AP187" i="1" s="1"/>
  <c r="BQ26" i="1"/>
  <c r="V183" i="1"/>
  <c r="K199" i="1"/>
  <c r="AS200" i="1"/>
  <c r="AT200" i="1"/>
  <c r="AI196" i="1"/>
  <c r="AR196" i="1"/>
  <c r="AT196" i="1"/>
  <c r="AE198" i="1"/>
  <c r="AG198" i="1"/>
  <c r="M221" i="1"/>
  <c r="AH218" i="1"/>
  <c r="Y220" i="1"/>
  <c r="S231" i="1"/>
  <c r="T231" i="1" s="1"/>
  <c r="Z231" i="1" s="1"/>
  <c r="K203" i="1"/>
  <c r="L203" i="1"/>
  <c r="BP21" i="1"/>
  <c r="BN61" i="1"/>
  <c r="BQ61" i="1"/>
  <c r="X237" i="1"/>
  <c r="BQ89" i="1"/>
  <c r="BO80" i="1"/>
  <c r="AM227" i="1"/>
  <c r="AN227" i="1" s="1"/>
  <c r="AR227" i="1" s="1"/>
  <c r="M212" i="1"/>
  <c r="O201" i="1"/>
  <c r="BA216" i="1"/>
  <c r="L213" i="1"/>
  <c r="P213" i="1"/>
  <c r="N221" i="1"/>
  <c r="S236" i="1"/>
  <c r="T236" i="1" s="1"/>
  <c r="K226" i="1"/>
  <c r="L226" i="1"/>
  <c r="AX242" i="1"/>
  <c r="AW242" i="1"/>
  <c r="AW226" i="1"/>
  <c r="AZ226" i="1"/>
  <c r="AX226" i="1"/>
  <c r="N245" i="1"/>
  <c r="M245" i="1"/>
  <c r="V158" i="1"/>
  <c r="AG163" i="1"/>
  <c r="AT249" i="1"/>
  <c r="AJ249" i="1"/>
  <c r="BP19" i="1"/>
  <c r="CV98" i="1"/>
  <c r="L279" i="1" s="1"/>
  <c r="N171" i="1"/>
  <c r="BO79" i="1"/>
  <c r="S180" i="1"/>
  <c r="T180" i="1" s="1"/>
  <c r="U180" i="1" s="1"/>
  <c r="AC186" i="1"/>
  <c r="AD186" i="1" s="1"/>
  <c r="AG186" i="1" s="1"/>
  <c r="BN26" i="1"/>
  <c r="Z183" i="1"/>
  <c r="BA199" i="1"/>
  <c r="M199" i="1"/>
  <c r="AQ200" i="1"/>
  <c r="AH196" i="1"/>
  <c r="AG196" i="1"/>
  <c r="AQ196" i="1"/>
  <c r="AJ198" i="1"/>
  <c r="U212" i="1"/>
  <c r="Y212" i="1"/>
  <c r="AT226" i="1"/>
  <c r="U220" i="1"/>
  <c r="Z220" i="1"/>
  <c r="BO21" i="1"/>
  <c r="BQ90" i="1"/>
  <c r="L199" i="1"/>
  <c r="AC214" i="1"/>
  <c r="AD214" i="1" s="1"/>
  <c r="AI214" i="1" s="1"/>
  <c r="AR240" i="1"/>
  <c r="AP232" i="1"/>
  <c r="W237" i="1"/>
  <c r="V237" i="1"/>
  <c r="CX114" i="1"/>
  <c r="N284" i="1" s="1"/>
  <c r="BQ21" i="1"/>
  <c r="BN52" i="1"/>
  <c r="O236" i="1"/>
  <c r="AM179" i="1"/>
  <c r="AN179" i="1" s="1"/>
  <c r="P226" i="1"/>
  <c r="P201" i="1"/>
  <c r="L236" i="1"/>
  <c r="O226" i="1"/>
  <c r="O213" i="1"/>
  <c r="AC236" i="1"/>
  <c r="AD236" i="1" s="1"/>
  <c r="AF236" i="1" s="1"/>
  <c r="AZ232" i="1"/>
  <c r="AW232" i="1"/>
  <c r="X160" i="1"/>
  <c r="U158" i="1"/>
  <c r="AP162" i="1"/>
  <c r="AS158" i="1"/>
  <c r="AF259" i="1"/>
  <c r="V251" i="1"/>
  <c r="Y251" i="1"/>
  <c r="W254" i="1"/>
  <c r="L171" i="1"/>
  <c r="BQ13" i="1"/>
  <c r="M115" i="1"/>
  <c r="BN13" i="1"/>
  <c r="AF160" i="1"/>
  <c r="Z160" i="1"/>
  <c r="AJ163" i="1"/>
  <c r="AQ171" i="1"/>
  <c r="BA256" i="1"/>
  <c r="AW256" i="1"/>
  <c r="Y254" i="1"/>
  <c r="U254" i="1"/>
  <c r="AP255" i="1"/>
  <c r="AP249" i="1"/>
  <c r="AF249" i="1"/>
  <c r="W251" i="1"/>
  <c r="BP14" i="1"/>
  <c r="BP90" i="1"/>
  <c r="BP89" i="1"/>
  <c r="AJ180" i="1"/>
  <c r="U183" i="1"/>
  <c r="AP200" i="1"/>
  <c r="AE196" i="1"/>
  <c r="AP210" i="1"/>
  <c r="AY212" i="1"/>
  <c r="W220" i="1"/>
  <c r="V216" i="1"/>
  <c r="BP52" i="1"/>
  <c r="M203" i="1"/>
  <c r="AP240" i="1"/>
  <c r="BP22" i="1"/>
  <c r="S164" i="1"/>
  <c r="T164" i="1" s="1"/>
  <c r="X164" i="1" s="1"/>
  <c r="BP72" i="1"/>
  <c r="AC182" i="1"/>
  <c r="AD182" i="1" s="1"/>
  <c r="AG182" i="1" s="1"/>
  <c r="AM188" i="1"/>
  <c r="AN188" i="1" s="1"/>
  <c r="AO188" i="1" s="1"/>
  <c r="BN72" i="1"/>
  <c r="S211" i="1"/>
  <c r="T211" i="1" s="1"/>
  <c r="M226" i="1"/>
  <c r="AC241" i="1"/>
  <c r="AD241" i="1" s="1"/>
  <c r="N213" i="1"/>
  <c r="M201" i="1"/>
  <c r="U228" i="1"/>
  <c r="X228" i="1"/>
  <c r="Z228" i="1"/>
  <c r="V228" i="1"/>
  <c r="W228" i="1"/>
  <c r="Y228" i="1"/>
  <c r="AS222" i="1"/>
  <c r="AT222" i="1"/>
  <c r="AQ222" i="1"/>
  <c r="AR222" i="1"/>
  <c r="AP222" i="1"/>
  <c r="AO222" i="1"/>
  <c r="O228" i="1"/>
  <c r="M228" i="1"/>
  <c r="K228" i="1"/>
  <c r="P228" i="1"/>
  <c r="L228" i="1"/>
  <c r="U165" i="1"/>
  <c r="AC178" i="1"/>
  <c r="AD178" i="1" s="1"/>
  <c r="AI178" i="1" s="1"/>
  <c r="AQ181" i="1"/>
  <c r="AE193" i="1"/>
  <c r="AP194" i="1"/>
  <c r="BN62" i="1"/>
  <c r="AO217" i="1"/>
  <c r="AI212" i="1"/>
  <c r="AM204" i="1"/>
  <c r="AN204" i="1" s="1"/>
  <c r="AS232" i="1"/>
  <c r="BN22" i="1"/>
  <c r="CX102" i="1"/>
  <c r="N280" i="1" s="1"/>
  <c r="BN65" i="1"/>
  <c r="AQ236" i="1"/>
  <c r="BQ80" i="1"/>
  <c r="BN71" i="1"/>
  <c r="BN43" i="1"/>
  <c r="AO240" i="1"/>
  <c r="BQ72" i="1"/>
  <c r="K193" i="1"/>
  <c r="N228" i="1"/>
  <c r="L173" i="1"/>
  <c r="S195" i="1"/>
  <c r="T195" i="1" s="1"/>
  <c r="S193" i="1"/>
  <c r="T193" i="1" s="1"/>
  <c r="AM202" i="1"/>
  <c r="AN202" i="1" s="1"/>
  <c r="S246" i="1"/>
  <c r="T246" i="1" s="1"/>
  <c r="O214" i="1"/>
  <c r="N214" i="1"/>
  <c r="K214" i="1"/>
  <c r="L214" i="1"/>
  <c r="Y165" i="1"/>
  <c r="BN35" i="1"/>
  <c r="AP181" i="1"/>
  <c r="AJ208" i="1"/>
  <c r="AP220" i="1"/>
  <c r="AG212" i="1"/>
  <c r="Y216" i="1"/>
  <c r="AC200" i="1"/>
  <c r="AD200" i="1" s="1"/>
  <c r="BP80" i="1"/>
  <c r="AI233" i="1"/>
  <c r="BQ22" i="1"/>
  <c r="BQ73" i="1"/>
  <c r="AR236" i="1"/>
  <c r="BO34" i="1"/>
  <c r="BQ43" i="1"/>
  <c r="AC215" i="1"/>
  <c r="AD215" i="1" s="1"/>
  <c r="AF215" i="1" s="1"/>
  <c r="S192" i="1"/>
  <c r="T192" i="1" s="1"/>
  <c r="Z192" i="1" s="1"/>
  <c r="S199" i="1"/>
  <c r="T199" i="1" s="1"/>
  <c r="BP43" i="1"/>
  <c r="AC225" i="1"/>
  <c r="AD225" i="1" s="1"/>
  <c r="S197" i="1"/>
  <c r="T197" i="1" s="1"/>
  <c r="Y197" i="1" s="1"/>
  <c r="AC195" i="1"/>
  <c r="AD195" i="1" s="1"/>
  <c r="AM216" i="1"/>
  <c r="AN216" i="1" s="1"/>
  <c r="AM224" i="1"/>
  <c r="AN224" i="1" s="1"/>
  <c r="AM243" i="1"/>
  <c r="AN243" i="1" s="1"/>
  <c r="AO173" i="1"/>
  <c r="AF238" i="1"/>
  <c r="AE238" i="1"/>
  <c r="AJ238" i="1"/>
  <c r="AH238" i="1"/>
  <c r="AI238" i="1"/>
  <c r="AG238" i="1"/>
  <c r="AE245" i="1"/>
  <c r="AH245" i="1"/>
  <c r="U210" i="1"/>
  <c r="Z210" i="1"/>
  <c r="W210" i="1"/>
  <c r="X210" i="1"/>
  <c r="V210" i="1"/>
  <c r="Y210" i="1"/>
  <c r="AG239" i="1"/>
  <c r="AE239" i="1"/>
  <c r="AF239" i="1"/>
  <c r="AI239" i="1"/>
  <c r="AJ239" i="1"/>
  <c r="AH239" i="1"/>
  <c r="V194" i="1"/>
  <c r="W194" i="1"/>
  <c r="Y194" i="1"/>
  <c r="Z194" i="1"/>
  <c r="U194" i="1"/>
  <c r="X194" i="1"/>
  <c r="K212" i="1"/>
  <c r="N212" i="1"/>
  <c r="L212" i="1"/>
  <c r="AX200" i="1"/>
  <c r="BA200" i="1"/>
  <c r="AY200" i="1"/>
  <c r="AX227" i="1"/>
  <c r="AV227" i="1"/>
  <c r="BA227" i="1"/>
  <c r="AW195" i="1"/>
  <c r="AY195" i="1"/>
  <c r="BA195" i="1"/>
  <c r="AZ195" i="1"/>
  <c r="AV195" i="1"/>
  <c r="N239" i="1"/>
  <c r="K239" i="1"/>
  <c r="O239" i="1"/>
  <c r="M239" i="1"/>
  <c r="L239" i="1"/>
  <c r="K236" i="1"/>
  <c r="P236" i="1"/>
  <c r="N236" i="1"/>
  <c r="BP10" i="1"/>
  <c r="P203" i="1"/>
  <c r="AC210" i="1"/>
  <c r="AD210" i="1" s="1"/>
  <c r="AC216" i="1"/>
  <c r="AD216" i="1" s="1"/>
  <c r="S239" i="1"/>
  <c r="T239" i="1" s="1"/>
  <c r="AM159" i="1"/>
  <c r="AN159" i="1" s="1"/>
  <c r="S213" i="1"/>
  <c r="T213" i="1" s="1"/>
  <c r="L206" i="1"/>
  <c r="O206" i="1"/>
  <c r="N206" i="1"/>
  <c r="K206" i="1"/>
  <c r="M206" i="1"/>
  <c r="P206" i="1"/>
  <c r="O220" i="1"/>
  <c r="K220" i="1"/>
  <c r="AV175" i="1"/>
  <c r="AZ175" i="1"/>
  <c r="AY191" i="1"/>
  <c r="AW191" i="1"/>
  <c r="AV191" i="1"/>
  <c r="AX191" i="1"/>
  <c r="AZ191" i="1"/>
  <c r="BA191" i="1"/>
  <c r="P199" i="1"/>
  <c r="O199" i="1"/>
  <c r="M159" i="1"/>
  <c r="K159" i="1"/>
  <c r="P159" i="1"/>
  <c r="S203" i="1"/>
  <c r="T203" i="1" s="1"/>
  <c r="P197" i="1"/>
  <c r="M197" i="1"/>
  <c r="N197" i="1"/>
  <c r="L197" i="1"/>
  <c r="K197" i="1"/>
  <c r="BA212" i="1"/>
  <c r="AZ212" i="1"/>
  <c r="AW212" i="1"/>
  <c r="AV212" i="1"/>
  <c r="K200" i="1"/>
  <c r="P200" i="1"/>
  <c r="L200" i="1"/>
  <c r="N210" i="1"/>
  <c r="O210" i="1"/>
  <c r="K210" i="1"/>
  <c r="L210" i="1"/>
  <c r="M210" i="1"/>
  <c r="AW216" i="1"/>
  <c r="AZ216" i="1"/>
  <c r="AX216" i="1"/>
  <c r="O193" i="1"/>
  <c r="M193" i="1"/>
  <c r="N169" i="1"/>
  <c r="M169" i="1"/>
  <c r="L169" i="1"/>
  <c r="P169" i="1"/>
  <c r="O169" i="1"/>
  <c r="K169" i="1"/>
  <c r="P219" i="1"/>
  <c r="L219" i="1"/>
  <c r="N219" i="1"/>
  <c r="M243" i="1"/>
  <c r="P243" i="1"/>
  <c r="O243" i="1"/>
  <c r="N243" i="1"/>
  <c r="BA236" i="1"/>
  <c r="AX236" i="1"/>
  <c r="AW236" i="1"/>
  <c r="AZ236" i="1"/>
  <c r="AY236" i="1"/>
  <c r="AR259" i="1"/>
  <c r="AM213" i="1"/>
  <c r="AN213" i="1" s="1"/>
  <c r="M238" i="1"/>
  <c r="N238" i="1"/>
  <c r="P238" i="1"/>
  <c r="P194" i="1"/>
  <c r="O194" i="1"/>
  <c r="K194" i="1"/>
  <c r="M194" i="1"/>
  <c r="L194" i="1"/>
  <c r="N194" i="1"/>
  <c r="AX197" i="1"/>
  <c r="BA197" i="1"/>
  <c r="AY197" i="1"/>
  <c r="L221" i="1"/>
  <c r="P221" i="1"/>
  <c r="AV199" i="1"/>
  <c r="AX199" i="1"/>
  <c r="AZ188" i="1"/>
  <c r="BA188" i="1"/>
  <c r="BA210" i="1"/>
  <c r="AZ210" i="1"/>
  <c r="AW210" i="1"/>
  <c r="L216" i="1"/>
  <c r="K216" i="1"/>
  <c r="O216" i="1"/>
  <c r="P216" i="1"/>
  <c r="N216" i="1"/>
  <c r="AY239" i="1"/>
  <c r="AZ239" i="1"/>
  <c r="AW239" i="1"/>
  <c r="BA239" i="1"/>
  <c r="AV239" i="1"/>
  <c r="AV219" i="1"/>
  <c r="AY219" i="1"/>
  <c r="AW219" i="1"/>
  <c r="AZ219" i="1"/>
  <c r="BA219" i="1"/>
  <c r="AV243" i="1"/>
  <c r="BA243" i="1"/>
  <c r="AV193" i="1"/>
  <c r="AX193" i="1"/>
  <c r="AZ193" i="1"/>
  <c r="AY193" i="1"/>
  <c r="AW213" i="1"/>
  <c r="AY213" i="1"/>
  <c r="AX213" i="1"/>
  <c r="AZ213" i="1"/>
  <c r="BA213" i="1"/>
  <c r="AV213" i="1"/>
  <c r="AV246" i="1"/>
  <c r="AZ246" i="1"/>
  <c r="AX246" i="1"/>
  <c r="AW246" i="1"/>
  <c r="AY246" i="1"/>
  <c r="AS253" i="1"/>
  <c r="AC157" i="1"/>
  <c r="AD157" i="1" s="1"/>
  <c r="AJ157" i="1" s="1"/>
  <c r="AH212" i="1"/>
  <c r="AT232" i="1"/>
  <c r="AC192" i="1"/>
  <c r="AD192" i="1" s="1"/>
  <c r="AM239" i="1"/>
  <c r="AN239" i="1" s="1"/>
  <c r="S243" i="1"/>
  <c r="T243" i="1" s="1"/>
  <c r="AM193" i="1"/>
  <c r="AN193" i="1" s="1"/>
  <c r="AF185" i="1"/>
  <c r="AH185" i="1"/>
  <c r="AI185" i="1"/>
  <c r="AJ185" i="1"/>
  <c r="AE185" i="1"/>
  <c r="AG185" i="1"/>
  <c r="AQ234" i="1"/>
  <c r="AR234" i="1"/>
  <c r="AT234" i="1"/>
  <c r="AO234" i="1"/>
  <c r="AP234" i="1"/>
  <c r="AS234" i="1"/>
  <c r="P179" i="1"/>
  <c r="N179" i="1"/>
  <c r="K179" i="1"/>
  <c r="M179" i="1"/>
  <c r="O179" i="1"/>
  <c r="L179" i="1"/>
  <c r="M224" i="1"/>
  <c r="N224" i="1"/>
  <c r="K224" i="1"/>
  <c r="L224" i="1"/>
  <c r="O224" i="1"/>
  <c r="AY220" i="1"/>
  <c r="AV220" i="1"/>
  <c r="AZ220" i="1"/>
  <c r="AX220" i="1"/>
  <c r="BA220" i="1"/>
  <c r="AW220" i="1"/>
  <c r="K227" i="1"/>
  <c r="M227" i="1"/>
  <c r="N227" i="1"/>
  <c r="P227" i="1"/>
  <c r="L227" i="1"/>
  <c r="Z165" i="1"/>
  <c r="AC197" i="1"/>
  <c r="AD197" i="1" s="1"/>
  <c r="S201" i="1"/>
  <c r="T201" i="1" s="1"/>
  <c r="S181" i="1"/>
  <c r="T181" i="1" s="1"/>
  <c r="P217" i="1"/>
  <c r="M217" i="1"/>
  <c r="O217" i="1"/>
  <c r="L217" i="1"/>
  <c r="N217" i="1"/>
  <c r="K217" i="1"/>
  <c r="AZ201" i="1"/>
  <c r="AV201" i="1"/>
  <c r="AY201" i="1"/>
  <c r="AZ166" i="1"/>
  <c r="AV166" i="1"/>
  <c r="AX166" i="1"/>
  <c r="AY166" i="1"/>
  <c r="BA166" i="1"/>
  <c r="AW166" i="1"/>
  <c r="O241" i="1"/>
  <c r="N241" i="1"/>
  <c r="P241" i="1"/>
  <c r="K241" i="1"/>
  <c r="L241" i="1"/>
  <c r="M241" i="1"/>
  <c r="BA184" i="1"/>
  <c r="AX184" i="1"/>
  <c r="AW184" i="1"/>
  <c r="AO252" i="1"/>
  <c r="AQ260" i="1"/>
  <c r="AO259" i="1"/>
  <c r="S217" i="1"/>
  <c r="T217" i="1" s="1"/>
  <c r="S241" i="1"/>
  <c r="T241" i="1" s="1"/>
  <c r="L211" i="1"/>
  <c r="M211" i="1"/>
  <c r="N211" i="1"/>
  <c r="O211" i="1"/>
  <c r="K211" i="1"/>
  <c r="P211" i="1"/>
  <c r="M223" i="1"/>
  <c r="O223" i="1"/>
  <c r="L223" i="1"/>
  <c r="K223" i="1"/>
  <c r="N223" i="1"/>
  <c r="P223" i="1"/>
  <c r="M187" i="1"/>
  <c r="K187" i="1"/>
  <c r="L187" i="1"/>
  <c r="V234" i="1"/>
  <c r="Z234" i="1"/>
  <c r="AV198" i="1"/>
  <c r="BA198" i="1"/>
  <c r="AW198" i="1"/>
  <c r="AX163" i="1"/>
  <c r="AZ163" i="1"/>
  <c r="AY163" i="1"/>
  <c r="AC206" i="1"/>
  <c r="AD206" i="1" s="1"/>
  <c r="L190" i="1"/>
  <c r="K190" i="1"/>
  <c r="M190" i="1"/>
  <c r="N190" i="1"/>
  <c r="P190" i="1"/>
  <c r="N234" i="1"/>
  <c r="M234" i="1"/>
  <c r="O234" i="1"/>
  <c r="P234" i="1"/>
  <c r="K234" i="1"/>
  <c r="AS246" i="1"/>
  <c r="AT246" i="1"/>
  <c r="AR246" i="1"/>
  <c r="AQ246" i="1"/>
  <c r="AO246" i="1"/>
  <c r="AP246" i="1"/>
  <c r="BA241" i="1"/>
  <c r="AZ241" i="1"/>
  <c r="AY241" i="1"/>
  <c r="AX241" i="1"/>
  <c r="AV241" i="1"/>
  <c r="O231" i="1"/>
  <c r="K231" i="1"/>
  <c r="L231" i="1"/>
  <c r="N231" i="1"/>
  <c r="M231" i="1"/>
  <c r="AZ223" i="1"/>
  <c r="AW223" i="1"/>
  <c r="AY223" i="1"/>
  <c r="BA223" i="1"/>
  <c r="AC166" i="1"/>
  <c r="AD166" i="1" s="1"/>
  <c r="S184" i="1"/>
  <c r="T184" i="1" s="1"/>
  <c r="CX98" i="1"/>
  <c r="N279" i="1" s="1"/>
  <c r="BP12" i="1"/>
  <c r="CH93" i="1"/>
  <c r="X171" i="1"/>
  <c r="Z171" i="1"/>
  <c r="W171" i="1"/>
  <c r="AW164" i="1"/>
  <c r="AX164" i="1"/>
  <c r="M163" i="1"/>
  <c r="P163" i="1"/>
  <c r="K163" i="1"/>
  <c r="BA162" i="1"/>
  <c r="AX162" i="1"/>
  <c r="AY162" i="1"/>
  <c r="AV162" i="1"/>
  <c r="O162" i="1"/>
  <c r="M162" i="1"/>
  <c r="AQ162" i="1"/>
  <c r="AT162" i="1"/>
  <c r="AZ162" i="1"/>
  <c r="AS162" i="1"/>
  <c r="AH160" i="1"/>
  <c r="AE160" i="1"/>
  <c r="AG160" i="1"/>
  <c r="AJ160" i="1"/>
  <c r="S157" i="1"/>
  <c r="T157" i="1" s="1"/>
  <c r="V157" i="1" s="1"/>
  <c r="BP86" i="1"/>
  <c r="BN86" i="1"/>
  <c r="BP85" i="1"/>
  <c r="BQ88" i="1"/>
  <c r="BN87" i="1"/>
  <c r="BQ85" i="1"/>
  <c r="M283" i="1"/>
  <c r="S115" i="1"/>
  <c r="Q115" i="1"/>
  <c r="BO66" i="1"/>
  <c r="BN69" i="1"/>
  <c r="BP55" i="1"/>
  <c r="BN51" i="1"/>
  <c r="BP53" i="1"/>
  <c r="BN44" i="1"/>
  <c r="BQ44" i="1"/>
  <c r="BO44" i="1"/>
  <c r="BO55" i="1"/>
  <c r="BN55" i="1"/>
  <c r="CU106" i="1"/>
  <c r="K281" i="1" s="1"/>
  <c r="BO48" i="1"/>
  <c r="BQ47" i="1"/>
  <c r="CG98" i="1"/>
  <c r="CF93" i="1"/>
  <c r="CG93" i="1"/>
  <c r="AH228" i="1"/>
  <c r="AJ228" i="1"/>
  <c r="AI228" i="1"/>
  <c r="AF228" i="1"/>
  <c r="AG228" i="1"/>
  <c r="AE228" i="1"/>
  <c r="T115" i="1"/>
  <c r="AS257" i="1"/>
  <c r="AS252" i="1"/>
  <c r="R115" i="1"/>
  <c r="AC231" i="1"/>
  <c r="AD231" i="1" s="1"/>
  <c r="AI231" i="1" s="1"/>
  <c r="BN23" i="1"/>
  <c r="BQ23" i="1"/>
  <c r="BO23" i="1"/>
  <c r="L283" i="1"/>
  <c r="BO88" i="1"/>
  <c r="BP91" i="1"/>
  <c r="BQ91" i="1"/>
  <c r="BN91" i="1"/>
  <c r="BQ14" i="1"/>
  <c r="BO2" i="1"/>
  <c r="AH174" i="1"/>
  <c r="O167" i="1"/>
  <c r="M167" i="1"/>
  <c r="L160" i="1"/>
  <c r="N160" i="1"/>
  <c r="P160" i="1"/>
  <c r="K160" i="1"/>
  <c r="M160" i="1"/>
  <c r="O160" i="1"/>
  <c r="AZ160" i="1"/>
  <c r="AY160" i="1"/>
  <c r="AX160" i="1"/>
  <c r="AF162" i="1"/>
  <c r="Y214" i="1"/>
  <c r="V214" i="1"/>
  <c r="W214" i="1"/>
  <c r="Z214" i="1"/>
  <c r="X214" i="1"/>
  <c r="U214" i="1"/>
  <c r="AT175" i="1"/>
  <c r="AP175" i="1"/>
  <c r="X182" i="1"/>
  <c r="AR191" i="1"/>
  <c r="AO191" i="1"/>
  <c r="AT191" i="1"/>
  <c r="AP191" i="1"/>
  <c r="AS191" i="1"/>
  <c r="AQ191" i="1"/>
  <c r="AM182" i="1"/>
  <c r="AN182" i="1" s="1"/>
  <c r="AO229" i="1"/>
  <c r="AT229" i="1"/>
  <c r="AP229" i="1"/>
  <c r="AS229" i="1"/>
  <c r="AQ240" i="1"/>
  <c r="AT240" i="1"/>
  <c r="AC177" i="1"/>
  <c r="AD177" i="1" s="1"/>
  <c r="AW234" i="1"/>
  <c r="BA234" i="1"/>
  <c r="AY234" i="1"/>
  <c r="AX234" i="1"/>
  <c r="AZ234" i="1"/>
  <c r="AV234" i="1"/>
  <c r="AP161" i="1"/>
  <c r="U171" i="1"/>
  <c r="Y171" i="1"/>
  <c r="V171" i="1"/>
  <c r="AR252" i="1"/>
  <c r="U263" i="1"/>
  <c r="BQ35" i="1"/>
  <c r="BO36" i="1"/>
  <c r="AH234" i="1"/>
  <c r="AG234" i="1"/>
  <c r="AF234" i="1"/>
  <c r="AE234" i="1"/>
  <c r="AJ234" i="1"/>
  <c r="AI234" i="1"/>
  <c r="CW114" i="1"/>
  <c r="M284" i="1" s="1"/>
  <c r="BQ77" i="1"/>
  <c r="BP77" i="1"/>
  <c r="BQ76" i="1"/>
  <c r="CU110" i="1"/>
  <c r="K282" i="1" s="1"/>
  <c r="BO64" i="1"/>
  <c r="BP59" i="1"/>
  <c r="BO71" i="1"/>
  <c r="BQ71" i="1"/>
  <c r="BP69" i="1"/>
  <c r="BQ69" i="1"/>
  <c r="BP64" i="1"/>
  <c r="BQ68" i="1"/>
  <c r="BQ62" i="1"/>
  <c r="BP73" i="1"/>
  <c r="BN68" i="1"/>
  <c r="BP68" i="1"/>
  <c r="BQ67" i="1"/>
  <c r="BN67" i="1"/>
  <c r="BP67" i="1"/>
  <c r="BQ64" i="1"/>
  <c r="V262" i="1"/>
  <c r="U247" i="1"/>
  <c r="AG261" i="1"/>
  <c r="AQ257" i="1"/>
  <c r="AT252" i="1"/>
  <c r="W262" i="1"/>
  <c r="AS260" i="1"/>
  <c r="S253" i="1"/>
  <c r="T253" i="1" s="1"/>
  <c r="W253" i="1" s="1"/>
  <c r="AR241" i="1"/>
  <c r="AS241" i="1"/>
  <c r="AQ241" i="1"/>
  <c r="AO241" i="1"/>
  <c r="AT241" i="1"/>
  <c r="AP241" i="1"/>
  <c r="AQ232" i="1"/>
  <c r="V225" i="1"/>
  <c r="W225" i="1"/>
  <c r="U225" i="1"/>
  <c r="Z225" i="1"/>
  <c r="BQ48" i="1"/>
  <c r="BP54" i="1"/>
  <c r="BQ50" i="1"/>
  <c r="BO47" i="1"/>
  <c r="BP47" i="1"/>
  <c r="BQ57" i="1"/>
  <c r="BQ58" i="1"/>
  <c r="BP50" i="1"/>
  <c r="BQ41" i="1"/>
  <c r="BO50" i="1"/>
  <c r="BO62" i="1"/>
  <c r="BN73" i="1"/>
  <c r="BQ37" i="1"/>
  <c r="BQ36" i="1"/>
  <c r="BO35" i="1"/>
  <c r="BO24" i="1"/>
  <c r="AQ209" i="1"/>
  <c r="AO209" i="1"/>
  <c r="AT209" i="1"/>
  <c r="AR209" i="1"/>
  <c r="AS209" i="1"/>
  <c r="AP209" i="1"/>
  <c r="AW202" i="1"/>
  <c r="AZ202" i="1"/>
  <c r="AV202" i="1"/>
  <c r="BA202" i="1"/>
  <c r="AX202" i="1"/>
  <c r="AY202" i="1"/>
  <c r="AG181" i="1"/>
  <c r="AJ181" i="1"/>
  <c r="AI181" i="1"/>
  <c r="AF181" i="1"/>
  <c r="AH181" i="1"/>
  <c r="AE181" i="1"/>
  <c r="O184" i="1"/>
  <c r="K184" i="1"/>
  <c r="P184" i="1"/>
  <c r="M184" i="1"/>
  <c r="N184" i="1"/>
  <c r="L184" i="1"/>
  <c r="S176" i="1"/>
  <c r="T176" i="1" s="1"/>
  <c r="Y176" i="1" s="1"/>
  <c r="AV182" i="1"/>
  <c r="BA182" i="1"/>
  <c r="AZ182" i="1"/>
  <c r="AW182" i="1"/>
  <c r="AY182" i="1"/>
  <c r="AX182" i="1"/>
  <c r="BN4" i="1"/>
  <c r="BP4" i="1"/>
  <c r="BP9" i="1"/>
  <c r="BO9" i="1"/>
  <c r="BN9" i="1"/>
  <c r="BP2" i="1"/>
  <c r="M164" i="1"/>
  <c r="L164" i="1"/>
  <c r="O115" i="1"/>
  <c r="BP76" i="1"/>
  <c r="BO76" i="1"/>
  <c r="BO74" i="1"/>
  <c r="BP82" i="1"/>
  <c r="BQ82" i="1"/>
  <c r="BO85" i="1"/>
  <c r="CE98" i="1"/>
  <c r="Y245" i="1"/>
  <c r="Z245" i="1"/>
  <c r="U245" i="1"/>
  <c r="V245" i="1"/>
  <c r="X245" i="1"/>
  <c r="AQ244" i="1"/>
  <c r="AO244" i="1"/>
  <c r="AS244" i="1"/>
  <c r="AT244" i="1"/>
  <c r="AP244" i="1"/>
  <c r="AR244" i="1"/>
  <c r="AI243" i="1"/>
  <c r="AJ240" i="1"/>
  <c r="AH240" i="1"/>
  <c r="AI240" i="1"/>
  <c r="AE240" i="1"/>
  <c r="AF240" i="1"/>
  <c r="AP237" i="1"/>
  <c r="AR237" i="1"/>
  <c r="AO237" i="1"/>
  <c r="AS237" i="1"/>
  <c r="AG237" i="1"/>
  <c r="AJ237" i="1"/>
  <c r="AF237" i="1"/>
  <c r="AE237" i="1"/>
  <c r="AH237" i="1"/>
  <c r="AI237" i="1"/>
  <c r="AJ233" i="1"/>
  <c r="AH233" i="1"/>
  <c r="AG233" i="1"/>
  <c r="AF233" i="1"/>
  <c r="AQ231" i="1"/>
  <c r="AO231" i="1"/>
  <c r="AS231" i="1"/>
  <c r="AT231" i="1"/>
  <c r="AR231" i="1"/>
  <c r="AP231" i="1"/>
  <c r="L115" i="1"/>
  <c r="BN58" i="1"/>
  <c r="CW110" i="1"/>
  <c r="M282" i="1" s="1"/>
  <c r="BP58" i="1"/>
  <c r="BP57" i="1"/>
  <c r="BO57" i="1"/>
  <c r="I285" i="1"/>
  <c r="BP41" i="1"/>
  <c r="BN54" i="1"/>
  <c r="BO54" i="1"/>
  <c r="BP39" i="1"/>
  <c r="BO39" i="1"/>
  <c r="BN39" i="1"/>
  <c r="BN37" i="1"/>
  <c r="BN36" i="1"/>
  <c r="BN27" i="1"/>
  <c r="BP27" i="1"/>
  <c r="BQ27" i="1"/>
  <c r="BQ20" i="1"/>
  <c r="BO20" i="1"/>
  <c r="BP20" i="1"/>
  <c r="AO169" i="1"/>
  <c r="AP169" i="1"/>
  <c r="AQ169" i="1"/>
  <c r="AS169" i="1"/>
  <c r="AT169" i="1"/>
  <c r="AR169" i="1"/>
  <c r="AS206" i="1"/>
  <c r="AF190" i="1"/>
  <c r="AE190" i="1"/>
  <c r="AJ190" i="1"/>
  <c r="AI190" i="1"/>
  <c r="AG190" i="1"/>
  <c r="AH190" i="1"/>
  <c r="Y189" i="1"/>
  <c r="Z189" i="1"/>
  <c r="X231" i="1"/>
  <c r="V231" i="1"/>
  <c r="AE184" i="1"/>
  <c r="AH184" i="1"/>
  <c r="AS255" i="1"/>
  <c r="AI261" i="1"/>
  <c r="W263" i="1"/>
  <c r="AQ172" i="1"/>
  <c r="Y166" i="1"/>
  <c r="AH168" i="1"/>
  <c r="AQ255" i="1"/>
  <c r="AO255" i="1"/>
  <c r="AH261" i="1"/>
  <c r="AP253" i="1"/>
  <c r="AR253" i="1"/>
  <c r="AQ252" i="1"/>
  <c r="X263" i="1"/>
  <c r="AR251" i="1"/>
  <c r="AP260" i="1"/>
  <c r="AO260" i="1"/>
  <c r="CL93" i="1"/>
  <c r="CN93" i="1"/>
  <c r="AQ177" i="1"/>
  <c r="AS177" i="1"/>
  <c r="AZ204" i="1"/>
  <c r="BA204" i="1"/>
  <c r="AX204" i="1"/>
  <c r="AV204" i="1"/>
  <c r="AW204" i="1"/>
  <c r="AW179" i="1"/>
  <c r="AY179" i="1"/>
  <c r="AV179" i="1"/>
  <c r="BA179" i="1"/>
  <c r="AX179" i="1"/>
  <c r="AZ179" i="1"/>
  <c r="AE261" i="1"/>
  <c r="AT253" i="1"/>
  <c r="AH255" i="1"/>
  <c r="AS172" i="1"/>
  <c r="AR255" i="1"/>
  <c r="AF261" i="1"/>
  <c r="AO253" i="1"/>
  <c r="V263" i="1"/>
  <c r="AS251" i="1"/>
  <c r="AT260" i="1"/>
  <c r="AM165" i="1"/>
  <c r="AN165" i="1" s="1"/>
  <c r="AP165" i="1" s="1"/>
  <c r="AM170" i="1"/>
  <c r="AN170" i="1" s="1"/>
  <c r="AT170" i="1" s="1"/>
  <c r="AV190" i="1"/>
  <c r="AY190" i="1"/>
  <c r="AZ190" i="1"/>
  <c r="AX231" i="1"/>
  <c r="AZ231" i="1"/>
  <c r="BA231" i="1"/>
  <c r="AY231" i="1"/>
  <c r="AW231" i="1"/>
  <c r="AV231" i="1"/>
  <c r="AS230" i="1"/>
  <c r="AF188" i="1"/>
  <c r="AV208" i="1"/>
  <c r="BA208" i="1"/>
  <c r="AX208" i="1"/>
  <c r="AY208" i="1"/>
  <c r="AW208" i="1"/>
  <c r="AZ208" i="1"/>
  <c r="AR214" i="1"/>
  <c r="AG242" i="1"/>
  <c r="AE242" i="1"/>
  <c r="AF242" i="1"/>
  <c r="AH242" i="1"/>
  <c r="AI242" i="1"/>
  <c r="AJ242" i="1"/>
  <c r="S170" i="1"/>
  <c r="T170" i="1" s="1"/>
  <c r="Y170" i="1" s="1"/>
  <c r="CM98" i="1"/>
  <c r="AM185" i="1"/>
  <c r="AN185" i="1" s="1"/>
  <c r="AT185" i="1" s="1"/>
  <c r="AM168" i="1"/>
  <c r="AN168" i="1" s="1"/>
  <c r="AM225" i="1"/>
  <c r="AN225" i="1" s="1"/>
  <c r="BO10" i="1"/>
  <c r="BQ10" i="1"/>
  <c r="BP6" i="1"/>
  <c r="BQ5" i="1"/>
  <c r="BO3" i="1"/>
  <c r="BQ7" i="1"/>
  <c r="BP3" i="1"/>
  <c r="BO14" i="1"/>
  <c r="BO6" i="1"/>
  <c r="BO5" i="1"/>
  <c r="BN5" i="1"/>
  <c r="CF98" i="1"/>
  <c r="BO12" i="1"/>
  <c r="BN12" i="1"/>
  <c r="BP8" i="1"/>
  <c r="BN6" i="1"/>
  <c r="BQ2" i="1"/>
  <c r="BP24" i="1"/>
  <c r="BQ24" i="1"/>
  <c r="BN3" i="1"/>
  <c r="BO8" i="1"/>
  <c r="G285" i="1"/>
  <c r="AO212" i="1"/>
  <c r="AS212" i="1"/>
  <c r="CB93" i="1"/>
  <c r="N202" i="1"/>
  <c r="P202" i="1"/>
  <c r="M202" i="1"/>
  <c r="O202" i="1"/>
  <c r="K202" i="1"/>
  <c r="L202" i="1"/>
  <c r="AI203" i="1"/>
  <c r="AE203" i="1"/>
  <c r="AF203" i="1"/>
  <c r="AG203" i="1"/>
  <c r="AJ203" i="1"/>
  <c r="AH203" i="1"/>
  <c r="Z208" i="1"/>
  <c r="W208" i="1"/>
  <c r="X208" i="1"/>
  <c r="Y208" i="1"/>
  <c r="U208" i="1"/>
  <c r="V208" i="1"/>
  <c r="W178" i="1"/>
  <c r="Y178" i="1"/>
  <c r="U178" i="1"/>
  <c r="V178" i="1"/>
  <c r="X178" i="1"/>
  <c r="Z178" i="1"/>
  <c r="V188" i="1"/>
  <c r="M175" i="1"/>
  <c r="L175" i="1"/>
  <c r="N175" i="1"/>
  <c r="O175" i="1"/>
  <c r="P175" i="1"/>
  <c r="K175" i="1"/>
  <c r="K191" i="1"/>
  <c r="N191" i="1"/>
  <c r="M191" i="1"/>
  <c r="P191" i="1"/>
  <c r="L191" i="1"/>
  <c r="O191" i="1"/>
  <c r="AT180" i="1"/>
  <c r="AQ180" i="1"/>
  <c r="AO180" i="1"/>
  <c r="AS180" i="1"/>
  <c r="AP180" i="1"/>
  <c r="AR180" i="1"/>
  <c r="AX178" i="1"/>
  <c r="AV178" i="1"/>
  <c r="AY178" i="1"/>
  <c r="AW178" i="1"/>
  <c r="BA178" i="1"/>
  <c r="AZ178" i="1"/>
  <c r="N180" i="1"/>
  <c r="L180" i="1"/>
  <c r="M180" i="1"/>
  <c r="O180" i="1"/>
  <c r="K180" i="1"/>
  <c r="P180" i="1"/>
  <c r="AS189" i="1"/>
  <c r="AP189" i="1"/>
  <c r="AO189" i="1"/>
  <c r="AT189" i="1"/>
  <c r="AR189" i="1"/>
  <c r="AQ189" i="1"/>
  <c r="L188" i="1"/>
  <c r="N188" i="1"/>
  <c r="O188" i="1"/>
  <c r="K188" i="1"/>
  <c r="M188" i="1"/>
  <c r="P188" i="1"/>
  <c r="N178" i="1"/>
  <c r="O178" i="1"/>
  <c r="L178" i="1"/>
  <c r="M178" i="1"/>
  <c r="P178" i="1"/>
  <c r="K178" i="1"/>
  <c r="AZ176" i="1"/>
  <c r="AW176" i="1"/>
  <c r="BA176" i="1"/>
  <c r="AX176" i="1"/>
  <c r="AV176" i="1"/>
  <c r="AY176" i="1"/>
  <c r="AO187" i="1"/>
  <c r="Y187" i="1"/>
  <c r="Z187" i="1"/>
  <c r="X187" i="1"/>
  <c r="U187" i="1"/>
  <c r="V187" i="1"/>
  <c r="W187" i="1"/>
  <c r="V180" i="1"/>
  <c r="AY189" i="1"/>
  <c r="AW189" i="1"/>
  <c r="AZ189" i="1"/>
  <c r="AV189" i="1"/>
  <c r="AX189" i="1"/>
  <c r="BA189" i="1"/>
  <c r="AG175" i="1"/>
  <c r="AE175" i="1"/>
  <c r="AI175" i="1"/>
  <c r="AH175" i="1"/>
  <c r="AJ175" i="1"/>
  <c r="AF175" i="1"/>
  <c r="K176" i="1"/>
  <c r="M176" i="1"/>
  <c r="O176" i="1"/>
  <c r="L176" i="1"/>
  <c r="P176" i="1"/>
  <c r="N176" i="1"/>
  <c r="W177" i="1"/>
  <c r="Z177" i="1"/>
  <c r="M177" i="1"/>
  <c r="N177" i="1"/>
  <c r="O177" i="1"/>
  <c r="K177" i="1"/>
  <c r="L177" i="1"/>
  <c r="P177" i="1"/>
  <c r="AG189" i="1"/>
  <c r="AH189" i="1"/>
  <c r="AF189" i="1"/>
  <c r="AE189" i="1"/>
  <c r="AJ189" i="1"/>
  <c r="AI189" i="1"/>
  <c r="Z186" i="1"/>
  <c r="AS248" i="1"/>
  <c r="AF252" i="1"/>
  <c r="AH252" i="1"/>
  <c r="AJ252" i="1"/>
  <c r="AE252" i="1"/>
  <c r="AG252" i="1"/>
  <c r="AI252" i="1"/>
  <c r="Z261" i="1"/>
  <c r="Y247" i="1"/>
  <c r="W261" i="1"/>
  <c r="AQ259" i="1"/>
  <c r="AS259" i="1"/>
  <c r="AY252" i="1"/>
  <c r="AO257" i="1"/>
  <c r="AT257" i="1"/>
  <c r="AZ256" i="1"/>
  <c r="U261" i="1"/>
  <c r="X247" i="1"/>
  <c r="AR257" i="1"/>
  <c r="U262" i="1"/>
  <c r="V247" i="1"/>
  <c r="AX256" i="1"/>
  <c r="AY256" i="1"/>
  <c r="W247" i="1"/>
  <c r="AI247" i="1"/>
  <c r="X262" i="1"/>
  <c r="V261" i="1"/>
  <c r="AP259" i="1"/>
  <c r="BZ93" i="1"/>
  <c r="AJ247" i="1"/>
  <c r="M93" i="1"/>
  <c r="N93" i="1"/>
  <c r="O93" i="1"/>
  <c r="CK98" i="1"/>
  <c r="AR174" i="1"/>
  <c r="AS174" i="1"/>
  <c r="AP174" i="1"/>
  <c r="AQ174" i="1"/>
  <c r="AO174" i="1"/>
  <c r="AT174" i="1"/>
  <c r="AP160" i="1"/>
  <c r="AR160" i="1"/>
  <c r="AT160" i="1"/>
  <c r="AO160" i="1"/>
  <c r="AQ160" i="1"/>
  <c r="AO172" i="1"/>
  <c r="AO161" i="1"/>
  <c r="W165" i="1"/>
  <c r="BQ8" i="1"/>
  <c r="AR161" i="1"/>
  <c r="V165" i="1"/>
  <c r="U167" i="1"/>
  <c r="L93" i="1"/>
  <c r="CE93" i="1"/>
  <c r="CM93" i="1"/>
  <c r="AV174" i="1"/>
  <c r="BA174" i="1"/>
  <c r="AZ174" i="1"/>
  <c r="AW174" i="1"/>
  <c r="AY174" i="1"/>
  <c r="AX174" i="1"/>
  <c r="BA171" i="1"/>
  <c r="AV171" i="1"/>
  <c r="AW171" i="1"/>
  <c r="AY171" i="1"/>
  <c r="AX171" i="1"/>
  <c r="AZ171" i="1"/>
  <c r="CL98" i="1"/>
  <c r="CK93" i="1"/>
  <c r="CH98" i="1"/>
  <c r="O174" i="1"/>
  <c r="K174" i="1"/>
  <c r="L174" i="1"/>
  <c r="M174" i="1"/>
  <c r="P174" i="1"/>
  <c r="N174" i="1"/>
  <c r="CN98" i="1"/>
  <c r="AI159" i="1"/>
  <c r="AE159" i="1"/>
  <c r="AJ159" i="1"/>
  <c r="AG159" i="1"/>
  <c r="AH159" i="1"/>
  <c r="AC172" i="1"/>
  <c r="AD172" i="1" s="1"/>
  <c r="AH170" i="1"/>
  <c r="AJ170" i="1"/>
  <c r="AG170" i="1"/>
  <c r="AF170" i="1"/>
  <c r="AI170" i="1"/>
  <c r="AE170" i="1"/>
  <c r="AS157" i="1"/>
  <c r="AT157" i="1"/>
  <c r="AQ157" i="1"/>
  <c r="AP157" i="1"/>
  <c r="AO157" i="1"/>
  <c r="AR157" i="1"/>
  <c r="AQ164" i="1"/>
  <c r="AR164" i="1"/>
  <c r="AT164" i="1"/>
  <c r="AO164" i="1"/>
  <c r="O157" i="1"/>
  <c r="K157" i="1"/>
  <c r="L157" i="1"/>
  <c r="M157" i="1"/>
  <c r="N157" i="1"/>
  <c r="P157" i="1"/>
  <c r="M172" i="1"/>
  <c r="K172" i="1"/>
  <c r="L172" i="1"/>
  <c r="N172" i="1"/>
  <c r="P172" i="1"/>
  <c r="O172" i="1"/>
  <c r="AX165" i="1"/>
  <c r="AZ165" i="1"/>
  <c r="AV165" i="1"/>
  <c r="AY165" i="1"/>
  <c r="BA165" i="1"/>
  <c r="AW165" i="1"/>
  <c r="AX170" i="1"/>
  <c r="AY170" i="1"/>
  <c r="AW170" i="1"/>
  <c r="BA170" i="1"/>
  <c r="AV170" i="1"/>
  <c r="AZ170" i="1"/>
  <c r="AW157" i="1"/>
  <c r="AV157" i="1"/>
  <c r="AZ157" i="1"/>
  <c r="BA157" i="1"/>
  <c r="AX157" i="1"/>
  <c r="AY157" i="1"/>
  <c r="AT161" i="1"/>
  <c r="AQ161" i="1"/>
  <c r="AP164" i="1"/>
  <c r="CA93" i="1"/>
  <c r="CA98" i="1"/>
  <c r="BZ98" i="1"/>
  <c r="BY93" i="1"/>
  <c r="AV172" i="1"/>
  <c r="AX172" i="1"/>
  <c r="AY172" i="1"/>
  <c r="BA172" i="1"/>
  <c r="AZ172" i="1"/>
  <c r="AW172" i="1"/>
  <c r="M165" i="1"/>
  <c r="N165" i="1"/>
  <c r="O165" i="1"/>
  <c r="L165" i="1"/>
  <c r="P165" i="1"/>
  <c r="K165" i="1"/>
  <c r="AR167" i="1"/>
  <c r="AQ167" i="1"/>
  <c r="AO167" i="1"/>
  <c r="AP167" i="1"/>
  <c r="AT167" i="1"/>
  <c r="AS167" i="1"/>
  <c r="BY98" i="1"/>
  <c r="CB98" i="1"/>
  <c r="Z260" i="1"/>
  <c r="Y260" i="1"/>
  <c r="X260" i="1"/>
  <c r="W260" i="1"/>
  <c r="V260" i="1"/>
  <c r="U260" i="1"/>
  <c r="AF247" i="1"/>
  <c r="AP251" i="1"/>
  <c r="AC248" i="1"/>
  <c r="AD248" i="1" s="1"/>
  <c r="AG250" i="1"/>
  <c r="AI250" i="1"/>
  <c r="AJ250" i="1"/>
  <c r="AF250" i="1"/>
  <c r="AE250" i="1"/>
  <c r="AH250" i="1"/>
  <c r="AG256" i="1"/>
  <c r="AH256" i="1"/>
  <c r="AI256" i="1"/>
  <c r="AE256" i="1"/>
  <c r="AF256" i="1"/>
  <c r="AJ256" i="1"/>
  <c r="AT264" i="1"/>
  <c r="AS264" i="1"/>
  <c r="AQ264" i="1"/>
  <c r="AO264" i="1"/>
  <c r="AP264" i="1"/>
  <c r="AR264" i="1"/>
  <c r="AS258" i="1"/>
  <c r="AP258" i="1"/>
  <c r="AR258" i="1"/>
  <c r="AT258" i="1"/>
  <c r="AQ258" i="1"/>
  <c r="AO258" i="1"/>
  <c r="AH257" i="1"/>
  <c r="AI257" i="1"/>
  <c r="AF257" i="1"/>
  <c r="AJ257" i="1"/>
  <c r="AG257" i="1"/>
  <c r="AE257" i="1"/>
  <c r="P250" i="1"/>
  <c r="K250" i="1"/>
  <c r="N250" i="1"/>
  <c r="M250" i="1"/>
  <c r="L250" i="1"/>
  <c r="O250" i="1"/>
  <c r="AG247" i="1"/>
  <c r="AT251" i="1"/>
  <c r="AQ251" i="1"/>
  <c r="AI255" i="1"/>
  <c r="S257" i="1"/>
  <c r="T257" i="1" s="1"/>
  <c r="S258" i="1"/>
  <c r="T258" i="1" s="1"/>
  <c r="AC258" i="1"/>
  <c r="AD258" i="1" s="1"/>
  <c r="S248" i="1"/>
  <c r="T248" i="1" s="1"/>
  <c r="AX257" i="1"/>
  <c r="AY257" i="1"/>
  <c r="AZ257" i="1"/>
  <c r="AV257" i="1"/>
  <c r="AW257" i="1"/>
  <c r="BA257" i="1"/>
  <c r="L256" i="1"/>
  <c r="M256" i="1"/>
  <c r="N256" i="1"/>
  <c r="K256" i="1"/>
  <c r="O256" i="1"/>
  <c r="P256" i="1"/>
  <c r="AW258" i="1"/>
  <c r="BA258" i="1"/>
  <c r="AY258" i="1"/>
  <c r="AX258" i="1"/>
  <c r="AV258" i="1"/>
  <c r="AZ258" i="1"/>
  <c r="AG255" i="1"/>
  <c r="AJ255" i="1"/>
  <c r="S256" i="1"/>
  <c r="T256" i="1" s="1"/>
  <c r="AX252" i="1"/>
  <c r="AV252" i="1"/>
  <c r="AW252" i="1"/>
  <c r="BA252" i="1"/>
  <c r="AE255" i="1"/>
  <c r="S250" i="1"/>
  <c r="T250" i="1" s="1"/>
  <c r="L247" i="1"/>
  <c r="K247" i="1"/>
  <c r="O247" i="1"/>
  <c r="J265" i="1"/>
  <c r="P247" i="1"/>
  <c r="M247" i="1"/>
  <c r="N247" i="1"/>
  <c r="AM256" i="1"/>
  <c r="AN256" i="1" s="1"/>
  <c r="AU265" i="1"/>
  <c r="Z262" i="1"/>
  <c r="AE169" i="1"/>
  <c r="AF169" i="1"/>
  <c r="AJ169" i="1"/>
  <c r="AG169" i="1"/>
  <c r="AI169" i="1" l="1"/>
  <c r="AQ248" i="1"/>
  <c r="AS187" i="1"/>
  <c r="AO214" i="1"/>
  <c r="AS214" i="1"/>
  <c r="AP230" i="1"/>
  <c r="X166" i="1"/>
  <c r="W166" i="1"/>
  <c r="AF262" i="1"/>
  <c r="Z166" i="1"/>
  <c r="AR175" i="1"/>
  <c r="AQ175" i="1"/>
  <c r="AH262" i="1"/>
  <c r="AF245" i="1"/>
  <c r="AP226" i="1"/>
  <c r="AH259" i="1"/>
  <c r="AH205" i="1"/>
  <c r="AG259" i="1"/>
  <c r="AP207" i="1"/>
  <c r="AG180" i="1"/>
  <c r="AO248" i="1"/>
  <c r="AP248" i="1"/>
  <c r="AP214" i="1"/>
  <c r="AQ214" i="1"/>
  <c r="AT230" i="1"/>
  <c r="AO230" i="1"/>
  <c r="AG262" i="1"/>
  <c r="AI262" i="1"/>
  <c r="AS198" i="1"/>
  <c r="AS175" i="1"/>
  <c r="V166" i="1"/>
  <c r="AJ245" i="1"/>
  <c r="AI180" i="1"/>
  <c r="AO226" i="1"/>
  <c r="AR226" i="1"/>
  <c r="AJ259" i="1"/>
  <c r="AT221" i="1"/>
  <c r="AI205" i="1"/>
  <c r="AR248" i="1"/>
  <c r="AQ230" i="1"/>
  <c r="AE243" i="1"/>
  <c r="AE230" i="1"/>
  <c r="AJ262" i="1"/>
  <c r="AI245" i="1"/>
  <c r="AH180" i="1"/>
  <c r="AI259" i="1"/>
  <c r="AF180" i="1"/>
  <c r="AS226" i="1"/>
  <c r="Z235" i="1"/>
  <c r="X209" i="1"/>
  <c r="V209" i="1"/>
  <c r="X255" i="1"/>
  <c r="AO254" i="1"/>
  <c r="X252" i="1"/>
  <c r="W186" i="1"/>
  <c r="X186" i="1"/>
  <c r="Y177" i="1"/>
  <c r="AP212" i="1"/>
  <c r="AQ212" i="1"/>
  <c r="AE188" i="1"/>
  <c r="AH217" i="1"/>
  <c r="W232" i="1"/>
  <c r="V232" i="1"/>
  <c r="Z182" i="1"/>
  <c r="AJ162" i="1"/>
  <c r="U232" i="1"/>
  <c r="AI227" i="1"/>
  <c r="AP262" i="1"/>
  <c r="AT262" i="1"/>
  <c r="AH263" i="1"/>
  <c r="AI263" i="1"/>
  <c r="X249" i="1"/>
  <c r="V249" i="1"/>
  <c r="Z249" i="1"/>
  <c r="Y249" i="1"/>
  <c r="U249" i="1"/>
  <c r="W249" i="1"/>
  <c r="W252" i="1"/>
  <c r="U186" i="1"/>
  <c r="Y186" i="1"/>
  <c r="U177" i="1"/>
  <c r="AR212" i="1"/>
  <c r="AI188" i="1"/>
  <c r="Y232" i="1"/>
  <c r="X232" i="1"/>
  <c r="W182" i="1"/>
  <c r="U182" i="1"/>
  <c r="AG162" i="1"/>
  <c r="U238" i="1"/>
  <c r="X226" i="1"/>
  <c r="AH222" i="1"/>
  <c r="Y226" i="1"/>
  <c r="AR210" i="1"/>
  <c r="W226" i="1"/>
  <c r="AF227" i="1"/>
  <c r="AH188" i="1"/>
  <c r="AO262" i="1"/>
  <c r="AJ263" i="1"/>
  <c r="X177" i="1"/>
  <c r="AJ188" i="1"/>
  <c r="Y182" i="1"/>
  <c r="AE162" i="1"/>
  <c r="Y238" i="1"/>
  <c r="X233" i="1"/>
  <c r="AO210" i="1"/>
  <c r="AS210" i="1"/>
  <c r="AJ222" i="1"/>
  <c r="AJ218" i="1"/>
  <c r="Z223" i="1"/>
  <c r="U219" i="1"/>
  <c r="X219" i="1"/>
  <c r="AR219" i="1"/>
  <c r="AG217" i="1"/>
  <c r="W223" i="1"/>
  <c r="AI218" i="1"/>
  <c r="V226" i="1"/>
  <c r="Y223" i="1"/>
  <c r="Y219" i="1"/>
  <c r="W219" i="1"/>
  <c r="AF218" i="1"/>
  <c r="AI217" i="1"/>
  <c r="AE214" i="1"/>
  <c r="AF217" i="1"/>
  <c r="AJ217" i="1"/>
  <c r="X223" i="1"/>
  <c r="AH219" i="1"/>
  <c r="Z226" i="1"/>
  <c r="AE218" i="1"/>
  <c r="V223" i="1"/>
  <c r="AG208" i="1"/>
  <c r="AP208" i="1"/>
  <c r="AJ194" i="1"/>
  <c r="AH194" i="1"/>
  <c r="X180" i="1"/>
  <c r="AG174" i="1"/>
  <c r="X163" i="1"/>
  <c r="Y163" i="1"/>
  <c r="W163" i="1"/>
  <c r="U163" i="1"/>
  <c r="AH162" i="1"/>
  <c r="U161" i="1"/>
  <c r="Z163" i="1"/>
  <c r="AE227" i="1"/>
  <c r="AP221" i="1"/>
  <c r="AJ227" i="1"/>
  <c r="V264" i="1"/>
  <c r="U264" i="1"/>
  <c r="W264" i="1"/>
  <c r="Y264" i="1"/>
  <c r="X264" i="1"/>
  <c r="AS262" i="1"/>
  <c r="AQ262" i="1"/>
  <c r="U252" i="1"/>
  <c r="V252" i="1"/>
  <c r="Z252" i="1"/>
  <c r="AR250" i="1"/>
  <c r="AT250" i="1"/>
  <c r="AO250" i="1"/>
  <c r="AQ250" i="1"/>
  <c r="AS250" i="1"/>
  <c r="AO245" i="1"/>
  <c r="AJ243" i="1"/>
  <c r="AF243" i="1"/>
  <c r="AH243" i="1"/>
  <c r="V235" i="1"/>
  <c r="X235" i="1"/>
  <c r="Y235" i="1"/>
  <c r="W235" i="1"/>
  <c r="W205" i="1"/>
  <c r="Y205" i="1"/>
  <c r="V205" i="1"/>
  <c r="AG204" i="1"/>
  <c r="Z205" i="1"/>
  <c r="AF199" i="1"/>
  <c r="AI204" i="1"/>
  <c r="AF204" i="1"/>
  <c r="AH221" i="1"/>
  <c r="AE168" i="1"/>
  <c r="AP227" i="1"/>
  <c r="AH213" i="1"/>
  <c r="AH204" i="1"/>
  <c r="AE221" i="1"/>
  <c r="AQ235" i="1"/>
  <c r="AR221" i="1"/>
  <c r="AH230" i="1"/>
  <c r="AS236" i="1"/>
  <c r="AT236" i="1"/>
  <c r="AJ230" i="1"/>
  <c r="AJ161" i="1"/>
  <c r="Y215" i="1"/>
  <c r="AO163" i="1"/>
  <c r="U198" i="1"/>
  <c r="AI161" i="1"/>
  <c r="AG161" i="1"/>
  <c r="AI194" i="1"/>
  <c r="V174" i="1"/>
  <c r="U175" i="1"/>
  <c r="AG194" i="1"/>
  <c r="AF230" i="1"/>
  <c r="Y162" i="1"/>
  <c r="AH191" i="1"/>
  <c r="AG230" i="1"/>
  <c r="Z215" i="1"/>
  <c r="AR263" i="1"/>
  <c r="AF161" i="1"/>
  <c r="AQ263" i="1"/>
  <c r="V198" i="1"/>
  <c r="AH161" i="1"/>
  <c r="Z202" i="1"/>
  <c r="AS263" i="1"/>
  <c r="X215" i="1"/>
  <c r="AJ229" i="1"/>
  <c r="AF157" i="1"/>
  <c r="X191" i="1"/>
  <c r="AJ176" i="1"/>
  <c r="AR208" i="1"/>
  <c r="AF194" i="1"/>
  <c r="W162" i="1"/>
  <c r="AE158" i="1"/>
  <c r="V215" i="1"/>
  <c r="X198" i="1"/>
  <c r="Y174" i="1"/>
  <c r="AF205" i="1"/>
  <c r="AG205" i="1"/>
  <c r="X212" i="1"/>
  <c r="Z212" i="1"/>
  <c r="AH176" i="1"/>
  <c r="Z255" i="1"/>
  <c r="U255" i="1"/>
  <c r="Z162" i="1"/>
  <c r="U162" i="1"/>
  <c r="AO227" i="1"/>
  <c r="AF182" i="1"/>
  <c r="AI158" i="1"/>
  <c r="W242" i="1"/>
  <c r="AR245" i="1"/>
  <c r="AS207" i="1"/>
  <c r="Z242" i="1"/>
  <c r="AP245" i="1"/>
  <c r="W173" i="1"/>
  <c r="AP263" i="1"/>
  <c r="AT263" i="1"/>
  <c r="U174" i="1"/>
  <c r="AG229" i="1"/>
  <c r="AF176" i="1"/>
  <c r="Z206" i="1"/>
  <c r="Y255" i="1"/>
  <c r="AG235" i="1"/>
  <c r="X162" i="1"/>
  <c r="AT227" i="1"/>
  <c r="AE207" i="1"/>
  <c r="AF158" i="1"/>
  <c r="AG158" i="1"/>
  <c r="AS245" i="1"/>
  <c r="AQ245" i="1"/>
  <c r="W174" i="1"/>
  <c r="V259" i="1"/>
  <c r="W255" i="1"/>
  <c r="Z174" i="1"/>
  <c r="AJ187" i="1"/>
  <c r="AE186" i="1"/>
  <c r="V206" i="1"/>
  <c r="AQ227" i="1"/>
  <c r="AJ158" i="1"/>
  <c r="Y242" i="1"/>
  <c r="X242" i="1"/>
  <c r="AT188" i="1"/>
  <c r="U169" i="1"/>
  <c r="W161" i="1"/>
  <c r="Z169" i="1"/>
  <c r="W159" i="1"/>
  <c r="Y164" i="1"/>
  <c r="V169" i="1"/>
  <c r="Z161" i="1"/>
  <c r="V161" i="1"/>
  <c r="Z159" i="1"/>
  <c r="AG173" i="1"/>
  <c r="U173" i="1"/>
  <c r="Y161" i="1"/>
  <c r="Z191" i="1"/>
  <c r="AS208" i="1"/>
  <c r="AT208" i="1"/>
  <c r="Z164" i="1"/>
  <c r="U164" i="1"/>
  <c r="Z230" i="1"/>
  <c r="AP198" i="1"/>
  <c r="W233" i="1"/>
  <c r="AR163" i="1"/>
  <c r="Y233" i="1"/>
  <c r="Y240" i="1"/>
  <c r="AT238" i="1"/>
  <c r="AR238" i="1"/>
  <c r="AE171" i="1"/>
  <c r="AJ171" i="1"/>
  <c r="AE254" i="1"/>
  <c r="AJ165" i="1"/>
  <c r="W191" i="1"/>
  <c r="V191" i="1"/>
  <c r="AQ208" i="1"/>
  <c r="V164" i="1"/>
  <c r="W164" i="1"/>
  <c r="W230" i="1"/>
  <c r="AR198" i="1"/>
  <c r="AO198" i="1"/>
  <c r="AQ223" i="1"/>
  <c r="U233" i="1"/>
  <c r="AQ221" i="1"/>
  <c r="Y168" i="1"/>
  <c r="V240" i="1"/>
  <c r="W240" i="1"/>
  <c r="U240" i="1"/>
  <c r="AP238" i="1"/>
  <c r="AR186" i="1"/>
  <c r="AF254" i="1"/>
  <c r="Y191" i="1"/>
  <c r="AH178" i="1"/>
  <c r="AQ198" i="1"/>
  <c r="AP223" i="1"/>
  <c r="AR173" i="1"/>
  <c r="AT217" i="1"/>
  <c r="AO221" i="1"/>
  <c r="Z240" i="1"/>
  <c r="AT235" i="1"/>
  <c r="W231" i="1"/>
  <c r="U231" i="1"/>
  <c r="Y231" i="1"/>
  <c r="AH229" i="1"/>
  <c r="AI229" i="1"/>
  <c r="AF229" i="1"/>
  <c r="AE224" i="1"/>
  <c r="AI224" i="1"/>
  <c r="AH224" i="1"/>
  <c r="AG224" i="1"/>
  <c r="AJ224" i="1"/>
  <c r="AF224" i="1"/>
  <c r="U259" i="1"/>
  <c r="AJ254" i="1"/>
  <c r="X170" i="1"/>
  <c r="AI157" i="1"/>
  <c r="AG157" i="1"/>
  <c r="V167" i="1"/>
  <c r="AR171" i="1"/>
  <c r="AJ168" i="1"/>
  <c r="AH186" i="1"/>
  <c r="Z167" i="1"/>
  <c r="W206" i="1"/>
  <c r="Y167" i="1"/>
  <c r="AR206" i="1"/>
  <c r="AO219" i="1"/>
  <c r="V230" i="1"/>
  <c r="X230" i="1"/>
  <c r="X167" i="1"/>
  <c r="AR223" i="1"/>
  <c r="AO223" i="1"/>
  <c r="W238" i="1"/>
  <c r="AQ173" i="1"/>
  <c r="AT173" i="1"/>
  <c r="AG221" i="1"/>
  <c r="AI213" i="1"/>
  <c r="AT207" i="1"/>
  <c r="AS235" i="1"/>
  <c r="AT195" i="1"/>
  <c r="V168" i="1"/>
  <c r="AG199" i="1"/>
  <c r="AJ199" i="1"/>
  <c r="AP163" i="1"/>
  <c r="AS238" i="1"/>
  <c r="AQ238" i="1"/>
  <c r="AG254" i="1"/>
  <c r="AE157" i="1"/>
  <c r="AF168" i="1"/>
  <c r="AF186" i="1"/>
  <c r="U188" i="1"/>
  <c r="X206" i="1"/>
  <c r="AQ206" i="1"/>
  <c r="AO206" i="1"/>
  <c r="AJ215" i="1"/>
  <c r="AQ219" i="1"/>
  <c r="Y259" i="1"/>
  <c r="U230" i="1"/>
  <c r="AT223" i="1"/>
  <c r="Z238" i="1"/>
  <c r="AG213" i="1"/>
  <c r="AP173" i="1"/>
  <c r="AE213" i="1"/>
  <c r="AR195" i="1"/>
  <c r="AI221" i="1"/>
  <c r="AR207" i="1"/>
  <c r="AJ213" i="1"/>
  <c r="AQ195" i="1"/>
  <c r="AS195" i="1"/>
  <c r="AH199" i="1"/>
  <c r="Z259" i="1"/>
  <c r="AI254" i="1"/>
  <c r="X259" i="1"/>
  <c r="AH157" i="1"/>
  <c r="Z188" i="1"/>
  <c r="Y206" i="1"/>
  <c r="AP206" i="1"/>
  <c r="AT219" i="1"/>
  <c r="V238" i="1"/>
  <c r="AI168" i="1"/>
  <c r="AF221" i="1"/>
  <c r="AS163" i="1"/>
  <c r="AQ163" i="1"/>
  <c r="AO207" i="1"/>
  <c r="AI199" i="1"/>
  <c r="U227" i="1"/>
  <c r="V227" i="1"/>
  <c r="AH215" i="1"/>
  <c r="AE215" i="1"/>
  <c r="AG215" i="1"/>
  <c r="AI215" i="1"/>
  <c r="AI208" i="1"/>
  <c r="AF208" i="1"/>
  <c r="AH208" i="1"/>
  <c r="V207" i="1"/>
  <c r="X202" i="1"/>
  <c r="W197" i="1"/>
  <c r="X197" i="1"/>
  <c r="AP188" i="1"/>
  <c r="AE187" i="1"/>
  <c r="AI187" i="1"/>
  <c r="AG187" i="1"/>
  <c r="AH187" i="1"/>
  <c r="AT186" i="1"/>
  <c r="AO186" i="1"/>
  <c r="AP186" i="1"/>
  <c r="AQ186" i="1"/>
  <c r="AR178" i="1"/>
  <c r="X175" i="1"/>
  <c r="W175" i="1"/>
  <c r="V175" i="1"/>
  <c r="Z175" i="1"/>
  <c r="AR211" i="1"/>
  <c r="AE260" i="1"/>
  <c r="AG260" i="1"/>
  <c r="AI260" i="1"/>
  <c r="AH260" i="1"/>
  <c r="AJ260" i="1"/>
  <c r="AF260" i="1"/>
  <c r="AG165" i="1"/>
  <c r="Y180" i="1"/>
  <c r="AQ187" i="1"/>
  <c r="AJ214" i="1"/>
  <c r="AJ235" i="1"/>
  <c r="AS211" i="1"/>
  <c r="AJ191" i="1"/>
  <c r="Z207" i="1"/>
  <c r="AE219" i="1"/>
  <c r="Y202" i="1"/>
  <c r="AH235" i="1"/>
  <c r="AI165" i="1"/>
  <c r="AE165" i="1"/>
  <c r="U159" i="1"/>
  <c r="V159" i="1"/>
  <c r="Y253" i="1"/>
  <c r="Z180" i="1"/>
  <c r="AR187" i="1"/>
  <c r="AP185" i="1"/>
  <c r="AI186" i="1"/>
  <c r="AJ186" i="1"/>
  <c r="AE176" i="1"/>
  <c r="W188" i="1"/>
  <c r="X188" i="1"/>
  <c r="AG178" i="1"/>
  <c r="AE178" i="1"/>
  <c r="AG191" i="1"/>
  <c r="AH214" i="1"/>
  <c r="AF214" i="1"/>
  <c r="AE235" i="1"/>
  <c r="AS188" i="1"/>
  <c r="AR188" i="1"/>
  <c r="X234" i="1"/>
  <c r="W169" i="1"/>
  <c r="AF207" i="1"/>
  <c r="AI207" i="1"/>
  <c r="AE182" i="1"/>
  <c r="AH182" i="1"/>
  <c r="U192" i="1"/>
  <c r="AF222" i="1"/>
  <c r="AI219" i="1"/>
  <c r="AO211" i="1"/>
  <c r="AE191" i="1"/>
  <c r="X227" i="1"/>
  <c r="Y169" i="1"/>
  <c r="U216" i="1"/>
  <c r="AO235" i="1"/>
  <c r="U207" i="1"/>
  <c r="X207" i="1"/>
  <c r="AP217" i="1"/>
  <c r="Z168" i="1"/>
  <c r="U202" i="1"/>
  <c r="AF235" i="1"/>
  <c r="Z190" i="1"/>
  <c r="V190" i="1"/>
  <c r="W180" i="1"/>
  <c r="AT187" i="1"/>
  <c r="AQ185" i="1"/>
  <c r="AJ178" i="1"/>
  <c r="AF178" i="1"/>
  <c r="AF191" i="1"/>
  <c r="AG214" i="1"/>
  <c r="Z173" i="1"/>
  <c r="AJ207" i="1"/>
  <c r="AG207" i="1"/>
  <c r="AI182" i="1"/>
  <c r="AJ182" i="1"/>
  <c r="AG222" i="1"/>
  <c r="AQ217" i="1"/>
  <c r="X168" i="1"/>
  <c r="X190" i="1"/>
  <c r="AI222" i="1"/>
  <c r="U190" i="1"/>
  <c r="AF165" i="1"/>
  <c r="X159" i="1"/>
  <c r="X173" i="1"/>
  <c r="U253" i="1"/>
  <c r="Z176" i="1"/>
  <c r="AG176" i="1"/>
  <c r="X253" i="1"/>
  <c r="V173" i="1"/>
  <c r="AQ188" i="1"/>
  <c r="AJ219" i="1"/>
  <c r="AP211" i="1"/>
  <c r="AF219" i="1"/>
  <c r="AQ211" i="1"/>
  <c r="Y207" i="1"/>
  <c r="AR217" i="1"/>
  <c r="W168" i="1"/>
  <c r="Y190" i="1"/>
  <c r="W202" i="1"/>
  <c r="AE251" i="1"/>
  <c r="AG251" i="1"/>
  <c r="AH251" i="1"/>
  <c r="AI251" i="1"/>
  <c r="AF251" i="1"/>
  <c r="AJ251" i="1"/>
  <c r="AT190" i="1"/>
  <c r="AR190" i="1"/>
  <c r="AO190" i="1"/>
  <c r="AS190" i="1"/>
  <c r="AP190" i="1"/>
  <c r="AQ190" i="1"/>
  <c r="AS171" i="1"/>
  <c r="AO171" i="1"/>
  <c r="AJ231" i="1"/>
  <c r="AS227" i="1"/>
  <c r="V197" i="1"/>
  <c r="AS219" i="1"/>
  <c r="AG231" i="1"/>
  <c r="AQ210" i="1"/>
  <c r="AE220" i="1"/>
  <c r="AH220" i="1"/>
  <c r="AI220" i="1"/>
  <c r="AF220" i="1"/>
  <c r="AJ220" i="1"/>
  <c r="AG220" i="1"/>
  <c r="AP199" i="1"/>
  <c r="AQ199" i="1"/>
  <c r="AR199" i="1"/>
  <c r="AO199" i="1"/>
  <c r="AS199" i="1"/>
  <c r="AT199" i="1"/>
  <c r="Y227" i="1"/>
  <c r="W227" i="1"/>
  <c r="AE173" i="1"/>
  <c r="AJ173" i="1"/>
  <c r="AF173" i="1"/>
  <c r="AI173" i="1"/>
  <c r="X200" i="1"/>
  <c r="U200" i="1"/>
  <c r="Z200" i="1"/>
  <c r="Y200" i="1"/>
  <c r="W200" i="1"/>
  <c r="V200" i="1"/>
  <c r="AH231" i="1"/>
  <c r="AJ211" i="1"/>
  <c r="AF211" i="1"/>
  <c r="AG211" i="1"/>
  <c r="AH211" i="1"/>
  <c r="AE211" i="1"/>
  <c r="AI211" i="1"/>
  <c r="U176" i="1"/>
  <c r="V170" i="1"/>
  <c r="X176" i="1"/>
  <c r="Z197" i="1"/>
  <c r="AP235" i="1"/>
  <c r="U234" i="1"/>
  <c r="W234" i="1"/>
  <c r="AI164" i="1"/>
  <c r="AG164" i="1"/>
  <c r="AE164" i="1"/>
  <c r="AH164" i="1"/>
  <c r="AJ164" i="1"/>
  <c r="AF164" i="1"/>
  <c r="AP170" i="1"/>
  <c r="V176" i="1"/>
  <c r="Z157" i="1"/>
  <c r="AT178" i="1"/>
  <c r="AQ178" i="1"/>
  <c r="AP178" i="1"/>
  <c r="AO178" i="1"/>
  <c r="X204" i="1"/>
  <c r="W204" i="1"/>
  <c r="Z204" i="1"/>
  <c r="Y204" i="1"/>
  <c r="U204" i="1"/>
  <c r="V204" i="1"/>
  <c r="AG241" i="1"/>
  <c r="AE241" i="1"/>
  <c r="AF241" i="1"/>
  <c r="AJ241" i="1"/>
  <c r="AH241" i="1"/>
  <c r="AI241" i="1"/>
  <c r="AH236" i="1"/>
  <c r="AI236" i="1"/>
  <c r="AE236" i="1"/>
  <c r="AG236" i="1"/>
  <c r="AJ236" i="1"/>
  <c r="W236" i="1"/>
  <c r="U236" i="1"/>
  <c r="V236" i="1"/>
  <c r="X236" i="1"/>
  <c r="Z236" i="1"/>
  <c r="Y236" i="1"/>
  <c r="AD265" i="1"/>
  <c r="Y211" i="1"/>
  <c r="X211" i="1"/>
  <c r="V211" i="1"/>
  <c r="Z211" i="1"/>
  <c r="W211" i="1"/>
  <c r="U211" i="1"/>
  <c r="AO179" i="1"/>
  <c r="AR179" i="1"/>
  <c r="AT179" i="1"/>
  <c r="AP179" i="1"/>
  <c r="AS179" i="1"/>
  <c r="AQ179" i="1"/>
  <c r="W176" i="1"/>
  <c r="U197" i="1"/>
  <c r="AH195" i="1"/>
  <c r="AG195" i="1"/>
  <c r="AF195" i="1"/>
  <c r="AE195" i="1"/>
  <c r="AI195" i="1"/>
  <c r="AJ195" i="1"/>
  <c r="Z246" i="1"/>
  <c r="Y246" i="1"/>
  <c r="V246" i="1"/>
  <c r="U246" i="1"/>
  <c r="X246" i="1"/>
  <c r="W246" i="1"/>
  <c r="AT165" i="1"/>
  <c r="AR224" i="1"/>
  <c r="AQ224" i="1"/>
  <c r="AP224" i="1"/>
  <c r="AO224" i="1"/>
  <c r="AT224" i="1"/>
  <c r="AS224" i="1"/>
  <c r="U199" i="1"/>
  <c r="Y199" i="1"/>
  <c r="W199" i="1"/>
  <c r="X199" i="1"/>
  <c r="Z199" i="1"/>
  <c r="V199" i="1"/>
  <c r="Y193" i="1"/>
  <c r="U193" i="1"/>
  <c r="X193" i="1"/>
  <c r="W193" i="1"/>
  <c r="V193" i="1"/>
  <c r="Z193" i="1"/>
  <c r="AR216" i="1"/>
  <c r="AS216" i="1"/>
  <c r="AT216" i="1"/>
  <c r="AO216" i="1"/>
  <c r="AP216" i="1"/>
  <c r="AQ216" i="1"/>
  <c r="AH225" i="1"/>
  <c r="AE225" i="1"/>
  <c r="AF225" i="1"/>
  <c r="AJ225" i="1"/>
  <c r="AI225" i="1"/>
  <c r="AG225" i="1"/>
  <c r="V192" i="1"/>
  <c r="W192" i="1"/>
  <c r="Y192" i="1"/>
  <c r="X192" i="1"/>
  <c r="W195" i="1"/>
  <c r="Y195" i="1"/>
  <c r="X195" i="1"/>
  <c r="V195" i="1"/>
  <c r="U195" i="1"/>
  <c r="Z195" i="1"/>
  <c r="AS204" i="1"/>
  <c r="AR204" i="1"/>
  <c r="AQ204" i="1"/>
  <c r="AO204" i="1"/>
  <c r="AT204" i="1"/>
  <c r="AP204" i="1"/>
  <c r="AR243" i="1"/>
  <c r="AO243" i="1"/>
  <c r="AT243" i="1"/>
  <c r="AP243" i="1"/>
  <c r="AS243" i="1"/>
  <c r="AQ243" i="1"/>
  <c r="AG200" i="1"/>
  <c r="AH200" i="1"/>
  <c r="AE200" i="1"/>
  <c r="AI200" i="1"/>
  <c r="AF200" i="1"/>
  <c r="AJ200" i="1"/>
  <c r="AP202" i="1"/>
  <c r="AQ202" i="1"/>
  <c r="AS202" i="1"/>
  <c r="AT202" i="1"/>
  <c r="AO202" i="1"/>
  <c r="AR202" i="1"/>
  <c r="AS185" i="1"/>
  <c r="AR193" i="1"/>
  <c r="AS193" i="1"/>
  <c r="AT193" i="1"/>
  <c r="AP193" i="1"/>
  <c r="AO193" i="1"/>
  <c r="AQ193" i="1"/>
  <c r="AF216" i="1"/>
  <c r="AI216" i="1"/>
  <c r="AJ216" i="1"/>
  <c r="AH216" i="1"/>
  <c r="AE216" i="1"/>
  <c r="AG216" i="1"/>
  <c r="AG192" i="1"/>
  <c r="AI192" i="1"/>
  <c r="AE192" i="1"/>
  <c r="AH192" i="1"/>
  <c r="AJ192" i="1"/>
  <c r="AF192" i="1"/>
  <c r="AP213" i="1"/>
  <c r="AO213" i="1"/>
  <c r="AT213" i="1"/>
  <c r="AQ213" i="1"/>
  <c r="AS213" i="1"/>
  <c r="AR213" i="1"/>
  <c r="W239" i="1"/>
  <c r="X239" i="1"/>
  <c r="U239" i="1"/>
  <c r="V239" i="1"/>
  <c r="Z239" i="1"/>
  <c r="Y239" i="1"/>
  <c r="AT239" i="1"/>
  <c r="AO239" i="1"/>
  <c r="AS239" i="1"/>
  <c r="AQ239" i="1"/>
  <c r="AR239" i="1"/>
  <c r="AP239" i="1"/>
  <c r="X203" i="1"/>
  <c r="Z203" i="1"/>
  <c r="W203" i="1"/>
  <c r="Y203" i="1"/>
  <c r="V203" i="1"/>
  <c r="U203" i="1"/>
  <c r="AS159" i="1"/>
  <c r="AO159" i="1"/>
  <c r="AT159" i="1"/>
  <c r="AQ159" i="1"/>
  <c r="AP159" i="1"/>
  <c r="AR159" i="1"/>
  <c r="U243" i="1"/>
  <c r="V243" i="1"/>
  <c r="Z243" i="1"/>
  <c r="Y243" i="1"/>
  <c r="W243" i="1"/>
  <c r="X243" i="1"/>
  <c r="U213" i="1"/>
  <c r="Z213" i="1"/>
  <c r="V213" i="1"/>
  <c r="W213" i="1"/>
  <c r="X213" i="1"/>
  <c r="Y213" i="1"/>
  <c r="AF210" i="1"/>
  <c r="AJ210" i="1"/>
  <c r="AI210" i="1"/>
  <c r="AE210" i="1"/>
  <c r="AG210" i="1"/>
  <c r="AH210" i="1"/>
  <c r="AF166" i="1"/>
  <c r="AJ166" i="1"/>
  <c r="AH166" i="1"/>
  <c r="AE166" i="1"/>
  <c r="AG166" i="1"/>
  <c r="AI166" i="1"/>
  <c r="U217" i="1"/>
  <c r="Y217" i="1"/>
  <c r="Z217" i="1"/>
  <c r="X217" i="1"/>
  <c r="W217" i="1"/>
  <c r="V217" i="1"/>
  <c r="Z184" i="1"/>
  <c r="Y184" i="1"/>
  <c r="W184" i="1"/>
  <c r="U184" i="1"/>
  <c r="V184" i="1"/>
  <c r="X184" i="1"/>
  <c r="AE206" i="1"/>
  <c r="AI206" i="1"/>
  <c r="AJ206" i="1"/>
  <c r="AH206" i="1"/>
  <c r="AG206" i="1"/>
  <c r="AF206" i="1"/>
  <c r="V241" i="1"/>
  <c r="Z241" i="1"/>
  <c r="Y241" i="1"/>
  <c r="W241" i="1"/>
  <c r="U241" i="1"/>
  <c r="X241" i="1"/>
  <c r="AI197" i="1"/>
  <c r="AJ197" i="1"/>
  <c r="AG197" i="1"/>
  <c r="AE197" i="1"/>
  <c r="AF197" i="1"/>
  <c r="AH197" i="1"/>
  <c r="X201" i="1"/>
  <c r="W201" i="1"/>
  <c r="Y201" i="1"/>
  <c r="Z201" i="1"/>
  <c r="V201" i="1"/>
  <c r="U201" i="1"/>
  <c r="X181" i="1"/>
  <c r="W181" i="1"/>
  <c r="V181" i="1"/>
  <c r="U181" i="1"/>
  <c r="Y181" i="1"/>
  <c r="Z181" i="1"/>
  <c r="Z170" i="1"/>
  <c r="W170" i="1"/>
  <c r="AO170" i="1"/>
  <c r="U170" i="1"/>
  <c r="W157" i="1"/>
  <c r="Y157" i="1"/>
  <c r="X157" i="1"/>
  <c r="U157" i="1"/>
  <c r="AF231" i="1"/>
  <c r="AE231" i="1"/>
  <c r="L265" i="1"/>
  <c r="L266" i="1" s="1"/>
  <c r="D145" i="1" s="1"/>
  <c r="AJ177" i="1"/>
  <c r="AF177" i="1"/>
  <c r="AH177" i="1"/>
  <c r="AE177" i="1"/>
  <c r="AG177" i="1"/>
  <c r="AI177" i="1"/>
  <c r="AQ182" i="1"/>
  <c r="AO182" i="1"/>
  <c r="AR182" i="1"/>
  <c r="AP182" i="1"/>
  <c r="AS182" i="1"/>
  <c r="AT182" i="1"/>
  <c r="V253" i="1"/>
  <c r="Z253" i="1"/>
  <c r="M265" i="1"/>
  <c r="M266" i="1" s="1"/>
  <c r="F145" i="1" s="1"/>
  <c r="H285" i="1"/>
  <c r="F285" i="1"/>
  <c r="BO92" i="1"/>
  <c r="AW265" i="1"/>
  <c r="AW266" i="1" s="1"/>
  <c r="D149" i="1" s="1"/>
  <c r="BN92" i="1"/>
  <c r="AY265" i="1"/>
  <c r="AY266" i="1" s="1"/>
  <c r="G149" i="1" s="1"/>
  <c r="AS165" i="1"/>
  <c r="AQ165" i="1"/>
  <c r="AR225" i="1"/>
  <c r="AP225" i="1"/>
  <c r="AO225" i="1"/>
  <c r="AQ225" i="1"/>
  <c r="AT225" i="1"/>
  <c r="AS225" i="1"/>
  <c r="K265" i="1"/>
  <c r="K266" i="1" s="1"/>
  <c r="C145" i="1" s="1"/>
  <c r="AR165" i="1"/>
  <c r="AR185" i="1"/>
  <c r="AO185" i="1"/>
  <c r="AT168" i="1"/>
  <c r="AQ168" i="1"/>
  <c r="AO168" i="1"/>
  <c r="AP168" i="1"/>
  <c r="AR168" i="1"/>
  <c r="AS168" i="1"/>
  <c r="AR170" i="1"/>
  <c r="AS170" i="1"/>
  <c r="AQ170" i="1"/>
  <c r="AO165" i="1"/>
  <c r="BA265" i="1"/>
  <c r="BA266" i="1" s="1"/>
  <c r="I149" i="1" s="1"/>
  <c r="BQ92" i="1"/>
  <c r="O265" i="1"/>
  <c r="O266" i="1" s="1"/>
  <c r="H145" i="1" s="1"/>
  <c r="BP92" i="1"/>
  <c r="AZ265" i="1"/>
  <c r="AZ266" i="1" s="1"/>
  <c r="H149" i="1" s="1"/>
  <c r="P265" i="1"/>
  <c r="P266" i="1" s="1"/>
  <c r="I145" i="1" s="1"/>
  <c r="AV265" i="1"/>
  <c r="AV266" i="1" s="1"/>
  <c r="C149" i="1" s="1"/>
  <c r="AX265" i="1"/>
  <c r="AX266" i="1" s="1"/>
  <c r="F149" i="1" s="1"/>
  <c r="AI172" i="1"/>
  <c r="AG172" i="1"/>
  <c r="AF172" i="1"/>
  <c r="AE172" i="1"/>
  <c r="AH172" i="1"/>
  <c r="AJ172" i="1"/>
  <c r="AH248" i="1"/>
  <c r="AG248" i="1"/>
  <c r="AI248" i="1"/>
  <c r="AE248" i="1"/>
  <c r="AJ248" i="1"/>
  <c r="AF248" i="1"/>
  <c r="N265" i="1"/>
  <c r="N266" i="1" s="1"/>
  <c r="G145" i="1" s="1"/>
  <c r="X257" i="1"/>
  <c r="Z257" i="1"/>
  <c r="Y257" i="1"/>
  <c r="V257" i="1"/>
  <c r="W257" i="1"/>
  <c r="U257" i="1"/>
  <c r="W258" i="1"/>
  <c r="U258" i="1"/>
  <c r="Z258" i="1"/>
  <c r="Y258" i="1"/>
  <c r="X258" i="1"/>
  <c r="V258" i="1"/>
  <c r="AG258" i="1"/>
  <c r="AE258" i="1"/>
  <c r="AJ258" i="1"/>
  <c r="AI258" i="1"/>
  <c r="AF258" i="1"/>
  <c r="AH258" i="1"/>
  <c r="AR256" i="1"/>
  <c r="AS256" i="1"/>
  <c r="AN265" i="1"/>
  <c r="AO256" i="1"/>
  <c r="AQ256" i="1"/>
  <c r="AP256" i="1"/>
  <c r="AT256" i="1"/>
  <c r="Y250" i="1"/>
  <c r="W250" i="1"/>
  <c r="V250" i="1"/>
  <c r="X250" i="1"/>
  <c r="U250" i="1"/>
  <c r="Z250" i="1"/>
  <c r="X256" i="1"/>
  <c r="W256" i="1"/>
  <c r="Z256" i="1"/>
  <c r="Y256" i="1"/>
  <c r="V256" i="1"/>
  <c r="U256" i="1"/>
  <c r="V248" i="1"/>
  <c r="W248" i="1"/>
  <c r="Y248" i="1"/>
  <c r="X248" i="1"/>
  <c r="U248" i="1"/>
  <c r="Z248" i="1"/>
  <c r="T265" i="1"/>
  <c r="AT265" i="1" l="1"/>
  <c r="AT266" i="1" s="1"/>
  <c r="I148" i="1" s="1"/>
  <c r="AP265" i="1"/>
  <c r="AP266" i="1" s="1"/>
  <c r="D148" i="1" s="1"/>
  <c r="AO265" i="1"/>
  <c r="AO266" i="1" s="1"/>
  <c r="C148" i="1" s="1"/>
  <c r="AH265" i="1"/>
  <c r="AH266" i="1" s="1"/>
  <c r="G147" i="1" s="1"/>
  <c r="AR265" i="1"/>
  <c r="AR266" i="1" s="1"/>
  <c r="G148" i="1" s="1"/>
  <c r="AQ265" i="1"/>
  <c r="AQ266" i="1" s="1"/>
  <c r="F148" i="1" s="1"/>
  <c r="AS265" i="1"/>
  <c r="AS266" i="1" s="1"/>
  <c r="H148" i="1" s="1"/>
  <c r="AF265" i="1"/>
  <c r="AF266" i="1" s="1"/>
  <c r="D147" i="1" s="1"/>
  <c r="AE265" i="1"/>
  <c r="AE266" i="1" s="1"/>
  <c r="C147" i="1" s="1"/>
  <c r="AG265" i="1"/>
  <c r="AG266" i="1" s="1"/>
  <c r="F147" i="1" s="1"/>
  <c r="AJ265" i="1"/>
  <c r="AJ266" i="1" s="1"/>
  <c r="I147" i="1" s="1"/>
  <c r="Y265" i="1"/>
  <c r="Y266" i="1" s="1"/>
  <c r="H146" i="1" s="1"/>
  <c r="AI265" i="1"/>
  <c r="AI266" i="1" s="1"/>
  <c r="H147" i="1" s="1"/>
  <c r="U265" i="1"/>
  <c r="U266" i="1" s="1"/>
  <c r="C146" i="1" s="1"/>
  <c r="Z265" i="1"/>
  <c r="Z266" i="1" s="1"/>
  <c r="I146" i="1" s="1"/>
  <c r="W265" i="1"/>
  <c r="W266" i="1" s="1"/>
  <c r="F146" i="1" s="1"/>
  <c r="X265" i="1"/>
  <c r="X266" i="1" s="1"/>
  <c r="G146" i="1" s="1"/>
  <c r="V265" i="1"/>
  <c r="V266" i="1" s="1"/>
  <c r="D146" i="1" s="1"/>
</calcChain>
</file>

<file path=xl/sharedStrings.xml><?xml version="1.0" encoding="utf-8"?>
<sst xmlns="http://schemas.openxmlformats.org/spreadsheetml/2006/main" count="391" uniqueCount="176">
  <si>
    <t>Yardage</t>
  </si>
  <si>
    <t>Par</t>
  </si>
  <si>
    <t>Hole #</t>
  </si>
  <si>
    <t>Course</t>
  </si>
  <si>
    <t>Paul</t>
  </si>
  <si>
    <t>Scott</t>
  </si>
  <si>
    <t>Dan</t>
  </si>
  <si>
    <t>Droz</t>
  </si>
  <si>
    <t>If 1, then Par - Paul</t>
  </si>
  <si>
    <t>If 1, then Par - Scott</t>
  </si>
  <si>
    <t>If 1, then Par - Dan</t>
  </si>
  <si>
    <t>If 1, then Par - Droz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</si>
  <si>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</si>
  <si>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</si>
  <si>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</si>
  <si>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</si>
  <si>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</si>
  <si>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</si>
  <si>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</si>
  <si>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</si>
  <si>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If 1, then Double Bogey - Paul</t>
  </si>
  <si>
    <t>If 1, then Double Bogey - Scott</t>
  </si>
  <si>
    <t>If 1, then Double Bogey - Dan</t>
  </si>
  <si>
    <t>If 1, then Double Bogey - Droz</t>
  </si>
  <si>
    <t>If 1, then Triple Bogey - Paul</t>
  </si>
  <si>
    <t>If 1, then Triple Bogey - Scott</t>
  </si>
  <si>
    <t>If 1, then Triple Bogey - Dan</t>
  </si>
  <si>
    <t>If 1, then Triple Bogey - Droz</t>
  </si>
  <si>
    <t>If 1, then Quadruple Bogey - Paul</t>
  </si>
  <si>
    <t>If 1, then Quadruple Bogey - Scott</t>
  </si>
  <si>
    <t>If 1, then Quadruple Bogey - Dan</t>
  </si>
  <si>
    <t>If 1, then Quadruple Bogey - Droz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</si>
  <si>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</si>
  <si>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</si>
  <si>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</si>
  <si>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</si>
  <si>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</si>
  <si>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</si>
  <si>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</si>
  <si>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</si>
  <si>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</si>
  <si>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</si>
  <si>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</si>
  <si>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</si>
  <si>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</si>
  <si>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</si>
  <si>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</si>
  <si>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</si>
  <si>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</si>
  <si>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</si>
  <si>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</si>
  <si>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</si>
  <si>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</si>
  <si>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</si>
  <si>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</si>
  <si>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</si>
  <si>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</si>
  <si>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</si>
  <si>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</si>
  <si>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</si>
  <si>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</si>
  <si>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</si>
  <si>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</si>
  <si>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Average Score on all Hole #:</t>
  </si>
  <si>
    <t>Average Score on Yards Between:</t>
  </si>
  <si>
    <t>201-300 Yards</t>
  </si>
  <si>
    <t>301-400 Yards</t>
  </si>
  <si>
    <t>401-500 Yards</t>
  </si>
  <si>
    <t>&gt;501 Yards</t>
  </si>
  <si>
    <t>Handicap</t>
  </si>
  <si>
    <t>0-200 Yards</t>
  </si>
  <si>
    <t>&gt;500 Yards</t>
  </si>
  <si>
    <t>Cost</t>
  </si>
  <si>
    <t>If 1, then Paul had Double-Par</t>
  </si>
  <si>
    <t>If 1, then Scott had Double-Par</t>
  </si>
  <si>
    <t>If 1, then Dan had Double-Par</t>
  </si>
  <si>
    <t>If 1, then Droz had Double-Par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</si>
  <si>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</si>
  <si>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</si>
  <si>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</si>
  <si>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</si>
  <si>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</si>
  <si>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</si>
  <si>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</si>
  <si>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</si>
  <si>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</si>
  <si>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</si>
  <si>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</si>
  <si>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</si>
  <si>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</si>
  <si>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</si>
  <si>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</si>
  <si>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TOTAL</t>
  </si>
  <si>
    <t>PARS on 3</t>
  </si>
  <si>
    <t>% of time</t>
  </si>
  <si>
    <t>PARS on 4</t>
  </si>
  <si>
    <t>PARS on 5</t>
  </si>
  <si>
    <t>PAR PROOF</t>
  </si>
  <si>
    <t>Fairways Hit</t>
  </si>
  <si>
    <t>Possible #</t>
  </si>
  <si>
    <t>Greens In Regulation</t>
  </si>
  <si>
    <t>Putts - Paul</t>
  </si>
  <si>
    <t>Putts - Scott</t>
  </si>
  <si>
    <t>Putts - Dan</t>
  </si>
  <si>
    <t>Putts - Droz</t>
  </si>
  <si>
    <t>3 Putts:</t>
  </si>
  <si>
    <t>1 Putts:</t>
  </si>
  <si>
    <t>0 Putts:</t>
  </si>
  <si>
    <t>PUTTS</t>
  </si>
  <si>
    <t>Pars By Course</t>
  </si>
  <si>
    <t>All Back Nines</t>
  </si>
  <si>
    <t>Total Scores</t>
  </si>
  <si>
    <t>Package</t>
  </si>
  <si>
    <t>Green in Regulation - Paul</t>
  </si>
  <si>
    <t>Green in Regulation - Scott</t>
  </si>
  <si>
    <t>Green in Regulation - Dan</t>
  </si>
  <si>
    <t>Green in Regulation - Droz</t>
  </si>
  <si>
    <t>Fairway - Paul</t>
  </si>
  <si>
    <t>Fairway - Scott</t>
  </si>
  <si>
    <t>Fairway - Dan</t>
  </si>
  <si>
    <t>Fairway - Droz</t>
  </si>
  <si>
    <t>Fairways PROOF (compared to above)</t>
  </si>
  <si>
    <t>Birdies By Course</t>
  </si>
  <si>
    <t>GIR PROOF (compared to above)</t>
  </si>
  <si>
    <t>New York New York Las Vegas Hotel &amp; Casino-Per Person</t>
  </si>
  <si>
    <t>Avg Price Paid Per Course, includes NY NY Accomodations</t>
  </si>
  <si>
    <t>DragonRidge Country Club</t>
  </si>
  <si>
    <t>2019 Courses Played:</t>
  </si>
  <si>
    <t>Fri 5/3/19 - Bali Hai Golf Club</t>
  </si>
  <si>
    <t>Sat 5/4/19 - South Shore Lake Las Vegas</t>
  </si>
  <si>
    <t>Sun 5/5/19 PM - DragonRidge Country Club</t>
  </si>
  <si>
    <t>Mon 5/6/19 - Cascata</t>
  </si>
  <si>
    <t>Bali Hai Golf Club</t>
  </si>
  <si>
    <t>South Shore Lake Las Vegas</t>
  </si>
  <si>
    <t>Format:</t>
  </si>
  <si>
    <t>Every player tees off, each team selects best tee shot and both players finish out hole from that spot.</t>
  </si>
  <si>
    <t>Scott/Paul</t>
  </si>
  <si>
    <t>Dan/Droz</t>
  </si>
  <si>
    <t>2 points each player on winning team</t>
  </si>
  <si>
    <t>Cumulative Score:</t>
  </si>
  <si>
    <t>Low net score versus all players, Can win up to 3 points per player</t>
  </si>
  <si>
    <t>An individual match won by more than 10 net strokes will earn an additional 0.5 points</t>
  </si>
  <si>
    <t>Gross</t>
  </si>
  <si>
    <t>Net</t>
  </si>
  <si>
    <t>Earns 2 points each</t>
  </si>
  <si>
    <t>Earns 0 points each</t>
  </si>
  <si>
    <t>Points Earned</t>
  </si>
  <si>
    <t>Beat Droz and Scott, extra 0.5 for beating Scott by 10 or more</t>
  </si>
  <si>
    <t>Beat everyone, extra 0.5 X 2 for beating Scott and Droz by 10 or more</t>
  </si>
  <si>
    <t>Beat Scott, extra 0.5 for beating Scott by 10 or more</t>
  </si>
  <si>
    <t>Spanish Trail Country Club - Canyon to Lakes</t>
  </si>
  <si>
    <t>Sun 5/5/19  AM - Spanish Trail Country Club (Canyon/Lakes)</t>
  </si>
  <si>
    <t xml:space="preserve">Each player plays their own ball from start to finish - use team low net </t>
  </si>
  <si>
    <t>Dan/Scott</t>
  </si>
  <si>
    <t>Droz/Paul</t>
  </si>
  <si>
    <t xml:space="preserve">Round 1: Bali Hai Golf Club - Team Event Captain's Choice </t>
  </si>
  <si>
    <t>Round 2: South Shore Lake Las Vegas - Individual Event, Play Own Ball</t>
  </si>
  <si>
    <t>Round 3: Spanish Trail Country Club (Canyon/Lakes) - Better Ball of Partners</t>
  </si>
  <si>
    <t>Round 4: DragonRidge Country Club - Chapman Alternate Shot</t>
  </si>
  <si>
    <t>Teammates hit tee shots, then switch to hit each other's tee shot (A hits B's ball, B hits A's ball) for second shot</t>
  </si>
  <si>
    <t>Team selects best position and alternatives shots until ball is holed.</t>
  </si>
  <si>
    <t>High handicap player receives 40% of course handicap</t>
  </si>
  <si>
    <t>Low handicap player receives 60% of course handicap</t>
  </si>
  <si>
    <t>Paul &amp; Dan get 9 shots each = 18 shots</t>
  </si>
  <si>
    <t>Scott - 7 shots and Droz - 5 shots = 12 shots</t>
  </si>
  <si>
    <t>Net 6 shot differential for Paul/Dan</t>
  </si>
  <si>
    <t>Dan/Paul</t>
  </si>
  <si>
    <t>Droz/Scott</t>
  </si>
  <si>
    <t>Cascata</t>
  </si>
  <si>
    <t>Round 5: Cascata - Individual Event, Play Own Ball</t>
  </si>
  <si>
    <t>Beat everyone, extra 0.5 X 2 for beating Scott and Dan by 10 or more</t>
  </si>
  <si>
    <t>Beat Scott and Dan</t>
  </si>
  <si>
    <t>Beat Dan</t>
  </si>
  <si>
    <t>Extra 0.5 point for tying for most birdies overall with Scott - they split 1 point bonus</t>
  </si>
  <si>
    <t>Extra 0.5 point for tying for most birdies overall with Dan - they split 1 point bonus</t>
  </si>
  <si>
    <t>VIP Golf Services (5 Rounds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</si>
</sst>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37" fontId="0" fillId="0" borderId="0" xfId="0" applyNumberFormat="1" applyAlignment="1">
      <alignment horizontal="center"/>
    </xf>
    <xf numFmtId="37" fontId="0" fillId="2" borderId="2" xfId="0" applyNumberFormat="1" applyFill="1" applyBorder="1"/>
    <xf numFmtId="37" fontId="0" fillId="2" borderId="3" xfId="0" applyNumberFormat="1" applyFill="1" applyBorder="1"/>
    <xf numFmtId="37" fontId="0" fillId="2" borderId="4" xfId="0" applyNumberFormat="1" applyFill="1" applyBorder="1"/>
    <xf numFmtId="37" fontId="0" fillId="2" borderId="5" xfId="0" applyNumberFormat="1" applyFill="1" applyBorder="1"/>
    <xf numFmtId="37" fontId="0" fillId="2" borderId="0" xfId="0" applyNumberFormat="1" applyFill="1" applyBorder="1"/>
    <xf numFmtId="164" fontId="0" fillId="2" borderId="0" xfId="0" applyNumberFormat="1" applyFill="1" applyBorder="1"/>
    <xf numFmtId="39" fontId="0" fillId="2" borderId="0" xfId="0" applyNumberFormat="1" applyFill="1" applyBorder="1"/>
    <xf numFmtId="37" fontId="0" fillId="2" borderId="6" xfId="0" applyNumberFormat="1" applyFill="1" applyBorder="1"/>
    <xf numFmtId="37" fontId="0" fillId="2" borderId="7" xfId="0" applyNumberFormat="1" applyFill="1" applyBorder="1"/>
    <xf numFmtId="37" fontId="0" fillId="2" borderId="8" xfId="0" applyNumberFormat="1" applyFill="1" applyBorder="1"/>
    <xf numFmtId="37" fontId="0" fillId="2" borderId="9" xfId="0" applyNumberFormat="1" applyFill="1" applyBorder="1"/>
    <xf numFmtId="37" fontId="0" fillId="0" borderId="0" xfId="0" applyNumberFormat="1" applyAlignment="1">
      <alignment horizontal="center" vertical="top" wrapText="1" shrinkToFit="1"/>
    </xf>
    <xf numFmtId="165" fontId="0" fillId="0" borderId="0" xfId="3" applyNumberFormat="1" applyFont="1"/>
    <xf numFmtId="37" fontId="7" fillId="0" borderId="0" xfId="0" applyNumberFormat="1" applyFont="1"/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37" fontId="3" fillId="0" borderId="0" xfId="0" applyNumberFormat="1" applyFont="1"/>
    <xf numFmtId="37" fontId="4" fillId="0" borderId="0" xfId="0" applyNumberFormat="1" applyFont="1"/>
    <xf numFmtId="37" fontId="0" fillId="0" borderId="0" xfId="0" applyNumberFormat="1" applyAlignment="1">
      <alignment horizontal="right"/>
    </xf>
    <xf numFmtId="0" fontId="0" fillId="3" borderId="0" xfId="0" applyFill="1" applyBorder="1"/>
    <xf numFmtId="0" fontId="8" fillId="3" borderId="0" xfId="0" applyFont="1" applyFill="1" applyBorder="1"/>
    <xf numFmtId="0" fontId="0" fillId="3" borderId="0" xfId="0" applyFill="1" applyBorder="1" applyAlignment="1">
      <alignment horizontal="center"/>
    </xf>
    <xf numFmtId="37" fontId="3" fillId="0" borderId="0" xfId="0" applyNumberFormat="1" applyFont="1" applyFill="1" applyAlignment="1">
      <alignment horizontal="left" indent="1"/>
    </xf>
    <xf numFmtId="37" fontId="0" fillId="3" borderId="0" xfId="0" applyNumberFormat="1" applyFill="1" applyBorder="1"/>
    <xf numFmtId="0" fontId="1" fillId="3" borderId="0" xfId="0" applyFont="1" applyFill="1" applyBorder="1"/>
    <xf numFmtId="37" fontId="2" fillId="0" borderId="0" xfId="0" applyNumberFormat="1" applyFont="1" applyAlignment="1">
      <alignment horizontal="center" vertical="center" wrapText="1"/>
    </xf>
    <xf numFmtId="43" fontId="1" fillId="3" borderId="0" xfId="1" applyNumberFormat="1" applyFill="1" applyBorder="1" applyAlignment="1">
      <alignment horizontal="center"/>
    </xf>
    <xf numFmtId="0" fontId="6" fillId="3" borderId="0" xfId="0" applyFont="1" applyFill="1" applyBorder="1"/>
    <xf numFmtId="0" fontId="5" fillId="3" borderId="0" xfId="0" applyFont="1" applyFill="1" applyBorder="1" applyAlignment="1">
      <alignment horizontal="center"/>
    </xf>
    <xf numFmtId="44" fontId="1" fillId="3" borderId="0" xfId="2" applyFill="1" applyBorder="1" applyAlignment="1">
      <alignment horizontal="right"/>
    </xf>
    <xf numFmtId="0" fontId="2" fillId="3" borderId="0" xfId="0" applyFont="1" applyFill="1" applyBorder="1" applyAlignment="1"/>
    <xf numFmtId="0" fontId="0" fillId="3" borderId="0" xfId="0" applyFill="1" applyBorder="1" applyAlignment="1">
      <alignment horizontal="right"/>
    </xf>
    <xf numFmtId="44" fontId="0" fillId="3" borderId="0" xfId="0" applyNumberFormat="1" applyFill="1" applyBorder="1"/>
    <xf numFmtId="0" fontId="0" fillId="3" borderId="0" xfId="0" applyFill="1" applyBorder="1" applyAlignment="1">
      <alignment horizontal="left" indent="2"/>
    </xf>
    <xf numFmtId="44" fontId="0" fillId="3" borderId="1" xfId="0" applyNumberFormat="1" applyFill="1" applyBorder="1"/>
    <xf numFmtId="0" fontId="5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2" fillId="4" borderId="0" xfId="0" applyFont="1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2" fillId="4" borderId="16" xfId="0" applyFont="1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5" fillId="3" borderId="13" xfId="0" applyFont="1" applyFill="1" applyBorder="1"/>
    <xf numFmtId="37" fontId="0" fillId="0" borderId="0" xfId="0" applyNumberFormat="1" applyAlignment="1">
      <alignment horizontal="center"/>
    </xf>
    <xf numFmtId="37" fontId="2" fillId="2" borderId="10" xfId="0" applyNumberFormat="1" applyFont="1" applyFill="1" applyBorder="1" applyAlignment="1">
      <alignment horizontal="center"/>
    </xf>
    <xf numFmtId="37" fontId="2" fillId="2" borderId="11" xfId="0" applyNumberFormat="1" applyFont="1" applyFill="1" applyBorder="1" applyAlignment="1">
      <alignment horizontal="center"/>
    </xf>
    <xf numFmtId="37" fontId="2" fillId="2" borderId="12" xfId="0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"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ont>
        <color auto="1"/>
      </font>
      <fill>
        <patternFill>
          <bgColor theme="3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286"/>
  <sheetViews>
    <sheetView zoomScale="85" workbookViewId="0">
      <pane xSplit="9" ySplit="1" topLeftCell="J89" activePane="bottomRight" state="frozen"/>
      <selection pane="topRight" activeCell="I1" sqref="I1"/>
      <selection pane="bottomLeft" activeCell="A2" sqref="A2"/>
      <selection pane="bottomRight" activeCell="E95" sqref="E95"/>
    </sheetView>
  </sheetViews>
  <sheetFormatPr defaultColWidth="9.109375" defaultRowHeight="13.2" x14ac:dyDescent="0.25"/>
  <cols>
    <col min="1" max="1" width="23.33203125" style="2" customWidth="1"/>
    <col min="2" max="75" width="9.109375" style="2"/>
    <col min="76" max="76" width="10.88671875" style="2" customWidth="1"/>
    <col min="77" max="77" width="9" style="2" customWidth="1"/>
    <col min="78" max="78" width="10.88671875" style="2" bestFit="1" customWidth="1"/>
    <col min="79" max="79" width="10.44140625" style="2" bestFit="1" customWidth="1"/>
    <col min="80" max="80" width="11" style="2" bestFit="1" customWidth="1"/>
    <col min="81" max="81" width="9.109375" style="2"/>
    <col min="82" max="82" width="10.88671875" style="2" customWidth="1"/>
    <col min="83" max="87" width="9.109375" style="2"/>
    <col min="88" max="88" width="10.33203125" style="2" customWidth="1"/>
    <col min="89" max="98" width="9.109375" style="2"/>
    <col min="99" max="99" width="9.5546875" style="2" bestFit="1" customWidth="1"/>
    <col min="100" max="102" width="10" style="2" customWidth="1"/>
    <col min="103" max="16384" width="9.109375" style="2"/>
  </cols>
  <sheetData>
    <row r="1" spans="1:107" ht="79.2" x14ac:dyDescent="0.25">
      <c r="A1" s="1" t="s">
        <v>3</v>
      </c>
      <c r="B1" s="1" t="s">
        <v>2</v>
      </c>
      <c r="C1" s="1" t="s">
        <v>0</v>
      </c>
      <c r="D1" s="1" t="s">
        <v>1</v>
      </c>
      <c r="E1" s="1" t="s">
        <v>69</v>
      </c>
      <c r="F1" s="1" t="s">
        <v>4</v>
      </c>
      <c r="G1" s="1" t="s">
        <v>5</v>
      </c>
      <c r="H1" s="1" t="s">
        <v>6</v>
      </c>
      <c r="I1" s="1" t="s">
        <v>7</v>
      </c>
      <c r="L1" s="3" t="s">
        <v>8</v>
      </c>
      <c r="M1" s="3" t="s">
        <v>9</v>
      </c>
      <c r="N1" s="3" t="s">
        <v>10</v>
      </c>
      <c r="O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V1" s="3" t="s">
        <v>16</v>
      </c>
      <c r="W1" s="3" t="s">
        <v>17</v>
      </c>
      <c r="X1" s="3" t="s">
        <v>18</v>
      </c>
      <c r="Y1" s="3" t="s">
        <v>19</v>
      </c>
      <c r="AA1" s="3" t="s">
        <v>20</v>
      </c>
      <c r="AB1" s="3" t="s">
        <v>21</v>
      </c>
      <c r="AC1" s="3" t="s">
        <v>22</v>
      </c>
      <c r="AD1" s="3" t="s">
        <v>23</v>
      </c>
      <c r="AF1" s="3" t="s">
        <v>24</v>
      </c>
      <c r="AG1" s="3" t="s">
        <v>25</v>
      </c>
      <c r="AH1" s="3" t="s">
        <v>26</v>
      </c>
      <c r="AI1" s="3" t="s">
        <v>27</v>
      </c>
      <c r="AK1" s="3" t="s">
        <v>28</v>
      </c>
      <c r="AL1" s="3" t="s">
        <v>29</v>
      </c>
      <c r="AM1" s="3" t="s">
        <v>30</v>
      </c>
      <c r="AN1" s="3" t="s">
        <v>31</v>
      </c>
      <c r="AP1" s="3" t="s">
        <v>33</v>
      </c>
      <c r="AQ1" s="3" t="s">
        <v>34</v>
      </c>
      <c r="AR1" s="3" t="s">
        <v>35</v>
      </c>
      <c r="AS1" s="3" t="s">
        <v>32</v>
      </c>
      <c r="AU1" s="3" t="s">
        <v>36</v>
      </c>
      <c r="AV1" s="3" t="s">
        <v>37</v>
      </c>
      <c r="AW1" s="3" t="s">
        <v>38</v>
      </c>
      <c r="AX1" s="3" t="s">
        <v>39</v>
      </c>
      <c r="AZ1" s="3" t="s">
        <v>43</v>
      </c>
      <c r="BA1" s="3" t="s">
        <v>44</v>
      </c>
      <c r="BB1" s="3" t="s">
        <v>45</v>
      </c>
      <c r="BC1" s="3" t="s">
        <v>46</v>
      </c>
      <c r="BD1" s="3" t="s">
        <v>47</v>
      </c>
      <c r="BE1" s="3" t="s">
        <v>48</v>
      </c>
      <c r="BF1" s="3" t="s">
        <v>49</v>
      </c>
      <c r="BG1" s="3" t="s">
        <v>50</v>
      </c>
      <c r="BH1" s="3" t="s">
        <v>51</v>
      </c>
      <c r="BI1" s="3" t="s">
        <v>52</v>
      </c>
      <c r="BJ1" s="3" t="s">
        <v>53</v>
      </c>
      <c r="BK1" s="3" t="s">
        <v>54</v>
      </c>
      <c r="BM1" s="3" t="s">
        <v>55</v>
      </c>
      <c r="BN1" s="3" t="s">
        <v>56</v>
      </c>
      <c r="BO1" s="3" t="s">
        <v>57</v>
      </c>
      <c r="BP1" s="3" t="s">
        <v>58</v>
      </c>
      <c r="BQ1" s="3" t="s">
        <v>59</v>
      </c>
      <c r="BS1" s="20" t="s">
        <v>73</v>
      </c>
      <c r="BT1" s="20" t="s">
        <v>74</v>
      </c>
      <c r="BU1" s="20" t="s">
        <v>75</v>
      </c>
      <c r="BV1" s="20" t="s">
        <v>76</v>
      </c>
      <c r="BX1" s="3" t="s">
        <v>81</v>
      </c>
      <c r="BY1" s="3" t="s">
        <v>77</v>
      </c>
      <c r="BZ1" s="3" t="s">
        <v>78</v>
      </c>
      <c r="CA1" s="3" t="s">
        <v>79</v>
      </c>
      <c r="CB1" s="3" t="s">
        <v>80</v>
      </c>
      <c r="CD1" s="3" t="s">
        <v>82</v>
      </c>
      <c r="CE1" s="3" t="s">
        <v>83</v>
      </c>
      <c r="CF1" s="3" t="s">
        <v>84</v>
      </c>
      <c r="CG1" s="3" t="s">
        <v>85</v>
      </c>
      <c r="CH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P1" s="25" t="s">
        <v>101</v>
      </c>
      <c r="CQ1" s="25" t="s">
        <v>102</v>
      </c>
      <c r="CR1" s="25" t="s">
        <v>103</v>
      </c>
      <c r="CS1" s="25" t="s">
        <v>104</v>
      </c>
      <c r="CU1" s="35" t="s">
        <v>113</v>
      </c>
      <c r="CV1" s="35" t="s">
        <v>114</v>
      </c>
      <c r="CW1" s="35" t="s">
        <v>115</v>
      </c>
      <c r="CX1" s="35" t="s">
        <v>116</v>
      </c>
      <c r="CZ1" s="25" t="s">
        <v>117</v>
      </c>
      <c r="DA1" s="25" t="s">
        <v>118</v>
      </c>
      <c r="DB1" s="25" t="s">
        <v>119</v>
      </c>
      <c r="DC1" s="25" t="s">
        <v>120</v>
      </c>
    </row>
    <row r="2" spans="1:107" x14ac:dyDescent="0.25">
      <c r="A2" s="2" t="s">
        <v>132</v>
      </c>
      <c r="B2" s="2">
        <v>1</v>
      </c>
      <c r="C2" s="2">
        <v>290</v>
      </c>
      <c r="D2" s="2">
        <v>4</v>
      </c>
      <c r="E2" s="2">
        <v>17</v>
      </c>
      <c r="J2" s="2">
        <v>1</v>
      </c>
      <c r="L2" s="2">
        <f t="shared" ref="L2:L33" si="0">IF(F2=$D2,1,0)</f>
        <v>0</v>
      </c>
      <c r="M2" s="2">
        <f t="shared" ref="M2:M37" si="1">IF(G2=$D2,1,0)</f>
        <v>0</v>
      </c>
      <c r="N2" s="2">
        <f t="shared" ref="N2:N37" si="2">IF(H2=$D2,1,0)</f>
        <v>0</v>
      </c>
      <c r="O2" s="2">
        <f t="shared" ref="O2:O37" si="3">IF(I2=$D2,1,0)</f>
        <v>0</v>
      </c>
      <c r="Q2" s="2">
        <f>IF(F2&lt;$D2,1,0)</f>
        <v>1</v>
      </c>
      <c r="R2" s="2">
        <f>IF(G2&lt;$D2,1,0)</f>
        <v>1</v>
      </c>
      <c r="S2" s="2">
        <f>IF(H2&lt;$D2,1,0)</f>
        <v>1</v>
      </c>
      <c r="T2" s="2">
        <f>IF(I2&lt;$D2,1,0)</f>
        <v>1</v>
      </c>
      <c r="V2" s="2">
        <f>IF(F2-1=$D2,1,0)</f>
        <v>0</v>
      </c>
      <c r="W2" s="2">
        <f>IF(G2-1=$D2,1,0)</f>
        <v>0</v>
      </c>
      <c r="X2" s="2">
        <f>IF(H2-1=$D2,1,0)</f>
        <v>0</v>
      </c>
      <c r="Y2" s="2">
        <f>IF(I2-1=$D2,1,0)</f>
        <v>0</v>
      </c>
      <c r="AA2" s="2">
        <f>IF(F2-2=$D2,1,0)</f>
        <v>0</v>
      </c>
      <c r="AB2" s="2">
        <f>IF(G2-2=$D2,1,0)</f>
        <v>0</v>
      </c>
      <c r="AC2" s="2">
        <f>IF(H2-2=$D2,1,0)</f>
        <v>0</v>
      </c>
      <c r="AD2" s="2">
        <f>IF(I2-2=$D2,1,0)</f>
        <v>0</v>
      </c>
      <c r="AF2" s="2">
        <f>IF(F2-3=$D2,1,0)</f>
        <v>0</v>
      </c>
      <c r="AG2" s="2">
        <f>IF(G2-3=$D2,1,0)</f>
        <v>0</v>
      </c>
      <c r="AH2" s="2">
        <f>IF(H2-3=$D2,1,0)</f>
        <v>0</v>
      </c>
      <c r="AI2" s="2">
        <f>IF(I2-3=$D2,1,0)</f>
        <v>0</v>
      </c>
      <c r="AK2" s="2">
        <f>IF(F2-4=$D2,1,0)</f>
        <v>0</v>
      </c>
      <c r="AL2" s="2">
        <f>IF(G2-4=$D2,1,0)</f>
        <v>0</v>
      </c>
      <c r="AM2" s="2">
        <f>IF(H2-4=$D2,1,0)</f>
        <v>0</v>
      </c>
      <c r="AN2" s="2">
        <f>IF(I2-4=$D2,1,0)</f>
        <v>0</v>
      </c>
      <c r="AP2" s="2">
        <f>IF(F2-5=$D2,1,0)</f>
        <v>0</v>
      </c>
      <c r="AQ2" s="2">
        <f>IF(G2-5=$D2,1,0)</f>
        <v>0</v>
      </c>
      <c r="AR2" s="2">
        <f>IF(H2-5=$D2,1,0)</f>
        <v>0</v>
      </c>
      <c r="AS2" s="2">
        <f>IF(I2-5=$D2,1,0)</f>
        <v>0</v>
      </c>
      <c r="AU2" s="2">
        <f>IF(F2-6=$D2,1,0)</f>
        <v>0</v>
      </c>
      <c r="AV2" s="2">
        <f t="shared" ref="AV2:AV66" si="4">IF(G2-6=$D2,1,0)</f>
        <v>0</v>
      </c>
      <c r="AW2" s="2">
        <f>IF(H2-6=$D2,1,0)</f>
        <v>0</v>
      </c>
      <c r="AX2" s="2">
        <f>IF(I2-6=$D2,1,0)</f>
        <v>0</v>
      </c>
      <c r="AZ2" s="2">
        <f t="shared" ref="AZ2:AZ37" si="5">IF(F2&lt;G2,1,0)</f>
        <v>0</v>
      </c>
      <c r="BA2" s="2">
        <f t="shared" ref="BA2:BA37" si="6">IF(F2&lt;H2,1,0)</f>
        <v>0</v>
      </c>
      <c r="BB2" s="2">
        <f t="shared" ref="BB2:BB37" si="7">IF(F2&lt;I2,1,0)</f>
        <v>0</v>
      </c>
      <c r="BC2" s="2">
        <f t="shared" ref="BC2:BC37" si="8">IF(G2&lt;F2,1,0)</f>
        <v>0</v>
      </c>
      <c r="BD2" s="2">
        <f t="shared" ref="BD2:BD37" si="9">IF(G2&lt;H2,1,0)</f>
        <v>0</v>
      </c>
      <c r="BE2" s="2">
        <f t="shared" ref="BE2:BE37" si="10">IF(G2&lt;I2,1,0)</f>
        <v>0</v>
      </c>
      <c r="BF2" s="2">
        <f t="shared" ref="BF2:BF37" si="11">IF(H2&lt;F2,1,0)</f>
        <v>0</v>
      </c>
      <c r="BG2" s="2">
        <f t="shared" ref="BG2:BG37" si="12">IF(H2&lt;G2,1,0)</f>
        <v>0</v>
      </c>
      <c r="BH2" s="2">
        <f t="shared" ref="BH2:BH37" si="13">IF(H2&lt;I2,1,0)</f>
        <v>0</v>
      </c>
      <c r="BI2" s="2">
        <f t="shared" ref="BI2:BI37" si="14">IF(I2&lt;F2,1,0)</f>
        <v>0</v>
      </c>
      <c r="BJ2" s="2">
        <f t="shared" ref="BJ2:BJ37" si="15">IF(I2&lt;G2,1,0)</f>
        <v>0</v>
      </c>
      <c r="BK2" s="2">
        <f t="shared" ref="BK2:BK37" si="16">IF(I2&lt;H2,1,0)</f>
        <v>0</v>
      </c>
      <c r="BM2" s="8">
        <f>IF(SUM(AZ2:BB2)=3,"Paul",IF(SUM(BC2:BE2)=3,"Scott",IF(SUM(BF2:BH2)=3,"Dan",IF(SUM(BI2:BK2)=3,"Droz",0))))</f>
        <v>0</v>
      </c>
      <c r="BN2" s="2">
        <f t="shared" ref="BN2:BN65" si="17">IF($BM2="Paul",1,0)</f>
        <v>0</v>
      </c>
      <c r="BO2" s="2">
        <f t="shared" ref="BO2:BO65" si="18">IF($BM2="Scott",1,0)</f>
        <v>0</v>
      </c>
      <c r="BP2" s="2">
        <f t="shared" ref="BP2:BP65" si="19">IF($BM2="Dan",1,0)</f>
        <v>0</v>
      </c>
      <c r="BQ2" s="2">
        <f t="shared" ref="BQ2:BQ65" si="20">IF($BM2="Droz",1,0)</f>
        <v>0</v>
      </c>
      <c r="BS2" s="2">
        <f>IF(F2&gt;=($D2*2),1,0)</f>
        <v>0</v>
      </c>
      <c r="BT2" s="2">
        <f>IF(G2&gt;=($D2*2),1,0)</f>
        <v>0</v>
      </c>
      <c r="BU2" s="2">
        <f>IF(H2&gt;=($D2*2),1,0)</f>
        <v>0</v>
      </c>
      <c r="BV2" s="2">
        <f>IF(I2&gt;=($D2*2),1,0)</f>
        <v>0</v>
      </c>
      <c r="BX2" s="2">
        <f>IF($D2=3,1,0)</f>
        <v>0</v>
      </c>
      <c r="BY2" s="2" t="str">
        <f>IF($D2=3,F2,"N/A")</f>
        <v>N/A</v>
      </c>
      <c r="BZ2" s="2" t="str">
        <f>IF($D2=3,G2,"N/A")</f>
        <v>N/A</v>
      </c>
      <c r="CA2" s="2" t="str">
        <f>IF($D2=3,H2,"N/A")</f>
        <v>N/A</v>
      </c>
      <c r="CB2" s="2" t="str">
        <f>IF($D2=3,I2,"N/A")</f>
        <v>N/A</v>
      </c>
      <c r="CD2" s="2">
        <f>IF($D2=4,1,0)</f>
        <v>1</v>
      </c>
      <c r="CE2" s="2">
        <f>IF($D2=4,F2,"N/A")</f>
        <v>0</v>
      </c>
      <c r="CF2" s="2">
        <f>IF($D2=4,G2,"N/A")</f>
        <v>0</v>
      </c>
      <c r="CG2" s="2">
        <f>IF($D2=4,H2,"N/A")</f>
        <v>0</v>
      </c>
      <c r="CH2" s="2">
        <f>IF($D2=4,I2,"N/A")</f>
        <v>0</v>
      </c>
      <c r="CJ2" s="2">
        <f t="shared" ref="CJ2:CJ65" si="21">IF($D2=5,1,0)</f>
        <v>0</v>
      </c>
      <c r="CK2" s="2" t="str">
        <f>IF($D2=5,F2,"N/A")</f>
        <v>N/A</v>
      </c>
      <c r="CL2" s="2" t="str">
        <f>IF($D2=5,G2,"N/A")</f>
        <v>N/A</v>
      </c>
      <c r="CM2" s="2" t="str">
        <f>IF($D2=5,H2,"N/A")</f>
        <v>N/A</v>
      </c>
      <c r="CN2" s="2" t="str">
        <f>IF($D2=5,I2,"N/A")</f>
        <v>N/A</v>
      </c>
      <c r="CU2" s="2">
        <f>IF((F2-CP2&lt;=$D2-2),1,0)</f>
        <v>1</v>
      </c>
      <c r="CV2" s="2">
        <f>IF((G2-CQ2&lt;=$D2-2),1,0)</f>
        <v>1</v>
      </c>
      <c r="CW2" s="2">
        <f>IF((H2-CR2&lt;=$D2-2),1,0)</f>
        <v>1</v>
      </c>
      <c r="CX2" s="2">
        <f>IF((I2-CS2&lt;=$D2-2),1,0)</f>
        <v>1</v>
      </c>
    </row>
    <row r="3" spans="1:107" x14ac:dyDescent="0.25">
      <c r="A3" s="2" t="s">
        <v>132</v>
      </c>
      <c r="B3" s="2">
        <v>2</v>
      </c>
      <c r="C3" s="2">
        <v>494</v>
      </c>
      <c r="D3" s="2">
        <v>5</v>
      </c>
      <c r="E3" s="2">
        <v>7</v>
      </c>
      <c r="J3" s="2">
        <v>1</v>
      </c>
      <c r="L3" s="2">
        <f t="shared" si="0"/>
        <v>0</v>
      </c>
      <c r="M3" s="2">
        <f t="shared" si="1"/>
        <v>0</v>
      </c>
      <c r="N3" s="2">
        <f t="shared" si="2"/>
        <v>0</v>
      </c>
      <c r="O3" s="2">
        <f t="shared" si="3"/>
        <v>0</v>
      </c>
      <c r="Q3" s="2">
        <f t="shared" ref="Q3:Q66" si="22">IF(F3&lt;$D3,1,0)</f>
        <v>1</v>
      </c>
      <c r="R3" s="2">
        <f t="shared" ref="R3:R66" si="23">IF(G3&lt;$D3,1,0)</f>
        <v>1</v>
      </c>
      <c r="S3" s="2">
        <f t="shared" ref="S3:S66" si="24">IF(H3&lt;$D3,1,0)</f>
        <v>1</v>
      </c>
      <c r="T3" s="2">
        <f t="shared" ref="T3:T66" si="25">IF(I3&lt;$D3,1,0)</f>
        <v>1</v>
      </c>
      <c r="V3" s="2">
        <f t="shared" ref="V3:V66" si="26">IF(F3-1=$D3,1,0)</f>
        <v>0</v>
      </c>
      <c r="W3" s="2">
        <f t="shared" ref="W3:W66" si="27">IF(G3-1=$D3,1,0)</f>
        <v>0</v>
      </c>
      <c r="X3" s="2">
        <f t="shared" ref="X3:X66" si="28">IF(H3-1=$D3,1,0)</f>
        <v>0</v>
      </c>
      <c r="Y3" s="2">
        <f t="shared" ref="Y3:Y66" si="29">IF(I3-1=$D3,1,0)</f>
        <v>0</v>
      </c>
      <c r="AA3" s="2">
        <f t="shared" ref="AA3:AA66" si="30">IF(F3-2=$D3,1,0)</f>
        <v>0</v>
      </c>
      <c r="AB3" s="2">
        <f t="shared" ref="AB3:AB66" si="31">IF(G3-2=$D3,1,0)</f>
        <v>0</v>
      </c>
      <c r="AC3" s="2">
        <f t="shared" ref="AC3:AC66" si="32">IF(H3-2=$D3,1,0)</f>
        <v>0</v>
      </c>
      <c r="AD3" s="2">
        <f t="shared" ref="AD3:AD66" si="33">IF(I3-2=$D3,1,0)</f>
        <v>0</v>
      </c>
      <c r="AF3" s="2">
        <f t="shared" ref="AF3:AF66" si="34">IF(F3-3=$D3,1,0)</f>
        <v>0</v>
      </c>
      <c r="AG3" s="2">
        <f t="shared" ref="AG3:AG66" si="35">IF(G3-3=$D3,1,0)</f>
        <v>0</v>
      </c>
      <c r="AH3" s="2">
        <f t="shared" ref="AH3:AH66" si="36">IF(H3-3=$D3,1,0)</f>
        <v>0</v>
      </c>
      <c r="AI3" s="2">
        <f t="shared" ref="AI3:AI66" si="37">IF(I3-3=$D3,1,0)</f>
        <v>0</v>
      </c>
      <c r="AK3" s="2">
        <f t="shared" ref="AK3:AK66" si="38">IF(F3-4=$D3,1,0)</f>
        <v>0</v>
      </c>
      <c r="AL3" s="2">
        <f t="shared" ref="AL3:AL66" si="39">IF(G3-4=$D3,1,0)</f>
        <v>0</v>
      </c>
      <c r="AM3" s="2">
        <f t="shared" ref="AM3:AM66" si="40">IF(H3-4=$D3,1,0)</f>
        <v>0</v>
      </c>
      <c r="AN3" s="2">
        <f t="shared" ref="AN3:AN66" si="41">IF(I3-4=$D3,1,0)</f>
        <v>0</v>
      </c>
      <c r="AP3" s="2">
        <f t="shared" ref="AP3:AP66" si="42">IF(F3-5=$D3,1,0)</f>
        <v>0</v>
      </c>
      <c r="AQ3" s="2">
        <f t="shared" ref="AQ3:AQ66" si="43">IF(G3-5=$D3,1,0)</f>
        <v>0</v>
      </c>
      <c r="AR3" s="2">
        <f t="shared" ref="AR3:AR66" si="44">IF(H3-5=$D3,1,0)</f>
        <v>0</v>
      </c>
      <c r="AS3" s="2">
        <f t="shared" ref="AS3:AS66" si="45">IF(I3-5=$D3,1,0)</f>
        <v>0</v>
      </c>
      <c r="AU3" s="2">
        <f t="shared" ref="AU3:AU66" si="46">IF(F3-6=$D3,1,0)</f>
        <v>0</v>
      </c>
      <c r="AV3" s="2">
        <f t="shared" si="4"/>
        <v>0</v>
      </c>
      <c r="AW3" s="2">
        <f t="shared" ref="AW3:AW66" si="47">IF(H3-6=$D3,1,0)</f>
        <v>0</v>
      </c>
      <c r="AX3" s="2">
        <f t="shared" ref="AX3:AX66" si="48">IF(I3-6=$D3,1,0)</f>
        <v>0</v>
      </c>
      <c r="AZ3" s="2">
        <f t="shared" si="5"/>
        <v>0</v>
      </c>
      <c r="BA3" s="2">
        <f t="shared" si="6"/>
        <v>0</v>
      </c>
      <c r="BB3" s="2">
        <f t="shared" si="7"/>
        <v>0</v>
      </c>
      <c r="BC3" s="2">
        <f t="shared" si="8"/>
        <v>0</v>
      </c>
      <c r="BD3" s="2">
        <f t="shared" si="9"/>
        <v>0</v>
      </c>
      <c r="BE3" s="2">
        <f t="shared" si="10"/>
        <v>0</v>
      </c>
      <c r="BF3" s="2">
        <f t="shared" si="11"/>
        <v>0</v>
      </c>
      <c r="BG3" s="2">
        <f t="shared" si="12"/>
        <v>0</v>
      </c>
      <c r="BH3" s="2">
        <f t="shared" si="13"/>
        <v>0</v>
      </c>
      <c r="BI3" s="2">
        <f t="shared" si="14"/>
        <v>0</v>
      </c>
      <c r="BJ3" s="2">
        <f t="shared" si="15"/>
        <v>0</v>
      </c>
      <c r="BK3" s="2">
        <f t="shared" si="16"/>
        <v>0</v>
      </c>
      <c r="BM3" s="8">
        <f t="shared" ref="BM3:BM66" si="49">IF(SUM(AZ3:BB3)=3,"Paul",IF(SUM(BC3:BE3)=3,"Scott",IF(SUM(BF3:BH3)=3,"Dan",IF(SUM(BI3:BK3)=3,"Droz",0))))</f>
        <v>0</v>
      </c>
      <c r="BN3" s="2">
        <f t="shared" si="17"/>
        <v>0</v>
      </c>
      <c r="BO3" s="2">
        <f t="shared" si="18"/>
        <v>0</v>
      </c>
      <c r="BP3" s="2">
        <f t="shared" si="19"/>
        <v>0</v>
      </c>
      <c r="BQ3" s="2">
        <f t="shared" si="20"/>
        <v>0</v>
      </c>
      <c r="BS3" s="2">
        <f t="shared" ref="BS3:BS37" si="50">IF(F3&gt;=($D3*2),1,0)</f>
        <v>0</v>
      </c>
      <c r="BT3" s="2">
        <f t="shared" ref="BT3:BT66" si="51">IF(G3&gt;=($D3*2),1,0)</f>
        <v>0</v>
      </c>
      <c r="BU3" s="2">
        <f t="shared" ref="BU3:BU66" si="52">IF(H3&gt;=($D3*2),1,0)</f>
        <v>0</v>
      </c>
      <c r="BV3" s="2">
        <f t="shared" ref="BV3:BV66" si="53">IF(I3&gt;=($D3*2),1,0)</f>
        <v>0</v>
      </c>
      <c r="BX3" s="2">
        <f t="shared" ref="BX3:BX66" si="54">IF($D3=3,1,0)</f>
        <v>0</v>
      </c>
      <c r="BY3" s="2" t="str">
        <f t="shared" ref="BY3:BY37" si="55">IF($D3=3,F3,"N/A")</f>
        <v>N/A</v>
      </c>
      <c r="BZ3" s="2" t="str">
        <f t="shared" ref="BZ3:BZ66" si="56">IF($D3=3,G3,"N/A")</f>
        <v>N/A</v>
      </c>
      <c r="CA3" s="2" t="str">
        <f t="shared" ref="CA3:CA66" si="57">IF($D3=3,H3,"N/A")</f>
        <v>N/A</v>
      </c>
      <c r="CB3" s="2" t="str">
        <f t="shared" ref="CB3:CB66" si="58">IF($D3=3,I3,"N/A")</f>
        <v>N/A</v>
      </c>
      <c r="CD3" s="2">
        <f t="shared" ref="CD3:CD66" si="59">IF($D3=4,1,0)</f>
        <v>0</v>
      </c>
      <c r="CE3" s="2" t="str">
        <f t="shared" ref="CE3:CE37" si="60">IF($D3=4,F3,"N/A")</f>
        <v>N/A</v>
      </c>
      <c r="CF3" s="2" t="str">
        <f t="shared" ref="CF3:CF66" si="61">IF($D3=4,G3,"N/A")</f>
        <v>N/A</v>
      </c>
      <c r="CG3" s="2" t="str">
        <f t="shared" ref="CG3:CG66" si="62">IF($D3=4,H3,"N/A")</f>
        <v>N/A</v>
      </c>
      <c r="CH3" s="2" t="str">
        <f t="shared" ref="CH3:CH66" si="63">IF($D3=4,I3,"N/A")</f>
        <v>N/A</v>
      </c>
      <c r="CJ3" s="2">
        <f t="shared" si="21"/>
        <v>1</v>
      </c>
      <c r="CK3" s="2">
        <f t="shared" ref="CK3:CK37" si="64">IF($D3=5,F3,"N/A")</f>
        <v>0</v>
      </c>
      <c r="CL3" s="2">
        <f t="shared" ref="CL3:CL66" si="65">IF($D3=5,G3,"N/A")</f>
        <v>0</v>
      </c>
      <c r="CM3" s="2">
        <f t="shared" ref="CM3:CM66" si="66">IF($D3=5,H3,"N/A")</f>
        <v>0</v>
      </c>
      <c r="CN3" s="2">
        <f t="shared" ref="CN3:CN66" si="67">IF($D3=5,I3,"N/A")</f>
        <v>0</v>
      </c>
      <c r="CU3" s="2">
        <f t="shared" ref="CU3:CU66" si="68">IF((F3-CP3&lt;=$D3-2),1,0)</f>
        <v>1</v>
      </c>
      <c r="CV3" s="2">
        <f t="shared" ref="CV3:CV66" si="69">IF((G3-CQ3&lt;=$D3-2),1,0)</f>
        <v>1</v>
      </c>
      <c r="CW3" s="2">
        <f t="shared" ref="CW3:CW66" si="70">IF((H3-CR3&lt;=$D3-2),1,0)</f>
        <v>1</v>
      </c>
      <c r="CX3" s="2">
        <f t="shared" ref="CX3:CX66" si="71">IF((I3-CS3&lt;=$D3-2),1,0)</f>
        <v>1</v>
      </c>
    </row>
    <row r="4" spans="1:107" x14ac:dyDescent="0.25">
      <c r="A4" s="2" t="s">
        <v>132</v>
      </c>
      <c r="B4" s="2">
        <v>3</v>
      </c>
      <c r="C4" s="2">
        <v>415</v>
      </c>
      <c r="D4" s="2">
        <v>4</v>
      </c>
      <c r="E4" s="2">
        <v>3</v>
      </c>
      <c r="J4" s="2">
        <v>1</v>
      </c>
      <c r="L4" s="2">
        <f t="shared" si="0"/>
        <v>0</v>
      </c>
      <c r="M4" s="2">
        <f t="shared" si="1"/>
        <v>0</v>
      </c>
      <c r="N4" s="2">
        <f t="shared" si="2"/>
        <v>0</v>
      </c>
      <c r="O4" s="2">
        <f t="shared" si="3"/>
        <v>0</v>
      </c>
      <c r="Q4" s="2">
        <f t="shared" si="22"/>
        <v>1</v>
      </c>
      <c r="R4" s="2">
        <f t="shared" si="23"/>
        <v>1</v>
      </c>
      <c r="S4" s="2">
        <f t="shared" si="24"/>
        <v>1</v>
      </c>
      <c r="T4" s="2">
        <f t="shared" si="25"/>
        <v>1</v>
      </c>
      <c r="V4" s="2">
        <f t="shared" si="26"/>
        <v>0</v>
      </c>
      <c r="W4" s="2">
        <f t="shared" si="27"/>
        <v>0</v>
      </c>
      <c r="X4" s="2">
        <f t="shared" si="28"/>
        <v>0</v>
      </c>
      <c r="Y4" s="2">
        <f t="shared" si="29"/>
        <v>0</v>
      </c>
      <c r="AA4" s="2">
        <f t="shared" si="30"/>
        <v>0</v>
      </c>
      <c r="AB4" s="2">
        <f t="shared" si="31"/>
        <v>0</v>
      </c>
      <c r="AC4" s="2">
        <f t="shared" si="32"/>
        <v>0</v>
      </c>
      <c r="AD4" s="2">
        <f t="shared" si="33"/>
        <v>0</v>
      </c>
      <c r="AF4" s="2">
        <f t="shared" si="34"/>
        <v>0</v>
      </c>
      <c r="AG4" s="2">
        <f t="shared" si="35"/>
        <v>0</v>
      </c>
      <c r="AH4" s="2">
        <f t="shared" si="36"/>
        <v>0</v>
      </c>
      <c r="AI4" s="2">
        <f t="shared" si="37"/>
        <v>0</v>
      </c>
      <c r="AK4" s="2">
        <f t="shared" si="38"/>
        <v>0</v>
      </c>
      <c r="AL4" s="2">
        <f t="shared" si="39"/>
        <v>0</v>
      </c>
      <c r="AM4" s="2">
        <f t="shared" si="40"/>
        <v>0</v>
      </c>
      <c r="AN4" s="2">
        <f t="shared" si="41"/>
        <v>0</v>
      </c>
      <c r="AP4" s="2">
        <f t="shared" si="42"/>
        <v>0</v>
      </c>
      <c r="AQ4" s="2">
        <f t="shared" si="43"/>
        <v>0</v>
      </c>
      <c r="AR4" s="2">
        <f t="shared" si="44"/>
        <v>0</v>
      </c>
      <c r="AS4" s="2">
        <f t="shared" si="45"/>
        <v>0</v>
      </c>
      <c r="AU4" s="2">
        <f t="shared" si="46"/>
        <v>0</v>
      </c>
      <c r="AV4" s="2">
        <f t="shared" si="4"/>
        <v>0</v>
      </c>
      <c r="AW4" s="2">
        <f t="shared" si="47"/>
        <v>0</v>
      </c>
      <c r="AX4" s="2">
        <f t="shared" si="48"/>
        <v>0</v>
      </c>
      <c r="AZ4" s="2">
        <f t="shared" si="5"/>
        <v>0</v>
      </c>
      <c r="BA4" s="2">
        <f t="shared" si="6"/>
        <v>0</v>
      </c>
      <c r="BB4" s="2">
        <f t="shared" si="7"/>
        <v>0</v>
      </c>
      <c r="BC4" s="2">
        <f t="shared" si="8"/>
        <v>0</v>
      </c>
      <c r="BD4" s="2">
        <f t="shared" si="9"/>
        <v>0</v>
      </c>
      <c r="BE4" s="2">
        <f t="shared" si="10"/>
        <v>0</v>
      </c>
      <c r="BF4" s="2">
        <f t="shared" si="11"/>
        <v>0</v>
      </c>
      <c r="BG4" s="2">
        <f t="shared" si="12"/>
        <v>0</v>
      </c>
      <c r="BH4" s="2">
        <f t="shared" si="13"/>
        <v>0</v>
      </c>
      <c r="BI4" s="2">
        <f t="shared" si="14"/>
        <v>0</v>
      </c>
      <c r="BJ4" s="2">
        <f t="shared" si="15"/>
        <v>0</v>
      </c>
      <c r="BK4" s="2">
        <f t="shared" si="16"/>
        <v>0</v>
      </c>
      <c r="BM4" s="8">
        <f t="shared" si="49"/>
        <v>0</v>
      </c>
      <c r="BN4" s="2">
        <f t="shared" si="17"/>
        <v>0</v>
      </c>
      <c r="BO4" s="2">
        <f t="shared" si="18"/>
        <v>0</v>
      </c>
      <c r="BP4" s="2">
        <f t="shared" si="19"/>
        <v>0</v>
      </c>
      <c r="BQ4" s="2">
        <f t="shared" si="20"/>
        <v>0</v>
      </c>
      <c r="BS4" s="2">
        <f t="shared" si="50"/>
        <v>0</v>
      </c>
      <c r="BT4" s="2">
        <f t="shared" si="51"/>
        <v>0</v>
      </c>
      <c r="BU4" s="2">
        <f t="shared" si="52"/>
        <v>0</v>
      </c>
      <c r="BV4" s="2">
        <f t="shared" si="53"/>
        <v>0</v>
      </c>
      <c r="BX4" s="2">
        <f t="shared" si="54"/>
        <v>0</v>
      </c>
      <c r="BY4" s="2" t="str">
        <f t="shared" si="55"/>
        <v>N/A</v>
      </c>
      <c r="BZ4" s="2" t="str">
        <f t="shared" si="56"/>
        <v>N/A</v>
      </c>
      <c r="CA4" s="2" t="str">
        <f t="shared" si="57"/>
        <v>N/A</v>
      </c>
      <c r="CB4" s="2" t="str">
        <f t="shared" si="58"/>
        <v>N/A</v>
      </c>
      <c r="CD4" s="2">
        <f t="shared" si="59"/>
        <v>1</v>
      </c>
      <c r="CE4" s="2">
        <f t="shared" si="60"/>
        <v>0</v>
      </c>
      <c r="CF4" s="2">
        <f t="shared" si="61"/>
        <v>0</v>
      </c>
      <c r="CG4" s="2">
        <f t="shared" si="62"/>
        <v>0</v>
      </c>
      <c r="CH4" s="2">
        <f t="shared" si="63"/>
        <v>0</v>
      </c>
      <c r="CJ4" s="2">
        <f t="shared" si="21"/>
        <v>0</v>
      </c>
      <c r="CK4" s="2" t="str">
        <f t="shared" si="64"/>
        <v>N/A</v>
      </c>
      <c r="CL4" s="2" t="str">
        <f t="shared" si="65"/>
        <v>N/A</v>
      </c>
      <c r="CM4" s="2" t="str">
        <f t="shared" si="66"/>
        <v>N/A</v>
      </c>
      <c r="CN4" s="2" t="str">
        <f t="shared" si="67"/>
        <v>N/A</v>
      </c>
      <c r="CU4" s="2">
        <f t="shared" si="68"/>
        <v>1</v>
      </c>
      <c r="CV4" s="2">
        <f t="shared" si="69"/>
        <v>1</v>
      </c>
      <c r="CW4" s="2">
        <f t="shared" si="70"/>
        <v>1</v>
      </c>
      <c r="CX4" s="2">
        <f t="shared" si="71"/>
        <v>1</v>
      </c>
    </row>
    <row r="5" spans="1:107" x14ac:dyDescent="0.25">
      <c r="A5" s="2" t="s">
        <v>132</v>
      </c>
      <c r="B5" s="2">
        <v>4</v>
      </c>
      <c r="C5" s="2">
        <v>280</v>
      </c>
      <c r="D5" s="2">
        <v>4</v>
      </c>
      <c r="E5" s="2">
        <v>13</v>
      </c>
      <c r="J5" s="2">
        <v>1</v>
      </c>
      <c r="L5" s="2">
        <f t="shared" si="0"/>
        <v>0</v>
      </c>
      <c r="M5" s="2">
        <f t="shared" si="1"/>
        <v>0</v>
      </c>
      <c r="N5" s="2">
        <f t="shared" si="2"/>
        <v>0</v>
      </c>
      <c r="O5" s="2">
        <f t="shared" si="3"/>
        <v>0</v>
      </c>
      <c r="Q5" s="2">
        <f t="shared" si="22"/>
        <v>1</v>
      </c>
      <c r="R5" s="2">
        <f t="shared" si="23"/>
        <v>1</v>
      </c>
      <c r="S5" s="2">
        <f t="shared" si="24"/>
        <v>1</v>
      </c>
      <c r="T5" s="2">
        <f t="shared" si="25"/>
        <v>1</v>
      </c>
      <c r="V5" s="2">
        <f t="shared" si="26"/>
        <v>0</v>
      </c>
      <c r="W5" s="2">
        <f t="shared" si="27"/>
        <v>0</v>
      </c>
      <c r="X5" s="2">
        <f t="shared" si="28"/>
        <v>0</v>
      </c>
      <c r="Y5" s="2">
        <f t="shared" si="29"/>
        <v>0</v>
      </c>
      <c r="AA5" s="2">
        <f t="shared" si="30"/>
        <v>0</v>
      </c>
      <c r="AB5" s="2">
        <f t="shared" si="31"/>
        <v>0</v>
      </c>
      <c r="AC5" s="2">
        <f t="shared" si="32"/>
        <v>0</v>
      </c>
      <c r="AD5" s="2">
        <f t="shared" si="33"/>
        <v>0</v>
      </c>
      <c r="AF5" s="2">
        <f t="shared" si="34"/>
        <v>0</v>
      </c>
      <c r="AG5" s="2">
        <f t="shared" si="35"/>
        <v>0</v>
      </c>
      <c r="AH5" s="2">
        <f t="shared" si="36"/>
        <v>0</v>
      </c>
      <c r="AI5" s="2">
        <f t="shared" si="37"/>
        <v>0</v>
      </c>
      <c r="AK5" s="2">
        <f t="shared" si="38"/>
        <v>0</v>
      </c>
      <c r="AL5" s="2">
        <f t="shared" si="39"/>
        <v>0</v>
      </c>
      <c r="AM5" s="2">
        <f t="shared" si="40"/>
        <v>0</v>
      </c>
      <c r="AN5" s="2">
        <f t="shared" si="41"/>
        <v>0</v>
      </c>
      <c r="AP5" s="2">
        <f t="shared" si="42"/>
        <v>0</v>
      </c>
      <c r="AQ5" s="2">
        <f t="shared" si="43"/>
        <v>0</v>
      </c>
      <c r="AR5" s="2">
        <f t="shared" si="44"/>
        <v>0</v>
      </c>
      <c r="AS5" s="2">
        <f t="shared" si="45"/>
        <v>0</v>
      </c>
      <c r="AU5" s="2">
        <f t="shared" si="46"/>
        <v>0</v>
      </c>
      <c r="AV5" s="2">
        <f t="shared" si="4"/>
        <v>0</v>
      </c>
      <c r="AW5" s="2">
        <f t="shared" si="47"/>
        <v>0</v>
      </c>
      <c r="AX5" s="2">
        <f t="shared" si="48"/>
        <v>0</v>
      </c>
      <c r="AZ5" s="2">
        <f t="shared" si="5"/>
        <v>0</v>
      </c>
      <c r="BA5" s="2">
        <f t="shared" si="6"/>
        <v>0</v>
      </c>
      <c r="BB5" s="2">
        <f t="shared" si="7"/>
        <v>0</v>
      </c>
      <c r="BC5" s="2">
        <f t="shared" si="8"/>
        <v>0</v>
      </c>
      <c r="BD5" s="2">
        <f t="shared" si="9"/>
        <v>0</v>
      </c>
      <c r="BE5" s="2">
        <f t="shared" si="10"/>
        <v>0</v>
      </c>
      <c r="BF5" s="2">
        <f t="shared" si="11"/>
        <v>0</v>
      </c>
      <c r="BG5" s="2">
        <f t="shared" si="12"/>
        <v>0</v>
      </c>
      <c r="BH5" s="2">
        <f t="shared" si="13"/>
        <v>0</v>
      </c>
      <c r="BI5" s="2">
        <f t="shared" si="14"/>
        <v>0</v>
      </c>
      <c r="BJ5" s="2">
        <f t="shared" si="15"/>
        <v>0</v>
      </c>
      <c r="BK5" s="2">
        <f t="shared" si="16"/>
        <v>0</v>
      </c>
      <c r="BM5" s="8">
        <f t="shared" si="49"/>
        <v>0</v>
      </c>
      <c r="BN5" s="2">
        <f t="shared" si="17"/>
        <v>0</v>
      </c>
      <c r="BO5" s="2">
        <f t="shared" si="18"/>
        <v>0</v>
      </c>
      <c r="BP5" s="2">
        <f t="shared" si="19"/>
        <v>0</v>
      </c>
      <c r="BQ5" s="2">
        <f t="shared" si="20"/>
        <v>0</v>
      </c>
      <c r="BS5" s="2">
        <f t="shared" si="50"/>
        <v>0</v>
      </c>
      <c r="BT5" s="2">
        <f t="shared" si="51"/>
        <v>0</v>
      </c>
      <c r="BU5" s="2">
        <f t="shared" si="52"/>
        <v>0</v>
      </c>
      <c r="BV5" s="2">
        <f t="shared" si="53"/>
        <v>0</v>
      </c>
      <c r="BX5" s="2">
        <f t="shared" si="54"/>
        <v>0</v>
      </c>
      <c r="BY5" s="2" t="str">
        <f t="shared" si="55"/>
        <v>N/A</v>
      </c>
      <c r="BZ5" s="2" t="str">
        <f t="shared" si="56"/>
        <v>N/A</v>
      </c>
      <c r="CA5" s="2" t="str">
        <f t="shared" si="57"/>
        <v>N/A</v>
      </c>
      <c r="CB5" s="2" t="str">
        <f t="shared" si="58"/>
        <v>N/A</v>
      </c>
      <c r="CD5" s="2">
        <f t="shared" si="59"/>
        <v>1</v>
      </c>
      <c r="CE5" s="2">
        <f t="shared" si="60"/>
        <v>0</v>
      </c>
      <c r="CF5" s="2">
        <f t="shared" si="61"/>
        <v>0</v>
      </c>
      <c r="CG5" s="2">
        <f t="shared" si="62"/>
        <v>0</v>
      </c>
      <c r="CH5" s="2">
        <f t="shared" si="63"/>
        <v>0</v>
      </c>
      <c r="CJ5" s="2">
        <f t="shared" si="21"/>
        <v>0</v>
      </c>
      <c r="CK5" s="2" t="str">
        <f t="shared" si="64"/>
        <v>N/A</v>
      </c>
      <c r="CL5" s="2" t="str">
        <f t="shared" si="65"/>
        <v>N/A</v>
      </c>
      <c r="CM5" s="2" t="str">
        <f t="shared" si="66"/>
        <v>N/A</v>
      </c>
      <c r="CN5" s="2" t="str">
        <f t="shared" si="67"/>
        <v>N/A</v>
      </c>
      <c r="CU5" s="2">
        <f t="shared" si="68"/>
        <v>1</v>
      </c>
      <c r="CV5" s="2">
        <f t="shared" si="69"/>
        <v>1</v>
      </c>
      <c r="CW5" s="2">
        <f t="shared" si="70"/>
        <v>1</v>
      </c>
      <c r="CX5" s="2">
        <f t="shared" si="71"/>
        <v>1</v>
      </c>
    </row>
    <row r="6" spans="1:107" x14ac:dyDescent="0.25">
      <c r="A6" s="2" t="s">
        <v>132</v>
      </c>
      <c r="B6" s="2">
        <v>5</v>
      </c>
      <c r="C6" s="2">
        <v>341</v>
      </c>
      <c r="D6" s="2">
        <v>4</v>
      </c>
      <c r="E6" s="2">
        <v>11</v>
      </c>
      <c r="J6" s="2">
        <v>1</v>
      </c>
      <c r="L6" s="2">
        <f t="shared" si="0"/>
        <v>0</v>
      </c>
      <c r="M6" s="2">
        <f t="shared" si="1"/>
        <v>0</v>
      </c>
      <c r="N6" s="2">
        <f t="shared" si="2"/>
        <v>0</v>
      </c>
      <c r="O6" s="2">
        <f t="shared" si="3"/>
        <v>0</v>
      </c>
      <c r="Q6" s="2">
        <f t="shared" si="22"/>
        <v>1</v>
      </c>
      <c r="R6" s="2">
        <f t="shared" si="23"/>
        <v>1</v>
      </c>
      <c r="S6" s="2">
        <f t="shared" si="24"/>
        <v>1</v>
      </c>
      <c r="T6" s="2">
        <f t="shared" si="25"/>
        <v>1</v>
      </c>
      <c r="V6" s="2">
        <f t="shared" si="26"/>
        <v>0</v>
      </c>
      <c r="W6" s="2">
        <f t="shared" si="27"/>
        <v>0</v>
      </c>
      <c r="X6" s="2">
        <f t="shared" si="28"/>
        <v>0</v>
      </c>
      <c r="Y6" s="2">
        <f t="shared" si="29"/>
        <v>0</v>
      </c>
      <c r="AA6" s="2">
        <f t="shared" si="30"/>
        <v>0</v>
      </c>
      <c r="AB6" s="2">
        <f t="shared" si="31"/>
        <v>0</v>
      </c>
      <c r="AC6" s="2">
        <f t="shared" si="32"/>
        <v>0</v>
      </c>
      <c r="AD6" s="2">
        <f t="shared" si="33"/>
        <v>0</v>
      </c>
      <c r="AF6" s="2">
        <f t="shared" si="34"/>
        <v>0</v>
      </c>
      <c r="AG6" s="2">
        <f t="shared" si="35"/>
        <v>0</v>
      </c>
      <c r="AH6" s="2">
        <f t="shared" si="36"/>
        <v>0</v>
      </c>
      <c r="AI6" s="2">
        <f t="shared" si="37"/>
        <v>0</v>
      </c>
      <c r="AK6" s="2">
        <f t="shared" si="38"/>
        <v>0</v>
      </c>
      <c r="AL6" s="2">
        <f t="shared" si="39"/>
        <v>0</v>
      </c>
      <c r="AM6" s="2">
        <f t="shared" si="40"/>
        <v>0</v>
      </c>
      <c r="AN6" s="2">
        <f t="shared" si="41"/>
        <v>0</v>
      </c>
      <c r="AP6" s="2">
        <f t="shared" si="42"/>
        <v>0</v>
      </c>
      <c r="AQ6" s="2">
        <f t="shared" si="43"/>
        <v>0</v>
      </c>
      <c r="AR6" s="2">
        <f t="shared" si="44"/>
        <v>0</v>
      </c>
      <c r="AS6" s="2">
        <f t="shared" si="45"/>
        <v>0</v>
      </c>
      <c r="AU6" s="2">
        <f t="shared" si="46"/>
        <v>0</v>
      </c>
      <c r="AV6" s="2">
        <f t="shared" si="4"/>
        <v>0</v>
      </c>
      <c r="AW6" s="2">
        <f t="shared" si="47"/>
        <v>0</v>
      </c>
      <c r="AX6" s="2">
        <f t="shared" si="48"/>
        <v>0</v>
      </c>
      <c r="AZ6" s="2">
        <f t="shared" si="5"/>
        <v>0</v>
      </c>
      <c r="BA6" s="2">
        <f t="shared" si="6"/>
        <v>0</v>
      </c>
      <c r="BB6" s="2">
        <f t="shared" si="7"/>
        <v>0</v>
      </c>
      <c r="BC6" s="2">
        <f t="shared" si="8"/>
        <v>0</v>
      </c>
      <c r="BD6" s="2">
        <f t="shared" si="9"/>
        <v>0</v>
      </c>
      <c r="BE6" s="2">
        <f t="shared" si="10"/>
        <v>0</v>
      </c>
      <c r="BF6" s="2">
        <f t="shared" si="11"/>
        <v>0</v>
      </c>
      <c r="BG6" s="2">
        <f t="shared" si="12"/>
        <v>0</v>
      </c>
      <c r="BH6" s="2">
        <f t="shared" si="13"/>
        <v>0</v>
      </c>
      <c r="BI6" s="2">
        <f t="shared" si="14"/>
        <v>0</v>
      </c>
      <c r="BJ6" s="2">
        <f t="shared" si="15"/>
        <v>0</v>
      </c>
      <c r="BK6" s="2">
        <f t="shared" si="16"/>
        <v>0</v>
      </c>
      <c r="BM6" s="8">
        <f t="shared" si="49"/>
        <v>0</v>
      </c>
      <c r="BN6" s="2">
        <f t="shared" si="17"/>
        <v>0</v>
      </c>
      <c r="BO6" s="2">
        <f t="shared" si="18"/>
        <v>0</v>
      </c>
      <c r="BP6" s="2">
        <f t="shared" si="19"/>
        <v>0</v>
      </c>
      <c r="BQ6" s="2">
        <f t="shared" si="20"/>
        <v>0</v>
      </c>
      <c r="BS6" s="2">
        <f t="shared" si="50"/>
        <v>0</v>
      </c>
      <c r="BT6" s="2">
        <f t="shared" si="51"/>
        <v>0</v>
      </c>
      <c r="BU6" s="2">
        <f t="shared" si="52"/>
        <v>0</v>
      </c>
      <c r="BV6" s="2">
        <f t="shared" si="53"/>
        <v>0</v>
      </c>
      <c r="BX6" s="2">
        <f t="shared" si="54"/>
        <v>0</v>
      </c>
      <c r="BY6" s="2" t="str">
        <f t="shared" si="55"/>
        <v>N/A</v>
      </c>
      <c r="BZ6" s="2" t="str">
        <f t="shared" si="56"/>
        <v>N/A</v>
      </c>
      <c r="CA6" s="2" t="str">
        <f t="shared" si="57"/>
        <v>N/A</v>
      </c>
      <c r="CB6" s="2" t="str">
        <f t="shared" si="58"/>
        <v>N/A</v>
      </c>
      <c r="CD6" s="2">
        <f t="shared" si="59"/>
        <v>1</v>
      </c>
      <c r="CE6" s="2">
        <f t="shared" si="60"/>
        <v>0</v>
      </c>
      <c r="CF6" s="2">
        <f t="shared" si="61"/>
        <v>0</v>
      </c>
      <c r="CG6" s="2">
        <f t="shared" si="62"/>
        <v>0</v>
      </c>
      <c r="CH6" s="2">
        <f t="shared" si="63"/>
        <v>0</v>
      </c>
      <c r="CJ6" s="2">
        <f t="shared" si="21"/>
        <v>0</v>
      </c>
      <c r="CK6" s="2" t="str">
        <f t="shared" si="64"/>
        <v>N/A</v>
      </c>
      <c r="CL6" s="2" t="str">
        <f t="shared" si="65"/>
        <v>N/A</v>
      </c>
      <c r="CM6" s="2" t="str">
        <f t="shared" si="66"/>
        <v>N/A</v>
      </c>
      <c r="CN6" s="2" t="str">
        <f t="shared" si="67"/>
        <v>N/A</v>
      </c>
      <c r="CU6" s="2">
        <f t="shared" si="68"/>
        <v>1</v>
      </c>
      <c r="CV6" s="2">
        <f t="shared" si="69"/>
        <v>1</v>
      </c>
      <c r="CW6" s="2">
        <f t="shared" si="70"/>
        <v>1</v>
      </c>
      <c r="CX6" s="2">
        <f t="shared" si="71"/>
        <v>1</v>
      </c>
    </row>
    <row r="7" spans="1:107" x14ac:dyDescent="0.25">
      <c r="A7" s="2" t="s">
        <v>132</v>
      </c>
      <c r="B7" s="2">
        <v>6</v>
      </c>
      <c r="C7" s="2">
        <v>121</v>
      </c>
      <c r="D7" s="2">
        <v>3</v>
      </c>
      <c r="E7" s="2">
        <v>15</v>
      </c>
      <c r="J7" s="2">
        <v>1</v>
      </c>
      <c r="L7" s="2">
        <f t="shared" si="0"/>
        <v>0</v>
      </c>
      <c r="M7" s="2">
        <f t="shared" si="1"/>
        <v>0</v>
      </c>
      <c r="N7" s="2">
        <f t="shared" si="2"/>
        <v>0</v>
      </c>
      <c r="O7" s="2">
        <f t="shared" si="3"/>
        <v>0</v>
      </c>
      <c r="Q7" s="2">
        <f t="shared" si="22"/>
        <v>1</v>
      </c>
      <c r="R7" s="2">
        <f t="shared" si="23"/>
        <v>1</v>
      </c>
      <c r="S7" s="2">
        <f t="shared" si="24"/>
        <v>1</v>
      </c>
      <c r="T7" s="2">
        <f t="shared" si="25"/>
        <v>1</v>
      </c>
      <c r="V7" s="2">
        <f t="shared" si="26"/>
        <v>0</v>
      </c>
      <c r="W7" s="2">
        <f t="shared" si="27"/>
        <v>0</v>
      </c>
      <c r="X7" s="2">
        <f t="shared" si="28"/>
        <v>0</v>
      </c>
      <c r="Y7" s="2">
        <f t="shared" si="29"/>
        <v>0</v>
      </c>
      <c r="AA7" s="2">
        <f t="shared" si="30"/>
        <v>0</v>
      </c>
      <c r="AB7" s="2">
        <f t="shared" si="31"/>
        <v>0</v>
      </c>
      <c r="AC7" s="2">
        <f t="shared" si="32"/>
        <v>0</v>
      </c>
      <c r="AD7" s="2">
        <f t="shared" si="33"/>
        <v>0</v>
      </c>
      <c r="AF7" s="2">
        <f t="shared" si="34"/>
        <v>0</v>
      </c>
      <c r="AG7" s="2">
        <f t="shared" si="35"/>
        <v>0</v>
      </c>
      <c r="AH7" s="2">
        <f t="shared" si="36"/>
        <v>0</v>
      </c>
      <c r="AI7" s="2">
        <f t="shared" si="37"/>
        <v>0</v>
      </c>
      <c r="AK7" s="2">
        <f t="shared" si="38"/>
        <v>0</v>
      </c>
      <c r="AL7" s="2">
        <f t="shared" si="39"/>
        <v>0</v>
      </c>
      <c r="AM7" s="2">
        <f t="shared" si="40"/>
        <v>0</v>
      </c>
      <c r="AN7" s="2">
        <f t="shared" si="41"/>
        <v>0</v>
      </c>
      <c r="AP7" s="2">
        <f t="shared" si="42"/>
        <v>0</v>
      </c>
      <c r="AQ7" s="2">
        <f t="shared" si="43"/>
        <v>0</v>
      </c>
      <c r="AR7" s="2">
        <f t="shared" si="44"/>
        <v>0</v>
      </c>
      <c r="AS7" s="2">
        <f t="shared" si="45"/>
        <v>0</v>
      </c>
      <c r="AU7" s="2">
        <f t="shared" si="46"/>
        <v>0</v>
      </c>
      <c r="AV7" s="2">
        <f t="shared" si="4"/>
        <v>0</v>
      </c>
      <c r="AW7" s="2">
        <f t="shared" si="47"/>
        <v>0</v>
      </c>
      <c r="AX7" s="2">
        <f t="shared" si="48"/>
        <v>0</v>
      </c>
      <c r="AZ7" s="2">
        <f t="shared" si="5"/>
        <v>0</v>
      </c>
      <c r="BA7" s="2">
        <f t="shared" si="6"/>
        <v>0</v>
      </c>
      <c r="BB7" s="2">
        <f t="shared" si="7"/>
        <v>0</v>
      </c>
      <c r="BC7" s="2">
        <f t="shared" si="8"/>
        <v>0</v>
      </c>
      <c r="BD7" s="2">
        <f t="shared" si="9"/>
        <v>0</v>
      </c>
      <c r="BE7" s="2">
        <f t="shared" si="10"/>
        <v>0</v>
      </c>
      <c r="BF7" s="2">
        <f t="shared" si="11"/>
        <v>0</v>
      </c>
      <c r="BG7" s="2">
        <f t="shared" si="12"/>
        <v>0</v>
      </c>
      <c r="BH7" s="2">
        <f t="shared" si="13"/>
        <v>0</v>
      </c>
      <c r="BI7" s="2">
        <f t="shared" si="14"/>
        <v>0</v>
      </c>
      <c r="BJ7" s="2">
        <f t="shared" si="15"/>
        <v>0</v>
      </c>
      <c r="BK7" s="2">
        <f t="shared" si="16"/>
        <v>0</v>
      </c>
      <c r="BM7" s="8">
        <f t="shared" si="49"/>
        <v>0</v>
      </c>
      <c r="BN7" s="2">
        <f t="shared" si="17"/>
        <v>0</v>
      </c>
      <c r="BO7" s="2">
        <f t="shared" si="18"/>
        <v>0</v>
      </c>
      <c r="BP7" s="2">
        <f t="shared" si="19"/>
        <v>0</v>
      </c>
      <c r="BQ7" s="2">
        <f t="shared" si="20"/>
        <v>0</v>
      </c>
      <c r="BS7" s="2">
        <f t="shared" si="50"/>
        <v>0</v>
      </c>
      <c r="BT7" s="2">
        <f t="shared" si="51"/>
        <v>0</v>
      </c>
      <c r="BU7" s="2">
        <f t="shared" si="52"/>
        <v>0</v>
      </c>
      <c r="BV7" s="2">
        <f t="shared" si="53"/>
        <v>0</v>
      </c>
      <c r="BX7" s="2">
        <f t="shared" si="54"/>
        <v>1</v>
      </c>
      <c r="BY7" s="2">
        <f t="shared" si="55"/>
        <v>0</v>
      </c>
      <c r="BZ7" s="2">
        <f t="shared" si="56"/>
        <v>0</v>
      </c>
      <c r="CA7" s="2">
        <f t="shared" si="57"/>
        <v>0</v>
      </c>
      <c r="CB7" s="2">
        <f t="shared" si="58"/>
        <v>0</v>
      </c>
      <c r="CD7" s="2">
        <f t="shared" si="59"/>
        <v>0</v>
      </c>
      <c r="CE7" s="2" t="str">
        <f t="shared" si="60"/>
        <v>N/A</v>
      </c>
      <c r="CF7" s="2" t="str">
        <f t="shared" si="61"/>
        <v>N/A</v>
      </c>
      <c r="CG7" s="2" t="str">
        <f t="shared" si="62"/>
        <v>N/A</v>
      </c>
      <c r="CH7" s="2" t="str">
        <f t="shared" si="63"/>
        <v>N/A</v>
      </c>
      <c r="CJ7" s="2">
        <f t="shared" si="21"/>
        <v>0</v>
      </c>
      <c r="CK7" s="2" t="str">
        <f t="shared" si="64"/>
        <v>N/A</v>
      </c>
      <c r="CL7" s="2" t="str">
        <f t="shared" si="65"/>
        <v>N/A</v>
      </c>
      <c r="CM7" s="2" t="str">
        <f t="shared" si="66"/>
        <v>N/A</v>
      </c>
      <c r="CN7" s="2" t="str">
        <f t="shared" si="67"/>
        <v>N/A</v>
      </c>
      <c r="CU7" s="2">
        <f t="shared" si="68"/>
        <v>1</v>
      </c>
      <c r="CV7" s="2">
        <f t="shared" si="69"/>
        <v>1</v>
      </c>
      <c r="CW7" s="2">
        <f t="shared" si="70"/>
        <v>1</v>
      </c>
      <c r="CX7" s="2">
        <f t="shared" si="71"/>
        <v>1</v>
      </c>
    </row>
    <row r="8" spans="1:107" x14ac:dyDescent="0.25">
      <c r="A8" s="2" t="s">
        <v>132</v>
      </c>
      <c r="B8" s="2">
        <v>7</v>
      </c>
      <c r="C8" s="2">
        <v>517</v>
      </c>
      <c r="D8" s="2">
        <v>5</v>
      </c>
      <c r="E8" s="2">
        <v>5</v>
      </c>
      <c r="J8" s="2">
        <v>1</v>
      </c>
      <c r="L8" s="2">
        <f t="shared" si="0"/>
        <v>0</v>
      </c>
      <c r="M8" s="2">
        <f t="shared" si="1"/>
        <v>0</v>
      </c>
      <c r="N8" s="2">
        <f t="shared" si="2"/>
        <v>0</v>
      </c>
      <c r="O8" s="2">
        <f t="shared" si="3"/>
        <v>0</v>
      </c>
      <c r="Q8" s="2">
        <f t="shared" si="22"/>
        <v>1</v>
      </c>
      <c r="R8" s="2">
        <f t="shared" si="23"/>
        <v>1</v>
      </c>
      <c r="S8" s="2">
        <f t="shared" si="24"/>
        <v>1</v>
      </c>
      <c r="T8" s="2">
        <f t="shared" si="25"/>
        <v>1</v>
      </c>
      <c r="V8" s="2">
        <f t="shared" si="26"/>
        <v>0</v>
      </c>
      <c r="W8" s="2">
        <f t="shared" si="27"/>
        <v>0</v>
      </c>
      <c r="X8" s="2">
        <f t="shared" si="28"/>
        <v>0</v>
      </c>
      <c r="Y8" s="2">
        <f t="shared" si="29"/>
        <v>0</v>
      </c>
      <c r="AA8" s="2">
        <f t="shared" si="30"/>
        <v>0</v>
      </c>
      <c r="AB8" s="2">
        <f t="shared" si="31"/>
        <v>0</v>
      </c>
      <c r="AC8" s="2">
        <f t="shared" si="32"/>
        <v>0</v>
      </c>
      <c r="AD8" s="2">
        <f t="shared" si="33"/>
        <v>0</v>
      </c>
      <c r="AF8" s="2">
        <f t="shared" si="34"/>
        <v>0</v>
      </c>
      <c r="AG8" s="2">
        <f t="shared" si="35"/>
        <v>0</v>
      </c>
      <c r="AH8" s="2">
        <f t="shared" si="36"/>
        <v>0</v>
      </c>
      <c r="AI8" s="2">
        <f t="shared" si="37"/>
        <v>0</v>
      </c>
      <c r="AK8" s="2">
        <f t="shared" si="38"/>
        <v>0</v>
      </c>
      <c r="AL8" s="2">
        <f t="shared" si="39"/>
        <v>0</v>
      </c>
      <c r="AM8" s="2">
        <f t="shared" si="40"/>
        <v>0</v>
      </c>
      <c r="AN8" s="2">
        <f t="shared" si="41"/>
        <v>0</v>
      </c>
      <c r="AP8" s="2">
        <f t="shared" si="42"/>
        <v>0</v>
      </c>
      <c r="AQ8" s="2">
        <f t="shared" si="43"/>
        <v>0</v>
      </c>
      <c r="AR8" s="2">
        <f t="shared" si="44"/>
        <v>0</v>
      </c>
      <c r="AS8" s="2">
        <f t="shared" si="45"/>
        <v>0</v>
      </c>
      <c r="AU8" s="2">
        <f t="shared" si="46"/>
        <v>0</v>
      </c>
      <c r="AV8" s="2">
        <f t="shared" si="4"/>
        <v>0</v>
      </c>
      <c r="AW8" s="2">
        <f t="shared" si="47"/>
        <v>0</v>
      </c>
      <c r="AX8" s="2">
        <f t="shared" si="48"/>
        <v>0</v>
      </c>
      <c r="AZ8" s="2">
        <f t="shared" si="5"/>
        <v>0</v>
      </c>
      <c r="BA8" s="2">
        <f t="shared" si="6"/>
        <v>0</v>
      </c>
      <c r="BB8" s="2">
        <f t="shared" si="7"/>
        <v>0</v>
      </c>
      <c r="BC8" s="2">
        <f t="shared" si="8"/>
        <v>0</v>
      </c>
      <c r="BD8" s="2">
        <f t="shared" si="9"/>
        <v>0</v>
      </c>
      <c r="BE8" s="2">
        <f t="shared" si="10"/>
        <v>0</v>
      </c>
      <c r="BF8" s="2">
        <f t="shared" si="11"/>
        <v>0</v>
      </c>
      <c r="BG8" s="2">
        <f t="shared" si="12"/>
        <v>0</v>
      </c>
      <c r="BH8" s="2">
        <f t="shared" si="13"/>
        <v>0</v>
      </c>
      <c r="BI8" s="2">
        <f t="shared" si="14"/>
        <v>0</v>
      </c>
      <c r="BJ8" s="2">
        <f t="shared" si="15"/>
        <v>0</v>
      </c>
      <c r="BK8" s="2">
        <f t="shared" si="16"/>
        <v>0</v>
      </c>
      <c r="BM8" s="8">
        <f t="shared" si="49"/>
        <v>0</v>
      </c>
      <c r="BN8" s="2">
        <f t="shared" si="17"/>
        <v>0</v>
      </c>
      <c r="BO8" s="2">
        <f t="shared" si="18"/>
        <v>0</v>
      </c>
      <c r="BP8" s="2">
        <f t="shared" si="19"/>
        <v>0</v>
      </c>
      <c r="BQ8" s="2">
        <f t="shared" si="20"/>
        <v>0</v>
      </c>
      <c r="BS8" s="2">
        <f t="shared" si="50"/>
        <v>0</v>
      </c>
      <c r="BT8" s="2">
        <f t="shared" si="51"/>
        <v>0</v>
      </c>
      <c r="BU8" s="2">
        <f t="shared" si="52"/>
        <v>0</v>
      </c>
      <c r="BV8" s="2">
        <f t="shared" si="53"/>
        <v>0</v>
      </c>
      <c r="BX8" s="2">
        <f t="shared" si="54"/>
        <v>0</v>
      </c>
      <c r="BY8" s="2" t="str">
        <f t="shared" si="55"/>
        <v>N/A</v>
      </c>
      <c r="BZ8" s="2" t="str">
        <f t="shared" si="56"/>
        <v>N/A</v>
      </c>
      <c r="CA8" s="2" t="str">
        <f t="shared" si="57"/>
        <v>N/A</v>
      </c>
      <c r="CB8" s="2" t="str">
        <f t="shared" si="58"/>
        <v>N/A</v>
      </c>
      <c r="CD8" s="2">
        <f t="shared" si="59"/>
        <v>0</v>
      </c>
      <c r="CE8" s="2" t="str">
        <f t="shared" si="60"/>
        <v>N/A</v>
      </c>
      <c r="CF8" s="2" t="str">
        <f t="shared" si="61"/>
        <v>N/A</v>
      </c>
      <c r="CG8" s="2" t="str">
        <f t="shared" si="62"/>
        <v>N/A</v>
      </c>
      <c r="CH8" s="2" t="str">
        <f t="shared" si="63"/>
        <v>N/A</v>
      </c>
      <c r="CJ8" s="2">
        <f t="shared" si="21"/>
        <v>1</v>
      </c>
      <c r="CK8" s="2">
        <f t="shared" si="64"/>
        <v>0</v>
      </c>
      <c r="CL8" s="2">
        <f t="shared" si="65"/>
        <v>0</v>
      </c>
      <c r="CM8" s="2">
        <f t="shared" si="66"/>
        <v>0</v>
      </c>
      <c r="CN8" s="2">
        <f t="shared" si="67"/>
        <v>0</v>
      </c>
      <c r="CU8" s="2">
        <f t="shared" si="68"/>
        <v>1</v>
      </c>
      <c r="CV8" s="2">
        <f t="shared" si="69"/>
        <v>1</v>
      </c>
      <c r="CW8" s="2">
        <f t="shared" si="70"/>
        <v>1</v>
      </c>
      <c r="CX8" s="2">
        <f t="shared" si="71"/>
        <v>1</v>
      </c>
    </row>
    <row r="9" spans="1:107" x14ac:dyDescent="0.25">
      <c r="A9" s="2" t="s">
        <v>132</v>
      </c>
      <c r="B9" s="2">
        <v>8</v>
      </c>
      <c r="C9" s="2">
        <v>450</v>
      </c>
      <c r="D9" s="2">
        <v>4</v>
      </c>
      <c r="E9" s="2">
        <v>1</v>
      </c>
      <c r="J9" s="2">
        <v>1</v>
      </c>
      <c r="L9" s="2">
        <f t="shared" si="0"/>
        <v>0</v>
      </c>
      <c r="M9" s="2">
        <f t="shared" si="1"/>
        <v>0</v>
      </c>
      <c r="N9" s="2">
        <f t="shared" si="2"/>
        <v>0</v>
      </c>
      <c r="O9" s="2">
        <f t="shared" si="3"/>
        <v>0</v>
      </c>
      <c r="Q9" s="2">
        <f t="shared" si="22"/>
        <v>1</v>
      </c>
      <c r="R9" s="2">
        <f t="shared" si="23"/>
        <v>1</v>
      </c>
      <c r="S9" s="2">
        <f t="shared" si="24"/>
        <v>1</v>
      </c>
      <c r="T9" s="2">
        <f t="shared" si="25"/>
        <v>1</v>
      </c>
      <c r="V9" s="2">
        <f t="shared" si="26"/>
        <v>0</v>
      </c>
      <c r="W9" s="2">
        <f t="shared" si="27"/>
        <v>0</v>
      </c>
      <c r="X9" s="2">
        <f t="shared" si="28"/>
        <v>0</v>
      </c>
      <c r="Y9" s="2">
        <f t="shared" si="29"/>
        <v>0</v>
      </c>
      <c r="AA9" s="2">
        <f t="shared" si="30"/>
        <v>0</v>
      </c>
      <c r="AB9" s="2">
        <f t="shared" si="31"/>
        <v>0</v>
      </c>
      <c r="AC9" s="2">
        <f t="shared" si="32"/>
        <v>0</v>
      </c>
      <c r="AD9" s="2">
        <f t="shared" si="33"/>
        <v>0</v>
      </c>
      <c r="AF9" s="2">
        <f t="shared" si="34"/>
        <v>0</v>
      </c>
      <c r="AG9" s="2">
        <f t="shared" si="35"/>
        <v>0</v>
      </c>
      <c r="AH9" s="2">
        <f t="shared" si="36"/>
        <v>0</v>
      </c>
      <c r="AI9" s="2">
        <f t="shared" si="37"/>
        <v>0</v>
      </c>
      <c r="AK9" s="2">
        <f t="shared" si="38"/>
        <v>0</v>
      </c>
      <c r="AL9" s="2">
        <f t="shared" si="39"/>
        <v>0</v>
      </c>
      <c r="AM9" s="2">
        <f t="shared" si="40"/>
        <v>0</v>
      </c>
      <c r="AN9" s="2">
        <f t="shared" si="41"/>
        <v>0</v>
      </c>
      <c r="AP9" s="2">
        <f t="shared" si="42"/>
        <v>0</v>
      </c>
      <c r="AQ9" s="2">
        <f t="shared" si="43"/>
        <v>0</v>
      </c>
      <c r="AR9" s="2">
        <f t="shared" si="44"/>
        <v>0</v>
      </c>
      <c r="AS9" s="2">
        <f t="shared" si="45"/>
        <v>0</v>
      </c>
      <c r="AU9" s="2">
        <f t="shared" si="46"/>
        <v>0</v>
      </c>
      <c r="AV9" s="2">
        <f t="shared" si="4"/>
        <v>0</v>
      </c>
      <c r="AW9" s="2">
        <f t="shared" si="47"/>
        <v>0</v>
      </c>
      <c r="AX9" s="2">
        <f t="shared" si="48"/>
        <v>0</v>
      </c>
      <c r="AZ9" s="2">
        <f t="shared" si="5"/>
        <v>0</v>
      </c>
      <c r="BA9" s="2">
        <f t="shared" si="6"/>
        <v>0</v>
      </c>
      <c r="BB9" s="2">
        <f t="shared" si="7"/>
        <v>0</v>
      </c>
      <c r="BC9" s="2">
        <f t="shared" si="8"/>
        <v>0</v>
      </c>
      <c r="BD9" s="2">
        <f t="shared" si="9"/>
        <v>0</v>
      </c>
      <c r="BE9" s="2">
        <f t="shared" si="10"/>
        <v>0</v>
      </c>
      <c r="BF9" s="2">
        <f t="shared" si="11"/>
        <v>0</v>
      </c>
      <c r="BG9" s="2">
        <f t="shared" si="12"/>
        <v>0</v>
      </c>
      <c r="BH9" s="2">
        <f t="shared" si="13"/>
        <v>0</v>
      </c>
      <c r="BI9" s="2">
        <f t="shared" si="14"/>
        <v>0</v>
      </c>
      <c r="BJ9" s="2">
        <f t="shared" si="15"/>
        <v>0</v>
      </c>
      <c r="BK9" s="2">
        <f t="shared" si="16"/>
        <v>0</v>
      </c>
      <c r="BM9" s="8">
        <f t="shared" si="49"/>
        <v>0</v>
      </c>
      <c r="BN9" s="2">
        <f t="shared" si="17"/>
        <v>0</v>
      </c>
      <c r="BO9" s="2">
        <f t="shared" si="18"/>
        <v>0</v>
      </c>
      <c r="BP9" s="2">
        <f t="shared" si="19"/>
        <v>0</v>
      </c>
      <c r="BQ9" s="2">
        <f t="shared" si="20"/>
        <v>0</v>
      </c>
      <c r="BS9" s="2">
        <f t="shared" si="50"/>
        <v>0</v>
      </c>
      <c r="BT9" s="2">
        <f t="shared" si="51"/>
        <v>0</v>
      </c>
      <c r="BU9" s="2">
        <f t="shared" si="52"/>
        <v>0</v>
      </c>
      <c r="BV9" s="2">
        <f t="shared" si="53"/>
        <v>0</v>
      </c>
      <c r="BX9" s="2">
        <f t="shared" si="54"/>
        <v>0</v>
      </c>
      <c r="BY9" s="2" t="str">
        <f t="shared" si="55"/>
        <v>N/A</v>
      </c>
      <c r="BZ9" s="2" t="str">
        <f t="shared" si="56"/>
        <v>N/A</v>
      </c>
      <c r="CA9" s="2" t="str">
        <f t="shared" si="57"/>
        <v>N/A</v>
      </c>
      <c r="CB9" s="2" t="str">
        <f t="shared" si="58"/>
        <v>N/A</v>
      </c>
      <c r="CD9" s="2">
        <f t="shared" si="59"/>
        <v>1</v>
      </c>
      <c r="CE9" s="2">
        <f t="shared" si="60"/>
        <v>0</v>
      </c>
      <c r="CF9" s="2">
        <f t="shared" si="61"/>
        <v>0</v>
      </c>
      <c r="CG9" s="2">
        <f t="shared" si="62"/>
        <v>0</v>
      </c>
      <c r="CH9" s="2">
        <f t="shared" si="63"/>
        <v>0</v>
      </c>
      <c r="CJ9" s="2">
        <f t="shared" si="21"/>
        <v>0</v>
      </c>
      <c r="CK9" s="2" t="str">
        <f t="shared" si="64"/>
        <v>N/A</v>
      </c>
      <c r="CL9" s="2" t="str">
        <f t="shared" si="65"/>
        <v>N/A</v>
      </c>
      <c r="CM9" s="2" t="str">
        <f t="shared" si="66"/>
        <v>N/A</v>
      </c>
      <c r="CN9" s="2" t="str">
        <f t="shared" si="67"/>
        <v>N/A</v>
      </c>
      <c r="CU9" s="2">
        <f t="shared" si="68"/>
        <v>1</v>
      </c>
      <c r="CV9" s="2">
        <f t="shared" si="69"/>
        <v>1</v>
      </c>
      <c r="CW9" s="2">
        <f t="shared" si="70"/>
        <v>1</v>
      </c>
      <c r="CX9" s="2">
        <f t="shared" si="71"/>
        <v>1</v>
      </c>
    </row>
    <row r="10" spans="1:107" x14ac:dyDescent="0.25">
      <c r="A10" s="2" t="s">
        <v>132</v>
      </c>
      <c r="B10" s="2">
        <v>9</v>
      </c>
      <c r="C10" s="2">
        <v>140</v>
      </c>
      <c r="D10" s="2">
        <v>3</v>
      </c>
      <c r="E10" s="2">
        <v>9</v>
      </c>
      <c r="J10" s="2">
        <v>1</v>
      </c>
      <c r="L10" s="2">
        <f t="shared" si="0"/>
        <v>0</v>
      </c>
      <c r="M10" s="2">
        <f t="shared" si="1"/>
        <v>0</v>
      </c>
      <c r="N10" s="2">
        <f t="shared" si="2"/>
        <v>0</v>
      </c>
      <c r="O10" s="2">
        <f t="shared" si="3"/>
        <v>0</v>
      </c>
      <c r="Q10" s="2">
        <f t="shared" si="22"/>
        <v>1</v>
      </c>
      <c r="R10" s="2">
        <f t="shared" si="23"/>
        <v>1</v>
      </c>
      <c r="S10" s="2">
        <f t="shared" si="24"/>
        <v>1</v>
      </c>
      <c r="T10" s="2">
        <f t="shared" si="25"/>
        <v>1</v>
      </c>
      <c r="V10" s="2">
        <f t="shared" si="26"/>
        <v>0</v>
      </c>
      <c r="W10" s="2">
        <f t="shared" si="27"/>
        <v>0</v>
      </c>
      <c r="X10" s="2">
        <f t="shared" si="28"/>
        <v>0</v>
      </c>
      <c r="Y10" s="2">
        <f t="shared" si="29"/>
        <v>0</v>
      </c>
      <c r="AA10" s="2">
        <f t="shared" si="30"/>
        <v>0</v>
      </c>
      <c r="AB10" s="2">
        <f t="shared" si="31"/>
        <v>0</v>
      </c>
      <c r="AC10" s="2">
        <f t="shared" si="32"/>
        <v>0</v>
      </c>
      <c r="AD10" s="2">
        <f t="shared" si="33"/>
        <v>0</v>
      </c>
      <c r="AF10" s="2">
        <f t="shared" si="34"/>
        <v>0</v>
      </c>
      <c r="AG10" s="2">
        <f t="shared" si="35"/>
        <v>0</v>
      </c>
      <c r="AH10" s="2">
        <f t="shared" si="36"/>
        <v>0</v>
      </c>
      <c r="AI10" s="2">
        <f t="shared" si="37"/>
        <v>0</v>
      </c>
      <c r="AK10" s="2">
        <f t="shared" si="38"/>
        <v>0</v>
      </c>
      <c r="AL10" s="2">
        <f t="shared" si="39"/>
        <v>0</v>
      </c>
      <c r="AM10" s="2">
        <f t="shared" si="40"/>
        <v>0</v>
      </c>
      <c r="AN10" s="2">
        <f t="shared" si="41"/>
        <v>0</v>
      </c>
      <c r="AP10" s="2">
        <f t="shared" si="42"/>
        <v>0</v>
      </c>
      <c r="AQ10" s="2">
        <f t="shared" si="43"/>
        <v>0</v>
      </c>
      <c r="AR10" s="2">
        <f t="shared" si="44"/>
        <v>0</v>
      </c>
      <c r="AS10" s="2">
        <f t="shared" si="45"/>
        <v>0</v>
      </c>
      <c r="AU10" s="2">
        <f t="shared" si="46"/>
        <v>0</v>
      </c>
      <c r="AV10" s="2">
        <f t="shared" si="4"/>
        <v>0</v>
      </c>
      <c r="AW10" s="2">
        <f t="shared" si="47"/>
        <v>0</v>
      </c>
      <c r="AX10" s="2">
        <f t="shared" si="48"/>
        <v>0</v>
      </c>
      <c r="AZ10" s="2">
        <f t="shared" si="5"/>
        <v>0</v>
      </c>
      <c r="BA10" s="2">
        <f t="shared" si="6"/>
        <v>0</v>
      </c>
      <c r="BB10" s="2">
        <f t="shared" si="7"/>
        <v>0</v>
      </c>
      <c r="BC10" s="2">
        <f t="shared" si="8"/>
        <v>0</v>
      </c>
      <c r="BD10" s="2">
        <f t="shared" si="9"/>
        <v>0</v>
      </c>
      <c r="BE10" s="2">
        <f t="shared" si="10"/>
        <v>0</v>
      </c>
      <c r="BF10" s="2">
        <f t="shared" si="11"/>
        <v>0</v>
      </c>
      <c r="BG10" s="2">
        <f t="shared" si="12"/>
        <v>0</v>
      </c>
      <c r="BH10" s="2">
        <f t="shared" si="13"/>
        <v>0</v>
      </c>
      <c r="BI10" s="2">
        <f t="shared" si="14"/>
        <v>0</v>
      </c>
      <c r="BJ10" s="2">
        <f t="shared" si="15"/>
        <v>0</v>
      </c>
      <c r="BK10" s="2">
        <f t="shared" si="16"/>
        <v>0</v>
      </c>
      <c r="BM10" s="8">
        <f t="shared" si="49"/>
        <v>0</v>
      </c>
      <c r="BN10" s="2">
        <f t="shared" si="17"/>
        <v>0</v>
      </c>
      <c r="BO10" s="2">
        <f t="shared" si="18"/>
        <v>0</v>
      </c>
      <c r="BP10" s="2">
        <f t="shared" si="19"/>
        <v>0</v>
      </c>
      <c r="BQ10" s="2">
        <f t="shared" si="20"/>
        <v>0</v>
      </c>
      <c r="BS10" s="2">
        <f t="shared" si="50"/>
        <v>0</v>
      </c>
      <c r="BT10" s="2">
        <f t="shared" si="51"/>
        <v>0</v>
      </c>
      <c r="BU10" s="2">
        <f t="shared" si="52"/>
        <v>0</v>
      </c>
      <c r="BV10" s="2">
        <f t="shared" si="53"/>
        <v>0</v>
      </c>
      <c r="BX10" s="2">
        <f t="shared" si="54"/>
        <v>1</v>
      </c>
      <c r="BY10" s="2">
        <f t="shared" si="55"/>
        <v>0</v>
      </c>
      <c r="BZ10" s="2">
        <f t="shared" si="56"/>
        <v>0</v>
      </c>
      <c r="CA10" s="2">
        <f t="shared" si="57"/>
        <v>0</v>
      </c>
      <c r="CB10" s="2">
        <f t="shared" si="58"/>
        <v>0</v>
      </c>
      <c r="CD10" s="2">
        <f t="shared" si="59"/>
        <v>0</v>
      </c>
      <c r="CE10" s="2" t="str">
        <f t="shared" si="60"/>
        <v>N/A</v>
      </c>
      <c r="CF10" s="2" t="str">
        <f t="shared" si="61"/>
        <v>N/A</v>
      </c>
      <c r="CG10" s="2" t="str">
        <f t="shared" si="62"/>
        <v>N/A</v>
      </c>
      <c r="CH10" s="2" t="str">
        <f t="shared" si="63"/>
        <v>N/A</v>
      </c>
      <c r="CJ10" s="2">
        <f t="shared" si="21"/>
        <v>0</v>
      </c>
      <c r="CK10" s="2" t="str">
        <f t="shared" si="64"/>
        <v>N/A</v>
      </c>
      <c r="CL10" s="2" t="str">
        <f t="shared" si="65"/>
        <v>N/A</v>
      </c>
      <c r="CM10" s="2" t="str">
        <f t="shared" si="66"/>
        <v>N/A</v>
      </c>
      <c r="CN10" s="2" t="str">
        <f t="shared" si="67"/>
        <v>N/A</v>
      </c>
      <c r="CU10" s="2">
        <f t="shared" si="68"/>
        <v>1</v>
      </c>
      <c r="CV10" s="2">
        <f t="shared" si="69"/>
        <v>1</v>
      </c>
      <c r="CW10" s="2">
        <f t="shared" si="70"/>
        <v>1</v>
      </c>
      <c r="CX10" s="2">
        <f t="shared" si="71"/>
        <v>1</v>
      </c>
    </row>
    <row r="11" spans="1:107" x14ac:dyDescent="0.25">
      <c r="A11" s="2" t="s">
        <v>132</v>
      </c>
      <c r="B11" s="2">
        <v>10</v>
      </c>
      <c r="C11" s="2">
        <v>472</v>
      </c>
      <c r="D11" s="2">
        <v>5</v>
      </c>
      <c r="E11" s="2">
        <v>14</v>
      </c>
      <c r="J11" s="2">
        <v>1</v>
      </c>
      <c r="L11" s="2">
        <f t="shared" si="0"/>
        <v>0</v>
      </c>
      <c r="M11" s="2">
        <f t="shared" si="1"/>
        <v>0</v>
      </c>
      <c r="N11" s="2">
        <f t="shared" si="2"/>
        <v>0</v>
      </c>
      <c r="O11" s="2">
        <f t="shared" si="3"/>
        <v>0</v>
      </c>
      <c r="Q11" s="2">
        <f t="shared" si="22"/>
        <v>1</v>
      </c>
      <c r="R11" s="2">
        <f t="shared" si="23"/>
        <v>1</v>
      </c>
      <c r="S11" s="2">
        <f t="shared" si="24"/>
        <v>1</v>
      </c>
      <c r="T11" s="2">
        <f t="shared" si="25"/>
        <v>1</v>
      </c>
      <c r="V11" s="2">
        <f t="shared" si="26"/>
        <v>0</v>
      </c>
      <c r="W11" s="2">
        <f t="shared" si="27"/>
        <v>0</v>
      </c>
      <c r="X11" s="2">
        <f t="shared" si="28"/>
        <v>0</v>
      </c>
      <c r="Y11" s="2">
        <f t="shared" si="29"/>
        <v>0</v>
      </c>
      <c r="AA11" s="2">
        <f t="shared" si="30"/>
        <v>0</v>
      </c>
      <c r="AB11" s="2">
        <f t="shared" si="31"/>
        <v>0</v>
      </c>
      <c r="AC11" s="2">
        <f t="shared" si="32"/>
        <v>0</v>
      </c>
      <c r="AD11" s="2">
        <f t="shared" si="33"/>
        <v>0</v>
      </c>
      <c r="AF11" s="2">
        <f t="shared" si="34"/>
        <v>0</v>
      </c>
      <c r="AG11" s="2">
        <f t="shared" si="35"/>
        <v>0</v>
      </c>
      <c r="AH11" s="2">
        <f t="shared" si="36"/>
        <v>0</v>
      </c>
      <c r="AI11" s="2">
        <f t="shared" si="37"/>
        <v>0</v>
      </c>
      <c r="AK11" s="2">
        <f t="shared" si="38"/>
        <v>0</v>
      </c>
      <c r="AL11" s="2">
        <f t="shared" si="39"/>
        <v>0</v>
      </c>
      <c r="AM11" s="2">
        <f t="shared" si="40"/>
        <v>0</v>
      </c>
      <c r="AN11" s="2">
        <f t="shared" si="41"/>
        <v>0</v>
      </c>
      <c r="AP11" s="2">
        <f t="shared" si="42"/>
        <v>0</v>
      </c>
      <c r="AQ11" s="2">
        <f t="shared" si="43"/>
        <v>0</v>
      </c>
      <c r="AR11" s="2">
        <f t="shared" si="44"/>
        <v>0</v>
      </c>
      <c r="AS11" s="2">
        <f t="shared" si="45"/>
        <v>0</v>
      </c>
      <c r="AU11" s="2">
        <f t="shared" si="46"/>
        <v>0</v>
      </c>
      <c r="AV11" s="2">
        <f t="shared" si="4"/>
        <v>0</v>
      </c>
      <c r="AW11" s="2">
        <f t="shared" si="47"/>
        <v>0</v>
      </c>
      <c r="AX11" s="2">
        <f t="shared" si="48"/>
        <v>0</v>
      </c>
      <c r="AZ11" s="2">
        <f t="shared" si="5"/>
        <v>0</v>
      </c>
      <c r="BA11" s="2">
        <f t="shared" si="6"/>
        <v>0</v>
      </c>
      <c r="BB11" s="2">
        <f t="shared" si="7"/>
        <v>0</v>
      </c>
      <c r="BC11" s="2">
        <f t="shared" si="8"/>
        <v>0</v>
      </c>
      <c r="BD11" s="2">
        <f t="shared" si="9"/>
        <v>0</v>
      </c>
      <c r="BE11" s="2">
        <f t="shared" si="10"/>
        <v>0</v>
      </c>
      <c r="BF11" s="2">
        <f t="shared" si="11"/>
        <v>0</v>
      </c>
      <c r="BG11" s="2">
        <f t="shared" si="12"/>
        <v>0</v>
      </c>
      <c r="BH11" s="2">
        <f t="shared" si="13"/>
        <v>0</v>
      </c>
      <c r="BI11" s="2">
        <f t="shared" si="14"/>
        <v>0</v>
      </c>
      <c r="BJ11" s="2">
        <f t="shared" si="15"/>
        <v>0</v>
      </c>
      <c r="BK11" s="2">
        <f t="shared" si="16"/>
        <v>0</v>
      </c>
      <c r="BM11" s="8">
        <f t="shared" si="49"/>
        <v>0</v>
      </c>
      <c r="BN11" s="2">
        <f t="shared" si="17"/>
        <v>0</v>
      </c>
      <c r="BO11" s="2">
        <f t="shared" si="18"/>
        <v>0</v>
      </c>
      <c r="BP11" s="2">
        <f t="shared" si="19"/>
        <v>0</v>
      </c>
      <c r="BQ11" s="2">
        <f t="shared" si="20"/>
        <v>0</v>
      </c>
      <c r="BS11" s="2">
        <f t="shared" si="50"/>
        <v>0</v>
      </c>
      <c r="BT11" s="2">
        <f t="shared" si="51"/>
        <v>0</v>
      </c>
      <c r="BU11" s="2">
        <f t="shared" si="52"/>
        <v>0</v>
      </c>
      <c r="BV11" s="2">
        <f t="shared" si="53"/>
        <v>0</v>
      </c>
      <c r="BX11" s="2">
        <f t="shared" si="54"/>
        <v>0</v>
      </c>
      <c r="BY11" s="2" t="str">
        <f t="shared" si="55"/>
        <v>N/A</v>
      </c>
      <c r="BZ11" s="2" t="str">
        <f t="shared" si="56"/>
        <v>N/A</v>
      </c>
      <c r="CA11" s="2" t="str">
        <f t="shared" si="57"/>
        <v>N/A</v>
      </c>
      <c r="CB11" s="2" t="str">
        <f t="shared" si="58"/>
        <v>N/A</v>
      </c>
      <c r="CD11" s="2">
        <f t="shared" si="59"/>
        <v>0</v>
      </c>
      <c r="CE11" s="2" t="str">
        <f t="shared" si="60"/>
        <v>N/A</v>
      </c>
      <c r="CF11" s="2" t="str">
        <f t="shared" si="61"/>
        <v>N/A</v>
      </c>
      <c r="CG11" s="2" t="str">
        <f t="shared" si="62"/>
        <v>N/A</v>
      </c>
      <c r="CH11" s="2" t="str">
        <f t="shared" si="63"/>
        <v>N/A</v>
      </c>
      <c r="CJ11" s="2">
        <f t="shared" si="21"/>
        <v>1</v>
      </c>
      <c r="CK11" s="2">
        <f t="shared" si="64"/>
        <v>0</v>
      </c>
      <c r="CL11" s="2">
        <f t="shared" si="65"/>
        <v>0</v>
      </c>
      <c r="CM11" s="2">
        <f t="shared" si="66"/>
        <v>0</v>
      </c>
      <c r="CN11" s="2">
        <f t="shared" si="67"/>
        <v>0</v>
      </c>
      <c r="CU11" s="2">
        <f t="shared" si="68"/>
        <v>1</v>
      </c>
      <c r="CV11" s="2">
        <f t="shared" si="69"/>
        <v>1</v>
      </c>
      <c r="CW11" s="2">
        <f t="shared" si="70"/>
        <v>1</v>
      </c>
      <c r="CX11" s="2">
        <f t="shared" si="71"/>
        <v>1</v>
      </c>
    </row>
    <row r="12" spans="1:107" x14ac:dyDescent="0.25">
      <c r="A12" s="2" t="s">
        <v>132</v>
      </c>
      <c r="B12" s="2">
        <v>11</v>
      </c>
      <c r="C12" s="2">
        <v>138</v>
      </c>
      <c r="D12" s="2">
        <v>3</v>
      </c>
      <c r="E12" s="2">
        <v>18</v>
      </c>
      <c r="J12" s="2">
        <v>1</v>
      </c>
      <c r="L12" s="2">
        <f t="shared" si="0"/>
        <v>0</v>
      </c>
      <c r="M12" s="2">
        <f t="shared" si="1"/>
        <v>0</v>
      </c>
      <c r="N12" s="2">
        <f t="shared" si="2"/>
        <v>0</v>
      </c>
      <c r="O12" s="2">
        <f t="shared" si="3"/>
        <v>0</v>
      </c>
      <c r="Q12" s="2">
        <f t="shared" si="22"/>
        <v>1</v>
      </c>
      <c r="R12" s="2">
        <f t="shared" si="23"/>
        <v>1</v>
      </c>
      <c r="S12" s="2">
        <f t="shared" si="24"/>
        <v>1</v>
      </c>
      <c r="T12" s="2">
        <f t="shared" si="25"/>
        <v>1</v>
      </c>
      <c r="V12" s="2">
        <f t="shared" si="26"/>
        <v>0</v>
      </c>
      <c r="W12" s="2">
        <f t="shared" si="27"/>
        <v>0</v>
      </c>
      <c r="X12" s="2">
        <f t="shared" si="28"/>
        <v>0</v>
      </c>
      <c r="Y12" s="2">
        <f t="shared" si="29"/>
        <v>0</v>
      </c>
      <c r="AA12" s="2">
        <f t="shared" si="30"/>
        <v>0</v>
      </c>
      <c r="AB12" s="2">
        <f t="shared" si="31"/>
        <v>0</v>
      </c>
      <c r="AC12" s="2">
        <f t="shared" si="32"/>
        <v>0</v>
      </c>
      <c r="AD12" s="2">
        <f t="shared" si="33"/>
        <v>0</v>
      </c>
      <c r="AF12" s="2">
        <f t="shared" si="34"/>
        <v>0</v>
      </c>
      <c r="AG12" s="2">
        <f t="shared" si="35"/>
        <v>0</v>
      </c>
      <c r="AH12" s="2">
        <f t="shared" si="36"/>
        <v>0</v>
      </c>
      <c r="AI12" s="2">
        <f t="shared" si="37"/>
        <v>0</v>
      </c>
      <c r="AK12" s="2">
        <f t="shared" si="38"/>
        <v>0</v>
      </c>
      <c r="AL12" s="2">
        <f t="shared" si="39"/>
        <v>0</v>
      </c>
      <c r="AM12" s="2">
        <f t="shared" si="40"/>
        <v>0</v>
      </c>
      <c r="AN12" s="2">
        <f t="shared" si="41"/>
        <v>0</v>
      </c>
      <c r="AP12" s="2">
        <f t="shared" si="42"/>
        <v>0</v>
      </c>
      <c r="AQ12" s="2">
        <f t="shared" si="43"/>
        <v>0</v>
      </c>
      <c r="AR12" s="2">
        <f t="shared" si="44"/>
        <v>0</v>
      </c>
      <c r="AS12" s="2">
        <f t="shared" si="45"/>
        <v>0</v>
      </c>
      <c r="AU12" s="2">
        <f t="shared" si="46"/>
        <v>0</v>
      </c>
      <c r="AV12" s="2">
        <f t="shared" si="4"/>
        <v>0</v>
      </c>
      <c r="AW12" s="2">
        <f t="shared" si="47"/>
        <v>0</v>
      </c>
      <c r="AX12" s="2">
        <f t="shared" si="48"/>
        <v>0</v>
      </c>
      <c r="AZ12" s="2">
        <f t="shared" si="5"/>
        <v>0</v>
      </c>
      <c r="BA12" s="2">
        <f t="shared" si="6"/>
        <v>0</v>
      </c>
      <c r="BB12" s="2">
        <f t="shared" si="7"/>
        <v>0</v>
      </c>
      <c r="BC12" s="2">
        <f t="shared" si="8"/>
        <v>0</v>
      </c>
      <c r="BD12" s="2">
        <f t="shared" si="9"/>
        <v>0</v>
      </c>
      <c r="BE12" s="2">
        <f t="shared" si="10"/>
        <v>0</v>
      </c>
      <c r="BF12" s="2">
        <f t="shared" si="11"/>
        <v>0</v>
      </c>
      <c r="BG12" s="2">
        <f t="shared" si="12"/>
        <v>0</v>
      </c>
      <c r="BH12" s="2">
        <f t="shared" si="13"/>
        <v>0</v>
      </c>
      <c r="BI12" s="2">
        <f t="shared" si="14"/>
        <v>0</v>
      </c>
      <c r="BJ12" s="2">
        <f t="shared" si="15"/>
        <v>0</v>
      </c>
      <c r="BK12" s="2">
        <f t="shared" si="16"/>
        <v>0</v>
      </c>
      <c r="BM12" s="8">
        <f t="shared" si="49"/>
        <v>0</v>
      </c>
      <c r="BN12" s="2">
        <f t="shared" si="17"/>
        <v>0</v>
      </c>
      <c r="BO12" s="2">
        <f t="shared" si="18"/>
        <v>0</v>
      </c>
      <c r="BP12" s="2">
        <f t="shared" si="19"/>
        <v>0</v>
      </c>
      <c r="BQ12" s="2">
        <f t="shared" si="20"/>
        <v>0</v>
      </c>
      <c r="BS12" s="2">
        <f t="shared" si="50"/>
        <v>0</v>
      </c>
      <c r="BT12" s="2">
        <f t="shared" si="51"/>
        <v>0</v>
      </c>
      <c r="BU12" s="2">
        <f t="shared" si="52"/>
        <v>0</v>
      </c>
      <c r="BV12" s="2">
        <f t="shared" si="53"/>
        <v>0</v>
      </c>
      <c r="BX12" s="2">
        <f t="shared" si="54"/>
        <v>1</v>
      </c>
      <c r="BY12" s="2">
        <f t="shared" si="55"/>
        <v>0</v>
      </c>
      <c r="BZ12" s="2">
        <f t="shared" si="56"/>
        <v>0</v>
      </c>
      <c r="CA12" s="2">
        <f t="shared" si="57"/>
        <v>0</v>
      </c>
      <c r="CB12" s="2">
        <f t="shared" si="58"/>
        <v>0</v>
      </c>
      <c r="CD12" s="2">
        <f t="shared" si="59"/>
        <v>0</v>
      </c>
      <c r="CE12" s="2" t="str">
        <f t="shared" si="60"/>
        <v>N/A</v>
      </c>
      <c r="CF12" s="2" t="str">
        <f t="shared" si="61"/>
        <v>N/A</v>
      </c>
      <c r="CG12" s="2" t="str">
        <f t="shared" si="62"/>
        <v>N/A</v>
      </c>
      <c r="CH12" s="2" t="str">
        <f t="shared" si="63"/>
        <v>N/A</v>
      </c>
      <c r="CJ12" s="2">
        <f t="shared" si="21"/>
        <v>0</v>
      </c>
      <c r="CK12" s="2" t="str">
        <f t="shared" si="64"/>
        <v>N/A</v>
      </c>
      <c r="CL12" s="2" t="str">
        <f t="shared" si="65"/>
        <v>N/A</v>
      </c>
      <c r="CM12" s="2" t="str">
        <f t="shared" si="66"/>
        <v>N/A</v>
      </c>
      <c r="CN12" s="2" t="str">
        <f t="shared" si="67"/>
        <v>N/A</v>
      </c>
      <c r="CU12" s="2">
        <f t="shared" si="68"/>
        <v>1</v>
      </c>
      <c r="CV12" s="2">
        <f t="shared" si="69"/>
        <v>1</v>
      </c>
      <c r="CW12" s="2">
        <f t="shared" si="70"/>
        <v>1</v>
      </c>
      <c r="CX12" s="2">
        <f t="shared" si="71"/>
        <v>1</v>
      </c>
    </row>
    <row r="13" spans="1:107" x14ac:dyDescent="0.25">
      <c r="A13" s="2" t="s">
        <v>132</v>
      </c>
      <c r="B13" s="2">
        <v>12</v>
      </c>
      <c r="C13" s="2">
        <v>407</v>
      </c>
      <c r="D13" s="2">
        <v>4</v>
      </c>
      <c r="E13" s="2">
        <v>10</v>
      </c>
      <c r="J13" s="2">
        <v>1</v>
      </c>
      <c r="L13" s="2">
        <f t="shared" si="0"/>
        <v>0</v>
      </c>
      <c r="M13" s="2">
        <f t="shared" si="1"/>
        <v>0</v>
      </c>
      <c r="N13" s="2">
        <f t="shared" si="2"/>
        <v>0</v>
      </c>
      <c r="O13" s="2">
        <f t="shared" si="3"/>
        <v>0</v>
      </c>
      <c r="Q13" s="2">
        <f t="shared" si="22"/>
        <v>1</v>
      </c>
      <c r="R13" s="2">
        <f t="shared" si="23"/>
        <v>1</v>
      </c>
      <c r="S13" s="2">
        <f t="shared" si="24"/>
        <v>1</v>
      </c>
      <c r="T13" s="2">
        <f t="shared" si="25"/>
        <v>1</v>
      </c>
      <c r="V13" s="2">
        <f t="shared" si="26"/>
        <v>0</v>
      </c>
      <c r="W13" s="2">
        <f t="shared" si="27"/>
        <v>0</v>
      </c>
      <c r="X13" s="2">
        <f t="shared" si="28"/>
        <v>0</v>
      </c>
      <c r="Y13" s="2">
        <f t="shared" si="29"/>
        <v>0</v>
      </c>
      <c r="AA13" s="2">
        <f t="shared" si="30"/>
        <v>0</v>
      </c>
      <c r="AB13" s="2">
        <f t="shared" si="31"/>
        <v>0</v>
      </c>
      <c r="AC13" s="2">
        <f t="shared" si="32"/>
        <v>0</v>
      </c>
      <c r="AD13" s="2">
        <f t="shared" si="33"/>
        <v>0</v>
      </c>
      <c r="AF13" s="2">
        <f t="shared" si="34"/>
        <v>0</v>
      </c>
      <c r="AG13" s="2">
        <f t="shared" si="35"/>
        <v>0</v>
      </c>
      <c r="AH13" s="2">
        <f t="shared" si="36"/>
        <v>0</v>
      </c>
      <c r="AI13" s="2">
        <f t="shared" si="37"/>
        <v>0</v>
      </c>
      <c r="AK13" s="2">
        <f t="shared" si="38"/>
        <v>0</v>
      </c>
      <c r="AL13" s="2">
        <f t="shared" si="39"/>
        <v>0</v>
      </c>
      <c r="AM13" s="2">
        <f t="shared" si="40"/>
        <v>0</v>
      </c>
      <c r="AN13" s="2">
        <f t="shared" si="41"/>
        <v>0</v>
      </c>
      <c r="AP13" s="2">
        <f t="shared" si="42"/>
        <v>0</v>
      </c>
      <c r="AQ13" s="2">
        <f t="shared" si="43"/>
        <v>0</v>
      </c>
      <c r="AR13" s="2">
        <f t="shared" si="44"/>
        <v>0</v>
      </c>
      <c r="AS13" s="2">
        <f t="shared" si="45"/>
        <v>0</v>
      </c>
      <c r="AU13" s="2">
        <f t="shared" si="46"/>
        <v>0</v>
      </c>
      <c r="AV13" s="2">
        <f t="shared" si="4"/>
        <v>0</v>
      </c>
      <c r="AW13" s="2">
        <f t="shared" si="47"/>
        <v>0</v>
      </c>
      <c r="AX13" s="2">
        <f t="shared" si="48"/>
        <v>0</v>
      </c>
      <c r="AZ13" s="2">
        <f t="shared" si="5"/>
        <v>0</v>
      </c>
      <c r="BA13" s="2">
        <f t="shared" si="6"/>
        <v>0</v>
      </c>
      <c r="BB13" s="2">
        <f t="shared" si="7"/>
        <v>0</v>
      </c>
      <c r="BC13" s="2">
        <f t="shared" si="8"/>
        <v>0</v>
      </c>
      <c r="BD13" s="2">
        <f t="shared" si="9"/>
        <v>0</v>
      </c>
      <c r="BE13" s="2">
        <f t="shared" si="10"/>
        <v>0</v>
      </c>
      <c r="BF13" s="2">
        <f t="shared" si="11"/>
        <v>0</v>
      </c>
      <c r="BG13" s="2">
        <f t="shared" si="12"/>
        <v>0</v>
      </c>
      <c r="BH13" s="2">
        <f t="shared" si="13"/>
        <v>0</v>
      </c>
      <c r="BI13" s="2">
        <f t="shared" si="14"/>
        <v>0</v>
      </c>
      <c r="BJ13" s="2">
        <f t="shared" si="15"/>
        <v>0</v>
      </c>
      <c r="BK13" s="2">
        <f t="shared" si="16"/>
        <v>0</v>
      </c>
      <c r="BM13" s="8">
        <f t="shared" si="49"/>
        <v>0</v>
      </c>
      <c r="BN13" s="2">
        <f t="shared" si="17"/>
        <v>0</v>
      </c>
      <c r="BO13" s="2">
        <f t="shared" si="18"/>
        <v>0</v>
      </c>
      <c r="BP13" s="2">
        <f t="shared" si="19"/>
        <v>0</v>
      </c>
      <c r="BQ13" s="2">
        <f t="shared" si="20"/>
        <v>0</v>
      </c>
      <c r="BS13" s="2">
        <f t="shared" si="50"/>
        <v>0</v>
      </c>
      <c r="BT13" s="2">
        <f t="shared" si="51"/>
        <v>0</v>
      </c>
      <c r="BU13" s="2">
        <f t="shared" si="52"/>
        <v>0</v>
      </c>
      <c r="BV13" s="2">
        <f t="shared" si="53"/>
        <v>0</v>
      </c>
      <c r="BX13" s="2">
        <f t="shared" si="54"/>
        <v>0</v>
      </c>
      <c r="BY13" s="2" t="str">
        <f t="shared" si="55"/>
        <v>N/A</v>
      </c>
      <c r="BZ13" s="2" t="str">
        <f t="shared" si="56"/>
        <v>N/A</v>
      </c>
      <c r="CA13" s="2" t="str">
        <f t="shared" si="57"/>
        <v>N/A</v>
      </c>
      <c r="CB13" s="2" t="str">
        <f t="shared" si="58"/>
        <v>N/A</v>
      </c>
      <c r="CD13" s="2">
        <f t="shared" si="59"/>
        <v>1</v>
      </c>
      <c r="CE13" s="2">
        <f t="shared" si="60"/>
        <v>0</v>
      </c>
      <c r="CF13" s="2">
        <f t="shared" si="61"/>
        <v>0</v>
      </c>
      <c r="CG13" s="2">
        <f t="shared" si="62"/>
        <v>0</v>
      </c>
      <c r="CH13" s="2">
        <f t="shared" si="63"/>
        <v>0</v>
      </c>
      <c r="CJ13" s="2">
        <f t="shared" si="21"/>
        <v>0</v>
      </c>
      <c r="CK13" s="2" t="str">
        <f t="shared" si="64"/>
        <v>N/A</v>
      </c>
      <c r="CL13" s="2" t="str">
        <f t="shared" si="65"/>
        <v>N/A</v>
      </c>
      <c r="CM13" s="2" t="str">
        <f t="shared" si="66"/>
        <v>N/A</v>
      </c>
      <c r="CN13" s="2" t="str">
        <f t="shared" si="67"/>
        <v>N/A</v>
      </c>
      <c r="CU13" s="2">
        <f t="shared" si="68"/>
        <v>1</v>
      </c>
      <c r="CV13" s="2">
        <f t="shared" si="69"/>
        <v>1</v>
      </c>
      <c r="CW13" s="2">
        <f t="shared" si="70"/>
        <v>1</v>
      </c>
      <c r="CX13" s="2">
        <f t="shared" si="71"/>
        <v>1</v>
      </c>
    </row>
    <row r="14" spans="1:107" x14ac:dyDescent="0.25">
      <c r="A14" s="2" t="s">
        <v>132</v>
      </c>
      <c r="B14" s="2">
        <v>13</v>
      </c>
      <c r="C14" s="2">
        <v>426</v>
      </c>
      <c r="D14" s="2">
        <v>4</v>
      </c>
      <c r="E14" s="2">
        <v>4</v>
      </c>
      <c r="J14" s="2">
        <v>1</v>
      </c>
      <c r="L14" s="2">
        <f t="shared" si="0"/>
        <v>0</v>
      </c>
      <c r="M14" s="2">
        <f t="shared" si="1"/>
        <v>0</v>
      </c>
      <c r="N14" s="2">
        <f t="shared" si="2"/>
        <v>0</v>
      </c>
      <c r="O14" s="2">
        <f t="shared" si="3"/>
        <v>0</v>
      </c>
      <c r="Q14" s="2">
        <f t="shared" si="22"/>
        <v>1</v>
      </c>
      <c r="R14" s="2">
        <f t="shared" si="23"/>
        <v>1</v>
      </c>
      <c r="S14" s="2">
        <f t="shared" si="24"/>
        <v>1</v>
      </c>
      <c r="T14" s="2">
        <f t="shared" si="25"/>
        <v>1</v>
      </c>
      <c r="V14" s="2">
        <f t="shared" si="26"/>
        <v>0</v>
      </c>
      <c r="W14" s="2">
        <f t="shared" si="27"/>
        <v>0</v>
      </c>
      <c r="X14" s="2">
        <f t="shared" si="28"/>
        <v>0</v>
      </c>
      <c r="Y14" s="2">
        <f t="shared" si="29"/>
        <v>0</v>
      </c>
      <c r="AA14" s="2">
        <f t="shared" si="30"/>
        <v>0</v>
      </c>
      <c r="AB14" s="2">
        <f t="shared" si="31"/>
        <v>0</v>
      </c>
      <c r="AC14" s="2">
        <f t="shared" si="32"/>
        <v>0</v>
      </c>
      <c r="AD14" s="2">
        <f t="shared" si="33"/>
        <v>0</v>
      </c>
      <c r="AF14" s="2">
        <f t="shared" si="34"/>
        <v>0</v>
      </c>
      <c r="AG14" s="2">
        <f t="shared" si="35"/>
        <v>0</v>
      </c>
      <c r="AH14" s="2">
        <f t="shared" si="36"/>
        <v>0</v>
      </c>
      <c r="AI14" s="2">
        <f t="shared" si="37"/>
        <v>0</v>
      </c>
      <c r="AK14" s="2">
        <f t="shared" si="38"/>
        <v>0</v>
      </c>
      <c r="AL14" s="2">
        <f t="shared" si="39"/>
        <v>0</v>
      </c>
      <c r="AM14" s="2">
        <f t="shared" si="40"/>
        <v>0</v>
      </c>
      <c r="AN14" s="2">
        <f t="shared" si="41"/>
        <v>0</v>
      </c>
      <c r="AP14" s="2">
        <f t="shared" si="42"/>
        <v>0</v>
      </c>
      <c r="AQ14" s="2">
        <f t="shared" si="43"/>
        <v>0</v>
      </c>
      <c r="AR14" s="2">
        <f t="shared" si="44"/>
        <v>0</v>
      </c>
      <c r="AS14" s="2">
        <f t="shared" si="45"/>
        <v>0</v>
      </c>
      <c r="AU14" s="2">
        <f t="shared" si="46"/>
        <v>0</v>
      </c>
      <c r="AV14" s="2">
        <f t="shared" si="4"/>
        <v>0</v>
      </c>
      <c r="AW14" s="2">
        <f t="shared" si="47"/>
        <v>0</v>
      </c>
      <c r="AX14" s="2">
        <f t="shared" si="48"/>
        <v>0</v>
      </c>
      <c r="AZ14" s="2">
        <f t="shared" si="5"/>
        <v>0</v>
      </c>
      <c r="BA14" s="2">
        <f t="shared" si="6"/>
        <v>0</v>
      </c>
      <c r="BB14" s="2">
        <f t="shared" si="7"/>
        <v>0</v>
      </c>
      <c r="BC14" s="2">
        <f t="shared" si="8"/>
        <v>0</v>
      </c>
      <c r="BD14" s="2">
        <f t="shared" si="9"/>
        <v>0</v>
      </c>
      <c r="BE14" s="2">
        <f t="shared" si="10"/>
        <v>0</v>
      </c>
      <c r="BF14" s="2">
        <f t="shared" si="11"/>
        <v>0</v>
      </c>
      <c r="BG14" s="2">
        <f t="shared" si="12"/>
        <v>0</v>
      </c>
      <c r="BH14" s="2">
        <f t="shared" si="13"/>
        <v>0</v>
      </c>
      <c r="BI14" s="2">
        <f t="shared" si="14"/>
        <v>0</v>
      </c>
      <c r="BJ14" s="2">
        <f t="shared" si="15"/>
        <v>0</v>
      </c>
      <c r="BK14" s="2">
        <f t="shared" si="16"/>
        <v>0</v>
      </c>
      <c r="BM14" s="8">
        <f t="shared" si="49"/>
        <v>0</v>
      </c>
      <c r="BN14" s="2">
        <f t="shared" si="17"/>
        <v>0</v>
      </c>
      <c r="BO14" s="2">
        <f t="shared" si="18"/>
        <v>0</v>
      </c>
      <c r="BP14" s="2">
        <f t="shared" si="19"/>
        <v>0</v>
      </c>
      <c r="BQ14" s="2">
        <f t="shared" si="20"/>
        <v>0</v>
      </c>
      <c r="BS14" s="2">
        <f t="shared" si="50"/>
        <v>0</v>
      </c>
      <c r="BT14" s="2">
        <f t="shared" si="51"/>
        <v>0</v>
      </c>
      <c r="BU14" s="2">
        <f t="shared" si="52"/>
        <v>0</v>
      </c>
      <c r="BV14" s="2">
        <f t="shared" si="53"/>
        <v>0</v>
      </c>
      <c r="BX14" s="2">
        <f t="shared" si="54"/>
        <v>0</v>
      </c>
      <c r="BY14" s="2" t="str">
        <f t="shared" si="55"/>
        <v>N/A</v>
      </c>
      <c r="BZ14" s="2" t="str">
        <f t="shared" si="56"/>
        <v>N/A</v>
      </c>
      <c r="CA14" s="2" t="str">
        <f t="shared" si="57"/>
        <v>N/A</v>
      </c>
      <c r="CB14" s="2" t="str">
        <f t="shared" si="58"/>
        <v>N/A</v>
      </c>
      <c r="CD14" s="2">
        <f t="shared" si="59"/>
        <v>1</v>
      </c>
      <c r="CE14" s="2">
        <f t="shared" si="60"/>
        <v>0</v>
      </c>
      <c r="CF14" s="2">
        <f t="shared" si="61"/>
        <v>0</v>
      </c>
      <c r="CG14" s="2">
        <f t="shared" si="62"/>
        <v>0</v>
      </c>
      <c r="CH14" s="2">
        <f t="shared" si="63"/>
        <v>0</v>
      </c>
      <c r="CJ14" s="2">
        <f t="shared" si="21"/>
        <v>0</v>
      </c>
      <c r="CK14" s="2" t="str">
        <f t="shared" si="64"/>
        <v>N/A</v>
      </c>
      <c r="CL14" s="2" t="str">
        <f t="shared" si="65"/>
        <v>N/A</v>
      </c>
      <c r="CM14" s="2" t="str">
        <f t="shared" si="66"/>
        <v>N/A</v>
      </c>
      <c r="CN14" s="2" t="str">
        <f t="shared" si="67"/>
        <v>N/A</v>
      </c>
      <c r="CU14" s="2">
        <f t="shared" si="68"/>
        <v>1</v>
      </c>
      <c r="CV14" s="2">
        <f t="shared" si="69"/>
        <v>1</v>
      </c>
      <c r="CW14" s="2">
        <f t="shared" si="70"/>
        <v>1</v>
      </c>
      <c r="CX14" s="2">
        <f t="shared" si="71"/>
        <v>1</v>
      </c>
    </row>
    <row r="15" spans="1:107" x14ac:dyDescent="0.25">
      <c r="A15" s="2" t="s">
        <v>132</v>
      </c>
      <c r="B15" s="2">
        <v>14</v>
      </c>
      <c r="C15" s="2">
        <v>202</v>
      </c>
      <c r="D15" s="2">
        <v>3</v>
      </c>
      <c r="E15" s="2">
        <v>12</v>
      </c>
      <c r="J15" s="2">
        <v>1</v>
      </c>
      <c r="L15" s="2">
        <f t="shared" si="0"/>
        <v>0</v>
      </c>
      <c r="M15" s="2">
        <f t="shared" si="1"/>
        <v>0</v>
      </c>
      <c r="N15" s="2">
        <f t="shared" si="2"/>
        <v>0</v>
      </c>
      <c r="O15" s="2">
        <f t="shared" si="3"/>
        <v>0</v>
      </c>
      <c r="Q15" s="2">
        <f t="shared" si="22"/>
        <v>1</v>
      </c>
      <c r="R15" s="2">
        <f t="shared" si="23"/>
        <v>1</v>
      </c>
      <c r="S15" s="2">
        <f t="shared" si="24"/>
        <v>1</v>
      </c>
      <c r="T15" s="2">
        <f t="shared" si="25"/>
        <v>1</v>
      </c>
      <c r="V15" s="2">
        <f t="shared" si="26"/>
        <v>0</v>
      </c>
      <c r="W15" s="2">
        <f t="shared" si="27"/>
        <v>0</v>
      </c>
      <c r="X15" s="2">
        <f t="shared" si="28"/>
        <v>0</v>
      </c>
      <c r="Y15" s="2">
        <f t="shared" si="29"/>
        <v>0</v>
      </c>
      <c r="AA15" s="2">
        <f t="shared" si="30"/>
        <v>0</v>
      </c>
      <c r="AB15" s="2">
        <f t="shared" si="31"/>
        <v>0</v>
      </c>
      <c r="AC15" s="2">
        <f t="shared" si="32"/>
        <v>0</v>
      </c>
      <c r="AD15" s="2">
        <f t="shared" si="33"/>
        <v>0</v>
      </c>
      <c r="AF15" s="2">
        <f t="shared" si="34"/>
        <v>0</v>
      </c>
      <c r="AG15" s="2">
        <f t="shared" si="35"/>
        <v>0</v>
      </c>
      <c r="AH15" s="2">
        <f t="shared" si="36"/>
        <v>0</v>
      </c>
      <c r="AI15" s="2">
        <f t="shared" si="37"/>
        <v>0</v>
      </c>
      <c r="AK15" s="2">
        <f t="shared" si="38"/>
        <v>0</v>
      </c>
      <c r="AL15" s="2">
        <f t="shared" si="39"/>
        <v>0</v>
      </c>
      <c r="AM15" s="2">
        <f t="shared" si="40"/>
        <v>0</v>
      </c>
      <c r="AN15" s="2">
        <f t="shared" si="41"/>
        <v>0</v>
      </c>
      <c r="AP15" s="2">
        <f t="shared" si="42"/>
        <v>0</v>
      </c>
      <c r="AQ15" s="2">
        <f t="shared" si="43"/>
        <v>0</v>
      </c>
      <c r="AR15" s="2">
        <f t="shared" si="44"/>
        <v>0</v>
      </c>
      <c r="AS15" s="2">
        <f t="shared" si="45"/>
        <v>0</v>
      </c>
      <c r="AU15" s="2">
        <f t="shared" si="46"/>
        <v>0</v>
      </c>
      <c r="AV15" s="2">
        <f t="shared" si="4"/>
        <v>0</v>
      </c>
      <c r="AW15" s="2">
        <f t="shared" si="47"/>
        <v>0</v>
      </c>
      <c r="AX15" s="2">
        <f t="shared" si="48"/>
        <v>0</v>
      </c>
      <c r="AZ15" s="2">
        <f t="shared" si="5"/>
        <v>0</v>
      </c>
      <c r="BA15" s="2">
        <f t="shared" si="6"/>
        <v>0</v>
      </c>
      <c r="BB15" s="2">
        <f t="shared" si="7"/>
        <v>0</v>
      </c>
      <c r="BC15" s="2">
        <f t="shared" si="8"/>
        <v>0</v>
      </c>
      <c r="BD15" s="2">
        <f t="shared" si="9"/>
        <v>0</v>
      </c>
      <c r="BE15" s="2">
        <f t="shared" si="10"/>
        <v>0</v>
      </c>
      <c r="BF15" s="2">
        <f t="shared" si="11"/>
        <v>0</v>
      </c>
      <c r="BG15" s="2">
        <f t="shared" si="12"/>
        <v>0</v>
      </c>
      <c r="BH15" s="2">
        <f t="shared" si="13"/>
        <v>0</v>
      </c>
      <c r="BI15" s="2">
        <f t="shared" si="14"/>
        <v>0</v>
      </c>
      <c r="BJ15" s="2">
        <f t="shared" si="15"/>
        <v>0</v>
      </c>
      <c r="BK15" s="2">
        <f t="shared" si="16"/>
        <v>0</v>
      </c>
      <c r="BM15" s="8">
        <f t="shared" si="49"/>
        <v>0</v>
      </c>
      <c r="BN15" s="2">
        <f t="shared" si="17"/>
        <v>0</v>
      </c>
      <c r="BO15" s="2">
        <f t="shared" si="18"/>
        <v>0</v>
      </c>
      <c r="BP15" s="2">
        <f t="shared" si="19"/>
        <v>0</v>
      </c>
      <c r="BQ15" s="2">
        <f t="shared" si="20"/>
        <v>0</v>
      </c>
      <c r="BS15" s="2">
        <f t="shared" si="50"/>
        <v>0</v>
      </c>
      <c r="BT15" s="2">
        <f t="shared" si="51"/>
        <v>0</v>
      </c>
      <c r="BU15" s="2">
        <f t="shared" si="52"/>
        <v>0</v>
      </c>
      <c r="BV15" s="2">
        <f t="shared" si="53"/>
        <v>0</v>
      </c>
      <c r="BX15" s="2">
        <f t="shared" si="54"/>
        <v>1</v>
      </c>
      <c r="BY15" s="2">
        <f t="shared" si="55"/>
        <v>0</v>
      </c>
      <c r="BZ15" s="2">
        <f t="shared" si="56"/>
        <v>0</v>
      </c>
      <c r="CA15" s="2">
        <f t="shared" si="57"/>
        <v>0</v>
      </c>
      <c r="CB15" s="2">
        <f t="shared" si="58"/>
        <v>0</v>
      </c>
      <c r="CD15" s="2">
        <f t="shared" si="59"/>
        <v>0</v>
      </c>
      <c r="CE15" s="2" t="str">
        <f t="shared" si="60"/>
        <v>N/A</v>
      </c>
      <c r="CF15" s="2" t="str">
        <f t="shared" si="61"/>
        <v>N/A</v>
      </c>
      <c r="CG15" s="2" t="str">
        <f t="shared" si="62"/>
        <v>N/A</v>
      </c>
      <c r="CH15" s="2" t="str">
        <f t="shared" si="63"/>
        <v>N/A</v>
      </c>
      <c r="CJ15" s="2">
        <f t="shared" si="21"/>
        <v>0</v>
      </c>
      <c r="CK15" s="2" t="str">
        <f t="shared" si="64"/>
        <v>N/A</v>
      </c>
      <c r="CL15" s="2" t="str">
        <f t="shared" si="65"/>
        <v>N/A</v>
      </c>
      <c r="CM15" s="2" t="str">
        <f t="shared" si="66"/>
        <v>N/A</v>
      </c>
      <c r="CN15" s="2" t="str">
        <f t="shared" si="67"/>
        <v>N/A</v>
      </c>
      <c r="CU15" s="2">
        <f t="shared" si="68"/>
        <v>1</v>
      </c>
      <c r="CV15" s="2">
        <f t="shared" si="69"/>
        <v>1</v>
      </c>
      <c r="CW15" s="2">
        <f t="shared" si="70"/>
        <v>1</v>
      </c>
      <c r="CX15" s="2">
        <f t="shared" si="71"/>
        <v>1</v>
      </c>
    </row>
    <row r="16" spans="1:107" x14ac:dyDescent="0.25">
      <c r="A16" s="2" t="s">
        <v>132</v>
      </c>
      <c r="B16" s="2">
        <v>15</v>
      </c>
      <c r="C16" s="2">
        <v>498</v>
      </c>
      <c r="D16" s="2">
        <v>5</v>
      </c>
      <c r="E16" s="2">
        <v>8</v>
      </c>
      <c r="J16" s="2">
        <v>1</v>
      </c>
      <c r="L16" s="2">
        <f t="shared" si="0"/>
        <v>0</v>
      </c>
      <c r="M16" s="2">
        <f t="shared" si="1"/>
        <v>0</v>
      </c>
      <c r="N16" s="2">
        <f t="shared" si="2"/>
        <v>0</v>
      </c>
      <c r="O16" s="2">
        <f t="shared" si="3"/>
        <v>0</v>
      </c>
      <c r="Q16" s="2">
        <f t="shared" si="22"/>
        <v>1</v>
      </c>
      <c r="R16" s="2">
        <f t="shared" si="23"/>
        <v>1</v>
      </c>
      <c r="S16" s="2">
        <f t="shared" si="24"/>
        <v>1</v>
      </c>
      <c r="T16" s="2">
        <f t="shared" si="25"/>
        <v>1</v>
      </c>
      <c r="V16" s="2">
        <f t="shared" si="26"/>
        <v>0</v>
      </c>
      <c r="W16" s="2">
        <f t="shared" si="27"/>
        <v>0</v>
      </c>
      <c r="X16" s="2">
        <f t="shared" si="28"/>
        <v>0</v>
      </c>
      <c r="Y16" s="2">
        <f t="shared" si="29"/>
        <v>0</v>
      </c>
      <c r="AA16" s="2">
        <f t="shared" si="30"/>
        <v>0</v>
      </c>
      <c r="AB16" s="2">
        <f t="shared" si="31"/>
        <v>0</v>
      </c>
      <c r="AC16" s="2">
        <f t="shared" si="32"/>
        <v>0</v>
      </c>
      <c r="AD16" s="2">
        <f t="shared" si="33"/>
        <v>0</v>
      </c>
      <c r="AF16" s="2">
        <f t="shared" si="34"/>
        <v>0</v>
      </c>
      <c r="AG16" s="2">
        <f t="shared" si="35"/>
        <v>0</v>
      </c>
      <c r="AH16" s="2">
        <f t="shared" si="36"/>
        <v>0</v>
      </c>
      <c r="AI16" s="2">
        <f t="shared" si="37"/>
        <v>0</v>
      </c>
      <c r="AK16" s="2">
        <f t="shared" si="38"/>
        <v>0</v>
      </c>
      <c r="AL16" s="2">
        <f t="shared" si="39"/>
        <v>0</v>
      </c>
      <c r="AM16" s="2">
        <f t="shared" si="40"/>
        <v>0</v>
      </c>
      <c r="AN16" s="2">
        <f t="shared" si="41"/>
        <v>0</v>
      </c>
      <c r="AP16" s="2">
        <f t="shared" si="42"/>
        <v>0</v>
      </c>
      <c r="AQ16" s="2">
        <f t="shared" si="43"/>
        <v>0</v>
      </c>
      <c r="AR16" s="2">
        <f t="shared" si="44"/>
        <v>0</v>
      </c>
      <c r="AS16" s="2">
        <f t="shared" si="45"/>
        <v>0</v>
      </c>
      <c r="AU16" s="2">
        <f t="shared" si="46"/>
        <v>0</v>
      </c>
      <c r="AV16" s="2">
        <f t="shared" si="4"/>
        <v>0</v>
      </c>
      <c r="AW16" s="2">
        <f t="shared" si="47"/>
        <v>0</v>
      </c>
      <c r="AX16" s="2">
        <f t="shared" si="48"/>
        <v>0</v>
      </c>
      <c r="AZ16" s="2">
        <f t="shared" si="5"/>
        <v>0</v>
      </c>
      <c r="BA16" s="2">
        <f t="shared" si="6"/>
        <v>0</v>
      </c>
      <c r="BB16" s="2">
        <f t="shared" si="7"/>
        <v>0</v>
      </c>
      <c r="BC16" s="2">
        <f t="shared" si="8"/>
        <v>0</v>
      </c>
      <c r="BD16" s="2">
        <f t="shared" si="9"/>
        <v>0</v>
      </c>
      <c r="BE16" s="2">
        <f t="shared" si="10"/>
        <v>0</v>
      </c>
      <c r="BF16" s="2">
        <f t="shared" si="11"/>
        <v>0</v>
      </c>
      <c r="BG16" s="2">
        <f t="shared" si="12"/>
        <v>0</v>
      </c>
      <c r="BH16" s="2">
        <f t="shared" si="13"/>
        <v>0</v>
      </c>
      <c r="BI16" s="2">
        <f t="shared" si="14"/>
        <v>0</v>
      </c>
      <c r="BJ16" s="2">
        <f t="shared" si="15"/>
        <v>0</v>
      </c>
      <c r="BK16" s="2">
        <f t="shared" si="16"/>
        <v>0</v>
      </c>
      <c r="BM16" s="8">
        <f t="shared" si="49"/>
        <v>0</v>
      </c>
      <c r="BN16" s="2">
        <f t="shared" si="17"/>
        <v>0</v>
      </c>
      <c r="BO16" s="2">
        <f t="shared" si="18"/>
        <v>0</v>
      </c>
      <c r="BP16" s="2">
        <f t="shared" si="19"/>
        <v>0</v>
      </c>
      <c r="BQ16" s="2">
        <f t="shared" si="20"/>
        <v>0</v>
      </c>
      <c r="BS16" s="2">
        <f t="shared" si="50"/>
        <v>0</v>
      </c>
      <c r="BT16" s="2">
        <f t="shared" si="51"/>
        <v>0</v>
      </c>
      <c r="BU16" s="2">
        <f t="shared" si="52"/>
        <v>0</v>
      </c>
      <c r="BV16" s="2">
        <f t="shared" si="53"/>
        <v>0</v>
      </c>
      <c r="BX16" s="2">
        <f t="shared" si="54"/>
        <v>0</v>
      </c>
      <c r="BY16" s="2" t="str">
        <f t="shared" si="55"/>
        <v>N/A</v>
      </c>
      <c r="BZ16" s="2" t="str">
        <f t="shared" si="56"/>
        <v>N/A</v>
      </c>
      <c r="CA16" s="2" t="str">
        <f t="shared" si="57"/>
        <v>N/A</v>
      </c>
      <c r="CB16" s="2" t="str">
        <f t="shared" si="58"/>
        <v>N/A</v>
      </c>
      <c r="CD16" s="2">
        <f t="shared" si="59"/>
        <v>0</v>
      </c>
      <c r="CE16" s="2" t="str">
        <f t="shared" si="60"/>
        <v>N/A</v>
      </c>
      <c r="CF16" s="2" t="str">
        <f t="shared" si="61"/>
        <v>N/A</v>
      </c>
      <c r="CG16" s="2" t="str">
        <f t="shared" si="62"/>
        <v>N/A</v>
      </c>
      <c r="CH16" s="2" t="str">
        <f t="shared" si="63"/>
        <v>N/A</v>
      </c>
      <c r="CJ16" s="2">
        <f t="shared" si="21"/>
        <v>1</v>
      </c>
      <c r="CK16" s="2">
        <f t="shared" si="64"/>
        <v>0</v>
      </c>
      <c r="CL16" s="2">
        <f t="shared" si="65"/>
        <v>0</v>
      </c>
      <c r="CM16" s="2">
        <f t="shared" si="66"/>
        <v>0</v>
      </c>
      <c r="CN16" s="2">
        <f t="shared" si="67"/>
        <v>0</v>
      </c>
      <c r="CU16" s="2">
        <f t="shared" si="68"/>
        <v>1</v>
      </c>
      <c r="CV16" s="2">
        <f t="shared" si="69"/>
        <v>1</v>
      </c>
      <c r="CW16" s="2">
        <f t="shared" si="70"/>
        <v>1</v>
      </c>
      <c r="CX16" s="2">
        <f t="shared" si="71"/>
        <v>1</v>
      </c>
    </row>
    <row r="17" spans="1:102" x14ac:dyDescent="0.25">
      <c r="A17" s="2" t="s">
        <v>132</v>
      </c>
      <c r="B17" s="2">
        <v>16</v>
      </c>
      <c r="C17" s="2">
        <v>98</v>
      </c>
      <c r="D17" s="2">
        <v>3</v>
      </c>
      <c r="E17" s="2">
        <v>16</v>
      </c>
      <c r="J17" s="2">
        <v>1</v>
      </c>
      <c r="L17" s="2">
        <f t="shared" si="0"/>
        <v>0</v>
      </c>
      <c r="M17" s="2">
        <f t="shared" si="1"/>
        <v>0</v>
      </c>
      <c r="N17" s="2">
        <f t="shared" si="2"/>
        <v>0</v>
      </c>
      <c r="O17" s="2">
        <f t="shared" si="3"/>
        <v>0</v>
      </c>
      <c r="Q17" s="2">
        <f t="shared" si="22"/>
        <v>1</v>
      </c>
      <c r="R17" s="2">
        <f t="shared" si="23"/>
        <v>1</v>
      </c>
      <c r="S17" s="2">
        <f t="shared" si="24"/>
        <v>1</v>
      </c>
      <c r="T17" s="2">
        <f t="shared" si="25"/>
        <v>1</v>
      </c>
      <c r="V17" s="2">
        <f t="shared" si="26"/>
        <v>0</v>
      </c>
      <c r="W17" s="2">
        <f t="shared" si="27"/>
        <v>0</v>
      </c>
      <c r="X17" s="2">
        <f t="shared" si="28"/>
        <v>0</v>
      </c>
      <c r="Y17" s="2">
        <f t="shared" si="29"/>
        <v>0</v>
      </c>
      <c r="AA17" s="2">
        <f t="shared" si="30"/>
        <v>0</v>
      </c>
      <c r="AB17" s="2">
        <f t="shared" si="31"/>
        <v>0</v>
      </c>
      <c r="AC17" s="2">
        <f t="shared" si="32"/>
        <v>0</v>
      </c>
      <c r="AD17" s="2">
        <f t="shared" si="33"/>
        <v>0</v>
      </c>
      <c r="AF17" s="2">
        <f t="shared" si="34"/>
        <v>0</v>
      </c>
      <c r="AG17" s="2">
        <f t="shared" si="35"/>
        <v>0</v>
      </c>
      <c r="AH17" s="2">
        <f t="shared" si="36"/>
        <v>0</v>
      </c>
      <c r="AI17" s="2">
        <f t="shared" si="37"/>
        <v>0</v>
      </c>
      <c r="AK17" s="2">
        <f t="shared" si="38"/>
        <v>0</v>
      </c>
      <c r="AL17" s="2">
        <f t="shared" si="39"/>
        <v>0</v>
      </c>
      <c r="AM17" s="2">
        <f t="shared" si="40"/>
        <v>0</v>
      </c>
      <c r="AN17" s="2">
        <f t="shared" si="41"/>
        <v>0</v>
      </c>
      <c r="AP17" s="2">
        <f t="shared" si="42"/>
        <v>0</v>
      </c>
      <c r="AQ17" s="2">
        <f t="shared" si="43"/>
        <v>0</v>
      </c>
      <c r="AR17" s="2">
        <f t="shared" si="44"/>
        <v>0</v>
      </c>
      <c r="AS17" s="2">
        <f t="shared" si="45"/>
        <v>0</v>
      </c>
      <c r="AU17" s="2">
        <f t="shared" si="46"/>
        <v>0</v>
      </c>
      <c r="AV17" s="2">
        <f t="shared" si="4"/>
        <v>0</v>
      </c>
      <c r="AW17" s="2">
        <f t="shared" si="47"/>
        <v>0</v>
      </c>
      <c r="AX17" s="2">
        <f t="shared" si="48"/>
        <v>0</v>
      </c>
      <c r="AZ17" s="2">
        <f t="shared" si="5"/>
        <v>0</v>
      </c>
      <c r="BA17" s="2">
        <f t="shared" si="6"/>
        <v>0</v>
      </c>
      <c r="BB17" s="2">
        <f t="shared" si="7"/>
        <v>0</v>
      </c>
      <c r="BC17" s="2">
        <f t="shared" si="8"/>
        <v>0</v>
      </c>
      <c r="BD17" s="2">
        <f t="shared" si="9"/>
        <v>0</v>
      </c>
      <c r="BE17" s="2">
        <f t="shared" si="10"/>
        <v>0</v>
      </c>
      <c r="BF17" s="2">
        <f t="shared" si="11"/>
        <v>0</v>
      </c>
      <c r="BG17" s="2">
        <f t="shared" si="12"/>
        <v>0</v>
      </c>
      <c r="BH17" s="2">
        <f t="shared" si="13"/>
        <v>0</v>
      </c>
      <c r="BI17" s="2">
        <f t="shared" si="14"/>
        <v>0</v>
      </c>
      <c r="BJ17" s="2">
        <f t="shared" si="15"/>
        <v>0</v>
      </c>
      <c r="BK17" s="2">
        <f t="shared" si="16"/>
        <v>0</v>
      </c>
      <c r="BM17" s="8">
        <f t="shared" si="49"/>
        <v>0</v>
      </c>
      <c r="BN17" s="2">
        <f t="shared" si="17"/>
        <v>0</v>
      </c>
      <c r="BO17" s="2">
        <f t="shared" si="18"/>
        <v>0</v>
      </c>
      <c r="BP17" s="2">
        <f t="shared" si="19"/>
        <v>0</v>
      </c>
      <c r="BQ17" s="2">
        <f t="shared" si="20"/>
        <v>0</v>
      </c>
      <c r="BS17" s="2">
        <f t="shared" si="50"/>
        <v>0</v>
      </c>
      <c r="BT17" s="2">
        <f t="shared" si="51"/>
        <v>0</v>
      </c>
      <c r="BU17" s="2">
        <f t="shared" si="52"/>
        <v>0</v>
      </c>
      <c r="BV17" s="2">
        <f t="shared" si="53"/>
        <v>0</v>
      </c>
      <c r="BX17" s="2">
        <f t="shared" si="54"/>
        <v>1</v>
      </c>
      <c r="BY17" s="2">
        <f t="shared" si="55"/>
        <v>0</v>
      </c>
      <c r="BZ17" s="2">
        <f t="shared" si="56"/>
        <v>0</v>
      </c>
      <c r="CA17" s="2">
        <f t="shared" si="57"/>
        <v>0</v>
      </c>
      <c r="CB17" s="2">
        <f t="shared" si="58"/>
        <v>0</v>
      </c>
      <c r="CD17" s="2">
        <f t="shared" si="59"/>
        <v>0</v>
      </c>
      <c r="CE17" s="2" t="str">
        <f t="shared" si="60"/>
        <v>N/A</v>
      </c>
      <c r="CF17" s="2" t="str">
        <f t="shared" si="61"/>
        <v>N/A</v>
      </c>
      <c r="CG17" s="2" t="str">
        <f t="shared" si="62"/>
        <v>N/A</v>
      </c>
      <c r="CH17" s="2" t="str">
        <f t="shared" si="63"/>
        <v>N/A</v>
      </c>
      <c r="CJ17" s="2">
        <f t="shared" si="21"/>
        <v>0</v>
      </c>
      <c r="CK17" s="2" t="str">
        <f t="shared" si="64"/>
        <v>N/A</v>
      </c>
      <c r="CL17" s="2" t="str">
        <f t="shared" si="65"/>
        <v>N/A</v>
      </c>
      <c r="CM17" s="2" t="str">
        <f t="shared" si="66"/>
        <v>N/A</v>
      </c>
      <c r="CN17" s="2" t="str">
        <f t="shared" si="67"/>
        <v>N/A</v>
      </c>
      <c r="CU17" s="2">
        <f t="shared" si="68"/>
        <v>1</v>
      </c>
      <c r="CV17" s="2">
        <f t="shared" si="69"/>
        <v>1</v>
      </c>
      <c r="CW17" s="2">
        <f t="shared" si="70"/>
        <v>1</v>
      </c>
      <c r="CX17" s="2">
        <f t="shared" si="71"/>
        <v>1</v>
      </c>
    </row>
    <row r="18" spans="1:102" x14ac:dyDescent="0.25">
      <c r="A18" s="2" t="s">
        <v>132</v>
      </c>
      <c r="B18" s="2">
        <v>17</v>
      </c>
      <c r="C18" s="2">
        <v>419</v>
      </c>
      <c r="D18" s="2">
        <v>4</v>
      </c>
      <c r="E18" s="2">
        <v>6</v>
      </c>
      <c r="J18" s="2">
        <v>1</v>
      </c>
      <c r="L18" s="2">
        <f t="shared" si="0"/>
        <v>0</v>
      </c>
      <c r="M18" s="2">
        <f t="shared" si="1"/>
        <v>0</v>
      </c>
      <c r="N18" s="2">
        <f t="shared" si="2"/>
        <v>0</v>
      </c>
      <c r="O18" s="2">
        <f t="shared" si="3"/>
        <v>0</v>
      </c>
      <c r="Q18" s="2">
        <f t="shared" si="22"/>
        <v>1</v>
      </c>
      <c r="R18" s="2">
        <f t="shared" si="23"/>
        <v>1</v>
      </c>
      <c r="S18" s="2">
        <f t="shared" si="24"/>
        <v>1</v>
      </c>
      <c r="T18" s="2">
        <f t="shared" si="25"/>
        <v>1</v>
      </c>
      <c r="V18" s="2">
        <f t="shared" si="26"/>
        <v>0</v>
      </c>
      <c r="W18" s="2">
        <f t="shared" si="27"/>
        <v>0</v>
      </c>
      <c r="X18" s="2">
        <f t="shared" si="28"/>
        <v>0</v>
      </c>
      <c r="Y18" s="2">
        <f t="shared" si="29"/>
        <v>0</v>
      </c>
      <c r="AA18" s="2">
        <f t="shared" si="30"/>
        <v>0</v>
      </c>
      <c r="AB18" s="2">
        <f t="shared" si="31"/>
        <v>0</v>
      </c>
      <c r="AC18" s="2">
        <f t="shared" si="32"/>
        <v>0</v>
      </c>
      <c r="AD18" s="2">
        <f t="shared" si="33"/>
        <v>0</v>
      </c>
      <c r="AF18" s="2">
        <f t="shared" si="34"/>
        <v>0</v>
      </c>
      <c r="AG18" s="2">
        <f t="shared" si="35"/>
        <v>0</v>
      </c>
      <c r="AH18" s="2">
        <f t="shared" si="36"/>
        <v>0</v>
      </c>
      <c r="AI18" s="2">
        <f t="shared" si="37"/>
        <v>0</v>
      </c>
      <c r="AK18" s="2">
        <f t="shared" si="38"/>
        <v>0</v>
      </c>
      <c r="AL18" s="2">
        <f t="shared" si="39"/>
        <v>0</v>
      </c>
      <c r="AM18" s="2">
        <f t="shared" si="40"/>
        <v>0</v>
      </c>
      <c r="AN18" s="2">
        <f t="shared" si="41"/>
        <v>0</v>
      </c>
      <c r="AP18" s="2">
        <f t="shared" si="42"/>
        <v>0</v>
      </c>
      <c r="AQ18" s="2">
        <f t="shared" si="43"/>
        <v>0</v>
      </c>
      <c r="AR18" s="2">
        <f t="shared" si="44"/>
        <v>0</v>
      </c>
      <c r="AS18" s="2">
        <f t="shared" si="45"/>
        <v>0</v>
      </c>
      <c r="AU18" s="2">
        <f t="shared" si="46"/>
        <v>0</v>
      </c>
      <c r="AV18" s="2">
        <f t="shared" si="4"/>
        <v>0</v>
      </c>
      <c r="AW18" s="2">
        <f t="shared" si="47"/>
        <v>0</v>
      </c>
      <c r="AX18" s="2">
        <f t="shared" si="48"/>
        <v>0</v>
      </c>
      <c r="AZ18" s="2">
        <f t="shared" si="5"/>
        <v>0</v>
      </c>
      <c r="BA18" s="2">
        <f t="shared" si="6"/>
        <v>0</v>
      </c>
      <c r="BB18" s="2">
        <f t="shared" si="7"/>
        <v>0</v>
      </c>
      <c r="BC18" s="2">
        <f t="shared" si="8"/>
        <v>0</v>
      </c>
      <c r="BD18" s="2">
        <f t="shared" si="9"/>
        <v>0</v>
      </c>
      <c r="BE18" s="2">
        <f t="shared" si="10"/>
        <v>0</v>
      </c>
      <c r="BF18" s="2">
        <f t="shared" si="11"/>
        <v>0</v>
      </c>
      <c r="BG18" s="2">
        <f t="shared" si="12"/>
        <v>0</v>
      </c>
      <c r="BH18" s="2">
        <f t="shared" si="13"/>
        <v>0</v>
      </c>
      <c r="BI18" s="2">
        <f t="shared" si="14"/>
        <v>0</v>
      </c>
      <c r="BJ18" s="2">
        <f t="shared" si="15"/>
        <v>0</v>
      </c>
      <c r="BK18" s="2">
        <f t="shared" si="16"/>
        <v>0</v>
      </c>
      <c r="BM18" s="8">
        <f t="shared" si="49"/>
        <v>0</v>
      </c>
      <c r="BN18" s="2">
        <f t="shared" si="17"/>
        <v>0</v>
      </c>
      <c r="BO18" s="2">
        <f t="shared" si="18"/>
        <v>0</v>
      </c>
      <c r="BP18" s="2">
        <f t="shared" si="19"/>
        <v>0</v>
      </c>
      <c r="BQ18" s="2">
        <f t="shared" si="20"/>
        <v>0</v>
      </c>
      <c r="BS18" s="2">
        <f t="shared" si="50"/>
        <v>0</v>
      </c>
      <c r="BT18" s="2">
        <f t="shared" si="51"/>
        <v>0</v>
      </c>
      <c r="BU18" s="2">
        <f t="shared" si="52"/>
        <v>0</v>
      </c>
      <c r="BV18" s="2">
        <f t="shared" si="53"/>
        <v>0</v>
      </c>
      <c r="BX18" s="2">
        <f t="shared" si="54"/>
        <v>0</v>
      </c>
      <c r="BY18" s="2" t="str">
        <f t="shared" si="55"/>
        <v>N/A</v>
      </c>
      <c r="BZ18" s="2" t="str">
        <f t="shared" si="56"/>
        <v>N/A</v>
      </c>
      <c r="CA18" s="2" t="str">
        <f t="shared" si="57"/>
        <v>N/A</v>
      </c>
      <c r="CB18" s="2" t="str">
        <f t="shared" si="58"/>
        <v>N/A</v>
      </c>
      <c r="CD18" s="2">
        <f t="shared" si="59"/>
        <v>1</v>
      </c>
      <c r="CE18" s="2">
        <f t="shared" si="60"/>
        <v>0</v>
      </c>
      <c r="CF18" s="2">
        <f t="shared" si="61"/>
        <v>0</v>
      </c>
      <c r="CG18" s="2">
        <f t="shared" si="62"/>
        <v>0</v>
      </c>
      <c r="CH18" s="2">
        <f t="shared" si="63"/>
        <v>0</v>
      </c>
      <c r="CJ18" s="2">
        <f t="shared" si="21"/>
        <v>0</v>
      </c>
      <c r="CK18" s="2" t="str">
        <f t="shared" si="64"/>
        <v>N/A</v>
      </c>
      <c r="CL18" s="2" t="str">
        <f t="shared" si="65"/>
        <v>N/A</v>
      </c>
      <c r="CM18" s="2" t="str">
        <f t="shared" si="66"/>
        <v>N/A</v>
      </c>
      <c r="CN18" s="2" t="str">
        <f t="shared" si="67"/>
        <v>N/A</v>
      </c>
      <c r="CU18" s="2">
        <f t="shared" si="68"/>
        <v>1</v>
      </c>
      <c r="CV18" s="2">
        <f t="shared" si="69"/>
        <v>1</v>
      </c>
      <c r="CW18" s="2">
        <f t="shared" si="70"/>
        <v>1</v>
      </c>
      <c r="CX18" s="2">
        <f t="shared" si="71"/>
        <v>1</v>
      </c>
    </row>
    <row r="19" spans="1:102" x14ac:dyDescent="0.25">
      <c r="A19" s="2" t="s">
        <v>132</v>
      </c>
      <c r="B19" s="2">
        <v>18</v>
      </c>
      <c r="C19" s="2">
        <v>448</v>
      </c>
      <c r="D19" s="2">
        <v>4</v>
      </c>
      <c r="E19" s="2">
        <v>2</v>
      </c>
      <c r="J19" s="2">
        <v>1</v>
      </c>
      <c r="L19" s="2">
        <f t="shared" si="0"/>
        <v>0</v>
      </c>
      <c r="M19" s="2">
        <f t="shared" si="1"/>
        <v>0</v>
      </c>
      <c r="N19" s="2">
        <f t="shared" si="2"/>
        <v>0</v>
      </c>
      <c r="O19" s="2">
        <f t="shared" si="3"/>
        <v>0</v>
      </c>
      <c r="Q19" s="2">
        <f t="shared" si="22"/>
        <v>1</v>
      </c>
      <c r="R19" s="2">
        <f t="shared" si="23"/>
        <v>1</v>
      </c>
      <c r="S19" s="2">
        <f t="shared" si="24"/>
        <v>1</v>
      </c>
      <c r="T19" s="2">
        <f t="shared" si="25"/>
        <v>1</v>
      </c>
      <c r="V19" s="2">
        <f t="shared" si="26"/>
        <v>0</v>
      </c>
      <c r="W19" s="2">
        <f t="shared" si="27"/>
        <v>0</v>
      </c>
      <c r="X19" s="2">
        <f t="shared" si="28"/>
        <v>0</v>
      </c>
      <c r="Y19" s="2">
        <f t="shared" si="29"/>
        <v>0</v>
      </c>
      <c r="AA19" s="2">
        <f t="shared" si="30"/>
        <v>0</v>
      </c>
      <c r="AB19" s="2">
        <f t="shared" si="31"/>
        <v>0</v>
      </c>
      <c r="AC19" s="2">
        <f t="shared" si="32"/>
        <v>0</v>
      </c>
      <c r="AD19" s="2">
        <f t="shared" si="33"/>
        <v>0</v>
      </c>
      <c r="AF19" s="2">
        <f t="shared" si="34"/>
        <v>0</v>
      </c>
      <c r="AG19" s="2">
        <f t="shared" si="35"/>
        <v>0</v>
      </c>
      <c r="AH19" s="2">
        <f t="shared" si="36"/>
        <v>0</v>
      </c>
      <c r="AI19" s="2">
        <f t="shared" si="37"/>
        <v>0</v>
      </c>
      <c r="AK19" s="2">
        <f t="shared" si="38"/>
        <v>0</v>
      </c>
      <c r="AL19" s="2">
        <f t="shared" si="39"/>
        <v>0</v>
      </c>
      <c r="AM19" s="2">
        <f t="shared" si="40"/>
        <v>0</v>
      </c>
      <c r="AN19" s="2">
        <f t="shared" si="41"/>
        <v>0</v>
      </c>
      <c r="AP19" s="2">
        <f t="shared" si="42"/>
        <v>0</v>
      </c>
      <c r="AQ19" s="2">
        <f t="shared" si="43"/>
        <v>0</v>
      </c>
      <c r="AR19" s="2">
        <f t="shared" si="44"/>
        <v>0</v>
      </c>
      <c r="AS19" s="2">
        <f t="shared" si="45"/>
        <v>0</v>
      </c>
      <c r="AU19" s="2">
        <f t="shared" si="46"/>
        <v>0</v>
      </c>
      <c r="AV19" s="2">
        <f t="shared" si="4"/>
        <v>0</v>
      </c>
      <c r="AW19" s="2">
        <f t="shared" si="47"/>
        <v>0</v>
      </c>
      <c r="AX19" s="2">
        <f t="shared" si="48"/>
        <v>0</v>
      </c>
      <c r="AZ19" s="2">
        <f t="shared" si="5"/>
        <v>0</v>
      </c>
      <c r="BA19" s="2">
        <f t="shared" si="6"/>
        <v>0</v>
      </c>
      <c r="BB19" s="2">
        <f t="shared" si="7"/>
        <v>0</v>
      </c>
      <c r="BC19" s="2">
        <f t="shared" si="8"/>
        <v>0</v>
      </c>
      <c r="BD19" s="2">
        <f t="shared" si="9"/>
        <v>0</v>
      </c>
      <c r="BE19" s="2">
        <f t="shared" si="10"/>
        <v>0</v>
      </c>
      <c r="BF19" s="2">
        <f t="shared" si="11"/>
        <v>0</v>
      </c>
      <c r="BG19" s="2">
        <f t="shared" si="12"/>
        <v>0</v>
      </c>
      <c r="BH19" s="2">
        <f t="shared" si="13"/>
        <v>0</v>
      </c>
      <c r="BI19" s="2">
        <f t="shared" si="14"/>
        <v>0</v>
      </c>
      <c r="BJ19" s="2">
        <f t="shared" si="15"/>
        <v>0</v>
      </c>
      <c r="BK19" s="2">
        <f t="shared" si="16"/>
        <v>0</v>
      </c>
      <c r="BM19" s="8">
        <f t="shared" si="49"/>
        <v>0</v>
      </c>
      <c r="BN19" s="2">
        <f t="shared" si="17"/>
        <v>0</v>
      </c>
      <c r="BO19" s="2">
        <f t="shared" si="18"/>
        <v>0</v>
      </c>
      <c r="BP19" s="2">
        <f t="shared" si="19"/>
        <v>0</v>
      </c>
      <c r="BQ19" s="2">
        <f t="shared" si="20"/>
        <v>0</v>
      </c>
      <c r="BS19" s="2">
        <f t="shared" si="50"/>
        <v>0</v>
      </c>
      <c r="BT19" s="2">
        <f t="shared" si="51"/>
        <v>0</v>
      </c>
      <c r="BU19" s="2">
        <f t="shared" si="52"/>
        <v>0</v>
      </c>
      <c r="BV19" s="2">
        <f t="shared" si="53"/>
        <v>0</v>
      </c>
      <c r="BX19" s="2">
        <f t="shared" si="54"/>
        <v>0</v>
      </c>
      <c r="BY19" s="2" t="str">
        <f t="shared" si="55"/>
        <v>N/A</v>
      </c>
      <c r="BZ19" s="2" t="str">
        <f t="shared" si="56"/>
        <v>N/A</v>
      </c>
      <c r="CA19" s="2" t="str">
        <f t="shared" si="57"/>
        <v>N/A</v>
      </c>
      <c r="CB19" s="2" t="str">
        <f t="shared" si="58"/>
        <v>N/A</v>
      </c>
      <c r="CD19" s="2">
        <f t="shared" si="59"/>
        <v>1</v>
      </c>
      <c r="CE19" s="2">
        <f t="shared" si="60"/>
        <v>0</v>
      </c>
      <c r="CF19" s="2">
        <f t="shared" si="61"/>
        <v>0</v>
      </c>
      <c r="CG19" s="2">
        <f t="shared" si="62"/>
        <v>0</v>
      </c>
      <c r="CH19" s="2">
        <f t="shared" si="63"/>
        <v>0</v>
      </c>
      <c r="CJ19" s="2">
        <f t="shared" si="21"/>
        <v>0</v>
      </c>
      <c r="CK19" s="2" t="str">
        <f t="shared" si="64"/>
        <v>N/A</v>
      </c>
      <c r="CL19" s="2" t="str">
        <f t="shared" si="65"/>
        <v>N/A</v>
      </c>
      <c r="CM19" s="2" t="str">
        <f t="shared" si="66"/>
        <v>N/A</v>
      </c>
      <c r="CN19" s="2" t="str">
        <f t="shared" si="67"/>
        <v>N/A</v>
      </c>
      <c r="CU19" s="2">
        <f t="shared" si="68"/>
        <v>1</v>
      </c>
      <c r="CV19" s="2">
        <f t="shared" si="69"/>
        <v>1</v>
      </c>
      <c r="CW19" s="2">
        <f t="shared" si="70"/>
        <v>1</v>
      </c>
      <c r="CX19" s="2">
        <f t="shared" si="71"/>
        <v>1</v>
      </c>
    </row>
    <row r="20" spans="1:102" x14ac:dyDescent="0.25">
      <c r="A20" s="2" t="s">
        <v>133</v>
      </c>
      <c r="B20" s="2">
        <v>1</v>
      </c>
      <c r="C20" s="2">
        <v>539</v>
      </c>
      <c r="D20" s="2">
        <v>5</v>
      </c>
      <c r="E20" s="2">
        <v>15</v>
      </c>
      <c r="F20" s="2">
        <v>9</v>
      </c>
      <c r="G20" s="2">
        <v>7</v>
      </c>
      <c r="H20" s="2">
        <v>7</v>
      </c>
      <c r="I20" s="2">
        <v>6</v>
      </c>
      <c r="J20" s="2">
        <v>1</v>
      </c>
      <c r="L20" s="2">
        <f t="shared" si="0"/>
        <v>0</v>
      </c>
      <c r="M20" s="2">
        <f t="shared" si="1"/>
        <v>0</v>
      </c>
      <c r="N20" s="2">
        <f t="shared" si="2"/>
        <v>0</v>
      </c>
      <c r="O20" s="2">
        <f t="shared" si="3"/>
        <v>0</v>
      </c>
      <c r="Q20" s="2">
        <f t="shared" si="22"/>
        <v>0</v>
      </c>
      <c r="R20" s="2">
        <f t="shared" si="23"/>
        <v>0</v>
      </c>
      <c r="S20" s="2">
        <f t="shared" si="24"/>
        <v>0</v>
      </c>
      <c r="T20" s="2">
        <f t="shared" si="25"/>
        <v>0</v>
      </c>
      <c r="V20" s="2">
        <f t="shared" si="26"/>
        <v>0</v>
      </c>
      <c r="W20" s="2">
        <f t="shared" si="27"/>
        <v>0</v>
      </c>
      <c r="X20" s="2">
        <f t="shared" si="28"/>
        <v>0</v>
      </c>
      <c r="Y20" s="2">
        <f t="shared" si="29"/>
        <v>1</v>
      </c>
      <c r="AA20" s="2">
        <f t="shared" si="30"/>
        <v>0</v>
      </c>
      <c r="AB20" s="2">
        <f t="shared" si="31"/>
        <v>1</v>
      </c>
      <c r="AC20" s="2">
        <f t="shared" si="32"/>
        <v>1</v>
      </c>
      <c r="AD20" s="2">
        <f t="shared" si="33"/>
        <v>0</v>
      </c>
      <c r="AF20" s="2">
        <f t="shared" si="34"/>
        <v>0</v>
      </c>
      <c r="AG20" s="2">
        <f t="shared" si="35"/>
        <v>0</v>
      </c>
      <c r="AH20" s="2">
        <f t="shared" si="36"/>
        <v>0</v>
      </c>
      <c r="AI20" s="2">
        <f t="shared" si="37"/>
        <v>0</v>
      </c>
      <c r="AK20" s="2">
        <f t="shared" si="38"/>
        <v>1</v>
      </c>
      <c r="AL20" s="2">
        <f t="shared" si="39"/>
        <v>0</v>
      </c>
      <c r="AM20" s="2">
        <f t="shared" si="40"/>
        <v>0</v>
      </c>
      <c r="AN20" s="2">
        <f t="shared" si="41"/>
        <v>0</v>
      </c>
      <c r="AP20" s="2">
        <f t="shared" si="42"/>
        <v>0</v>
      </c>
      <c r="AQ20" s="2">
        <f t="shared" si="43"/>
        <v>0</v>
      </c>
      <c r="AR20" s="2">
        <f t="shared" si="44"/>
        <v>0</v>
      </c>
      <c r="AS20" s="2">
        <f t="shared" si="45"/>
        <v>0</v>
      </c>
      <c r="AU20" s="2">
        <f t="shared" si="46"/>
        <v>0</v>
      </c>
      <c r="AV20" s="2">
        <f t="shared" si="4"/>
        <v>0</v>
      </c>
      <c r="AW20" s="2">
        <f t="shared" si="47"/>
        <v>0</v>
      </c>
      <c r="AX20" s="2">
        <f t="shared" si="48"/>
        <v>0</v>
      </c>
      <c r="AZ20" s="2">
        <f t="shared" si="5"/>
        <v>0</v>
      </c>
      <c r="BA20" s="2">
        <f t="shared" si="6"/>
        <v>0</v>
      </c>
      <c r="BB20" s="2">
        <f t="shared" si="7"/>
        <v>0</v>
      </c>
      <c r="BC20" s="2">
        <f t="shared" si="8"/>
        <v>1</v>
      </c>
      <c r="BD20" s="2">
        <f t="shared" si="9"/>
        <v>0</v>
      </c>
      <c r="BE20" s="2">
        <f t="shared" si="10"/>
        <v>0</v>
      </c>
      <c r="BF20" s="2">
        <f t="shared" si="11"/>
        <v>1</v>
      </c>
      <c r="BG20" s="2">
        <f t="shared" si="12"/>
        <v>0</v>
      </c>
      <c r="BH20" s="2">
        <f t="shared" si="13"/>
        <v>0</v>
      </c>
      <c r="BI20" s="2">
        <f t="shared" si="14"/>
        <v>1</v>
      </c>
      <c r="BJ20" s="2">
        <f t="shared" si="15"/>
        <v>1</v>
      </c>
      <c r="BK20" s="2">
        <f t="shared" si="16"/>
        <v>1</v>
      </c>
      <c r="BM20" s="8" t="str">
        <f t="shared" si="49"/>
        <v>Droz</v>
      </c>
      <c r="BN20" s="2">
        <f t="shared" si="17"/>
        <v>0</v>
      </c>
      <c r="BO20" s="2">
        <f t="shared" si="18"/>
        <v>0</v>
      </c>
      <c r="BP20" s="2">
        <f t="shared" si="19"/>
        <v>0</v>
      </c>
      <c r="BQ20" s="2">
        <f t="shared" si="20"/>
        <v>1</v>
      </c>
      <c r="BS20" s="2">
        <f t="shared" si="50"/>
        <v>0</v>
      </c>
      <c r="BT20" s="2">
        <f t="shared" si="51"/>
        <v>0</v>
      </c>
      <c r="BU20" s="2">
        <f t="shared" si="52"/>
        <v>0</v>
      </c>
      <c r="BV20" s="2">
        <f t="shared" si="53"/>
        <v>0</v>
      </c>
      <c r="BX20" s="2">
        <f t="shared" si="54"/>
        <v>0</v>
      </c>
      <c r="BY20" s="2" t="str">
        <f t="shared" si="55"/>
        <v>N/A</v>
      </c>
      <c r="BZ20" s="2" t="str">
        <f t="shared" si="56"/>
        <v>N/A</v>
      </c>
      <c r="CA20" s="2" t="str">
        <f t="shared" si="57"/>
        <v>N/A</v>
      </c>
      <c r="CB20" s="2" t="str">
        <f t="shared" si="58"/>
        <v>N/A</v>
      </c>
      <c r="CD20" s="2">
        <f t="shared" si="59"/>
        <v>0</v>
      </c>
      <c r="CE20" s="2" t="str">
        <f t="shared" si="60"/>
        <v>N/A</v>
      </c>
      <c r="CF20" s="2" t="str">
        <f t="shared" si="61"/>
        <v>N/A</v>
      </c>
      <c r="CG20" s="2" t="str">
        <f t="shared" si="62"/>
        <v>N/A</v>
      </c>
      <c r="CH20" s="2" t="str">
        <f t="shared" si="63"/>
        <v>N/A</v>
      </c>
      <c r="CJ20" s="2">
        <f t="shared" si="21"/>
        <v>1</v>
      </c>
      <c r="CK20" s="2">
        <f t="shared" si="64"/>
        <v>9</v>
      </c>
      <c r="CL20" s="2">
        <f t="shared" si="65"/>
        <v>7</v>
      </c>
      <c r="CM20" s="2">
        <f t="shared" si="66"/>
        <v>7</v>
      </c>
      <c r="CN20" s="2">
        <f t="shared" si="67"/>
        <v>6</v>
      </c>
      <c r="CU20" s="2">
        <f t="shared" si="68"/>
        <v>0</v>
      </c>
      <c r="CV20" s="2">
        <f t="shared" si="69"/>
        <v>0</v>
      </c>
      <c r="CW20" s="2">
        <f t="shared" si="70"/>
        <v>0</v>
      </c>
      <c r="CX20" s="2">
        <f t="shared" si="71"/>
        <v>0</v>
      </c>
    </row>
    <row r="21" spans="1:102" x14ac:dyDescent="0.25">
      <c r="A21" s="2" t="s">
        <v>133</v>
      </c>
      <c r="B21" s="2">
        <v>2</v>
      </c>
      <c r="C21" s="2">
        <v>340</v>
      </c>
      <c r="D21" s="2">
        <v>4</v>
      </c>
      <c r="E21" s="2">
        <v>3</v>
      </c>
      <c r="F21" s="2">
        <v>5</v>
      </c>
      <c r="G21" s="2">
        <v>7</v>
      </c>
      <c r="H21" s="2">
        <v>7</v>
      </c>
      <c r="I21" s="2">
        <v>8</v>
      </c>
      <c r="J21" s="2">
        <v>1</v>
      </c>
      <c r="L21" s="2">
        <f t="shared" si="0"/>
        <v>0</v>
      </c>
      <c r="M21" s="2">
        <f t="shared" si="1"/>
        <v>0</v>
      </c>
      <c r="N21" s="2">
        <f t="shared" si="2"/>
        <v>0</v>
      </c>
      <c r="O21" s="2">
        <f t="shared" si="3"/>
        <v>0</v>
      </c>
      <c r="Q21" s="2">
        <f t="shared" si="22"/>
        <v>0</v>
      </c>
      <c r="R21" s="2">
        <f t="shared" si="23"/>
        <v>0</v>
      </c>
      <c r="S21" s="2">
        <f t="shared" si="24"/>
        <v>0</v>
      </c>
      <c r="T21" s="2">
        <f t="shared" si="25"/>
        <v>0</v>
      </c>
      <c r="V21" s="2">
        <f t="shared" si="26"/>
        <v>1</v>
      </c>
      <c r="W21" s="2">
        <f t="shared" si="27"/>
        <v>0</v>
      </c>
      <c r="X21" s="2">
        <f t="shared" si="28"/>
        <v>0</v>
      </c>
      <c r="Y21" s="2">
        <f t="shared" si="29"/>
        <v>0</v>
      </c>
      <c r="AA21" s="2">
        <f t="shared" si="30"/>
        <v>0</v>
      </c>
      <c r="AB21" s="2">
        <f t="shared" si="31"/>
        <v>0</v>
      </c>
      <c r="AC21" s="2">
        <f t="shared" si="32"/>
        <v>0</v>
      </c>
      <c r="AD21" s="2">
        <f t="shared" si="33"/>
        <v>0</v>
      </c>
      <c r="AF21" s="2">
        <f t="shared" si="34"/>
        <v>0</v>
      </c>
      <c r="AG21" s="2">
        <f t="shared" si="35"/>
        <v>1</v>
      </c>
      <c r="AH21" s="2">
        <f t="shared" si="36"/>
        <v>1</v>
      </c>
      <c r="AI21" s="2">
        <f t="shared" si="37"/>
        <v>0</v>
      </c>
      <c r="AK21" s="2">
        <f t="shared" si="38"/>
        <v>0</v>
      </c>
      <c r="AL21" s="2">
        <f t="shared" si="39"/>
        <v>0</v>
      </c>
      <c r="AM21" s="2">
        <f t="shared" si="40"/>
        <v>0</v>
      </c>
      <c r="AN21" s="2">
        <f t="shared" si="41"/>
        <v>1</v>
      </c>
      <c r="AP21" s="2">
        <f t="shared" si="42"/>
        <v>0</v>
      </c>
      <c r="AQ21" s="2">
        <f t="shared" si="43"/>
        <v>0</v>
      </c>
      <c r="AR21" s="2">
        <f t="shared" si="44"/>
        <v>0</v>
      </c>
      <c r="AS21" s="2">
        <f t="shared" si="45"/>
        <v>0</v>
      </c>
      <c r="AU21" s="2">
        <f t="shared" si="46"/>
        <v>0</v>
      </c>
      <c r="AV21" s="2">
        <f t="shared" si="4"/>
        <v>0</v>
      </c>
      <c r="AW21" s="2">
        <f t="shared" si="47"/>
        <v>0</v>
      </c>
      <c r="AX21" s="2">
        <f t="shared" si="48"/>
        <v>0</v>
      </c>
      <c r="AZ21" s="2">
        <f t="shared" si="5"/>
        <v>1</v>
      </c>
      <c r="BA21" s="2">
        <f t="shared" si="6"/>
        <v>1</v>
      </c>
      <c r="BB21" s="2">
        <f t="shared" si="7"/>
        <v>1</v>
      </c>
      <c r="BC21" s="2">
        <f t="shared" si="8"/>
        <v>0</v>
      </c>
      <c r="BD21" s="2">
        <f t="shared" si="9"/>
        <v>0</v>
      </c>
      <c r="BE21" s="2">
        <f t="shared" si="10"/>
        <v>1</v>
      </c>
      <c r="BF21" s="2">
        <f t="shared" si="11"/>
        <v>0</v>
      </c>
      <c r="BG21" s="2">
        <f t="shared" si="12"/>
        <v>0</v>
      </c>
      <c r="BH21" s="2">
        <f t="shared" si="13"/>
        <v>1</v>
      </c>
      <c r="BI21" s="2">
        <f t="shared" si="14"/>
        <v>0</v>
      </c>
      <c r="BJ21" s="2">
        <f t="shared" si="15"/>
        <v>0</v>
      </c>
      <c r="BK21" s="2">
        <f t="shared" si="16"/>
        <v>0</v>
      </c>
      <c r="BM21" s="8" t="str">
        <f t="shared" si="49"/>
        <v>Paul</v>
      </c>
      <c r="BN21" s="2">
        <f t="shared" si="17"/>
        <v>1</v>
      </c>
      <c r="BO21" s="2">
        <f t="shared" si="18"/>
        <v>0</v>
      </c>
      <c r="BP21" s="2">
        <f t="shared" si="19"/>
        <v>0</v>
      </c>
      <c r="BQ21" s="2">
        <f t="shared" si="20"/>
        <v>0</v>
      </c>
      <c r="BS21" s="2">
        <f t="shared" si="50"/>
        <v>0</v>
      </c>
      <c r="BT21" s="2">
        <f t="shared" si="51"/>
        <v>0</v>
      </c>
      <c r="BU21" s="2">
        <f t="shared" si="52"/>
        <v>0</v>
      </c>
      <c r="BV21" s="2">
        <f t="shared" si="53"/>
        <v>1</v>
      </c>
      <c r="BX21" s="2">
        <f t="shared" si="54"/>
        <v>0</v>
      </c>
      <c r="BY21" s="2" t="str">
        <f t="shared" si="55"/>
        <v>N/A</v>
      </c>
      <c r="BZ21" s="2" t="str">
        <f t="shared" si="56"/>
        <v>N/A</v>
      </c>
      <c r="CA21" s="2" t="str">
        <f t="shared" si="57"/>
        <v>N/A</v>
      </c>
      <c r="CB21" s="2" t="str">
        <f t="shared" si="58"/>
        <v>N/A</v>
      </c>
      <c r="CD21" s="2">
        <f t="shared" si="59"/>
        <v>1</v>
      </c>
      <c r="CE21" s="2">
        <f t="shared" si="60"/>
        <v>5</v>
      </c>
      <c r="CF21" s="2">
        <f t="shared" si="61"/>
        <v>7</v>
      </c>
      <c r="CG21" s="2">
        <f t="shared" si="62"/>
        <v>7</v>
      </c>
      <c r="CH21" s="2">
        <f t="shared" si="63"/>
        <v>8</v>
      </c>
      <c r="CJ21" s="2">
        <f t="shared" si="21"/>
        <v>0</v>
      </c>
      <c r="CK21" s="2" t="str">
        <f t="shared" si="64"/>
        <v>N/A</v>
      </c>
      <c r="CL21" s="2" t="str">
        <f t="shared" si="65"/>
        <v>N/A</v>
      </c>
      <c r="CM21" s="2" t="str">
        <f t="shared" si="66"/>
        <v>N/A</v>
      </c>
      <c r="CN21" s="2" t="str">
        <f t="shared" si="67"/>
        <v>N/A</v>
      </c>
      <c r="CU21" s="2">
        <f t="shared" si="68"/>
        <v>0</v>
      </c>
      <c r="CV21" s="2">
        <f t="shared" si="69"/>
        <v>0</v>
      </c>
      <c r="CW21" s="2">
        <f t="shared" si="70"/>
        <v>0</v>
      </c>
      <c r="CX21" s="2">
        <f t="shared" si="71"/>
        <v>0</v>
      </c>
    </row>
    <row r="22" spans="1:102" x14ac:dyDescent="0.25">
      <c r="A22" s="2" t="s">
        <v>133</v>
      </c>
      <c r="B22" s="2">
        <v>3</v>
      </c>
      <c r="C22" s="2">
        <v>442</v>
      </c>
      <c r="D22" s="2">
        <v>4</v>
      </c>
      <c r="E22" s="2">
        <v>1</v>
      </c>
      <c r="F22" s="2">
        <v>6</v>
      </c>
      <c r="G22" s="2">
        <v>10</v>
      </c>
      <c r="H22" s="2">
        <v>5</v>
      </c>
      <c r="I22" s="2">
        <v>5</v>
      </c>
      <c r="J22" s="2">
        <v>1</v>
      </c>
      <c r="L22" s="2">
        <f t="shared" si="0"/>
        <v>0</v>
      </c>
      <c r="M22" s="2">
        <f t="shared" si="1"/>
        <v>0</v>
      </c>
      <c r="N22" s="2">
        <f t="shared" si="2"/>
        <v>0</v>
      </c>
      <c r="O22" s="2">
        <f t="shared" si="3"/>
        <v>0</v>
      </c>
      <c r="Q22" s="2">
        <f t="shared" si="22"/>
        <v>0</v>
      </c>
      <c r="R22" s="2">
        <f t="shared" si="23"/>
        <v>0</v>
      </c>
      <c r="S22" s="2">
        <f t="shared" si="24"/>
        <v>0</v>
      </c>
      <c r="T22" s="2">
        <f t="shared" si="25"/>
        <v>0</v>
      </c>
      <c r="V22" s="2">
        <f t="shared" si="26"/>
        <v>0</v>
      </c>
      <c r="W22" s="2">
        <f t="shared" si="27"/>
        <v>0</v>
      </c>
      <c r="X22" s="2">
        <f t="shared" si="28"/>
        <v>1</v>
      </c>
      <c r="Y22" s="2">
        <f t="shared" si="29"/>
        <v>1</v>
      </c>
      <c r="AA22" s="2">
        <f t="shared" si="30"/>
        <v>1</v>
      </c>
      <c r="AB22" s="2">
        <f t="shared" si="31"/>
        <v>0</v>
      </c>
      <c r="AC22" s="2">
        <f t="shared" si="32"/>
        <v>0</v>
      </c>
      <c r="AD22" s="2">
        <f t="shared" si="33"/>
        <v>0</v>
      </c>
      <c r="AF22" s="2">
        <f t="shared" si="34"/>
        <v>0</v>
      </c>
      <c r="AG22" s="2">
        <f t="shared" si="35"/>
        <v>0</v>
      </c>
      <c r="AH22" s="2">
        <f t="shared" si="36"/>
        <v>0</v>
      </c>
      <c r="AI22" s="2">
        <f t="shared" si="37"/>
        <v>0</v>
      </c>
      <c r="AK22" s="2">
        <f t="shared" si="38"/>
        <v>0</v>
      </c>
      <c r="AL22" s="2">
        <f t="shared" si="39"/>
        <v>0</v>
      </c>
      <c r="AM22" s="2">
        <f t="shared" si="40"/>
        <v>0</v>
      </c>
      <c r="AN22" s="2">
        <f t="shared" si="41"/>
        <v>0</v>
      </c>
      <c r="AP22" s="2">
        <f t="shared" si="42"/>
        <v>0</v>
      </c>
      <c r="AQ22" s="2">
        <f t="shared" si="43"/>
        <v>0</v>
      </c>
      <c r="AR22" s="2">
        <f t="shared" si="44"/>
        <v>0</v>
      </c>
      <c r="AS22" s="2">
        <f t="shared" si="45"/>
        <v>0</v>
      </c>
      <c r="AU22" s="2">
        <f t="shared" si="46"/>
        <v>0</v>
      </c>
      <c r="AV22" s="2">
        <f t="shared" si="4"/>
        <v>1</v>
      </c>
      <c r="AW22" s="2">
        <f t="shared" si="47"/>
        <v>0</v>
      </c>
      <c r="AX22" s="2">
        <f t="shared" si="48"/>
        <v>0</v>
      </c>
      <c r="AZ22" s="2">
        <f t="shared" si="5"/>
        <v>1</v>
      </c>
      <c r="BA22" s="2">
        <f t="shared" si="6"/>
        <v>0</v>
      </c>
      <c r="BB22" s="2">
        <f t="shared" si="7"/>
        <v>0</v>
      </c>
      <c r="BC22" s="2">
        <f t="shared" si="8"/>
        <v>0</v>
      </c>
      <c r="BD22" s="2">
        <f t="shared" si="9"/>
        <v>0</v>
      </c>
      <c r="BE22" s="2">
        <f t="shared" si="10"/>
        <v>0</v>
      </c>
      <c r="BF22" s="2">
        <f t="shared" si="11"/>
        <v>1</v>
      </c>
      <c r="BG22" s="2">
        <f t="shared" si="12"/>
        <v>1</v>
      </c>
      <c r="BH22" s="2">
        <f t="shared" si="13"/>
        <v>0</v>
      </c>
      <c r="BI22" s="2">
        <f t="shared" si="14"/>
        <v>1</v>
      </c>
      <c r="BJ22" s="2">
        <f t="shared" si="15"/>
        <v>1</v>
      </c>
      <c r="BK22" s="2">
        <f t="shared" si="16"/>
        <v>0</v>
      </c>
      <c r="BM22" s="8">
        <f t="shared" si="49"/>
        <v>0</v>
      </c>
      <c r="BN22" s="2">
        <f t="shared" si="17"/>
        <v>0</v>
      </c>
      <c r="BO22" s="2">
        <f t="shared" si="18"/>
        <v>0</v>
      </c>
      <c r="BP22" s="2">
        <f t="shared" si="19"/>
        <v>0</v>
      </c>
      <c r="BQ22" s="2">
        <f t="shared" si="20"/>
        <v>0</v>
      </c>
      <c r="BS22" s="2">
        <f t="shared" si="50"/>
        <v>0</v>
      </c>
      <c r="BT22" s="2">
        <f t="shared" si="51"/>
        <v>1</v>
      </c>
      <c r="BU22" s="2">
        <f t="shared" si="52"/>
        <v>0</v>
      </c>
      <c r="BV22" s="2">
        <f t="shared" si="53"/>
        <v>0</v>
      </c>
      <c r="BX22" s="2">
        <f t="shared" si="54"/>
        <v>0</v>
      </c>
      <c r="BY22" s="2" t="str">
        <f t="shared" si="55"/>
        <v>N/A</v>
      </c>
      <c r="BZ22" s="2" t="str">
        <f t="shared" si="56"/>
        <v>N/A</v>
      </c>
      <c r="CA22" s="2" t="str">
        <f t="shared" si="57"/>
        <v>N/A</v>
      </c>
      <c r="CB22" s="2" t="str">
        <f t="shared" si="58"/>
        <v>N/A</v>
      </c>
      <c r="CD22" s="2">
        <f t="shared" si="59"/>
        <v>1</v>
      </c>
      <c r="CE22" s="2">
        <f t="shared" si="60"/>
        <v>6</v>
      </c>
      <c r="CF22" s="2">
        <f t="shared" si="61"/>
        <v>10</v>
      </c>
      <c r="CG22" s="2">
        <f t="shared" si="62"/>
        <v>5</v>
      </c>
      <c r="CH22" s="2">
        <f t="shared" si="63"/>
        <v>5</v>
      </c>
      <c r="CJ22" s="2">
        <f t="shared" si="21"/>
        <v>0</v>
      </c>
      <c r="CK22" s="2" t="str">
        <f t="shared" si="64"/>
        <v>N/A</v>
      </c>
      <c r="CL22" s="2" t="str">
        <f t="shared" si="65"/>
        <v>N/A</v>
      </c>
      <c r="CM22" s="2" t="str">
        <f t="shared" si="66"/>
        <v>N/A</v>
      </c>
      <c r="CN22" s="2" t="str">
        <f t="shared" si="67"/>
        <v>N/A</v>
      </c>
      <c r="CU22" s="2">
        <f t="shared" si="68"/>
        <v>0</v>
      </c>
      <c r="CV22" s="2">
        <f t="shared" si="69"/>
        <v>0</v>
      </c>
      <c r="CW22" s="2">
        <f t="shared" si="70"/>
        <v>0</v>
      </c>
      <c r="CX22" s="2">
        <f t="shared" si="71"/>
        <v>0</v>
      </c>
    </row>
    <row r="23" spans="1:102" x14ac:dyDescent="0.25">
      <c r="A23" s="2" t="s">
        <v>133</v>
      </c>
      <c r="B23" s="2">
        <v>4</v>
      </c>
      <c r="C23" s="2">
        <v>153</v>
      </c>
      <c r="D23" s="2">
        <v>3</v>
      </c>
      <c r="E23" s="2">
        <v>13</v>
      </c>
      <c r="F23" s="2">
        <v>3</v>
      </c>
      <c r="G23" s="2">
        <v>4</v>
      </c>
      <c r="H23" s="2">
        <v>4</v>
      </c>
      <c r="I23" s="2">
        <v>4</v>
      </c>
      <c r="J23" s="2">
        <v>1</v>
      </c>
      <c r="L23" s="2">
        <f t="shared" si="0"/>
        <v>1</v>
      </c>
      <c r="M23" s="2">
        <f t="shared" si="1"/>
        <v>0</v>
      </c>
      <c r="N23" s="2">
        <f t="shared" si="2"/>
        <v>0</v>
      </c>
      <c r="O23" s="2">
        <f t="shared" si="3"/>
        <v>0</v>
      </c>
      <c r="Q23" s="2">
        <f t="shared" si="22"/>
        <v>0</v>
      </c>
      <c r="R23" s="2">
        <f t="shared" si="23"/>
        <v>0</v>
      </c>
      <c r="S23" s="2">
        <f t="shared" si="24"/>
        <v>0</v>
      </c>
      <c r="T23" s="2">
        <f t="shared" si="25"/>
        <v>0</v>
      </c>
      <c r="V23" s="2">
        <f t="shared" si="26"/>
        <v>0</v>
      </c>
      <c r="W23" s="2">
        <f t="shared" si="27"/>
        <v>1</v>
      </c>
      <c r="X23" s="2">
        <f t="shared" si="28"/>
        <v>1</v>
      </c>
      <c r="Y23" s="2">
        <f t="shared" si="29"/>
        <v>1</v>
      </c>
      <c r="AA23" s="2">
        <f t="shared" si="30"/>
        <v>0</v>
      </c>
      <c r="AB23" s="2">
        <f t="shared" si="31"/>
        <v>0</v>
      </c>
      <c r="AC23" s="2">
        <f t="shared" si="32"/>
        <v>0</v>
      </c>
      <c r="AD23" s="2">
        <f t="shared" si="33"/>
        <v>0</v>
      </c>
      <c r="AF23" s="2">
        <f t="shared" si="34"/>
        <v>0</v>
      </c>
      <c r="AG23" s="2">
        <f t="shared" si="35"/>
        <v>0</v>
      </c>
      <c r="AH23" s="2">
        <f t="shared" si="36"/>
        <v>0</v>
      </c>
      <c r="AI23" s="2">
        <f t="shared" si="37"/>
        <v>0</v>
      </c>
      <c r="AK23" s="2">
        <f t="shared" si="38"/>
        <v>0</v>
      </c>
      <c r="AL23" s="2">
        <f t="shared" si="39"/>
        <v>0</v>
      </c>
      <c r="AM23" s="2">
        <f t="shared" si="40"/>
        <v>0</v>
      </c>
      <c r="AN23" s="2">
        <f t="shared" si="41"/>
        <v>0</v>
      </c>
      <c r="AP23" s="2">
        <f t="shared" si="42"/>
        <v>0</v>
      </c>
      <c r="AQ23" s="2">
        <f t="shared" si="43"/>
        <v>0</v>
      </c>
      <c r="AR23" s="2">
        <f t="shared" si="44"/>
        <v>0</v>
      </c>
      <c r="AS23" s="2">
        <f t="shared" si="45"/>
        <v>0</v>
      </c>
      <c r="AU23" s="2">
        <f t="shared" si="46"/>
        <v>0</v>
      </c>
      <c r="AV23" s="2">
        <f t="shared" si="4"/>
        <v>0</v>
      </c>
      <c r="AW23" s="2">
        <f t="shared" si="47"/>
        <v>0</v>
      </c>
      <c r="AX23" s="2">
        <f t="shared" si="48"/>
        <v>0</v>
      </c>
      <c r="AZ23" s="2">
        <f t="shared" si="5"/>
        <v>1</v>
      </c>
      <c r="BA23" s="2">
        <f t="shared" si="6"/>
        <v>1</v>
      </c>
      <c r="BB23" s="2">
        <f t="shared" si="7"/>
        <v>1</v>
      </c>
      <c r="BC23" s="2">
        <f t="shared" si="8"/>
        <v>0</v>
      </c>
      <c r="BD23" s="2">
        <f t="shared" si="9"/>
        <v>0</v>
      </c>
      <c r="BE23" s="2">
        <f t="shared" si="10"/>
        <v>0</v>
      </c>
      <c r="BF23" s="2">
        <f t="shared" si="11"/>
        <v>0</v>
      </c>
      <c r="BG23" s="2">
        <f t="shared" si="12"/>
        <v>0</v>
      </c>
      <c r="BH23" s="2">
        <f t="shared" si="13"/>
        <v>0</v>
      </c>
      <c r="BI23" s="2">
        <f t="shared" si="14"/>
        <v>0</v>
      </c>
      <c r="BJ23" s="2">
        <f t="shared" si="15"/>
        <v>0</v>
      </c>
      <c r="BK23" s="2">
        <f t="shared" si="16"/>
        <v>0</v>
      </c>
      <c r="BM23" s="8" t="str">
        <f t="shared" si="49"/>
        <v>Paul</v>
      </c>
      <c r="BN23" s="2">
        <f t="shared" si="17"/>
        <v>1</v>
      </c>
      <c r="BO23" s="2">
        <f t="shared" si="18"/>
        <v>0</v>
      </c>
      <c r="BP23" s="2">
        <f t="shared" si="19"/>
        <v>0</v>
      </c>
      <c r="BQ23" s="2">
        <f t="shared" si="20"/>
        <v>0</v>
      </c>
      <c r="BS23" s="2">
        <f t="shared" si="50"/>
        <v>0</v>
      </c>
      <c r="BT23" s="2">
        <f t="shared" si="51"/>
        <v>0</v>
      </c>
      <c r="BU23" s="2">
        <f t="shared" si="52"/>
        <v>0</v>
      </c>
      <c r="BV23" s="2">
        <f t="shared" si="53"/>
        <v>0</v>
      </c>
      <c r="BX23" s="2">
        <f t="shared" si="54"/>
        <v>1</v>
      </c>
      <c r="BY23" s="2">
        <f t="shared" si="55"/>
        <v>3</v>
      </c>
      <c r="BZ23" s="2">
        <f t="shared" si="56"/>
        <v>4</v>
      </c>
      <c r="CA23" s="2">
        <f t="shared" si="57"/>
        <v>4</v>
      </c>
      <c r="CB23" s="2">
        <f t="shared" si="58"/>
        <v>4</v>
      </c>
      <c r="CD23" s="2">
        <f t="shared" si="59"/>
        <v>0</v>
      </c>
      <c r="CE23" s="2" t="str">
        <f t="shared" si="60"/>
        <v>N/A</v>
      </c>
      <c r="CF23" s="2" t="str">
        <f t="shared" si="61"/>
        <v>N/A</v>
      </c>
      <c r="CG23" s="2" t="str">
        <f t="shared" si="62"/>
        <v>N/A</v>
      </c>
      <c r="CH23" s="2" t="str">
        <f t="shared" si="63"/>
        <v>N/A</v>
      </c>
      <c r="CJ23" s="2">
        <f t="shared" si="21"/>
        <v>0</v>
      </c>
      <c r="CK23" s="2" t="str">
        <f t="shared" si="64"/>
        <v>N/A</v>
      </c>
      <c r="CL23" s="2" t="str">
        <f t="shared" si="65"/>
        <v>N/A</v>
      </c>
      <c r="CM23" s="2" t="str">
        <f t="shared" si="66"/>
        <v>N/A</v>
      </c>
      <c r="CN23" s="2" t="str">
        <f t="shared" si="67"/>
        <v>N/A</v>
      </c>
      <c r="CU23" s="2">
        <f t="shared" si="68"/>
        <v>0</v>
      </c>
      <c r="CV23" s="2">
        <f t="shared" si="69"/>
        <v>0</v>
      </c>
      <c r="CW23" s="2">
        <f t="shared" si="70"/>
        <v>0</v>
      </c>
      <c r="CX23" s="2">
        <f t="shared" si="71"/>
        <v>0</v>
      </c>
    </row>
    <row r="24" spans="1:102" x14ac:dyDescent="0.25">
      <c r="A24" s="2" t="s">
        <v>133</v>
      </c>
      <c r="B24" s="2">
        <v>5</v>
      </c>
      <c r="C24" s="2">
        <v>380</v>
      </c>
      <c r="D24" s="2">
        <v>4</v>
      </c>
      <c r="E24" s="2">
        <v>7</v>
      </c>
      <c r="F24" s="2">
        <v>7</v>
      </c>
      <c r="G24" s="2">
        <v>5</v>
      </c>
      <c r="H24" s="2">
        <v>5</v>
      </c>
      <c r="I24" s="2">
        <v>6</v>
      </c>
      <c r="J24" s="2">
        <v>1</v>
      </c>
      <c r="L24" s="2">
        <f t="shared" si="0"/>
        <v>0</v>
      </c>
      <c r="M24" s="2">
        <f t="shared" si="1"/>
        <v>0</v>
      </c>
      <c r="N24" s="2">
        <f t="shared" si="2"/>
        <v>0</v>
      </c>
      <c r="O24" s="2">
        <f t="shared" si="3"/>
        <v>0</v>
      </c>
      <c r="Q24" s="2">
        <f t="shared" si="22"/>
        <v>0</v>
      </c>
      <c r="R24" s="2">
        <f t="shared" si="23"/>
        <v>0</v>
      </c>
      <c r="S24" s="2">
        <f t="shared" si="24"/>
        <v>0</v>
      </c>
      <c r="T24" s="2">
        <f t="shared" si="25"/>
        <v>0</v>
      </c>
      <c r="V24" s="2">
        <f t="shared" si="26"/>
        <v>0</v>
      </c>
      <c r="W24" s="2">
        <f t="shared" si="27"/>
        <v>1</v>
      </c>
      <c r="X24" s="2">
        <f t="shared" si="28"/>
        <v>1</v>
      </c>
      <c r="Y24" s="2">
        <f t="shared" si="29"/>
        <v>0</v>
      </c>
      <c r="AA24" s="2">
        <f t="shared" si="30"/>
        <v>0</v>
      </c>
      <c r="AB24" s="2">
        <f t="shared" si="31"/>
        <v>0</v>
      </c>
      <c r="AC24" s="2">
        <f t="shared" si="32"/>
        <v>0</v>
      </c>
      <c r="AD24" s="2">
        <f t="shared" si="33"/>
        <v>1</v>
      </c>
      <c r="AF24" s="2">
        <f t="shared" si="34"/>
        <v>1</v>
      </c>
      <c r="AG24" s="2">
        <f t="shared" si="35"/>
        <v>0</v>
      </c>
      <c r="AH24" s="2">
        <f t="shared" si="36"/>
        <v>0</v>
      </c>
      <c r="AI24" s="2">
        <f t="shared" si="37"/>
        <v>0</v>
      </c>
      <c r="AK24" s="2">
        <f t="shared" si="38"/>
        <v>0</v>
      </c>
      <c r="AL24" s="2">
        <f t="shared" si="39"/>
        <v>0</v>
      </c>
      <c r="AM24" s="2">
        <f t="shared" si="40"/>
        <v>0</v>
      </c>
      <c r="AN24" s="2">
        <f t="shared" si="41"/>
        <v>0</v>
      </c>
      <c r="AP24" s="2">
        <f t="shared" si="42"/>
        <v>0</v>
      </c>
      <c r="AQ24" s="2">
        <f t="shared" si="43"/>
        <v>0</v>
      </c>
      <c r="AR24" s="2">
        <f t="shared" si="44"/>
        <v>0</v>
      </c>
      <c r="AS24" s="2">
        <f t="shared" si="45"/>
        <v>0</v>
      </c>
      <c r="AU24" s="2">
        <f t="shared" si="46"/>
        <v>0</v>
      </c>
      <c r="AV24" s="2">
        <f t="shared" si="4"/>
        <v>0</v>
      </c>
      <c r="AW24" s="2">
        <f t="shared" si="47"/>
        <v>0</v>
      </c>
      <c r="AX24" s="2">
        <f t="shared" si="48"/>
        <v>0</v>
      </c>
      <c r="AZ24" s="2">
        <f t="shared" si="5"/>
        <v>0</v>
      </c>
      <c r="BA24" s="2">
        <f t="shared" si="6"/>
        <v>0</v>
      </c>
      <c r="BB24" s="2">
        <f t="shared" si="7"/>
        <v>0</v>
      </c>
      <c r="BC24" s="2">
        <f t="shared" si="8"/>
        <v>1</v>
      </c>
      <c r="BD24" s="2">
        <f t="shared" si="9"/>
        <v>0</v>
      </c>
      <c r="BE24" s="2">
        <f t="shared" si="10"/>
        <v>1</v>
      </c>
      <c r="BF24" s="2">
        <f t="shared" si="11"/>
        <v>1</v>
      </c>
      <c r="BG24" s="2">
        <f t="shared" si="12"/>
        <v>0</v>
      </c>
      <c r="BH24" s="2">
        <f t="shared" si="13"/>
        <v>1</v>
      </c>
      <c r="BI24" s="2">
        <f t="shared" si="14"/>
        <v>1</v>
      </c>
      <c r="BJ24" s="2">
        <f t="shared" si="15"/>
        <v>0</v>
      </c>
      <c r="BK24" s="2">
        <f t="shared" si="16"/>
        <v>0</v>
      </c>
      <c r="BM24" s="8">
        <f t="shared" si="49"/>
        <v>0</v>
      </c>
      <c r="BN24" s="2">
        <f t="shared" si="17"/>
        <v>0</v>
      </c>
      <c r="BO24" s="2">
        <f t="shared" si="18"/>
        <v>0</v>
      </c>
      <c r="BP24" s="2">
        <f t="shared" si="19"/>
        <v>0</v>
      </c>
      <c r="BQ24" s="2">
        <f t="shared" si="20"/>
        <v>0</v>
      </c>
      <c r="BS24" s="2">
        <f t="shared" si="50"/>
        <v>0</v>
      </c>
      <c r="BT24" s="2">
        <f t="shared" si="51"/>
        <v>0</v>
      </c>
      <c r="BU24" s="2">
        <f t="shared" si="52"/>
        <v>0</v>
      </c>
      <c r="BV24" s="2">
        <f t="shared" si="53"/>
        <v>0</v>
      </c>
      <c r="BX24" s="2">
        <f t="shared" si="54"/>
        <v>0</v>
      </c>
      <c r="BY24" s="2" t="str">
        <f t="shared" si="55"/>
        <v>N/A</v>
      </c>
      <c r="BZ24" s="2" t="str">
        <f t="shared" si="56"/>
        <v>N/A</v>
      </c>
      <c r="CA24" s="2" t="str">
        <f t="shared" si="57"/>
        <v>N/A</v>
      </c>
      <c r="CB24" s="2" t="str">
        <f t="shared" si="58"/>
        <v>N/A</v>
      </c>
      <c r="CD24" s="2">
        <f t="shared" si="59"/>
        <v>1</v>
      </c>
      <c r="CE24" s="2">
        <f t="shared" si="60"/>
        <v>7</v>
      </c>
      <c r="CF24" s="2">
        <f t="shared" si="61"/>
        <v>5</v>
      </c>
      <c r="CG24" s="2">
        <f t="shared" si="62"/>
        <v>5</v>
      </c>
      <c r="CH24" s="2">
        <f t="shared" si="63"/>
        <v>6</v>
      </c>
      <c r="CJ24" s="2">
        <f t="shared" si="21"/>
        <v>0</v>
      </c>
      <c r="CK24" s="2" t="str">
        <f t="shared" si="64"/>
        <v>N/A</v>
      </c>
      <c r="CL24" s="2" t="str">
        <f t="shared" si="65"/>
        <v>N/A</v>
      </c>
      <c r="CM24" s="2" t="str">
        <f t="shared" si="66"/>
        <v>N/A</v>
      </c>
      <c r="CN24" s="2" t="str">
        <f t="shared" si="67"/>
        <v>N/A</v>
      </c>
      <c r="CU24" s="2">
        <f t="shared" si="68"/>
        <v>0</v>
      </c>
      <c r="CV24" s="2">
        <f t="shared" si="69"/>
        <v>0</v>
      </c>
      <c r="CW24" s="2">
        <f t="shared" si="70"/>
        <v>0</v>
      </c>
      <c r="CX24" s="2">
        <f t="shared" si="71"/>
        <v>0</v>
      </c>
    </row>
    <row r="25" spans="1:102" x14ac:dyDescent="0.25">
      <c r="A25" s="2" t="s">
        <v>133</v>
      </c>
      <c r="B25" s="2">
        <v>6</v>
      </c>
      <c r="C25" s="2">
        <v>526</v>
      </c>
      <c r="D25" s="2">
        <v>5</v>
      </c>
      <c r="E25" s="2">
        <v>9</v>
      </c>
      <c r="F25" s="2">
        <v>6</v>
      </c>
      <c r="G25" s="2">
        <v>9</v>
      </c>
      <c r="H25" s="2">
        <v>6</v>
      </c>
      <c r="I25" s="2">
        <v>5</v>
      </c>
      <c r="J25" s="2">
        <v>1</v>
      </c>
      <c r="L25" s="2">
        <f t="shared" si="0"/>
        <v>0</v>
      </c>
      <c r="M25" s="2">
        <f t="shared" si="1"/>
        <v>0</v>
      </c>
      <c r="N25" s="2">
        <f t="shared" si="2"/>
        <v>0</v>
      </c>
      <c r="O25" s="2">
        <f t="shared" si="3"/>
        <v>1</v>
      </c>
      <c r="Q25" s="2">
        <f t="shared" si="22"/>
        <v>0</v>
      </c>
      <c r="R25" s="2">
        <f t="shared" si="23"/>
        <v>0</v>
      </c>
      <c r="S25" s="2">
        <f t="shared" si="24"/>
        <v>0</v>
      </c>
      <c r="T25" s="2">
        <f t="shared" si="25"/>
        <v>0</v>
      </c>
      <c r="V25" s="2">
        <f t="shared" si="26"/>
        <v>1</v>
      </c>
      <c r="W25" s="2">
        <f t="shared" si="27"/>
        <v>0</v>
      </c>
      <c r="X25" s="2">
        <f t="shared" si="28"/>
        <v>1</v>
      </c>
      <c r="Y25" s="2">
        <f t="shared" si="29"/>
        <v>0</v>
      </c>
      <c r="AA25" s="2">
        <f t="shared" si="30"/>
        <v>0</v>
      </c>
      <c r="AB25" s="2">
        <f t="shared" si="31"/>
        <v>0</v>
      </c>
      <c r="AC25" s="2">
        <f t="shared" si="32"/>
        <v>0</v>
      </c>
      <c r="AD25" s="2">
        <f t="shared" si="33"/>
        <v>0</v>
      </c>
      <c r="AF25" s="2">
        <f t="shared" si="34"/>
        <v>0</v>
      </c>
      <c r="AG25" s="2">
        <f t="shared" si="35"/>
        <v>0</v>
      </c>
      <c r="AH25" s="2">
        <f t="shared" si="36"/>
        <v>0</v>
      </c>
      <c r="AI25" s="2">
        <f t="shared" si="37"/>
        <v>0</v>
      </c>
      <c r="AK25" s="2">
        <f t="shared" si="38"/>
        <v>0</v>
      </c>
      <c r="AL25" s="2">
        <f t="shared" si="39"/>
        <v>1</v>
      </c>
      <c r="AM25" s="2">
        <f t="shared" si="40"/>
        <v>0</v>
      </c>
      <c r="AN25" s="2">
        <f t="shared" si="41"/>
        <v>0</v>
      </c>
      <c r="AP25" s="2">
        <f t="shared" si="42"/>
        <v>0</v>
      </c>
      <c r="AQ25" s="2">
        <f t="shared" si="43"/>
        <v>0</v>
      </c>
      <c r="AR25" s="2">
        <f t="shared" si="44"/>
        <v>0</v>
      </c>
      <c r="AS25" s="2">
        <f t="shared" si="45"/>
        <v>0</v>
      </c>
      <c r="AU25" s="2">
        <f t="shared" si="46"/>
        <v>0</v>
      </c>
      <c r="AV25" s="2">
        <f t="shared" si="4"/>
        <v>0</v>
      </c>
      <c r="AW25" s="2">
        <f t="shared" si="47"/>
        <v>0</v>
      </c>
      <c r="AX25" s="2">
        <f t="shared" si="48"/>
        <v>0</v>
      </c>
      <c r="AZ25" s="2">
        <f t="shared" si="5"/>
        <v>1</v>
      </c>
      <c r="BA25" s="2">
        <f t="shared" si="6"/>
        <v>0</v>
      </c>
      <c r="BB25" s="2">
        <f t="shared" si="7"/>
        <v>0</v>
      </c>
      <c r="BC25" s="2">
        <f t="shared" si="8"/>
        <v>0</v>
      </c>
      <c r="BD25" s="2">
        <f t="shared" si="9"/>
        <v>0</v>
      </c>
      <c r="BE25" s="2">
        <f t="shared" si="10"/>
        <v>0</v>
      </c>
      <c r="BF25" s="2">
        <f t="shared" si="11"/>
        <v>0</v>
      </c>
      <c r="BG25" s="2">
        <f t="shared" si="12"/>
        <v>1</v>
      </c>
      <c r="BH25" s="2">
        <f t="shared" si="13"/>
        <v>0</v>
      </c>
      <c r="BI25" s="2">
        <f t="shared" si="14"/>
        <v>1</v>
      </c>
      <c r="BJ25" s="2">
        <f t="shared" si="15"/>
        <v>1</v>
      </c>
      <c r="BK25" s="2">
        <f t="shared" si="16"/>
        <v>1</v>
      </c>
      <c r="BM25" s="8" t="str">
        <f t="shared" si="49"/>
        <v>Droz</v>
      </c>
      <c r="BN25" s="2">
        <f t="shared" si="17"/>
        <v>0</v>
      </c>
      <c r="BO25" s="2">
        <f t="shared" si="18"/>
        <v>0</v>
      </c>
      <c r="BP25" s="2">
        <f t="shared" si="19"/>
        <v>0</v>
      </c>
      <c r="BQ25" s="2">
        <f t="shared" si="20"/>
        <v>1</v>
      </c>
      <c r="BS25" s="2">
        <f t="shared" si="50"/>
        <v>0</v>
      </c>
      <c r="BT25" s="2">
        <f t="shared" si="51"/>
        <v>0</v>
      </c>
      <c r="BU25" s="2">
        <f t="shared" si="52"/>
        <v>0</v>
      </c>
      <c r="BV25" s="2">
        <f t="shared" si="53"/>
        <v>0</v>
      </c>
      <c r="BX25" s="2">
        <f t="shared" si="54"/>
        <v>0</v>
      </c>
      <c r="BY25" s="2" t="str">
        <f t="shared" si="55"/>
        <v>N/A</v>
      </c>
      <c r="BZ25" s="2" t="str">
        <f t="shared" si="56"/>
        <v>N/A</v>
      </c>
      <c r="CA25" s="2" t="str">
        <f t="shared" si="57"/>
        <v>N/A</v>
      </c>
      <c r="CB25" s="2" t="str">
        <f t="shared" si="58"/>
        <v>N/A</v>
      </c>
      <c r="CD25" s="2">
        <f t="shared" si="59"/>
        <v>0</v>
      </c>
      <c r="CE25" s="2" t="str">
        <f t="shared" si="60"/>
        <v>N/A</v>
      </c>
      <c r="CF25" s="2" t="str">
        <f t="shared" si="61"/>
        <v>N/A</v>
      </c>
      <c r="CG25" s="2" t="str">
        <f t="shared" si="62"/>
        <v>N/A</v>
      </c>
      <c r="CH25" s="2" t="str">
        <f t="shared" si="63"/>
        <v>N/A</v>
      </c>
      <c r="CJ25" s="2">
        <f t="shared" si="21"/>
        <v>1</v>
      </c>
      <c r="CK25" s="2">
        <f t="shared" si="64"/>
        <v>6</v>
      </c>
      <c r="CL25" s="2">
        <f t="shared" si="65"/>
        <v>9</v>
      </c>
      <c r="CM25" s="2">
        <f t="shared" si="66"/>
        <v>6</v>
      </c>
      <c r="CN25" s="2">
        <f t="shared" si="67"/>
        <v>5</v>
      </c>
      <c r="CU25" s="2">
        <f t="shared" si="68"/>
        <v>0</v>
      </c>
      <c r="CV25" s="2">
        <f t="shared" si="69"/>
        <v>0</v>
      </c>
      <c r="CW25" s="2">
        <f t="shared" si="70"/>
        <v>0</v>
      </c>
      <c r="CX25" s="2">
        <f t="shared" si="71"/>
        <v>0</v>
      </c>
    </row>
    <row r="26" spans="1:102" x14ac:dyDescent="0.25">
      <c r="A26" s="2" t="s">
        <v>133</v>
      </c>
      <c r="B26" s="2">
        <v>7</v>
      </c>
      <c r="C26" s="2">
        <v>340</v>
      </c>
      <c r="D26" s="2">
        <v>4</v>
      </c>
      <c r="E26" s="2">
        <v>11</v>
      </c>
      <c r="F26" s="2">
        <v>6</v>
      </c>
      <c r="G26" s="2">
        <v>5</v>
      </c>
      <c r="H26" s="2">
        <v>3</v>
      </c>
      <c r="I26" s="2">
        <v>5</v>
      </c>
      <c r="J26" s="2">
        <v>1</v>
      </c>
      <c r="L26" s="2">
        <f t="shared" si="0"/>
        <v>0</v>
      </c>
      <c r="M26" s="2">
        <f t="shared" si="1"/>
        <v>0</v>
      </c>
      <c r="N26" s="2">
        <f t="shared" si="2"/>
        <v>0</v>
      </c>
      <c r="O26" s="2">
        <f t="shared" si="3"/>
        <v>0</v>
      </c>
      <c r="Q26" s="2">
        <f t="shared" si="22"/>
        <v>0</v>
      </c>
      <c r="R26" s="2">
        <f t="shared" si="23"/>
        <v>0</v>
      </c>
      <c r="S26" s="2">
        <f t="shared" si="24"/>
        <v>1</v>
      </c>
      <c r="T26" s="2">
        <f t="shared" si="25"/>
        <v>0</v>
      </c>
      <c r="V26" s="2">
        <f t="shared" si="26"/>
        <v>0</v>
      </c>
      <c r="W26" s="2">
        <f t="shared" si="27"/>
        <v>1</v>
      </c>
      <c r="X26" s="2">
        <f t="shared" si="28"/>
        <v>0</v>
      </c>
      <c r="Y26" s="2">
        <f t="shared" si="29"/>
        <v>1</v>
      </c>
      <c r="AA26" s="2">
        <f t="shared" si="30"/>
        <v>1</v>
      </c>
      <c r="AB26" s="2">
        <f t="shared" si="31"/>
        <v>0</v>
      </c>
      <c r="AC26" s="2">
        <f t="shared" si="32"/>
        <v>0</v>
      </c>
      <c r="AD26" s="2">
        <f t="shared" si="33"/>
        <v>0</v>
      </c>
      <c r="AF26" s="2">
        <f t="shared" si="34"/>
        <v>0</v>
      </c>
      <c r="AG26" s="2">
        <f t="shared" si="35"/>
        <v>0</v>
      </c>
      <c r="AH26" s="2">
        <f t="shared" si="36"/>
        <v>0</v>
      </c>
      <c r="AI26" s="2">
        <f t="shared" si="37"/>
        <v>0</v>
      </c>
      <c r="AK26" s="2">
        <f t="shared" si="38"/>
        <v>0</v>
      </c>
      <c r="AL26" s="2">
        <f t="shared" si="39"/>
        <v>0</v>
      </c>
      <c r="AM26" s="2">
        <f t="shared" si="40"/>
        <v>0</v>
      </c>
      <c r="AN26" s="2">
        <f t="shared" si="41"/>
        <v>0</v>
      </c>
      <c r="AP26" s="2">
        <f t="shared" si="42"/>
        <v>0</v>
      </c>
      <c r="AQ26" s="2">
        <f t="shared" si="43"/>
        <v>0</v>
      </c>
      <c r="AR26" s="2">
        <f t="shared" si="44"/>
        <v>0</v>
      </c>
      <c r="AS26" s="2">
        <f t="shared" si="45"/>
        <v>0</v>
      </c>
      <c r="AU26" s="2">
        <f t="shared" si="46"/>
        <v>0</v>
      </c>
      <c r="AV26" s="2">
        <f t="shared" si="4"/>
        <v>0</v>
      </c>
      <c r="AW26" s="2">
        <f t="shared" si="47"/>
        <v>0</v>
      </c>
      <c r="AX26" s="2">
        <f t="shared" si="48"/>
        <v>0</v>
      </c>
      <c r="AZ26" s="2">
        <f t="shared" si="5"/>
        <v>0</v>
      </c>
      <c r="BA26" s="2">
        <f t="shared" si="6"/>
        <v>0</v>
      </c>
      <c r="BB26" s="2">
        <f t="shared" si="7"/>
        <v>0</v>
      </c>
      <c r="BC26" s="2">
        <f t="shared" si="8"/>
        <v>1</v>
      </c>
      <c r="BD26" s="2">
        <f t="shared" si="9"/>
        <v>0</v>
      </c>
      <c r="BE26" s="2">
        <f t="shared" si="10"/>
        <v>0</v>
      </c>
      <c r="BF26" s="2">
        <f t="shared" si="11"/>
        <v>1</v>
      </c>
      <c r="BG26" s="2">
        <f t="shared" si="12"/>
        <v>1</v>
      </c>
      <c r="BH26" s="2">
        <f t="shared" si="13"/>
        <v>1</v>
      </c>
      <c r="BI26" s="2">
        <f t="shared" si="14"/>
        <v>1</v>
      </c>
      <c r="BJ26" s="2">
        <f t="shared" si="15"/>
        <v>0</v>
      </c>
      <c r="BK26" s="2">
        <f t="shared" si="16"/>
        <v>0</v>
      </c>
      <c r="BM26" s="8" t="str">
        <f t="shared" si="49"/>
        <v>Dan</v>
      </c>
      <c r="BN26" s="2">
        <f t="shared" si="17"/>
        <v>0</v>
      </c>
      <c r="BO26" s="2">
        <f t="shared" si="18"/>
        <v>0</v>
      </c>
      <c r="BP26" s="2">
        <f t="shared" si="19"/>
        <v>1</v>
      </c>
      <c r="BQ26" s="2">
        <f t="shared" si="20"/>
        <v>0</v>
      </c>
      <c r="BS26" s="2">
        <f t="shared" si="50"/>
        <v>0</v>
      </c>
      <c r="BT26" s="2">
        <f t="shared" si="51"/>
        <v>0</v>
      </c>
      <c r="BU26" s="2">
        <f t="shared" si="52"/>
        <v>0</v>
      </c>
      <c r="BV26" s="2">
        <f t="shared" si="53"/>
        <v>0</v>
      </c>
      <c r="BX26" s="2">
        <f t="shared" si="54"/>
        <v>0</v>
      </c>
      <c r="BY26" s="2" t="str">
        <f t="shared" si="55"/>
        <v>N/A</v>
      </c>
      <c r="BZ26" s="2" t="str">
        <f t="shared" si="56"/>
        <v>N/A</v>
      </c>
      <c r="CA26" s="2" t="str">
        <f t="shared" si="57"/>
        <v>N/A</v>
      </c>
      <c r="CB26" s="2" t="str">
        <f t="shared" si="58"/>
        <v>N/A</v>
      </c>
      <c r="CD26" s="2">
        <f t="shared" si="59"/>
        <v>1</v>
      </c>
      <c r="CE26" s="2">
        <f t="shared" si="60"/>
        <v>6</v>
      </c>
      <c r="CF26" s="2">
        <f t="shared" si="61"/>
        <v>5</v>
      </c>
      <c r="CG26" s="2">
        <f t="shared" si="62"/>
        <v>3</v>
      </c>
      <c r="CH26" s="2">
        <f t="shared" si="63"/>
        <v>5</v>
      </c>
      <c r="CJ26" s="2">
        <f t="shared" si="21"/>
        <v>0</v>
      </c>
      <c r="CK26" s="2" t="str">
        <f t="shared" si="64"/>
        <v>N/A</v>
      </c>
      <c r="CL26" s="2" t="str">
        <f t="shared" si="65"/>
        <v>N/A</v>
      </c>
      <c r="CM26" s="2" t="str">
        <f t="shared" si="66"/>
        <v>N/A</v>
      </c>
      <c r="CN26" s="2" t="str">
        <f t="shared" si="67"/>
        <v>N/A</v>
      </c>
      <c r="CU26" s="2">
        <f t="shared" si="68"/>
        <v>0</v>
      </c>
      <c r="CV26" s="2">
        <f t="shared" si="69"/>
        <v>0</v>
      </c>
      <c r="CW26" s="2">
        <f t="shared" si="70"/>
        <v>0</v>
      </c>
      <c r="CX26" s="2">
        <f t="shared" si="71"/>
        <v>0</v>
      </c>
    </row>
    <row r="27" spans="1:102" x14ac:dyDescent="0.25">
      <c r="A27" s="2" t="s">
        <v>133</v>
      </c>
      <c r="B27" s="2">
        <v>8</v>
      </c>
      <c r="C27" s="2">
        <v>176</v>
      </c>
      <c r="D27" s="2">
        <v>3</v>
      </c>
      <c r="E27" s="2">
        <v>17</v>
      </c>
      <c r="F27" s="2">
        <v>4</v>
      </c>
      <c r="G27" s="2">
        <v>4</v>
      </c>
      <c r="H27" s="2">
        <v>4</v>
      </c>
      <c r="I27" s="2">
        <v>3</v>
      </c>
      <c r="J27" s="2">
        <v>1</v>
      </c>
      <c r="L27" s="2">
        <f t="shared" si="0"/>
        <v>0</v>
      </c>
      <c r="M27" s="2">
        <f t="shared" si="1"/>
        <v>0</v>
      </c>
      <c r="N27" s="2">
        <f t="shared" si="2"/>
        <v>0</v>
      </c>
      <c r="O27" s="2">
        <f t="shared" si="3"/>
        <v>1</v>
      </c>
      <c r="Q27" s="2">
        <f t="shared" si="22"/>
        <v>0</v>
      </c>
      <c r="R27" s="2">
        <f t="shared" si="23"/>
        <v>0</v>
      </c>
      <c r="S27" s="2">
        <f t="shared" si="24"/>
        <v>0</v>
      </c>
      <c r="T27" s="2">
        <f t="shared" si="25"/>
        <v>0</v>
      </c>
      <c r="V27" s="2">
        <f t="shared" si="26"/>
        <v>1</v>
      </c>
      <c r="W27" s="2">
        <f t="shared" si="27"/>
        <v>1</v>
      </c>
      <c r="X27" s="2">
        <f t="shared" si="28"/>
        <v>1</v>
      </c>
      <c r="Y27" s="2">
        <f t="shared" si="29"/>
        <v>0</v>
      </c>
      <c r="AA27" s="2">
        <f t="shared" si="30"/>
        <v>0</v>
      </c>
      <c r="AB27" s="2">
        <f t="shared" si="31"/>
        <v>0</v>
      </c>
      <c r="AC27" s="2">
        <f t="shared" si="32"/>
        <v>0</v>
      </c>
      <c r="AD27" s="2">
        <f t="shared" si="33"/>
        <v>0</v>
      </c>
      <c r="AF27" s="2">
        <f t="shared" si="34"/>
        <v>0</v>
      </c>
      <c r="AG27" s="2">
        <f t="shared" si="35"/>
        <v>0</v>
      </c>
      <c r="AH27" s="2">
        <f t="shared" si="36"/>
        <v>0</v>
      </c>
      <c r="AI27" s="2">
        <f t="shared" si="37"/>
        <v>0</v>
      </c>
      <c r="AK27" s="2">
        <f t="shared" si="38"/>
        <v>0</v>
      </c>
      <c r="AL27" s="2">
        <f t="shared" si="39"/>
        <v>0</v>
      </c>
      <c r="AM27" s="2">
        <f t="shared" si="40"/>
        <v>0</v>
      </c>
      <c r="AN27" s="2">
        <f t="shared" si="41"/>
        <v>0</v>
      </c>
      <c r="AP27" s="2">
        <f t="shared" si="42"/>
        <v>0</v>
      </c>
      <c r="AQ27" s="2">
        <f t="shared" si="43"/>
        <v>0</v>
      </c>
      <c r="AR27" s="2">
        <f t="shared" si="44"/>
        <v>0</v>
      </c>
      <c r="AS27" s="2">
        <f t="shared" si="45"/>
        <v>0</v>
      </c>
      <c r="AU27" s="2">
        <f t="shared" si="46"/>
        <v>0</v>
      </c>
      <c r="AV27" s="2">
        <f t="shared" si="4"/>
        <v>0</v>
      </c>
      <c r="AW27" s="2">
        <f t="shared" si="47"/>
        <v>0</v>
      </c>
      <c r="AX27" s="2">
        <f t="shared" si="48"/>
        <v>0</v>
      </c>
      <c r="AZ27" s="2">
        <f t="shared" si="5"/>
        <v>0</v>
      </c>
      <c r="BA27" s="2">
        <f t="shared" si="6"/>
        <v>0</v>
      </c>
      <c r="BB27" s="2">
        <f t="shared" si="7"/>
        <v>0</v>
      </c>
      <c r="BC27" s="2">
        <f t="shared" si="8"/>
        <v>0</v>
      </c>
      <c r="BD27" s="2">
        <f t="shared" si="9"/>
        <v>0</v>
      </c>
      <c r="BE27" s="2">
        <f t="shared" si="10"/>
        <v>0</v>
      </c>
      <c r="BF27" s="2">
        <f t="shared" si="11"/>
        <v>0</v>
      </c>
      <c r="BG27" s="2">
        <f t="shared" si="12"/>
        <v>0</v>
      </c>
      <c r="BH27" s="2">
        <f t="shared" si="13"/>
        <v>0</v>
      </c>
      <c r="BI27" s="2">
        <f t="shared" si="14"/>
        <v>1</v>
      </c>
      <c r="BJ27" s="2">
        <f t="shared" si="15"/>
        <v>1</v>
      </c>
      <c r="BK27" s="2">
        <f t="shared" si="16"/>
        <v>1</v>
      </c>
      <c r="BM27" s="8" t="str">
        <f t="shared" si="49"/>
        <v>Droz</v>
      </c>
      <c r="BN27" s="2">
        <f t="shared" si="17"/>
        <v>0</v>
      </c>
      <c r="BO27" s="2">
        <f t="shared" si="18"/>
        <v>0</v>
      </c>
      <c r="BP27" s="2">
        <f t="shared" si="19"/>
        <v>0</v>
      </c>
      <c r="BQ27" s="2">
        <f t="shared" si="20"/>
        <v>1</v>
      </c>
      <c r="BS27" s="2">
        <f t="shared" si="50"/>
        <v>0</v>
      </c>
      <c r="BT27" s="2">
        <f t="shared" si="51"/>
        <v>0</v>
      </c>
      <c r="BU27" s="2">
        <f t="shared" si="52"/>
        <v>0</v>
      </c>
      <c r="BV27" s="2">
        <f t="shared" si="53"/>
        <v>0</v>
      </c>
      <c r="BX27" s="2">
        <f t="shared" si="54"/>
        <v>1</v>
      </c>
      <c r="BY27" s="2">
        <f t="shared" si="55"/>
        <v>4</v>
      </c>
      <c r="BZ27" s="2">
        <f t="shared" si="56"/>
        <v>4</v>
      </c>
      <c r="CA27" s="2">
        <f t="shared" si="57"/>
        <v>4</v>
      </c>
      <c r="CB27" s="2">
        <f t="shared" si="58"/>
        <v>3</v>
      </c>
      <c r="CD27" s="2">
        <f t="shared" si="59"/>
        <v>0</v>
      </c>
      <c r="CE27" s="2" t="str">
        <f t="shared" si="60"/>
        <v>N/A</v>
      </c>
      <c r="CF27" s="2" t="str">
        <f t="shared" si="61"/>
        <v>N/A</v>
      </c>
      <c r="CG27" s="2" t="str">
        <f t="shared" si="62"/>
        <v>N/A</v>
      </c>
      <c r="CH27" s="2" t="str">
        <f t="shared" si="63"/>
        <v>N/A</v>
      </c>
      <c r="CJ27" s="2">
        <f t="shared" si="21"/>
        <v>0</v>
      </c>
      <c r="CK27" s="2" t="str">
        <f t="shared" si="64"/>
        <v>N/A</v>
      </c>
      <c r="CL27" s="2" t="str">
        <f t="shared" si="65"/>
        <v>N/A</v>
      </c>
      <c r="CM27" s="2" t="str">
        <f t="shared" si="66"/>
        <v>N/A</v>
      </c>
      <c r="CN27" s="2" t="str">
        <f t="shared" si="67"/>
        <v>N/A</v>
      </c>
      <c r="CU27" s="2">
        <f t="shared" si="68"/>
        <v>0</v>
      </c>
      <c r="CV27" s="2">
        <f t="shared" si="69"/>
        <v>0</v>
      </c>
      <c r="CW27" s="2">
        <f t="shared" si="70"/>
        <v>0</v>
      </c>
      <c r="CX27" s="2">
        <f t="shared" si="71"/>
        <v>0</v>
      </c>
    </row>
    <row r="28" spans="1:102" x14ac:dyDescent="0.25">
      <c r="A28" s="2" t="s">
        <v>133</v>
      </c>
      <c r="B28" s="2">
        <v>9</v>
      </c>
      <c r="C28" s="2">
        <v>389</v>
      </c>
      <c r="D28" s="2">
        <v>4</v>
      </c>
      <c r="E28" s="2">
        <v>5</v>
      </c>
      <c r="F28" s="2">
        <v>7</v>
      </c>
      <c r="G28" s="2">
        <v>6</v>
      </c>
      <c r="H28" s="2">
        <v>5</v>
      </c>
      <c r="I28" s="2">
        <v>5</v>
      </c>
      <c r="J28" s="2">
        <v>1</v>
      </c>
      <c r="L28" s="2">
        <f t="shared" si="0"/>
        <v>0</v>
      </c>
      <c r="M28" s="2">
        <f t="shared" si="1"/>
        <v>0</v>
      </c>
      <c r="N28" s="2">
        <f t="shared" si="2"/>
        <v>0</v>
      </c>
      <c r="O28" s="2">
        <f t="shared" si="3"/>
        <v>0</v>
      </c>
      <c r="Q28" s="2">
        <f t="shared" si="22"/>
        <v>0</v>
      </c>
      <c r="R28" s="2">
        <f t="shared" si="23"/>
        <v>0</v>
      </c>
      <c r="S28" s="2">
        <f t="shared" si="24"/>
        <v>0</v>
      </c>
      <c r="T28" s="2">
        <f t="shared" si="25"/>
        <v>0</v>
      </c>
      <c r="V28" s="2">
        <f t="shared" si="26"/>
        <v>0</v>
      </c>
      <c r="W28" s="2">
        <f t="shared" si="27"/>
        <v>0</v>
      </c>
      <c r="X28" s="2">
        <f t="shared" si="28"/>
        <v>1</v>
      </c>
      <c r="Y28" s="2">
        <f t="shared" si="29"/>
        <v>1</v>
      </c>
      <c r="AA28" s="2">
        <f t="shared" si="30"/>
        <v>0</v>
      </c>
      <c r="AB28" s="2">
        <f t="shared" si="31"/>
        <v>1</v>
      </c>
      <c r="AC28" s="2">
        <f t="shared" si="32"/>
        <v>0</v>
      </c>
      <c r="AD28" s="2">
        <f t="shared" si="33"/>
        <v>0</v>
      </c>
      <c r="AF28" s="2">
        <f t="shared" si="34"/>
        <v>1</v>
      </c>
      <c r="AG28" s="2">
        <f t="shared" si="35"/>
        <v>0</v>
      </c>
      <c r="AH28" s="2">
        <f t="shared" si="36"/>
        <v>0</v>
      </c>
      <c r="AI28" s="2">
        <f t="shared" si="37"/>
        <v>0</v>
      </c>
      <c r="AK28" s="2">
        <f t="shared" si="38"/>
        <v>0</v>
      </c>
      <c r="AL28" s="2">
        <f t="shared" si="39"/>
        <v>0</v>
      </c>
      <c r="AM28" s="2">
        <f t="shared" si="40"/>
        <v>0</v>
      </c>
      <c r="AN28" s="2">
        <f t="shared" si="41"/>
        <v>0</v>
      </c>
      <c r="AP28" s="2">
        <f t="shared" si="42"/>
        <v>0</v>
      </c>
      <c r="AQ28" s="2">
        <f t="shared" si="43"/>
        <v>0</v>
      </c>
      <c r="AR28" s="2">
        <f t="shared" si="44"/>
        <v>0</v>
      </c>
      <c r="AS28" s="2">
        <f t="shared" si="45"/>
        <v>0</v>
      </c>
      <c r="AU28" s="2">
        <f t="shared" si="46"/>
        <v>0</v>
      </c>
      <c r="AV28" s="2">
        <f t="shared" si="4"/>
        <v>0</v>
      </c>
      <c r="AW28" s="2">
        <f t="shared" si="47"/>
        <v>0</v>
      </c>
      <c r="AX28" s="2">
        <f t="shared" si="48"/>
        <v>0</v>
      </c>
      <c r="AZ28" s="2">
        <f t="shared" si="5"/>
        <v>0</v>
      </c>
      <c r="BA28" s="2">
        <f t="shared" si="6"/>
        <v>0</v>
      </c>
      <c r="BB28" s="2">
        <f t="shared" si="7"/>
        <v>0</v>
      </c>
      <c r="BC28" s="2">
        <f t="shared" si="8"/>
        <v>1</v>
      </c>
      <c r="BD28" s="2">
        <f t="shared" si="9"/>
        <v>0</v>
      </c>
      <c r="BE28" s="2">
        <f t="shared" si="10"/>
        <v>0</v>
      </c>
      <c r="BF28" s="2">
        <f t="shared" si="11"/>
        <v>1</v>
      </c>
      <c r="BG28" s="2">
        <f t="shared" si="12"/>
        <v>1</v>
      </c>
      <c r="BH28" s="2">
        <f t="shared" si="13"/>
        <v>0</v>
      </c>
      <c r="BI28" s="2">
        <f t="shared" si="14"/>
        <v>1</v>
      </c>
      <c r="BJ28" s="2">
        <f t="shared" si="15"/>
        <v>1</v>
      </c>
      <c r="BK28" s="2">
        <f t="shared" si="16"/>
        <v>0</v>
      </c>
      <c r="BM28" s="8">
        <f t="shared" si="49"/>
        <v>0</v>
      </c>
      <c r="BN28" s="2">
        <f t="shared" si="17"/>
        <v>0</v>
      </c>
      <c r="BO28" s="2">
        <f t="shared" si="18"/>
        <v>0</v>
      </c>
      <c r="BP28" s="2">
        <f t="shared" si="19"/>
        <v>0</v>
      </c>
      <c r="BQ28" s="2">
        <f t="shared" si="20"/>
        <v>0</v>
      </c>
      <c r="BS28" s="2">
        <f t="shared" si="50"/>
        <v>0</v>
      </c>
      <c r="BT28" s="2">
        <f t="shared" si="51"/>
        <v>0</v>
      </c>
      <c r="BU28" s="2">
        <f t="shared" si="52"/>
        <v>0</v>
      </c>
      <c r="BV28" s="2">
        <f t="shared" si="53"/>
        <v>0</v>
      </c>
      <c r="BX28" s="2">
        <f t="shared" si="54"/>
        <v>0</v>
      </c>
      <c r="BY28" s="2" t="str">
        <f t="shared" si="55"/>
        <v>N/A</v>
      </c>
      <c r="BZ28" s="2" t="str">
        <f t="shared" si="56"/>
        <v>N/A</v>
      </c>
      <c r="CA28" s="2" t="str">
        <f t="shared" si="57"/>
        <v>N/A</v>
      </c>
      <c r="CB28" s="2" t="str">
        <f t="shared" si="58"/>
        <v>N/A</v>
      </c>
      <c r="CD28" s="2">
        <f t="shared" si="59"/>
        <v>1</v>
      </c>
      <c r="CE28" s="2">
        <f t="shared" si="60"/>
        <v>7</v>
      </c>
      <c r="CF28" s="2">
        <f t="shared" si="61"/>
        <v>6</v>
      </c>
      <c r="CG28" s="2">
        <f t="shared" si="62"/>
        <v>5</v>
      </c>
      <c r="CH28" s="2">
        <f t="shared" si="63"/>
        <v>5</v>
      </c>
      <c r="CJ28" s="2">
        <f t="shared" si="21"/>
        <v>0</v>
      </c>
      <c r="CK28" s="2" t="str">
        <f t="shared" si="64"/>
        <v>N/A</v>
      </c>
      <c r="CL28" s="2" t="str">
        <f t="shared" si="65"/>
        <v>N/A</v>
      </c>
      <c r="CM28" s="2" t="str">
        <f t="shared" si="66"/>
        <v>N/A</v>
      </c>
      <c r="CN28" s="2" t="str">
        <f t="shared" si="67"/>
        <v>N/A</v>
      </c>
      <c r="CU28" s="2">
        <f t="shared" si="68"/>
        <v>0</v>
      </c>
      <c r="CV28" s="2">
        <f t="shared" si="69"/>
        <v>0</v>
      </c>
      <c r="CW28" s="2">
        <f t="shared" si="70"/>
        <v>0</v>
      </c>
      <c r="CX28" s="2">
        <f t="shared" si="71"/>
        <v>0</v>
      </c>
    </row>
    <row r="29" spans="1:102" x14ac:dyDescent="0.25">
      <c r="A29" s="2" t="s">
        <v>133</v>
      </c>
      <c r="B29" s="2">
        <v>10</v>
      </c>
      <c r="C29" s="2">
        <v>178</v>
      </c>
      <c r="D29" s="2">
        <v>3</v>
      </c>
      <c r="E29" s="2">
        <v>18</v>
      </c>
      <c r="F29" s="2">
        <v>5</v>
      </c>
      <c r="G29" s="2">
        <v>7</v>
      </c>
      <c r="H29" s="2">
        <v>5</v>
      </c>
      <c r="I29" s="2">
        <v>4</v>
      </c>
      <c r="J29" s="2">
        <v>1</v>
      </c>
      <c r="L29" s="2">
        <f t="shared" si="0"/>
        <v>0</v>
      </c>
      <c r="M29" s="2">
        <f t="shared" si="1"/>
        <v>0</v>
      </c>
      <c r="N29" s="2">
        <f t="shared" si="2"/>
        <v>0</v>
      </c>
      <c r="O29" s="2">
        <f t="shared" si="3"/>
        <v>0</v>
      </c>
      <c r="Q29" s="2">
        <f t="shared" si="22"/>
        <v>0</v>
      </c>
      <c r="R29" s="2">
        <f t="shared" si="23"/>
        <v>0</v>
      </c>
      <c r="S29" s="2">
        <f t="shared" si="24"/>
        <v>0</v>
      </c>
      <c r="T29" s="2">
        <f t="shared" si="25"/>
        <v>0</v>
      </c>
      <c r="V29" s="2">
        <f t="shared" si="26"/>
        <v>0</v>
      </c>
      <c r="W29" s="2">
        <f t="shared" si="27"/>
        <v>0</v>
      </c>
      <c r="X29" s="2">
        <f t="shared" si="28"/>
        <v>0</v>
      </c>
      <c r="Y29" s="2">
        <f t="shared" si="29"/>
        <v>1</v>
      </c>
      <c r="AA29" s="2">
        <f t="shared" si="30"/>
        <v>1</v>
      </c>
      <c r="AB29" s="2">
        <f t="shared" si="31"/>
        <v>0</v>
      </c>
      <c r="AC29" s="2">
        <f t="shared" si="32"/>
        <v>1</v>
      </c>
      <c r="AD29" s="2">
        <f t="shared" si="33"/>
        <v>0</v>
      </c>
      <c r="AF29" s="2">
        <f t="shared" si="34"/>
        <v>0</v>
      </c>
      <c r="AG29" s="2">
        <f t="shared" si="35"/>
        <v>0</v>
      </c>
      <c r="AH29" s="2">
        <f t="shared" si="36"/>
        <v>0</v>
      </c>
      <c r="AI29" s="2">
        <f t="shared" si="37"/>
        <v>0</v>
      </c>
      <c r="AK29" s="2">
        <f t="shared" si="38"/>
        <v>0</v>
      </c>
      <c r="AL29" s="2">
        <f t="shared" si="39"/>
        <v>1</v>
      </c>
      <c r="AM29" s="2">
        <f t="shared" si="40"/>
        <v>0</v>
      </c>
      <c r="AN29" s="2">
        <f t="shared" si="41"/>
        <v>0</v>
      </c>
      <c r="AP29" s="2">
        <f t="shared" si="42"/>
        <v>0</v>
      </c>
      <c r="AQ29" s="2">
        <f t="shared" si="43"/>
        <v>0</v>
      </c>
      <c r="AR29" s="2">
        <f t="shared" si="44"/>
        <v>0</v>
      </c>
      <c r="AS29" s="2">
        <f t="shared" si="45"/>
        <v>0</v>
      </c>
      <c r="AU29" s="2">
        <f t="shared" si="46"/>
        <v>0</v>
      </c>
      <c r="AV29" s="2">
        <f t="shared" si="4"/>
        <v>0</v>
      </c>
      <c r="AW29" s="2">
        <f t="shared" si="47"/>
        <v>0</v>
      </c>
      <c r="AX29" s="2">
        <f t="shared" si="48"/>
        <v>0</v>
      </c>
      <c r="AZ29" s="2">
        <f t="shared" si="5"/>
        <v>1</v>
      </c>
      <c r="BA29" s="2">
        <f t="shared" si="6"/>
        <v>0</v>
      </c>
      <c r="BB29" s="2">
        <f t="shared" si="7"/>
        <v>0</v>
      </c>
      <c r="BC29" s="2">
        <f t="shared" si="8"/>
        <v>0</v>
      </c>
      <c r="BD29" s="2">
        <f t="shared" si="9"/>
        <v>0</v>
      </c>
      <c r="BE29" s="2">
        <f t="shared" si="10"/>
        <v>0</v>
      </c>
      <c r="BF29" s="2">
        <f t="shared" si="11"/>
        <v>0</v>
      </c>
      <c r="BG29" s="2">
        <f t="shared" si="12"/>
        <v>1</v>
      </c>
      <c r="BH29" s="2">
        <f t="shared" si="13"/>
        <v>0</v>
      </c>
      <c r="BI29" s="2">
        <f t="shared" si="14"/>
        <v>1</v>
      </c>
      <c r="BJ29" s="2">
        <f t="shared" si="15"/>
        <v>1</v>
      </c>
      <c r="BK29" s="2">
        <f t="shared" si="16"/>
        <v>1</v>
      </c>
      <c r="BM29" s="8" t="str">
        <f t="shared" si="49"/>
        <v>Droz</v>
      </c>
      <c r="BN29" s="2">
        <f t="shared" si="17"/>
        <v>0</v>
      </c>
      <c r="BO29" s="2">
        <f t="shared" si="18"/>
        <v>0</v>
      </c>
      <c r="BP29" s="2">
        <f t="shared" si="19"/>
        <v>0</v>
      </c>
      <c r="BQ29" s="2">
        <f t="shared" si="20"/>
        <v>1</v>
      </c>
      <c r="BS29" s="2">
        <f t="shared" si="50"/>
        <v>0</v>
      </c>
      <c r="BT29" s="2">
        <f t="shared" si="51"/>
        <v>1</v>
      </c>
      <c r="BU29" s="2">
        <f t="shared" si="52"/>
        <v>0</v>
      </c>
      <c r="BV29" s="2">
        <f t="shared" si="53"/>
        <v>0</v>
      </c>
      <c r="BX29" s="2">
        <f t="shared" si="54"/>
        <v>1</v>
      </c>
      <c r="BY29" s="2">
        <f t="shared" si="55"/>
        <v>5</v>
      </c>
      <c r="BZ29" s="2">
        <f t="shared" si="56"/>
        <v>7</v>
      </c>
      <c r="CA29" s="2">
        <f t="shared" si="57"/>
        <v>5</v>
      </c>
      <c r="CB29" s="2">
        <f t="shared" si="58"/>
        <v>4</v>
      </c>
      <c r="CD29" s="2">
        <f t="shared" si="59"/>
        <v>0</v>
      </c>
      <c r="CE29" s="2" t="str">
        <f t="shared" si="60"/>
        <v>N/A</v>
      </c>
      <c r="CF29" s="2" t="str">
        <f t="shared" si="61"/>
        <v>N/A</v>
      </c>
      <c r="CG29" s="2" t="str">
        <f t="shared" si="62"/>
        <v>N/A</v>
      </c>
      <c r="CH29" s="2" t="str">
        <f t="shared" si="63"/>
        <v>N/A</v>
      </c>
      <c r="CJ29" s="2">
        <f t="shared" si="21"/>
        <v>0</v>
      </c>
      <c r="CK29" s="2" t="str">
        <f t="shared" si="64"/>
        <v>N/A</v>
      </c>
      <c r="CL29" s="2" t="str">
        <f t="shared" si="65"/>
        <v>N/A</v>
      </c>
      <c r="CM29" s="2" t="str">
        <f t="shared" si="66"/>
        <v>N/A</v>
      </c>
      <c r="CN29" s="2" t="str">
        <f t="shared" si="67"/>
        <v>N/A</v>
      </c>
      <c r="CU29" s="2">
        <f t="shared" si="68"/>
        <v>0</v>
      </c>
      <c r="CV29" s="2">
        <f t="shared" si="69"/>
        <v>0</v>
      </c>
      <c r="CW29" s="2">
        <f t="shared" si="70"/>
        <v>0</v>
      </c>
      <c r="CX29" s="2">
        <f t="shared" si="71"/>
        <v>0</v>
      </c>
    </row>
    <row r="30" spans="1:102" x14ac:dyDescent="0.25">
      <c r="A30" s="2" t="s">
        <v>133</v>
      </c>
      <c r="B30" s="2">
        <v>11</v>
      </c>
      <c r="C30" s="2">
        <v>500</v>
      </c>
      <c r="D30" s="2">
        <v>5</v>
      </c>
      <c r="E30" s="2">
        <v>14</v>
      </c>
      <c r="F30" s="2">
        <v>7</v>
      </c>
      <c r="G30" s="2">
        <v>6</v>
      </c>
      <c r="H30" s="2">
        <v>6</v>
      </c>
      <c r="I30" s="2">
        <v>5</v>
      </c>
      <c r="J30" s="2">
        <v>1</v>
      </c>
      <c r="L30" s="2">
        <f t="shared" si="0"/>
        <v>0</v>
      </c>
      <c r="M30" s="2">
        <f t="shared" si="1"/>
        <v>0</v>
      </c>
      <c r="N30" s="2">
        <f t="shared" si="2"/>
        <v>0</v>
      </c>
      <c r="O30" s="2">
        <f t="shared" si="3"/>
        <v>1</v>
      </c>
      <c r="Q30" s="2">
        <f t="shared" si="22"/>
        <v>0</v>
      </c>
      <c r="R30" s="2">
        <f t="shared" si="23"/>
        <v>0</v>
      </c>
      <c r="S30" s="2">
        <f t="shared" si="24"/>
        <v>0</v>
      </c>
      <c r="T30" s="2">
        <f t="shared" si="25"/>
        <v>0</v>
      </c>
      <c r="V30" s="2">
        <f t="shared" si="26"/>
        <v>0</v>
      </c>
      <c r="W30" s="2">
        <f t="shared" si="27"/>
        <v>1</v>
      </c>
      <c r="X30" s="2">
        <f t="shared" si="28"/>
        <v>1</v>
      </c>
      <c r="Y30" s="2">
        <f t="shared" si="29"/>
        <v>0</v>
      </c>
      <c r="AA30" s="2">
        <f t="shared" si="30"/>
        <v>1</v>
      </c>
      <c r="AB30" s="2">
        <f t="shared" si="31"/>
        <v>0</v>
      </c>
      <c r="AC30" s="2">
        <f t="shared" si="32"/>
        <v>0</v>
      </c>
      <c r="AD30" s="2">
        <f t="shared" si="33"/>
        <v>0</v>
      </c>
      <c r="AF30" s="2">
        <f t="shared" si="34"/>
        <v>0</v>
      </c>
      <c r="AG30" s="2">
        <f t="shared" si="35"/>
        <v>0</v>
      </c>
      <c r="AH30" s="2">
        <f t="shared" si="36"/>
        <v>0</v>
      </c>
      <c r="AI30" s="2">
        <f t="shared" si="37"/>
        <v>0</v>
      </c>
      <c r="AK30" s="2">
        <f t="shared" si="38"/>
        <v>0</v>
      </c>
      <c r="AL30" s="2">
        <f t="shared" si="39"/>
        <v>0</v>
      </c>
      <c r="AM30" s="2">
        <f t="shared" si="40"/>
        <v>0</v>
      </c>
      <c r="AN30" s="2">
        <f t="shared" si="41"/>
        <v>0</v>
      </c>
      <c r="AP30" s="2">
        <f t="shared" si="42"/>
        <v>0</v>
      </c>
      <c r="AQ30" s="2">
        <f t="shared" si="43"/>
        <v>0</v>
      </c>
      <c r="AR30" s="2">
        <f t="shared" si="44"/>
        <v>0</v>
      </c>
      <c r="AS30" s="2">
        <f t="shared" si="45"/>
        <v>0</v>
      </c>
      <c r="AU30" s="2">
        <f t="shared" si="46"/>
        <v>0</v>
      </c>
      <c r="AV30" s="2">
        <f t="shared" si="4"/>
        <v>0</v>
      </c>
      <c r="AW30" s="2">
        <f t="shared" si="47"/>
        <v>0</v>
      </c>
      <c r="AX30" s="2">
        <f t="shared" si="48"/>
        <v>0</v>
      </c>
      <c r="AZ30" s="2">
        <f t="shared" si="5"/>
        <v>0</v>
      </c>
      <c r="BA30" s="2">
        <f t="shared" si="6"/>
        <v>0</v>
      </c>
      <c r="BB30" s="2">
        <f t="shared" si="7"/>
        <v>0</v>
      </c>
      <c r="BC30" s="2">
        <f t="shared" si="8"/>
        <v>1</v>
      </c>
      <c r="BD30" s="2">
        <f t="shared" si="9"/>
        <v>0</v>
      </c>
      <c r="BE30" s="2">
        <f t="shared" si="10"/>
        <v>0</v>
      </c>
      <c r="BF30" s="2">
        <f t="shared" si="11"/>
        <v>1</v>
      </c>
      <c r="BG30" s="2">
        <f t="shared" si="12"/>
        <v>0</v>
      </c>
      <c r="BH30" s="2">
        <f t="shared" si="13"/>
        <v>0</v>
      </c>
      <c r="BI30" s="2">
        <f t="shared" si="14"/>
        <v>1</v>
      </c>
      <c r="BJ30" s="2">
        <f t="shared" si="15"/>
        <v>1</v>
      </c>
      <c r="BK30" s="2">
        <f t="shared" si="16"/>
        <v>1</v>
      </c>
      <c r="BM30" s="8" t="str">
        <f t="shared" si="49"/>
        <v>Droz</v>
      </c>
      <c r="BN30" s="2">
        <f t="shared" si="17"/>
        <v>0</v>
      </c>
      <c r="BO30" s="2">
        <f t="shared" si="18"/>
        <v>0</v>
      </c>
      <c r="BP30" s="2">
        <f t="shared" si="19"/>
        <v>0</v>
      </c>
      <c r="BQ30" s="2">
        <f t="shared" si="20"/>
        <v>1</v>
      </c>
      <c r="BS30" s="2">
        <f t="shared" si="50"/>
        <v>0</v>
      </c>
      <c r="BT30" s="2">
        <f t="shared" si="51"/>
        <v>0</v>
      </c>
      <c r="BU30" s="2">
        <f t="shared" si="52"/>
        <v>0</v>
      </c>
      <c r="BV30" s="2">
        <f t="shared" si="53"/>
        <v>0</v>
      </c>
      <c r="BX30" s="2">
        <f t="shared" si="54"/>
        <v>0</v>
      </c>
      <c r="BY30" s="2" t="str">
        <f t="shared" si="55"/>
        <v>N/A</v>
      </c>
      <c r="BZ30" s="2" t="str">
        <f t="shared" si="56"/>
        <v>N/A</v>
      </c>
      <c r="CA30" s="2" t="str">
        <f t="shared" si="57"/>
        <v>N/A</v>
      </c>
      <c r="CB30" s="2" t="str">
        <f t="shared" si="58"/>
        <v>N/A</v>
      </c>
      <c r="CD30" s="2">
        <f t="shared" si="59"/>
        <v>0</v>
      </c>
      <c r="CE30" s="2" t="str">
        <f t="shared" si="60"/>
        <v>N/A</v>
      </c>
      <c r="CF30" s="2" t="str">
        <f t="shared" si="61"/>
        <v>N/A</v>
      </c>
      <c r="CG30" s="2" t="str">
        <f t="shared" si="62"/>
        <v>N/A</v>
      </c>
      <c r="CH30" s="2" t="str">
        <f t="shared" si="63"/>
        <v>N/A</v>
      </c>
      <c r="CJ30" s="2">
        <f t="shared" si="21"/>
        <v>1</v>
      </c>
      <c r="CK30" s="2">
        <f t="shared" si="64"/>
        <v>7</v>
      </c>
      <c r="CL30" s="2">
        <f t="shared" si="65"/>
        <v>6</v>
      </c>
      <c r="CM30" s="2">
        <f t="shared" si="66"/>
        <v>6</v>
      </c>
      <c r="CN30" s="2">
        <f t="shared" si="67"/>
        <v>5</v>
      </c>
      <c r="CU30" s="2">
        <f t="shared" si="68"/>
        <v>0</v>
      </c>
      <c r="CV30" s="2">
        <f t="shared" si="69"/>
        <v>0</v>
      </c>
      <c r="CW30" s="2">
        <f t="shared" si="70"/>
        <v>0</v>
      </c>
      <c r="CX30" s="2">
        <f t="shared" si="71"/>
        <v>0</v>
      </c>
    </row>
    <row r="31" spans="1:102" x14ac:dyDescent="0.25">
      <c r="A31" s="2" t="s">
        <v>133</v>
      </c>
      <c r="B31" s="2">
        <v>12</v>
      </c>
      <c r="C31" s="2">
        <v>332</v>
      </c>
      <c r="D31" s="2">
        <v>4</v>
      </c>
      <c r="E31" s="2">
        <v>8</v>
      </c>
      <c r="F31" s="2">
        <v>4</v>
      </c>
      <c r="G31" s="2">
        <v>8</v>
      </c>
      <c r="H31" s="2">
        <v>4</v>
      </c>
      <c r="I31" s="2">
        <v>5</v>
      </c>
      <c r="J31" s="2">
        <v>1</v>
      </c>
      <c r="L31" s="2">
        <f t="shared" si="0"/>
        <v>1</v>
      </c>
      <c r="M31" s="2">
        <f t="shared" si="1"/>
        <v>0</v>
      </c>
      <c r="N31" s="2">
        <f t="shared" si="2"/>
        <v>1</v>
      </c>
      <c r="O31" s="2">
        <f t="shared" si="3"/>
        <v>0</v>
      </c>
      <c r="Q31" s="2">
        <f t="shared" si="22"/>
        <v>0</v>
      </c>
      <c r="R31" s="2">
        <f t="shared" si="23"/>
        <v>0</v>
      </c>
      <c r="S31" s="2">
        <f t="shared" si="24"/>
        <v>0</v>
      </c>
      <c r="T31" s="2">
        <f t="shared" si="25"/>
        <v>0</v>
      </c>
      <c r="V31" s="2">
        <f t="shared" si="26"/>
        <v>0</v>
      </c>
      <c r="W31" s="2">
        <f t="shared" si="27"/>
        <v>0</v>
      </c>
      <c r="X31" s="2">
        <f t="shared" si="28"/>
        <v>0</v>
      </c>
      <c r="Y31" s="2">
        <f t="shared" si="29"/>
        <v>1</v>
      </c>
      <c r="AA31" s="2">
        <f t="shared" si="30"/>
        <v>0</v>
      </c>
      <c r="AB31" s="2">
        <f t="shared" si="31"/>
        <v>0</v>
      </c>
      <c r="AC31" s="2">
        <f t="shared" si="32"/>
        <v>0</v>
      </c>
      <c r="AD31" s="2">
        <f t="shared" si="33"/>
        <v>0</v>
      </c>
      <c r="AF31" s="2">
        <f t="shared" si="34"/>
        <v>0</v>
      </c>
      <c r="AG31" s="2">
        <f t="shared" si="35"/>
        <v>0</v>
      </c>
      <c r="AH31" s="2">
        <f t="shared" si="36"/>
        <v>0</v>
      </c>
      <c r="AI31" s="2">
        <f t="shared" si="37"/>
        <v>0</v>
      </c>
      <c r="AK31" s="2">
        <f t="shared" si="38"/>
        <v>0</v>
      </c>
      <c r="AL31" s="2">
        <f t="shared" si="39"/>
        <v>1</v>
      </c>
      <c r="AM31" s="2">
        <f t="shared" si="40"/>
        <v>0</v>
      </c>
      <c r="AN31" s="2">
        <f t="shared" si="41"/>
        <v>0</v>
      </c>
      <c r="AP31" s="2">
        <f t="shared" si="42"/>
        <v>0</v>
      </c>
      <c r="AQ31" s="2">
        <f t="shared" si="43"/>
        <v>0</v>
      </c>
      <c r="AR31" s="2">
        <f t="shared" si="44"/>
        <v>0</v>
      </c>
      <c r="AS31" s="2">
        <f t="shared" si="45"/>
        <v>0</v>
      </c>
      <c r="AU31" s="2">
        <f t="shared" si="46"/>
        <v>0</v>
      </c>
      <c r="AV31" s="2">
        <f t="shared" si="4"/>
        <v>0</v>
      </c>
      <c r="AW31" s="2">
        <f t="shared" si="47"/>
        <v>0</v>
      </c>
      <c r="AX31" s="2">
        <f t="shared" si="48"/>
        <v>0</v>
      </c>
      <c r="AZ31" s="2">
        <f t="shared" si="5"/>
        <v>1</v>
      </c>
      <c r="BA31" s="2">
        <f t="shared" si="6"/>
        <v>0</v>
      </c>
      <c r="BB31" s="2">
        <f t="shared" si="7"/>
        <v>1</v>
      </c>
      <c r="BC31" s="2">
        <f t="shared" si="8"/>
        <v>0</v>
      </c>
      <c r="BD31" s="2">
        <f t="shared" si="9"/>
        <v>0</v>
      </c>
      <c r="BE31" s="2">
        <f t="shared" si="10"/>
        <v>0</v>
      </c>
      <c r="BF31" s="2">
        <f t="shared" si="11"/>
        <v>0</v>
      </c>
      <c r="BG31" s="2">
        <f t="shared" si="12"/>
        <v>1</v>
      </c>
      <c r="BH31" s="2">
        <f t="shared" si="13"/>
        <v>1</v>
      </c>
      <c r="BI31" s="2">
        <f t="shared" si="14"/>
        <v>0</v>
      </c>
      <c r="BJ31" s="2">
        <f t="shared" si="15"/>
        <v>1</v>
      </c>
      <c r="BK31" s="2">
        <f t="shared" si="16"/>
        <v>0</v>
      </c>
      <c r="BM31" s="8">
        <f t="shared" si="49"/>
        <v>0</v>
      </c>
      <c r="BN31" s="2">
        <f t="shared" si="17"/>
        <v>0</v>
      </c>
      <c r="BO31" s="2">
        <f t="shared" si="18"/>
        <v>0</v>
      </c>
      <c r="BP31" s="2">
        <f t="shared" si="19"/>
        <v>0</v>
      </c>
      <c r="BQ31" s="2">
        <f t="shared" si="20"/>
        <v>0</v>
      </c>
      <c r="BS31" s="2">
        <f t="shared" si="50"/>
        <v>0</v>
      </c>
      <c r="BT31" s="2">
        <f t="shared" si="51"/>
        <v>1</v>
      </c>
      <c r="BU31" s="2">
        <f t="shared" si="52"/>
        <v>0</v>
      </c>
      <c r="BV31" s="2">
        <f t="shared" si="53"/>
        <v>0</v>
      </c>
      <c r="BX31" s="2">
        <f t="shared" si="54"/>
        <v>0</v>
      </c>
      <c r="BY31" s="2" t="str">
        <f t="shared" si="55"/>
        <v>N/A</v>
      </c>
      <c r="BZ31" s="2" t="str">
        <f t="shared" si="56"/>
        <v>N/A</v>
      </c>
      <c r="CA31" s="2" t="str">
        <f t="shared" si="57"/>
        <v>N/A</v>
      </c>
      <c r="CB31" s="2" t="str">
        <f t="shared" si="58"/>
        <v>N/A</v>
      </c>
      <c r="CD31" s="2">
        <f t="shared" si="59"/>
        <v>1</v>
      </c>
      <c r="CE31" s="2">
        <f t="shared" si="60"/>
        <v>4</v>
      </c>
      <c r="CF31" s="2">
        <f t="shared" si="61"/>
        <v>8</v>
      </c>
      <c r="CG31" s="2">
        <f t="shared" si="62"/>
        <v>4</v>
      </c>
      <c r="CH31" s="2">
        <f t="shared" si="63"/>
        <v>5</v>
      </c>
      <c r="CJ31" s="2">
        <f t="shared" si="21"/>
        <v>0</v>
      </c>
      <c r="CK31" s="2" t="str">
        <f t="shared" si="64"/>
        <v>N/A</v>
      </c>
      <c r="CL31" s="2" t="str">
        <f t="shared" si="65"/>
        <v>N/A</v>
      </c>
      <c r="CM31" s="2" t="str">
        <f t="shared" si="66"/>
        <v>N/A</v>
      </c>
      <c r="CN31" s="2" t="str">
        <f t="shared" si="67"/>
        <v>N/A</v>
      </c>
      <c r="CU31" s="2">
        <f t="shared" si="68"/>
        <v>0</v>
      </c>
      <c r="CV31" s="2">
        <f t="shared" si="69"/>
        <v>0</v>
      </c>
      <c r="CW31" s="2">
        <f t="shared" si="70"/>
        <v>0</v>
      </c>
      <c r="CX31" s="2">
        <f t="shared" si="71"/>
        <v>0</v>
      </c>
    </row>
    <row r="32" spans="1:102" x14ac:dyDescent="0.25">
      <c r="A32" s="2" t="s">
        <v>133</v>
      </c>
      <c r="B32" s="2">
        <v>13</v>
      </c>
      <c r="C32" s="2">
        <v>503</v>
      </c>
      <c r="D32" s="2">
        <v>5</v>
      </c>
      <c r="E32" s="2">
        <v>6</v>
      </c>
      <c r="F32" s="2">
        <v>7</v>
      </c>
      <c r="G32" s="2">
        <v>7</v>
      </c>
      <c r="H32" s="2">
        <v>5</v>
      </c>
      <c r="I32" s="2">
        <v>7</v>
      </c>
      <c r="J32" s="2">
        <v>1</v>
      </c>
      <c r="L32" s="2">
        <f t="shared" si="0"/>
        <v>0</v>
      </c>
      <c r="M32" s="2">
        <f t="shared" si="1"/>
        <v>0</v>
      </c>
      <c r="N32" s="2">
        <f t="shared" si="2"/>
        <v>1</v>
      </c>
      <c r="O32" s="2">
        <f t="shared" si="3"/>
        <v>0</v>
      </c>
      <c r="Q32" s="2">
        <f t="shared" si="22"/>
        <v>0</v>
      </c>
      <c r="R32" s="2">
        <f t="shared" si="23"/>
        <v>0</v>
      </c>
      <c r="S32" s="2">
        <f t="shared" si="24"/>
        <v>0</v>
      </c>
      <c r="T32" s="2">
        <f t="shared" si="25"/>
        <v>0</v>
      </c>
      <c r="V32" s="2">
        <f t="shared" si="26"/>
        <v>0</v>
      </c>
      <c r="W32" s="2">
        <f t="shared" si="27"/>
        <v>0</v>
      </c>
      <c r="X32" s="2">
        <f t="shared" si="28"/>
        <v>0</v>
      </c>
      <c r="Y32" s="2">
        <f t="shared" si="29"/>
        <v>0</v>
      </c>
      <c r="AA32" s="2">
        <f t="shared" si="30"/>
        <v>1</v>
      </c>
      <c r="AB32" s="2">
        <f t="shared" si="31"/>
        <v>1</v>
      </c>
      <c r="AC32" s="2">
        <f t="shared" si="32"/>
        <v>0</v>
      </c>
      <c r="AD32" s="2">
        <f t="shared" si="33"/>
        <v>1</v>
      </c>
      <c r="AF32" s="2">
        <f t="shared" si="34"/>
        <v>0</v>
      </c>
      <c r="AG32" s="2">
        <f t="shared" si="35"/>
        <v>0</v>
      </c>
      <c r="AH32" s="2">
        <f t="shared" si="36"/>
        <v>0</v>
      </c>
      <c r="AI32" s="2">
        <f t="shared" si="37"/>
        <v>0</v>
      </c>
      <c r="AK32" s="2">
        <f t="shared" si="38"/>
        <v>0</v>
      </c>
      <c r="AL32" s="2">
        <f t="shared" si="39"/>
        <v>0</v>
      </c>
      <c r="AM32" s="2">
        <f t="shared" si="40"/>
        <v>0</v>
      </c>
      <c r="AN32" s="2">
        <f t="shared" si="41"/>
        <v>0</v>
      </c>
      <c r="AP32" s="2">
        <f t="shared" si="42"/>
        <v>0</v>
      </c>
      <c r="AQ32" s="2">
        <f t="shared" si="43"/>
        <v>0</v>
      </c>
      <c r="AR32" s="2">
        <f t="shared" si="44"/>
        <v>0</v>
      </c>
      <c r="AS32" s="2">
        <f t="shared" si="45"/>
        <v>0</v>
      </c>
      <c r="AU32" s="2">
        <f t="shared" si="46"/>
        <v>0</v>
      </c>
      <c r="AV32" s="2">
        <f t="shared" si="4"/>
        <v>0</v>
      </c>
      <c r="AW32" s="2">
        <f t="shared" si="47"/>
        <v>0</v>
      </c>
      <c r="AX32" s="2">
        <f t="shared" si="48"/>
        <v>0</v>
      </c>
      <c r="AZ32" s="2">
        <f t="shared" si="5"/>
        <v>0</v>
      </c>
      <c r="BA32" s="2">
        <f t="shared" si="6"/>
        <v>0</v>
      </c>
      <c r="BB32" s="2">
        <f t="shared" si="7"/>
        <v>0</v>
      </c>
      <c r="BC32" s="2">
        <f t="shared" si="8"/>
        <v>0</v>
      </c>
      <c r="BD32" s="2">
        <f t="shared" si="9"/>
        <v>0</v>
      </c>
      <c r="BE32" s="2">
        <f t="shared" si="10"/>
        <v>0</v>
      </c>
      <c r="BF32" s="2">
        <f t="shared" si="11"/>
        <v>1</v>
      </c>
      <c r="BG32" s="2">
        <f t="shared" si="12"/>
        <v>1</v>
      </c>
      <c r="BH32" s="2">
        <f t="shared" si="13"/>
        <v>1</v>
      </c>
      <c r="BI32" s="2">
        <f t="shared" si="14"/>
        <v>0</v>
      </c>
      <c r="BJ32" s="2">
        <f t="shared" si="15"/>
        <v>0</v>
      </c>
      <c r="BK32" s="2">
        <f t="shared" si="16"/>
        <v>0</v>
      </c>
      <c r="BM32" s="8" t="str">
        <f t="shared" si="49"/>
        <v>Dan</v>
      </c>
      <c r="BN32" s="2">
        <f t="shared" si="17"/>
        <v>0</v>
      </c>
      <c r="BO32" s="2">
        <f t="shared" si="18"/>
        <v>0</v>
      </c>
      <c r="BP32" s="2">
        <f t="shared" si="19"/>
        <v>1</v>
      </c>
      <c r="BQ32" s="2">
        <f t="shared" si="20"/>
        <v>0</v>
      </c>
      <c r="BS32" s="2">
        <f t="shared" si="50"/>
        <v>0</v>
      </c>
      <c r="BT32" s="2">
        <f t="shared" si="51"/>
        <v>0</v>
      </c>
      <c r="BU32" s="2">
        <f t="shared" si="52"/>
        <v>0</v>
      </c>
      <c r="BV32" s="2">
        <f t="shared" si="53"/>
        <v>0</v>
      </c>
      <c r="BX32" s="2">
        <f t="shared" si="54"/>
        <v>0</v>
      </c>
      <c r="BY32" s="2" t="str">
        <f t="shared" si="55"/>
        <v>N/A</v>
      </c>
      <c r="BZ32" s="2" t="str">
        <f t="shared" si="56"/>
        <v>N/A</v>
      </c>
      <c r="CA32" s="2" t="str">
        <f t="shared" si="57"/>
        <v>N/A</v>
      </c>
      <c r="CB32" s="2" t="str">
        <f t="shared" si="58"/>
        <v>N/A</v>
      </c>
      <c r="CD32" s="2">
        <f t="shared" si="59"/>
        <v>0</v>
      </c>
      <c r="CE32" s="2" t="str">
        <f t="shared" si="60"/>
        <v>N/A</v>
      </c>
      <c r="CF32" s="2" t="str">
        <f t="shared" si="61"/>
        <v>N/A</v>
      </c>
      <c r="CG32" s="2" t="str">
        <f t="shared" si="62"/>
        <v>N/A</v>
      </c>
      <c r="CH32" s="2" t="str">
        <f t="shared" si="63"/>
        <v>N/A</v>
      </c>
      <c r="CJ32" s="2">
        <f t="shared" si="21"/>
        <v>1</v>
      </c>
      <c r="CK32" s="2">
        <f t="shared" si="64"/>
        <v>7</v>
      </c>
      <c r="CL32" s="2">
        <f t="shared" si="65"/>
        <v>7</v>
      </c>
      <c r="CM32" s="2">
        <f t="shared" si="66"/>
        <v>5</v>
      </c>
      <c r="CN32" s="2">
        <f t="shared" si="67"/>
        <v>7</v>
      </c>
      <c r="CU32" s="2">
        <f t="shared" si="68"/>
        <v>0</v>
      </c>
      <c r="CV32" s="2">
        <f t="shared" si="69"/>
        <v>0</v>
      </c>
      <c r="CW32" s="2">
        <f t="shared" si="70"/>
        <v>0</v>
      </c>
      <c r="CX32" s="2">
        <f t="shared" si="71"/>
        <v>0</v>
      </c>
    </row>
    <row r="33" spans="1:102" x14ac:dyDescent="0.25">
      <c r="A33" s="2" t="s">
        <v>133</v>
      </c>
      <c r="B33" s="2">
        <v>14</v>
      </c>
      <c r="C33" s="2">
        <v>132</v>
      </c>
      <c r="D33" s="2">
        <v>3</v>
      </c>
      <c r="E33" s="2">
        <v>16</v>
      </c>
      <c r="F33" s="2">
        <v>4</v>
      </c>
      <c r="G33" s="2">
        <v>2</v>
      </c>
      <c r="H33" s="2">
        <v>4</v>
      </c>
      <c r="I33" s="2">
        <v>7</v>
      </c>
      <c r="J33" s="2">
        <v>1</v>
      </c>
      <c r="L33" s="2">
        <f t="shared" si="0"/>
        <v>0</v>
      </c>
      <c r="M33" s="2">
        <f t="shared" si="1"/>
        <v>0</v>
      </c>
      <c r="N33" s="2">
        <f t="shared" si="2"/>
        <v>0</v>
      </c>
      <c r="O33" s="2">
        <f t="shared" si="3"/>
        <v>0</v>
      </c>
      <c r="Q33" s="2">
        <f t="shared" si="22"/>
        <v>0</v>
      </c>
      <c r="R33" s="2">
        <f t="shared" si="23"/>
        <v>1</v>
      </c>
      <c r="S33" s="2">
        <f t="shared" si="24"/>
        <v>0</v>
      </c>
      <c r="T33" s="2">
        <f t="shared" si="25"/>
        <v>0</v>
      </c>
      <c r="V33" s="2">
        <f t="shared" si="26"/>
        <v>1</v>
      </c>
      <c r="W33" s="2">
        <f t="shared" si="27"/>
        <v>0</v>
      </c>
      <c r="X33" s="2">
        <f t="shared" si="28"/>
        <v>1</v>
      </c>
      <c r="Y33" s="2">
        <f t="shared" si="29"/>
        <v>0</v>
      </c>
      <c r="AA33" s="2">
        <f t="shared" si="30"/>
        <v>0</v>
      </c>
      <c r="AB33" s="2">
        <f t="shared" si="31"/>
        <v>0</v>
      </c>
      <c r="AC33" s="2">
        <f t="shared" si="32"/>
        <v>0</v>
      </c>
      <c r="AD33" s="2">
        <f t="shared" si="33"/>
        <v>0</v>
      </c>
      <c r="AF33" s="2">
        <f t="shared" si="34"/>
        <v>0</v>
      </c>
      <c r="AG33" s="2">
        <f t="shared" si="35"/>
        <v>0</v>
      </c>
      <c r="AH33" s="2">
        <f t="shared" si="36"/>
        <v>0</v>
      </c>
      <c r="AI33" s="2">
        <f t="shared" si="37"/>
        <v>0</v>
      </c>
      <c r="AK33" s="2">
        <f t="shared" si="38"/>
        <v>0</v>
      </c>
      <c r="AL33" s="2">
        <f t="shared" si="39"/>
        <v>0</v>
      </c>
      <c r="AM33" s="2">
        <f t="shared" si="40"/>
        <v>0</v>
      </c>
      <c r="AN33" s="2">
        <f t="shared" si="41"/>
        <v>1</v>
      </c>
      <c r="AP33" s="2">
        <f t="shared" si="42"/>
        <v>0</v>
      </c>
      <c r="AQ33" s="2">
        <f t="shared" si="43"/>
        <v>0</v>
      </c>
      <c r="AR33" s="2">
        <f t="shared" si="44"/>
        <v>0</v>
      </c>
      <c r="AS33" s="2">
        <f t="shared" si="45"/>
        <v>0</v>
      </c>
      <c r="AU33" s="2">
        <f t="shared" si="46"/>
        <v>0</v>
      </c>
      <c r="AV33" s="2">
        <f t="shared" si="4"/>
        <v>0</v>
      </c>
      <c r="AW33" s="2">
        <f t="shared" si="47"/>
        <v>0</v>
      </c>
      <c r="AX33" s="2">
        <f t="shared" si="48"/>
        <v>0</v>
      </c>
      <c r="AZ33" s="2">
        <f t="shared" si="5"/>
        <v>0</v>
      </c>
      <c r="BA33" s="2">
        <f t="shared" si="6"/>
        <v>0</v>
      </c>
      <c r="BB33" s="2">
        <f t="shared" si="7"/>
        <v>1</v>
      </c>
      <c r="BC33" s="2">
        <f t="shared" si="8"/>
        <v>1</v>
      </c>
      <c r="BD33" s="2">
        <f t="shared" si="9"/>
        <v>1</v>
      </c>
      <c r="BE33" s="2">
        <f t="shared" si="10"/>
        <v>1</v>
      </c>
      <c r="BF33" s="2">
        <f t="shared" si="11"/>
        <v>0</v>
      </c>
      <c r="BG33" s="2">
        <f t="shared" si="12"/>
        <v>0</v>
      </c>
      <c r="BH33" s="2">
        <f t="shared" si="13"/>
        <v>1</v>
      </c>
      <c r="BI33" s="2">
        <f t="shared" si="14"/>
        <v>0</v>
      </c>
      <c r="BJ33" s="2">
        <f t="shared" si="15"/>
        <v>0</v>
      </c>
      <c r="BK33" s="2">
        <f t="shared" si="16"/>
        <v>0</v>
      </c>
      <c r="BM33" s="8" t="str">
        <f t="shared" si="49"/>
        <v>Scott</v>
      </c>
      <c r="BN33" s="2">
        <f t="shared" si="17"/>
        <v>0</v>
      </c>
      <c r="BO33" s="2">
        <f t="shared" si="18"/>
        <v>1</v>
      </c>
      <c r="BP33" s="2">
        <f t="shared" si="19"/>
        <v>0</v>
      </c>
      <c r="BQ33" s="2">
        <f t="shared" si="20"/>
        <v>0</v>
      </c>
      <c r="BS33" s="2">
        <f t="shared" si="50"/>
        <v>0</v>
      </c>
      <c r="BT33" s="2">
        <f t="shared" si="51"/>
        <v>0</v>
      </c>
      <c r="BU33" s="2">
        <f t="shared" si="52"/>
        <v>0</v>
      </c>
      <c r="BV33" s="2">
        <f t="shared" si="53"/>
        <v>1</v>
      </c>
      <c r="BX33" s="2">
        <f t="shared" si="54"/>
        <v>1</v>
      </c>
      <c r="BY33" s="2">
        <f t="shared" si="55"/>
        <v>4</v>
      </c>
      <c r="BZ33" s="2">
        <f t="shared" si="56"/>
        <v>2</v>
      </c>
      <c r="CA33" s="2">
        <f t="shared" si="57"/>
        <v>4</v>
      </c>
      <c r="CB33" s="2">
        <f t="shared" si="58"/>
        <v>7</v>
      </c>
      <c r="CD33" s="2">
        <f t="shared" si="59"/>
        <v>0</v>
      </c>
      <c r="CE33" s="2" t="str">
        <f t="shared" si="60"/>
        <v>N/A</v>
      </c>
      <c r="CF33" s="2" t="str">
        <f t="shared" si="61"/>
        <v>N/A</v>
      </c>
      <c r="CG33" s="2" t="str">
        <f t="shared" si="62"/>
        <v>N/A</v>
      </c>
      <c r="CH33" s="2" t="str">
        <f t="shared" si="63"/>
        <v>N/A</v>
      </c>
      <c r="CJ33" s="2">
        <f t="shared" si="21"/>
        <v>0</v>
      </c>
      <c r="CK33" s="2" t="str">
        <f t="shared" si="64"/>
        <v>N/A</v>
      </c>
      <c r="CL33" s="2" t="str">
        <f t="shared" si="65"/>
        <v>N/A</v>
      </c>
      <c r="CM33" s="2" t="str">
        <f t="shared" si="66"/>
        <v>N/A</v>
      </c>
      <c r="CN33" s="2" t="str">
        <f t="shared" si="67"/>
        <v>N/A</v>
      </c>
      <c r="CU33" s="2">
        <f t="shared" si="68"/>
        <v>0</v>
      </c>
      <c r="CV33" s="2">
        <f t="shared" si="69"/>
        <v>0</v>
      </c>
      <c r="CW33" s="2">
        <f t="shared" si="70"/>
        <v>0</v>
      </c>
      <c r="CX33" s="2">
        <f t="shared" si="71"/>
        <v>0</v>
      </c>
    </row>
    <row r="34" spans="1:102" x14ac:dyDescent="0.25">
      <c r="A34" s="2" t="s">
        <v>133</v>
      </c>
      <c r="B34" s="2">
        <v>15</v>
      </c>
      <c r="C34" s="2">
        <v>338</v>
      </c>
      <c r="D34" s="2">
        <v>4</v>
      </c>
      <c r="E34" s="2">
        <v>4</v>
      </c>
      <c r="F34" s="2">
        <v>4</v>
      </c>
      <c r="G34" s="2">
        <v>6</v>
      </c>
      <c r="H34" s="2">
        <v>5</v>
      </c>
      <c r="I34" s="2">
        <v>4</v>
      </c>
      <c r="J34" s="2">
        <v>1</v>
      </c>
      <c r="L34" s="2">
        <f t="shared" ref="L34:L51" si="72">IF(F34=$D34,1,0)</f>
        <v>1</v>
      </c>
      <c r="M34" s="2">
        <f t="shared" si="1"/>
        <v>0</v>
      </c>
      <c r="N34" s="2">
        <f t="shared" si="2"/>
        <v>0</v>
      </c>
      <c r="O34" s="2">
        <f t="shared" si="3"/>
        <v>1</v>
      </c>
      <c r="Q34" s="2">
        <f t="shared" si="22"/>
        <v>0</v>
      </c>
      <c r="R34" s="2">
        <f t="shared" si="23"/>
        <v>0</v>
      </c>
      <c r="S34" s="2">
        <f t="shared" si="24"/>
        <v>0</v>
      </c>
      <c r="T34" s="2">
        <f t="shared" si="25"/>
        <v>0</v>
      </c>
      <c r="V34" s="2">
        <f t="shared" si="26"/>
        <v>0</v>
      </c>
      <c r="W34" s="2">
        <f t="shared" si="27"/>
        <v>0</v>
      </c>
      <c r="X34" s="2">
        <f t="shared" si="28"/>
        <v>1</v>
      </c>
      <c r="Y34" s="2">
        <f t="shared" si="29"/>
        <v>0</v>
      </c>
      <c r="AA34" s="2">
        <f t="shared" si="30"/>
        <v>0</v>
      </c>
      <c r="AB34" s="2">
        <f t="shared" si="31"/>
        <v>1</v>
      </c>
      <c r="AC34" s="2">
        <f t="shared" si="32"/>
        <v>0</v>
      </c>
      <c r="AD34" s="2">
        <f t="shared" si="33"/>
        <v>0</v>
      </c>
      <c r="AF34" s="2">
        <f t="shared" si="34"/>
        <v>0</v>
      </c>
      <c r="AG34" s="2">
        <f t="shared" si="35"/>
        <v>0</v>
      </c>
      <c r="AH34" s="2">
        <f t="shared" si="36"/>
        <v>0</v>
      </c>
      <c r="AI34" s="2">
        <f t="shared" si="37"/>
        <v>0</v>
      </c>
      <c r="AK34" s="2">
        <f t="shared" si="38"/>
        <v>0</v>
      </c>
      <c r="AL34" s="2">
        <f t="shared" si="39"/>
        <v>0</v>
      </c>
      <c r="AM34" s="2">
        <f t="shared" si="40"/>
        <v>0</v>
      </c>
      <c r="AN34" s="2">
        <f t="shared" si="41"/>
        <v>0</v>
      </c>
      <c r="AP34" s="2">
        <f t="shared" si="42"/>
        <v>0</v>
      </c>
      <c r="AQ34" s="2">
        <f t="shared" si="43"/>
        <v>0</v>
      </c>
      <c r="AR34" s="2">
        <f t="shared" si="44"/>
        <v>0</v>
      </c>
      <c r="AS34" s="2">
        <f t="shared" si="45"/>
        <v>0</v>
      </c>
      <c r="AU34" s="2">
        <f t="shared" si="46"/>
        <v>0</v>
      </c>
      <c r="AV34" s="2">
        <f t="shared" si="4"/>
        <v>0</v>
      </c>
      <c r="AW34" s="2">
        <f t="shared" si="47"/>
        <v>0</v>
      </c>
      <c r="AX34" s="2">
        <f t="shared" si="48"/>
        <v>0</v>
      </c>
      <c r="AZ34" s="2">
        <f t="shared" si="5"/>
        <v>1</v>
      </c>
      <c r="BA34" s="2">
        <f t="shared" si="6"/>
        <v>1</v>
      </c>
      <c r="BB34" s="2">
        <f t="shared" si="7"/>
        <v>0</v>
      </c>
      <c r="BC34" s="2">
        <f t="shared" si="8"/>
        <v>0</v>
      </c>
      <c r="BD34" s="2">
        <f t="shared" si="9"/>
        <v>0</v>
      </c>
      <c r="BE34" s="2">
        <f t="shared" si="10"/>
        <v>0</v>
      </c>
      <c r="BF34" s="2">
        <f t="shared" si="11"/>
        <v>0</v>
      </c>
      <c r="BG34" s="2">
        <f t="shared" si="12"/>
        <v>1</v>
      </c>
      <c r="BH34" s="2">
        <f t="shared" si="13"/>
        <v>0</v>
      </c>
      <c r="BI34" s="2">
        <f t="shared" si="14"/>
        <v>0</v>
      </c>
      <c r="BJ34" s="2">
        <f t="shared" si="15"/>
        <v>1</v>
      </c>
      <c r="BK34" s="2">
        <f t="shared" si="16"/>
        <v>1</v>
      </c>
      <c r="BM34" s="8">
        <f t="shared" si="49"/>
        <v>0</v>
      </c>
      <c r="BN34" s="2">
        <f t="shared" si="17"/>
        <v>0</v>
      </c>
      <c r="BO34" s="2">
        <f t="shared" si="18"/>
        <v>0</v>
      </c>
      <c r="BP34" s="2">
        <f t="shared" si="19"/>
        <v>0</v>
      </c>
      <c r="BQ34" s="2">
        <f t="shared" si="20"/>
        <v>0</v>
      </c>
      <c r="BS34" s="2">
        <f t="shared" si="50"/>
        <v>0</v>
      </c>
      <c r="BT34" s="2">
        <f t="shared" si="51"/>
        <v>0</v>
      </c>
      <c r="BU34" s="2">
        <f t="shared" si="52"/>
        <v>0</v>
      </c>
      <c r="BV34" s="2">
        <f t="shared" si="53"/>
        <v>0</v>
      </c>
      <c r="BX34" s="2">
        <f t="shared" si="54"/>
        <v>0</v>
      </c>
      <c r="BY34" s="2" t="str">
        <f t="shared" si="55"/>
        <v>N/A</v>
      </c>
      <c r="BZ34" s="2" t="str">
        <f t="shared" si="56"/>
        <v>N/A</v>
      </c>
      <c r="CA34" s="2" t="str">
        <f t="shared" si="57"/>
        <v>N/A</v>
      </c>
      <c r="CB34" s="2" t="str">
        <f t="shared" si="58"/>
        <v>N/A</v>
      </c>
      <c r="CD34" s="2">
        <f t="shared" si="59"/>
        <v>1</v>
      </c>
      <c r="CE34" s="2">
        <f t="shared" si="60"/>
        <v>4</v>
      </c>
      <c r="CF34" s="2">
        <f t="shared" si="61"/>
        <v>6</v>
      </c>
      <c r="CG34" s="2">
        <f t="shared" si="62"/>
        <v>5</v>
      </c>
      <c r="CH34" s="2">
        <f t="shared" si="63"/>
        <v>4</v>
      </c>
      <c r="CJ34" s="2">
        <f t="shared" si="21"/>
        <v>0</v>
      </c>
      <c r="CK34" s="2" t="str">
        <f t="shared" si="64"/>
        <v>N/A</v>
      </c>
      <c r="CL34" s="2" t="str">
        <f t="shared" si="65"/>
        <v>N/A</v>
      </c>
      <c r="CM34" s="2" t="str">
        <f t="shared" si="66"/>
        <v>N/A</v>
      </c>
      <c r="CN34" s="2" t="str">
        <f t="shared" si="67"/>
        <v>N/A</v>
      </c>
      <c r="CU34" s="2">
        <f t="shared" si="68"/>
        <v>0</v>
      </c>
      <c r="CV34" s="2">
        <f t="shared" si="69"/>
        <v>0</v>
      </c>
      <c r="CW34" s="2">
        <f t="shared" si="70"/>
        <v>0</v>
      </c>
      <c r="CX34" s="2">
        <f t="shared" si="71"/>
        <v>0</v>
      </c>
    </row>
    <row r="35" spans="1:102" x14ac:dyDescent="0.25">
      <c r="A35" s="2" t="s">
        <v>133</v>
      </c>
      <c r="B35" s="2">
        <v>16</v>
      </c>
      <c r="C35" s="2">
        <v>190</v>
      </c>
      <c r="D35" s="2">
        <v>3</v>
      </c>
      <c r="E35" s="2">
        <v>12</v>
      </c>
      <c r="F35" s="2">
        <v>4</v>
      </c>
      <c r="G35" s="2">
        <v>6</v>
      </c>
      <c r="H35" s="2">
        <v>5</v>
      </c>
      <c r="I35" s="2">
        <v>4</v>
      </c>
      <c r="J35" s="2">
        <v>1</v>
      </c>
      <c r="L35" s="2">
        <f t="shared" si="72"/>
        <v>0</v>
      </c>
      <c r="M35" s="2">
        <f t="shared" si="1"/>
        <v>0</v>
      </c>
      <c r="N35" s="2">
        <f t="shared" si="2"/>
        <v>0</v>
      </c>
      <c r="O35" s="2">
        <f t="shared" si="3"/>
        <v>0</v>
      </c>
      <c r="Q35" s="2">
        <f t="shared" si="22"/>
        <v>0</v>
      </c>
      <c r="R35" s="2">
        <f t="shared" si="23"/>
        <v>0</v>
      </c>
      <c r="S35" s="2">
        <f t="shared" si="24"/>
        <v>0</v>
      </c>
      <c r="T35" s="2">
        <f t="shared" si="25"/>
        <v>0</v>
      </c>
      <c r="V35" s="2">
        <f t="shared" si="26"/>
        <v>1</v>
      </c>
      <c r="W35" s="2">
        <f t="shared" si="27"/>
        <v>0</v>
      </c>
      <c r="X35" s="2">
        <f t="shared" si="28"/>
        <v>0</v>
      </c>
      <c r="Y35" s="2">
        <f t="shared" si="29"/>
        <v>1</v>
      </c>
      <c r="AA35" s="2">
        <f t="shared" si="30"/>
        <v>0</v>
      </c>
      <c r="AB35" s="2">
        <f t="shared" si="31"/>
        <v>0</v>
      </c>
      <c r="AC35" s="2">
        <f t="shared" si="32"/>
        <v>1</v>
      </c>
      <c r="AD35" s="2">
        <f t="shared" si="33"/>
        <v>0</v>
      </c>
      <c r="AF35" s="2">
        <f t="shared" si="34"/>
        <v>0</v>
      </c>
      <c r="AG35" s="2">
        <f t="shared" si="35"/>
        <v>1</v>
      </c>
      <c r="AH35" s="2">
        <f t="shared" si="36"/>
        <v>0</v>
      </c>
      <c r="AI35" s="2">
        <f t="shared" si="37"/>
        <v>0</v>
      </c>
      <c r="AK35" s="2">
        <f t="shared" si="38"/>
        <v>0</v>
      </c>
      <c r="AL35" s="2">
        <f t="shared" si="39"/>
        <v>0</v>
      </c>
      <c r="AM35" s="2">
        <f t="shared" si="40"/>
        <v>0</v>
      </c>
      <c r="AN35" s="2">
        <f t="shared" si="41"/>
        <v>0</v>
      </c>
      <c r="AP35" s="2">
        <f t="shared" si="42"/>
        <v>0</v>
      </c>
      <c r="AQ35" s="2">
        <f t="shared" si="43"/>
        <v>0</v>
      </c>
      <c r="AR35" s="2">
        <f t="shared" si="44"/>
        <v>0</v>
      </c>
      <c r="AS35" s="2">
        <f t="shared" si="45"/>
        <v>0</v>
      </c>
      <c r="AU35" s="2">
        <f t="shared" si="46"/>
        <v>0</v>
      </c>
      <c r="AV35" s="2">
        <f t="shared" si="4"/>
        <v>0</v>
      </c>
      <c r="AW35" s="2">
        <f t="shared" si="47"/>
        <v>0</v>
      </c>
      <c r="AX35" s="2">
        <f t="shared" si="48"/>
        <v>0</v>
      </c>
      <c r="AZ35" s="2">
        <f t="shared" si="5"/>
        <v>1</v>
      </c>
      <c r="BA35" s="2">
        <f t="shared" si="6"/>
        <v>1</v>
      </c>
      <c r="BB35" s="2">
        <f t="shared" si="7"/>
        <v>0</v>
      </c>
      <c r="BC35" s="2">
        <f t="shared" si="8"/>
        <v>0</v>
      </c>
      <c r="BD35" s="2">
        <f t="shared" si="9"/>
        <v>0</v>
      </c>
      <c r="BE35" s="2">
        <f t="shared" si="10"/>
        <v>0</v>
      </c>
      <c r="BF35" s="2">
        <f t="shared" si="11"/>
        <v>0</v>
      </c>
      <c r="BG35" s="2">
        <f t="shared" si="12"/>
        <v>1</v>
      </c>
      <c r="BH35" s="2">
        <f t="shared" si="13"/>
        <v>0</v>
      </c>
      <c r="BI35" s="2">
        <f t="shared" si="14"/>
        <v>0</v>
      </c>
      <c r="BJ35" s="2">
        <f t="shared" si="15"/>
        <v>1</v>
      </c>
      <c r="BK35" s="2">
        <f t="shared" si="16"/>
        <v>1</v>
      </c>
      <c r="BM35" s="8">
        <f t="shared" si="49"/>
        <v>0</v>
      </c>
      <c r="BN35" s="2">
        <f t="shared" si="17"/>
        <v>0</v>
      </c>
      <c r="BO35" s="2">
        <f t="shared" si="18"/>
        <v>0</v>
      </c>
      <c r="BP35" s="2">
        <f t="shared" si="19"/>
        <v>0</v>
      </c>
      <c r="BQ35" s="2">
        <f t="shared" si="20"/>
        <v>0</v>
      </c>
      <c r="BS35" s="2">
        <f t="shared" si="50"/>
        <v>0</v>
      </c>
      <c r="BT35" s="2">
        <f t="shared" si="51"/>
        <v>1</v>
      </c>
      <c r="BU35" s="2">
        <f t="shared" si="52"/>
        <v>0</v>
      </c>
      <c r="BV35" s="2">
        <f t="shared" si="53"/>
        <v>0</v>
      </c>
      <c r="BX35" s="2">
        <f t="shared" si="54"/>
        <v>1</v>
      </c>
      <c r="BY35" s="2">
        <f t="shared" si="55"/>
        <v>4</v>
      </c>
      <c r="BZ35" s="2">
        <f t="shared" si="56"/>
        <v>6</v>
      </c>
      <c r="CA35" s="2">
        <f t="shared" si="57"/>
        <v>5</v>
      </c>
      <c r="CB35" s="2">
        <f t="shared" si="58"/>
        <v>4</v>
      </c>
      <c r="CD35" s="2">
        <f t="shared" si="59"/>
        <v>0</v>
      </c>
      <c r="CE35" s="2" t="str">
        <f t="shared" si="60"/>
        <v>N/A</v>
      </c>
      <c r="CF35" s="2" t="str">
        <f t="shared" si="61"/>
        <v>N/A</v>
      </c>
      <c r="CG35" s="2" t="str">
        <f t="shared" si="62"/>
        <v>N/A</v>
      </c>
      <c r="CH35" s="2" t="str">
        <f t="shared" si="63"/>
        <v>N/A</v>
      </c>
      <c r="CJ35" s="2">
        <f t="shared" si="21"/>
        <v>0</v>
      </c>
      <c r="CK35" s="2" t="str">
        <f t="shared" si="64"/>
        <v>N/A</v>
      </c>
      <c r="CL35" s="2" t="str">
        <f t="shared" si="65"/>
        <v>N/A</v>
      </c>
      <c r="CM35" s="2" t="str">
        <f t="shared" si="66"/>
        <v>N/A</v>
      </c>
      <c r="CN35" s="2" t="str">
        <f t="shared" si="67"/>
        <v>N/A</v>
      </c>
      <c r="CU35" s="2">
        <f t="shared" si="68"/>
        <v>0</v>
      </c>
      <c r="CV35" s="2">
        <f t="shared" si="69"/>
        <v>0</v>
      </c>
      <c r="CW35" s="2">
        <f t="shared" si="70"/>
        <v>0</v>
      </c>
      <c r="CX35" s="2">
        <f t="shared" si="71"/>
        <v>0</v>
      </c>
    </row>
    <row r="36" spans="1:102" x14ac:dyDescent="0.25">
      <c r="A36" s="2" t="s">
        <v>133</v>
      </c>
      <c r="B36" s="2">
        <v>17</v>
      </c>
      <c r="C36" s="2">
        <v>327</v>
      </c>
      <c r="D36" s="2">
        <v>4</v>
      </c>
      <c r="E36" s="2">
        <v>10</v>
      </c>
      <c r="F36" s="2">
        <v>5</v>
      </c>
      <c r="G36" s="2">
        <v>6</v>
      </c>
      <c r="H36" s="2">
        <v>7</v>
      </c>
      <c r="I36" s="2">
        <v>4</v>
      </c>
      <c r="J36" s="2">
        <v>1</v>
      </c>
      <c r="L36" s="2">
        <f t="shared" si="72"/>
        <v>0</v>
      </c>
      <c r="M36" s="2">
        <f t="shared" si="1"/>
        <v>0</v>
      </c>
      <c r="N36" s="2">
        <f t="shared" si="2"/>
        <v>0</v>
      </c>
      <c r="O36" s="2">
        <f t="shared" si="3"/>
        <v>1</v>
      </c>
      <c r="Q36" s="2">
        <f t="shared" si="22"/>
        <v>0</v>
      </c>
      <c r="R36" s="2">
        <f t="shared" si="23"/>
        <v>0</v>
      </c>
      <c r="S36" s="2">
        <f t="shared" si="24"/>
        <v>0</v>
      </c>
      <c r="T36" s="2">
        <f t="shared" si="25"/>
        <v>0</v>
      </c>
      <c r="V36" s="2">
        <f t="shared" si="26"/>
        <v>1</v>
      </c>
      <c r="W36" s="2">
        <f t="shared" si="27"/>
        <v>0</v>
      </c>
      <c r="X36" s="2">
        <f t="shared" si="28"/>
        <v>0</v>
      </c>
      <c r="Y36" s="2">
        <f t="shared" si="29"/>
        <v>0</v>
      </c>
      <c r="AA36" s="2">
        <f t="shared" si="30"/>
        <v>0</v>
      </c>
      <c r="AB36" s="2">
        <f t="shared" si="31"/>
        <v>1</v>
      </c>
      <c r="AC36" s="2">
        <f t="shared" si="32"/>
        <v>0</v>
      </c>
      <c r="AD36" s="2">
        <f t="shared" si="33"/>
        <v>0</v>
      </c>
      <c r="AF36" s="2">
        <f t="shared" si="34"/>
        <v>0</v>
      </c>
      <c r="AG36" s="2">
        <f t="shared" si="35"/>
        <v>0</v>
      </c>
      <c r="AH36" s="2">
        <f t="shared" si="36"/>
        <v>1</v>
      </c>
      <c r="AI36" s="2">
        <f t="shared" si="37"/>
        <v>0</v>
      </c>
      <c r="AK36" s="2">
        <f t="shared" si="38"/>
        <v>0</v>
      </c>
      <c r="AL36" s="2">
        <f t="shared" si="39"/>
        <v>0</v>
      </c>
      <c r="AM36" s="2">
        <f t="shared" si="40"/>
        <v>0</v>
      </c>
      <c r="AN36" s="2">
        <f t="shared" si="41"/>
        <v>0</v>
      </c>
      <c r="AP36" s="2">
        <f t="shared" si="42"/>
        <v>0</v>
      </c>
      <c r="AQ36" s="2">
        <f t="shared" si="43"/>
        <v>0</v>
      </c>
      <c r="AR36" s="2">
        <f t="shared" si="44"/>
        <v>0</v>
      </c>
      <c r="AS36" s="2">
        <f t="shared" si="45"/>
        <v>0</v>
      </c>
      <c r="AU36" s="2">
        <f t="shared" si="46"/>
        <v>0</v>
      </c>
      <c r="AV36" s="2">
        <f t="shared" si="4"/>
        <v>0</v>
      </c>
      <c r="AW36" s="2">
        <f t="shared" si="47"/>
        <v>0</v>
      </c>
      <c r="AX36" s="2">
        <f t="shared" si="48"/>
        <v>0</v>
      </c>
      <c r="AZ36" s="2">
        <f t="shared" si="5"/>
        <v>1</v>
      </c>
      <c r="BA36" s="2">
        <f t="shared" si="6"/>
        <v>1</v>
      </c>
      <c r="BB36" s="2">
        <f t="shared" si="7"/>
        <v>0</v>
      </c>
      <c r="BC36" s="2">
        <f t="shared" si="8"/>
        <v>0</v>
      </c>
      <c r="BD36" s="2">
        <f t="shared" si="9"/>
        <v>1</v>
      </c>
      <c r="BE36" s="2">
        <f t="shared" si="10"/>
        <v>0</v>
      </c>
      <c r="BF36" s="2">
        <f t="shared" si="11"/>
        <v>0</v>
      </c>
      <c r="BG36" s="2">
        <f t="shared" si="12"/>
        <v>0</v>
      </c>
      <c r="BH36" s="2">
        <f t="shared" si="13"/>
        <v>0</v>
      </c>
      <c r="BI36" s="2">
        <f t="shared" si="14"/>
        <v>1</v>
      </c>
      <c r="BJ36" s="2">
        <f t="shared" si="15"/>
        <v>1</v>
      </c>
      <c r="BK36" s="2">
        <f t="shared" si="16"/>
        <v>1</v>
      </c>
      <c r="BM36" s="8" t="str">
        <f t="shared" si="49"/>
        <v>Droz</v>
      </c>
      <c r="BN36" s="2">
        <f t="shared" si="17"/>
        <v>0</v>
      </c>
      <c r="BO36" s="2">
        <f t="shared" si="18"/>
        <v>0</v>
      </c>
      <c r="BP36" s="2">
        <f t="shared" si="19"/>
        <v>0</v>
      </c>
      <c r="BQ36" s="2">
        <f t="shared" si="20"/>
        <v>1</v>
      </c>
      <c r="BS36" s="2">
        <f t="shared" si="50"/>
        <v>0</v>
      </c>
      <c r="BT36" s="2">
        <f t="shared" si="51"/>
        <v>0</v>
      </c>
      <c r="BU36" s="2">
        <f t="shared" si="52"/>
        <v>0</v>
      </c>
      <c r="BV36" s="2">
        <f t="shared" si="53"/>
        <v>0</v>
      </c>
      <c r="BX36" s="2">
        <f t="shared" si="54"/>
        <v>0</v>
      </c>
      <c r="BY36" s="2" t="str">
        <f t="shared" si="55"/>
        <v>N/A</v>
      </c>
      <c r="BZ36" s="2" t="str">
        <f t="shared" si="56"/>
        <v>N/A</v>
      </c>
      <c r="CA36" s="2" t="str">
        <f t="shared" si="57"/>
        <v>N/A</v>
      </c>
      <c r="CB36" s="2" t="str">
        <f t="shared" si="58"/>
        <v>N/A</v>
      </c>
      <c r="CD36" s="2">
        <f t="shared" si="59"/>
        <v>1</v>
      </c>
      <c r="CE36" s="2">
        <f t="shared" si="60"/>
        <v>5</v>
      </c>
      <c r="CF36" s="2">
        <f t="shared" si="61"/>
        <v>6</v>
      </c>
      <c r="CG36" s="2">
        <f t="shared" si="62"/>
        <v>7</v>
      </c>
      <c r="CH36" s="2">
        <f t="shared" si="63"/>
        <v>4</v>
      </c>
      <c r="CJ36" s="2">
        <f t="shared" si="21"/>
        <v>0</v>
      </c>
      <c r="CK36" s="2" t="str">
        <f t="shared" si="64"/>
        <v>N/A</v>
      </c>
      <c r="CL36" s="2" t="str">
        <f t="shared" si="65"/>
        <v>N/A</v>
      </c>
      <c r="CM36" s="2" t="str">
        <f t="shared" si="66"/>
        <v>N/A</v>
      </c>
      <c r="CN36" s="2" t="str">
        <f t="shared" si="67"/>
        <v>N/A</v>
      </c>
      <c r="CU36" s="2">
        <f t="shared" si="68"/>
        <v>0</v>
      </c>
      <c r="CV36" s="2">
        <f t="shared" si="69"/>
        <v>0</v>
      </c>
      <c r="CW36" s="2">
        <f t="shared" si="70"/>
        <v>0</v>
      </c>
      <c r="CX36" s="2">
        <f t="shared" si="71"/>
        <v>0</v>
      </c>
    </row>
    <row r="37" spans="1:102" x14ac:dyDescent="0.25">
      <c r="A37" s="2" t="s">
        <v>133</v>
      </c>
      <c r="B37" s="2">
        <v>18</v>
      </c>
      <c r="C37" s="2">
        <v>390</v>
      </c>
      <c r="D37" s="2">
        <v>4</v>
      </c>
      <c r="E37" s="2">
        <v>2</v>
      </c>
      <c r="F37" s="2">
        <v>4</v>
      </c>
      <c r="G37" s="2">
        <v>8</v>
      </c>
      <c r="H37" s="2">
        <v>5</v>
      </c>
      <c r="I37" s="2">
        <v>6</v>
      </c>
      <c r="J37" s="2">
        <v>1</v>
      </c>
      <c r="L37" s="2">
        <f t="shared" si="72"/>
        <v>1</v>
      </c>
      <c r="M37" s="2">
        <f t="shared" si="1"/>
        <v>0</v>
      </c>
      <c r="N37" s="2">
        <f t="shared" si="2"/>
        <v>0</v>
      </c>
      <c r="O37" s="2">
        <f t="shared" si="3"/>
        <v>0</v>
      </c>
      <c r="Q37" s="2">
        <f t="shared" si="22"/>
        <v>0</v>
      </c>
      <c r="R37" s="2">
        <f t="shared" si="23"/>
        <v>0</v>
      </c>
      <c r="S37" s="2">
        <f t="shared" si="24"/>
        <v>0</v>
      </c>
      <c r="T37" s="2">
        <f t="shared" si="25"/>
        <v>0</v>
      </c>
      <c r="V37" s="2">
        <f t="shared" si="26"/>
        <v>0</v>
      </c>
      <c r="W37" s="2">
        <f t="shared" si="27"/>
        <v>0</v>
      </c>
      <c r="X37" s="2">
        <f t="shared" si="28"/>
        <v>1</v>
      </c>
      <c r="Y37" s="2">
        <f t="shared" si="29"/>
        <v>0</v>
      </c>
      <c r="AA37" s="2">
        <f t="shared" si="30"/>
        <v>0</v>
      </c>
      <c r="AB37" s="2">
        <f t="shared" si="31"/>
        <v>0</v>
      </c>
      <c r="AC37" s="2">
        <f t="shared" si="32"/>
        <v>0</v>
      </c>
      <c r="AD37" s="2">
        <f t="shared" si="33"/>
        <v>1</v>
      </c>
      <c r="AF37" s="2">
        <f t="shared" si="34"/>
        <v>0</v>
      </c>
      <c r="AG37" s="2">
        <f t="shared" si="35"/>
        <v>0</v>
      </c>
      <c r="AH37" s="2">
        <f t="shared" si="36"/>
        <v>0</v>
      </c>
      <c r="AI37" s="2">
        <f t="shared" si="37"/>
        <v>0</v>
      </c>
      <c r="AK37" s="2">
        <f t="shared" si="38"/>
        <v>0</v>
      </c>
      <c r="AL37" s="2">
        <f t="shared" si="39"/>
        <v>1</v>
      </c>
      <c r="AM37" s="2">
        <f t="shared" si="40"/>
        <v>0</v>
      </c>
      <c r="AN37" s="2">
        <f t="shared" si="41"/>
        <v>0</v>
      </c>
      <c r="AP37" s="2">
        <f t="shared" si="42"/>
        <v>0</v>
      </c>
      <c r="AQ37" s="2">
        <f t="shared" si="43"/>
        <v>0</v>
      </c>
      <c r="AR37" s="2">
        <f t="shared" si="44"/>
        <v>0</v>
      </c>
      <c r="AS37" s="2">
        <f t="shared" si="45"/>
        <v>0</v>
      </c>
      <c r="AU37" s="2">
        <f t="shared" si="46"/>
        <v>0</v>
      </c>
      <c r="AV37" s="2">
        <f t="shared" si="4"/>
        <v>0</v>
      </c>
      <c r="AW37" s="2">
        <f t="shared" si="47"/>
        <v>0</v>
      </c>
      <c r="AX37" s="2">
        <f t="shared" si="48"/>
        <v>0</v>
      </c>
      <c r="AZ37" s="2">
        <f t="shared" si="5"/>
        <v>1</v>
      </c>
      <c r="BA37" s="2">
        <f t="shared" si="6"/>
        <v>1</v>
      </c>
      <c r="BB37" s="2">
        <f t="shared" si="7"/>
        <v>1</v>
      </c>
      <c r="BC37" s="2">
        <f t="shared" si="8"/>
        <v>0</v>
      </c>
      <c r="BD37" s="2">
        <f t="shared" si="9"/>
        <v>0</v>
      </c>
      <c r="BE37" s="2">
        <f t="shared" si="10"/>
        <v>0</v>
      </c>
      <c r="BF37" s="2">
        <f t="shared" si="11"/>
        <v>0</v>
      </c>
      <c r="BG37" s="2">
        <f t="shared" si="12"/>
        <v>1</v>
      </c>
      <c r="BH37" s="2">
        <f t="shared" si="13"/>
        <v>1</v>
      </c>
      <c r="BI37" s="2">
        <f t="shared" si="14"/>
        <v>0</v>
      </c>
      <c r="BJ37" s="2">
        <f t="shared" si="15"/>
        <v>1</v>
      </c>
      <c r="BK37" s="2">
        <f t="shared" si="16"/>
        <v>0</v>
      </c>
      <c r="BM37" s="8" t="str">
        <f t="shared" si="49"/>
        <v>Paul</v>
      </c>
      <c r="BN37" s="2">
        <f t="shared" si="17"/>
        <v>1</v>
      </c>
      <c r="BO37" s="2">
        <f t="shared" si="18"/>
        <v>0</v>
      </c>
      <c r="BP37" s="2">
        <f t="shared" si="19"/>
        <v>0</v>
      </c>
      <c r="BQ37" s="2">
        <f t="shared" si="20"/>
        <v>0</v>
      </c>
      <c r="BS37" s="2">
        <f t="shared" si="50"/>
        <v>0</v>
      </c>
      <c r="BT37" s="2">
        <f t="shared" si="51"/>
        <v>1</v>
      </c>
      <c r="BU37" s="2">
        <f t="shared" si="52"/>
        <v>0</v>
      </c>
      <c r="BV37" s="2">
        <f t="shared" si="53"/>
        <v>0</v>
      </c>
      <c r="BX37" s="2">
        <f t="shared" si="54"/>
        <v>0</v>
      </c>
      <c r="BY37" s="2" t="str">
        <f t="shared" si="55"/>
        <v>N/A</v>
      </c>
      <c r="BZ37" s="2" t="str">
        <f t="shared" si="56"/>
        <v>N/A</v>
      </c>
      <c r="CA37" s="2" t="str">
        <f t="shared" si="57"/>
        <v>N/A</v>
      </c>
      <c r="CB37" s="2" t="str">
        <f t="shared" si="58"/>
        <v>N/A</v>
      </c>
      <c r="CD37" s="2">
        <f t="shared" si="59"/>
        <v>1</v>
      </c>
      <c r="CE37" s="2">
        <f t="shared" si="60"/>
        <v>4</v>
      </c>
      <c r="CF37" s="2">
        <f t="shared" si="61"/>
        <v>8</v>
      </c>
      <c r="CG37" s="2">
        <f t="shared" si="62"/>
        <v>5</v>
      </c>
      <c r="CH37" s="2">
        <f t="shared" si="63"/>
        <v>6</v>
      </c>
      <c r="CJ37" s="2">
        <f t="shared" si="21"/>
        <v>0</v>
      </c>
      <c r="CK37" s="2" t="str">
        <f t="shared" si="64"/>
        <v>N/A</v>
      </c>
      <c r="CL37" s="2" t="str">
        <f t="shared" si="65"/>
        <v>N/A</v>
      </c>
      <c r="CM37" s="2" t="str">
        <f t="shared" si="66"/>
        <v>N/A</v>
      </c>
      <c r="CN37" s="2" t="str">
        <f t="shared" si="67"/>
        <v>N/A</v>
      </c>
      <c r="CU37" s="2">
        <f t="shared" si="68"/>
        <v>0</v>
      </c>
      <c r="CV37" s="2">
        <f t="shared" si="69"/>
        <v>0</v>
      </c>
      <c r="CW37" s="2">
        <f t="shared" si="70"/>
        <v>0</v>
      </c>
      <c r="CX37" s="2">
        <f t="shared" si="71"/>
        <v>0</v>
      </c>
    </row>
    <row r="38" spans="1:102" x14ac:dyDescent="0.25">
      <c r="A38" s="2" t="s">
        <v>150</v>
      </c>
      <c r="B38" s="2">
        <v>1</v>
      </c>
      <c r="C38" s="2">
        <v>426</v>
      </c>
      <c r="D38" s="2">
        <v>4</v>
      </c>
      <c r="E38" s="2">
        <v>3</v>
      </c>
      <c r="J38" s="2">
        <v>1</v>
      </c>
      <c r="L38" s="2">
        <f t="shared" si="72"/>
        <v>0</v>
      </c>
      <c r="M38" s="2">
        <f t="shared" ref="M38:M55" si="73">IF(G38=$D38,1,0)</f>
        <v>0</v>
      </c>
      <c r="N38" s="2">
        <f t="shared" ref="N38:N55" si="74">IF(H38=$D38,1,0)</f>
        <v>0</v>
      </c>
      <c r="O38" s="2">
        <f t="shared" ref="O38:O55" si="75">IF(I38=$D38,1,0)</f>
        <v>0</v>
      </c>
      <c r="Q38" s="2">
        <f t="shared" ref="Q38:Q55" si="76">IF(F38&lt;$D38,1,0)</f>
        <v>1</v>
      </c>
      <c r="R38" s="2">
        <f t="shared" ref="R38:R55" si="77">IF(G38&lt;$D38,1,0)</f>
        <v>1</v>
      </c>
      <c r="S38" s="2">
        <f t="shared" ref="S38:S55" si="78">IF(H38&lt;$D38,1,0)</f>
        <v>1</v>
      </c>
      <c r="T38" s="2">
        <f t="shared" ref="T38:T55" si="79">IF(I38&lt;$D38,1,0)</f>
        <v>1</v>
      </c>
      <c r="V38" s="2">
        <f t="shared" ref="V38:V55" si="80">IF(F38-1=$D38,1,0)</f>
        <v>0</v>
      </c>
      <c r="W38" s="2">
        <f t="shared" ref="W38:W55" si="81">IF(G38-1=$D38,1,0)</f>
        <v>0</v>
      </c>
      <c r="X38" s="2">
        <f t="shared" ref="X38:X55" si="82">IF(H38-1=$D38,1,0)</f>
        <v>0</v>
      </c>
      <c r="Y38" s="2">
        <f t="shared" ref="Y38:Y55" si="83">IF(I38-1=$D38,1,0)</f>
        <v>0</v>
      </c>
      <c r="AA38" s="2">
        <f t="shared" ref="AA38:AA55" si="84">IF(F38-2=$D38,1,0)</f>
        <v>0</v>
      </c>
      <c r="AB38" s="2">
        <f t="shared" ref="AB38:AB55" si="85">IF(G38-2=$D38,1,0)</f>
        <v>0</v>
      </c>
      <c r="AC38" s="2">
        <f t="shared" ref="AC38:AC55" si="86">IF(H38-2=$D38,1,0)</f>
        <v>0</v>
      </c>
      <c r="AD38" s="2">
        <f t="shared" ref="AD38:AD55" si="87">IF(I38-2=$D38,1,0)</f>
        <v>0</v>
      </c>
      <c r="AF38" s="2">
        <f t="shared" ref="AF38:AF55" si="88">IF(F38-3=$D38,1,0)</f>
        <v>0</v>
      </c>
      <c r="AG38" s="2">
        <f t="shared" ref="AG38:AG55" si="89">IF(G38-3=$D38,1,0)</f>
        <v>0</v>
      </c>
      <c r="AH38" s="2">
        <f t="shared" ref="AH38:AH55" si="90">IF(H38-3=$D38,1,0)</f>
        <v>0</v>
      </c>
      <c r="AI38" s="2">
        <f t="shared" ref="AI38:AI55" si="91">IF(I38-3=$D38,1,0)</f>
        <v>0</v>
      </c>
      <c r="AK38" s="2">
        <f t="shared" ref="AK38:AK55" si="92">IF(F38-4=$D38,1,0)</f>
        <v>0</v>
      </c>
      <c r="AL38" s="2">
        <f t="shared" ref="AL38:AL55" si="93">IF(G38-4=$D38,1,0)</f>
        <v>0</v>
      </c>
      <c r="AM38" s="2">
        <f t="shared" ref="AM38:AM55" si="94">IF(H38-4=$D38,1,0)</f>
        <v>0</v>
      </c>
      <c r="AN38" s="2">
        <f t="shared" ref="AN38:AN55" si="95">IF(I38-4=$D38,1,0)</f>
        <v>0</v>
      </c>
      <c r="AP38" s="2">
        <f t="shared" ref="AP38:AP55" si="96">IF(F38-5=$D38,1,0)</f>
        <v>0</v>
      </c>
      <c r="AQ38" s="2">
        <f t="shared" ref="AQ38:AQ55" si="97">IF(G38-5=$D38,1,0)</f>
        <v>0</v>
      </c>
      <c r="AR38" s="2">
        <f t="shared" ref="AR38:AR55" si="98">IF(H38-5=$D38,1,0)</f>
        <v>0</v>
      </c>
      <c r="AS38" s="2">
        <f t="shared" ref="AS38:AS55" si="99">IF(I38-5=$D38,1,0)</f>
        <v>0</v>
      </c>
      <c r="AU38" s="2">
        <f t="shared" ref="AU38:AU55" si="100">IF(F38-6=$D38,1,0)</f>
        <v>0</v>
      </c>
      <c r="AV38" s="2">
        <f t="shared" ref="AV38:AV55" si="101">IF(G38-6=$D38,1,0)</f>
        <v>0</v>
      </c>
      <c r="AW38" s="2">
        <f t="shared" ref="AW38:AW55" si="102">IF(H38-6=$D38,1,0)</f>
        <v>0</v>
      </c>
      <c r="AX38" s="2">
        <f t="shared" ref="AX38:AX55" si="103">IF(I38-6=$D38,1,0)</f>
        <v>0</v>
      </c>
      <c r="AZ38" s="2">
        <f t="shared" ref="AZ38:AZ55" si="104">IF(F38&lt;G38,1,0)</f>
        <v>0</v>
      </c>
      <c r="BA38" s="2">
        <f t="shared" ref="BA38:BA55" si="105">IF(F38&lt;H38,1,0)</f>
        <v>0</v>
      </c>
      <c r="BB38" s="2">
        <f t="shared" ref="BB38:BB55" si="106">IF(F38&lt;I38,1,0)</f>
        <v>0</v>
      </c>
      <c r="BC38" s="2">
        <f t="shared" ref="BC38:BC55" si="107">IF(G38&lt;F38,1,0)</f>
        <v>0</v>
      </c>
      <c r="BD38" s="2">
        <f t="shared" ref="BD38:BD55" si="108">IF(G38&lt;H38,1,0)</f>
        <v>0</v>
      </c>
      <c r="BE38" s="2">
        <f t="shared" ref="BE38:BE55" si="109">IF(G38&lt;I38,1,0)</f>
        <v>0</v>
      </c>
      <c r="BF38" s="2">
        <f t="shared" ref="BF38:BF55" si="110">IF(H38&lt;F38,1,0)</f>
        <v>0</v>
      </c>
      <c r="BG38" s="2">
        <f t="shared" ref="BG38:BG55" si="111">IF(H38&lt;G38,1,0)</f>
        <v>0</v>
      </c>
      <c r="BH38" s="2">
        <f t="shared" ref="BH38:BH55" si="112">IF(H38&lt;I38,1,0)</f>
        <v>0</v>
      </c>
      <c r="BI38" s="2">
        <f t="shared" ref="BI38:BI55" si="113">IF(I38&lt;F38,1,0)</f>
        <v>0</v>
      </c>
      <c r="BJ38" s="2">
        <f t="shared" ref="BJ38:BJ55" si="114">IF(I38&lt;G38,1,0)</f>
        <v>0</v>
      </c>
      <c r="BK38" s="2">
        <f t="shared" ref="BK38:BK55" si="115">IF(I38&lt;H38,1,0)</f>
        <v>0</v>
      </c>
      <c r="BM38" s="8">
        <f t="shared" si="49"/>
        <v>0</v>
      </c>
      <c r="BN38" s="2">
        <f t="shared" si="17"/>
        <v>0</v>
      </c>
      <c r="BO38" s="2">
        <f t="shared" si="18"/>
        <v>0</v>
      </c>
      <c r="BP38" s="2">
        <f t="shared" si="19"/>
        <v>0</v>
      </c>
      <c r="BQ38" s="2">
        <f t="shared" si="20"/>
        <v>0</v>
      </c>
      <c r="BS38" s="2">
        <f t="shared" ref="BS38:BS55" si="116">IF(F38&gt;=($D38*2),1,0)</f>
        <v>0</v>
      </c>
      <c r="BT38" s="2">
        <f t="shared" ref="BT38:BT55" si="117">IF(G38&gt;=($D38*2),1,0)</f>
        <v>0</v>
      </c>
      <c r="BU38" s="2">
        <f t="shared" ref="BU38:BU55" si="118">IF(H38&gt;=($D38*2),1,0)</f>
        <v>0</v>
      </c>
      <c r="BV38" s="2">
        <f t="shared" ref="BV38:BV55" si="119">IF(I38&gt;=($D38*2),1,0)</f>
        <v>0</v>
      </c>
      <c r="BX38" s="2">
        <f t="shared" si="54"/>
        <v>0</v>
      </c>
      <c r="BY38" s="2" t="str">
        <f t="shared" ref="BY38:BY55" si="120">IF($D38=3,F38,"N/A")</f>
        <v>N/A</v>
      </c>
      <c r="BZ38" s="2" t="str">
        <f t="shared" ref="BZ38:BZ55" si="121">IF($D38=3,G38,"N/A")</f>
        <v>N/A</v>
      </c>
      <c r="CA38" s="2" t="str">
        <f t="shared" ref="CA38:CA55" si="122">IF($D38=3,H38,"N/A")</f>
        <v>N/A</v>
      </c>
      <c r="CB38" s="2" t="str">
        <f t="shared" ref="CB38:CB55" si="123">IF($D38=3,I38,"N/A")</f>
        <v>N/A</v>
      </c>
      <c r="CD38" s="2">
        <f t="shared" si="59"/>
        <v>1</v>
      </c>
      <c r="CE38" s="2">
        <f t="shared" ref="CE38:CE55" si="124">IF($D38=4,F38,"N/A")</f>
        <v>0</v>
      </c>
      <c r="CF38" s="2">
        <f t="shared" ref="CF38:CF55" si="125">IF($D38=4,G38,"N/A")</f>
        <v>0</v>
      </c>
      <c r="CG38" s="2">
        <f t="shared" ref="CG38:CG55" si="126">IF($D38=4,H38,"N/A")</f>
        <v>0</v>
      </c>
      <c r="CH38" s="2">
        <f t="shared" ref="CH38:CH55" si="127">IF($D38=4,I38,"N/A")</f>
        <v>0</v>
      </c>
      <c r="CJ38" s="2">
        <f t="shared" si="21"/>
        <v>0</v>
      </c>
      <c r="CK38" s="2" t="str">
        <f t="shared" ref="CK38:CK55" si="128">IF($D38=5,F38,"N/A")</f>
        <v>N/A</v>
      </c>
      <c r="CL38" s="2" t="str">
        <f t="shared" ref="CL38:CL55" si="129">IF($D38=5,G38,"N/A")</f>
        <v>N/A</v>
      </c>
      <c r="CM38" s="2" t="str">
        <f t="shared" ref="CM38:CM55" si="130">IF($D38=5,H38,"N/A")</f>
        <v>N/A</v>
      </c>
      <c r="CN38" s="2" t="str">
        <f t="shared" ref="CN38:CN55" si="131">IF($D38=5,I38,"N/A")</f>
        <v>N/A</v>
      </c>
      <c r="CU38" s="2">
        <f t="shared" si="68"/>
        <v>1</v>
      </c>
      <c r="CV38" s="2">
        <f t="shared" si="69"/>
        <v>1</v>
      </c>
      <c r="CW38" s="2">
        <f t="shared" si="70"/>
        <v>1</v>
      </c>
      <c r="CX38" s="2">
        <f t="shared" si="71"/>
        <v>1</v>
      </c>
    </row>
    <row r="39" spans="1:102" x14ac:dyDescent="0.25">
      <c r="A39" s="2" t="s">
        <v>150</v>
      </c>
      <c r="B39" s="2">
        <v>2</v>
      </c>
      <c r="C39" s="2">
        <v>165</v>
      </c>
      <c r="D39" s="2">
        <v>3</v>
      </c>
      <c r="E39" s="2">
        <v>17</v>
      </c>
      <c r="J39" s="2">
        <v>1</v>
      </c>
      <c r="L39" s="2">
        <f t="shared" si="72"/>
        <v>0</v>
      </c>
      <c r="M39" s="2">
        <f t="shared" si="73"/>
        <v>0</v>
      </c>
      <c r="N39" s="2">
        <f t="shared" si="74"/>
        <v>0</v>
      </c>
      <c r="O39" s="2">
        <f t="shared" si="75"/>
        <v>0</v>
      </c>
      <c r="Q39" s="2">
        <f t="shared" si="76"/>
        <v>1</v>
      </c>
      <c r="R39" s="2">
        <f t="shared" si="77"/>
        <v>1</v>
      </c>
      <c r="S39" s="2">
        <f t="shared" si="78"/>
        <v>1</v>
      </c>
      <c r="T39" s="2">
        <f t="shared" si="79"/>
        <v>1</v>
      </c>
      <c r="V39" s="2">
        <f t="shared" si="80"/>
        <v>0</v>
      </c>
      <c r="W39" s="2">
        <f t="shared" si="81"/>
        <v>0</v>
      </c>
      <c r="X39" s="2">
        <f t="shared" si="82"/>
        <v>0</v>
      </c>
      <c r="Y39" s="2">
        <f t="shared" si="83"/>
        <v>0</v>
      </c>
      <c r="AA39" s="2">
        <f t="shared" si="84"/>
        <v>0</v>
      </c>
      <c r="AB39" s="2">
        <f t="shared" si="85"/>
        <v>0</v>
      </c>
      <c r="AC39" s="2">
        <f t="shared" si="86"/>
        <v>0</v>
      </c>
      <c r="AD39" s="2">
        <f t="shared" si="87"/>
        <v>0</v>
      </c>
      <c r="AF39" s="2">
        <f t="shared" si="88"/>
        <v>0</v>
      </c>
      <c r="AG39" s="2">
        <f t="shared" si="89"/>
        <v>0</v>
      </c>
      <c r="AH39" s="2">
        <f t="shared" si="90"/>
        <v>0</v>
      </c>
      <c r="AI39" s="2">
        <f t="shared" si="91"/>
        <v>0</v>
      </c>
      <c r="AK39" s="2">
        <f t="shared" si="92"/>
        <v>0</v>
      </c>
      <c r="AL39" s="2">
        <f t="shared" si="93"/>
        <v>0</v>
      </c>
      <c r="AM39" s="2">
        <f t="shared" si="94"/>
        <v>0</v>
      </c>
      <c r="AN39" s="2">
        <f t="shared" si="95"/>
        <v>0</v>
      </c>
      <c r="AP39" s="2">
        <f t="shared" si="96"/>
        <v>0</v>
      </c>
      <c r="AQ39" s="2">
        <f t="shared" si="97"/>
        <v>0</v>
      </c>
      <c r="AR39" s="2">
        <f t="shared" si="98"/>
        <v>0</v>
      </c>
      <c r="AS39" s="2">
        <f t="shared" si="99"/>
        <v>0</v>
      </c>
      <c r="AU39" s="2">
        <f t="shared" si="100"/>
        <v>0</v>
      </c>
      <c r="AV39" s="2">
        <f t="shared" si="101"/>
        <v>0</v>
      </c>
      <c r="AW39" s="2">
        <f t="shared" si="102"/>
        <v>0</v>
      </c>
      <c r="AX39" s="2">
        <f t="shared" si="103"/>
        <v>0</v>
      </c>
      <c r="AZ39" s="2">
        <f t="shared" si="104"/>
        <v>0</v>
      </c>
      <c r="BA39" s="2">
        <f t="shared" si="105"/>
        <v>0</v>
      </c>
      <c r="BB39" s="2">
        <f t="shared" si="106"/>
        <v>0</v>
      </c>
      <c r="BC39" s="2">
        <f t="shared" si="107"/>
        <v>0</v>
      </c>
      <c r="BD39" s="2">
        <f t="shared" si="108"/>
        <v>0</v>
      </c>
      <c r="BE39" s="2">
        <f t="shared" si="109"/>
        <v>0</v>
      </c>
      <c r="BF39" s="2">
        <f t="shared" si="110"/>
        <v>0</v>
      </c>
      <c r="BG39" s="2">
        <f t="shared" si="111"/>
        <v>0</v>
      </c>
      <c r="BH39" s="2">
        <f t="shared" si="112"/>
        <v>0</v>
      </c>
      <c r="BI39" s="2">
        <f t="shared" si="113"/>
        <v>0</v>
      </c>
      <c r="BJ39" s="2">
        <f t="shared" si="114"/>
        <v>0</v>
      </c>
      <c r="BK39" s="2">
        <f t="shared" si="115"/>
        <v>0</v>
      </c>
      <c r="BM39" s="8">
        <f t="shared" si="49"/>
        <v>0</v>
      </c>
      <c r="BN39" s="2">
        <f t="shared" si="17"/>
        <v>0</v>
      </c>
      <c r="BO39" s="2">
        <f t="shared" si="18"/>
        <v>0</v>
      </c>
      <c r="BP39" s="2">
        <f t="shared" si="19"/>
        <v>0</v>
      </c>
      <c r="BQ39" s="2">
        <f t="shared" si="20"/>
        <v>0</v>
      </c>
      <c r="BS39" s="2">
        <f t="shared" si="116"/>
        <v>0</v>
      </c>
      <c r="BT39" s="2">
        <f t="shared" si="117"/>
        <v>0</v>
      </c>
      <c r="BU39" s="2">
        <f t="shared" si="118"/>
        <v>0</v>
      </c>
      <c r="BV39" s="2">
        <f t="shared" si="119"/>
        <v>0</v>
      </c>
      <c r="BX39" s="2">
        <f t="shared" si="54"/>
        <v>1</v>
      </c>
      <c r="BY39" s="2">
        <f t="shared" si="120"/>
        <v>0</v>
      </c>
      <c r="BZ39" s="2">
        <f t="shared" si="121"/>
        <v>0</v>
      </c>
      <c r="CA39" s="2">
        <f t="shared" si="122"/>
        <v>0</v>
      </c>
      <c r="CB39" s="2">
        <f t="shared" si="123"/>
        <v>0</v>
      </c>
      <c r="CD39" s="2">
        <f t="shared" si="59"/>
        <v>0</v>
      </c>
      <c r="CE39" s="2" t="str">
        <f t="shared" si="124"/>
        <v>N/A</v>
      </c>
      <c r="CF39" s="2" t="str">
        <f t="shared" si="125"/>
        <v>N/A</v>
      </c>
      <c r="CG39" s="2" t="str">
        <f t="shared" si="126"/>
        <v>N/A</v>
      </c>
      <c r="CH39" s="2" t="str">
        <f t="shared" si="127"/>
        <v>N/A</v>
      </c>
      <c r="CJ39" s="2">
        <f t="shared" si="21"/>
        <v>0</v>
      </c>
      <c r="CK39" s="2" t="str">
        <f t="shared" si="128"/>
        <v>N/A</v>
      </c>
      <c r="CL39" s="2" t="str">
        <f t="shared" si="129"/>
        <v>N/A</v>
      </c>
      <c r="CM39" s="2" t="str">
        <f t="shared" si="130"/>
        <v>N/A</v>
      </c>
      <c r="CN39" s="2" t="str">
        <f t="shared" si="131"/>
        <v>N/A</v>
      </c>
      <c r="CU39" s="2">
        <f t="shared" si="68"/>
        <v>1</v>
      </c>
      <c r="CV39" s="2">
        <f t="shared" si="69"/>
        <v>1</v>
      </c>
      <c r="CW39" s="2">
        <f t="shared" si="70"/>
        <v>1</v>
      </c>
      <c r="CX39" s="2">
        <f t="shared" si="71"/>
        <v>1</v>
      </c>
    </row>
    <row r="40" spans="1:102" x14ac:dyDescent="0.25">
      <c r="A40" s="2" t="s">
        <v>150</v>
      </c>
      <c r="B40" s="2">
        <v>3</v>
      </c>
      <c r="C40" s="2">
        <v>365</v>
      </c>
      <c r="D40" s="2">
        <v>4</v>
      </c>
      <c r="E40" s="2">
        <v>13</v>
      </c>
      <c r="J40" s="2">
        <v>1</v>
      </c>
      <c r="L40" s="2">
        <f t="shared" si="72"/>
        <v>0</v>
      </c>
      <c r="M40" s="2">
        <f t="shared" si="73"/>
        <v>0</v>
      </c>
      <c r="N40" s="2">
        <f t="shared" si="74"/>
        <v>0</v>
      </c>
      <c r="O40" s="2">
        <f t="shared" si="75"/>
        <v>0</v>
      </c>
      <c r="Q40" s="2">
        <f t="shared" si="76"/>
        <v>1</v>
      </c>
      <c r="R40" s="2">
        <f t="shared" si="77"/>
        <v>1</v>
      </c>
      <c r="S40" s="2">
        <f t="shared" si="78"/>
        <v>1</v>
      </c>
      <c r="T40" s="2">
        <f t="shared" si="79"/>
        <v>1</v>
      </c>
      <c r="V40" s="2">
        <f t="shared" si="80"/>
        <v>0</v>
      </c>
      <c r="W40" s="2">
        <f t="shared" si="81"/>
        <v>0</v>
      </c>
      <c r="X40" s="2">
        <f t="shared" si="82"/>
        <v>0</v>
      </c>
      <c r="Y40" s="2">
        <f t="shared" si="83"/>
        <v>0</v>
      </c>
      <c r="AA40" s="2">
        <f t="shared" si="84"/>
        <v>0</v>
      </c>
      <c r="AB40" s="2">
        <f t="shared" si="85"/>
        <v>0</v>
      </c>
      <c r="AC40" s="2">
        <f t="shared" si="86"/>
        <v>0</v>
      </c>
      <c r="AD40" s="2">
        <f t="shared" si="87"/>
        <v>0</v>
      </c>
      <c r="AF40" s="2">
        <f t="shared" si="88"/>
        <v>0</v>
      </c>
      <c r="AG40" s="2">
        <f t="shared" si="89"/>
        <v>0</v>
      </c>
      <c r="AH40" s="2">
        <f t="shared" si="90"/>
        <v>0</v>
      </c>
      <c r="AI40" s="2">
        <f t="shared" si="91"/>
        <v>0</v>
      </c>
      <c r="AK40" s="2">
        <f t="shared" si="92"/>
        <v>0</v>
      </c>
      <c r="AL40" s="2">
        <f t="shared" si="93"/>
        <v>0</v>
      </c>
      <c r="AM40" s="2">
        <f t="shared" si="94"/>
        <v>0</v>
      </c>
      <c r="AN40" s="2">
        <f t="shared" si="95"/>
        <v>0</v>
      </c>
      <c r="AP40" s="2">
        <f t="shared" si="96"/>
        <v>0</v>
      </c>
      <c r="AQ40" s="2">
        <f t="shared" si="97"/>
        <v>0</v>
      </c>
      <c r="AR40" s="2">
        <f t="shared" si="98"/>
        <v>0</v>
      </c>
      <c r="AS40" s="2">
        <f t="shared" si="99"/>
        <v>0</v>
      </c>
      <c r="AU40" s="2">
        <f t="shared" si="100"/>
        <v>0</v>
      </c>
      <c r="AV40" s="2">
        <f t="shared" si="101"/>
        <v>0</v>
      </c>
      <c r="AW40" s="2">
        <f t="shared" si="102"/>
        <v>0</v>
      </c>
      <c r="AX40" s="2">
        <f t="shared" si="103"/>
        <v>0</v>
      </c>
      <c r="AZ40" s="2">
        <f t="shared" si="104"/>
        <v>0</v>
      </c>
      <c r="BA40" s="2">
        <f t="shared" si="105"/>
        <v>0</v>
      </c>
      <c r="BB40" s="2">
        <f t="shared" si="106"/>
        <v>0</v>
      </c>
      <c r="BC40" s="2">
        <f t="shared" si="107"/>
        <v>0</v>
      </c>
      <c r="BD40" s="2">
        <f t="shared" si="108"/>
        <v>0</v>
      </c>
      <c r="BE40" s="2">
        <f t="shared" si="109"/>
        <v>0</v>
      </c>
      <c r="BF40" s="2">
        <f t="shared" si="110"/>
        <v>0</v>
      </c>
      <c r="BG40" s="2">
        <f t="shared" si="111"/>
        <v>0</v>
      </c>
      <c r="BH40" s="2">
        <f t="shared" si="112"/>
        <v>0</v>
      </c>
      <c r="BI40" s="2">
        <f t="shared" si="113"/>
        <v>0</v>
      </c>
      <c r="BJ40" s="2">
        <f t="shared" si="114"/>
        <v>0</v>
      </c>
      <c r="BK40" s="2">
        <f t="shared" si="115"/>
        <v>0</v>
      </c>
      <c r="BM40" s="8">
        <f t="shared" si="49"/>
        <v>0</v>
      </c>
      <c r="BN40" s="2">
        <f t="shared" si="17"/>
        <v>0</v>
      </c>
      <c r="BO40" s="2">
        <f t="shared" si="18"/>
        <v>0</v>
      </c>
      <c r="BP40" s="2">
        <f t="shared" si="19"/>
        <v>0</v>
      </c>
      <c r="BQ40" s="2">
        <f t="shared" si="20"/>
        <v>0</v>
      </c>
      <c r="BS40" s="2">
        <f t="shared" si="116"/>
        <v>0</v>
      </c>
      <c r="BT40" s="2">
        <f t="shared" si="117"/>
        <v>0</v>
      </c>
      <c r="BU40" s="2">
        <f t="shared" si="118"/>
        <v>0</v>
      </c>
      <c r="BV40" s="2">
        <f t="shared" si="119"/>
        <v>0</v>
      </c>
      <c r="BX40" s="2">
        <f t="shared" si="54"/>
        <v>0</v>
      </c>
      <c r="BY40" s="2" t="str">
        <f t="shared" si="120"/>
        <v>N/A</v>
      </c>
      <c r="BZ40" s="2" t="str">
        <f t="shared" si="121"/>
        <v>N/A</v>
      </c>
      <c r="CA40" s="2" t="str">
        <f t="shared" si="122"/>
        <v>N/A</v>
      </c>
      <c r="CB40" s="2" t="str">
        <f t="shared" si="123"/>
        <v>N/A</v>
      </c>
      <c r="CD40" s="2">
        <f t="shared" si="59"/>
        <v>1</v>
      </c>
      <c r="CE40" s="2">
        <f t="shared" si="124"/>
        <v>0</v>
      </c>
      <c r="CF40" s="2">
        <f t="shared" si="125"/>
        <v>0</v>
      </c>
      <c r="CG40" s="2">
        <f t="shared" si="126"/>
        <v>0</v>
      </c>
      <c r="CH40" s="2">
        <f t="shared" si="127"/>
        <v>0</v>
      </c>
      <c r="CJ40" s="2">
        <f t="shared" si="21"/>
        <v>0</v>
      </c>
      <c r="CK40" s="2" t="str">
        <f t="shared" si="128"/>
        <v>N/A</v>
      </c>
      <c r="CL40" s="2" t="str">
        <f t="shared" si="129"/>
        <v>N/A</v>
      </c>
      <c r="CM40" s="2" t="str">
        <f t="shared" si="130"/>
        <v>N/A</v>
      </c>
      <c r="CN40" s="2" t="str">
        <f t="shared" si="131"/>
        <v>N/A</v>
      </c>
      <c r="CU40" s="2">
        <f t="shared" si="68"/>
        <v>1</v>
      </c>
      <c r="CV40" s="2">
        <f t="shared" si="69"/>
        <v>1</v>
      </c>
      <c r="CW40" s="2">
        <f t="shared" si="70"/>
        <v>1</v>
      </c>
      <c r="CX40" s="2">
        <f t="shared" si="71"/>
        <v>1</v>
      </c>
    </row>
    <row r="41" spans="1:102" x14ac:dyDescent="0.25">
      <c r="A41" s="2" t="s">
        <v>150</v>
      </c>
      <c r="B41" s="2">
        <v>4</v>
      </c>
      <c r="C41" s="2">
        <v>340</v>
      </c>
      <c r="D41" s="2">
        <v>4</v>
      </c>
      <c r="E41" s="2">
        <v>7</v>
      </c>
      <c r="J41" s="2">
        <v>1</v>
      </c>
      <c r="L41" s="2">
        <f t="shared" si="72"/>
        <v>0</v>
      </c>
      <c r="M41" s="2">
        <f t="shared" si="73"/>
        <v>0</v>
      </c>
      <c r="N41" s="2">
        <f t="shared" si="74"/>
        <v>0</v>
      </c>
      <c r="O41" s="2">
        <f t="shared" si="75"/>
        <v>0</v>
      </c>
      <c r="Q41" s="2">
        <f t="shared" si="76"/>
        <v>1</v>
      </c>
      <c r="R41" s="2">
        <f t="shared" si="77"/>
        <v>1</v>
      </c>
      <c r="S41" s="2">
        <f t="shared" si="78"/>
        <v>1</v>
      </c>
      <c r="T41" s="2">
        <f t="shared" si="79"/>
        <v>1</v>
      </c>
      <c r="V41" s="2">
        <f t="shared" si="80"/>
        <v>0</v>
      </c>
      <c r="W41" s="2">
        <f t="shared" si="81"/>
        <v>0</v>
      </c>
      <c r="X41" s="2">
        <f t="shared" si="82"/>
        <v>0</v>
      </c>
      <c r="Y41" s="2">
        <f t="shared" si="83"/>
        <v>0</v>
      </c>
      <c r="AA41" s="2">
        <f t="shared" si="84"/>
        <v>0</v>
      </c>
      <c r="AB41" s="2">
        <f t="shared" si="85"/>
        <v>0</v>
      </c>
      <c r="AC41" s="2">
        <f t="shared" si="86"/>
        <v>0</v>
      </c>
      <c r="AD41" s="2">
        <f t="shared" si="87"/>
        <v>0</v>
      </c>
      <c r="AF41" s="2">
        <f t="shared" si="88"/>
        <v>0</v>
      </c>
      <c r="AG41" s="2">
        <f t="shared" si="89"/>
        <v>0</v>
      </c>
      <c r="AH41" s="2">
        <f t="shared" si="90"/>
        <v>0</v>
      </c>
      <c r="AI41" s="2">
        <f t="shared" si="91"/>
        <v>0</v>
      </c>
      <c r="AK41" s="2">
        <f t="shared" si="92"/>
        <v>0</v>
      </c>
      <c r="AL41" s="2">
        <f t="shared" si="93"/>
        <v>0</v>
      </c>
      <c r="AM41" s="2">
        <f t="shared" si="94"/>
        <v>0</v>
      </c>
      <c r="AN41" s="2">
        <f t="shared" si="95"/>
        <v>0</v>
      </c>
      <c r="AP41" s="2">
        <f t="shared" si="96"/>
        <v>0</v>
      </c>
      <c r="AQ41" s="2">
        <f t="shared" si="97"/>
        <v>0</v>
      </c>
      <c r="AR41" s="2">
        <f t="shared" si="98"/>
        <v>0</v>
      </c>
      <c r="AS41" s="2">
        <f t="shared" si="99"/>
        <v>0</v>
      </c>
      <c r="AU41" s="2">
        <f t="shared" si="100"/>
        <v>0</v>
      </c>
      <c r="AV41" s="2">
        <f t="shared" si="101"/>
        <v>0</v>
      </c>
      <c r="AW41" s="2">
        <f t="shared" si="102"/>
        <v>0</v>
      </c>
      <c r="AX41" s="2">
        <f t="shared" si="103"/>
        <v>0</v>
      </c>
      <c r="AZ41" s="2">
        <f t="shared" si="104"/>
        <v>0</v>
      </c>
      <c r="BA41" s="2">
        <f t="shared" si="105"/>
        <v>0</v>
      </c>
      <c r="BB41" s="2">
        <f t="shared" si="106"/>
        <v>0</v>
      </c>
      <c r="BC41" s="2">
        <f t="shared" si="107"/>
        <v>0</v>
      </c>
      <c r="BD41" s="2">
        <f t="shared" si="108"/>
        <v>0</v>
      </c>
      <c r="BE41" s="2">
        <f t="shared" si="109"/>
        <v>0</v>
      </c>
      <c r="BF41" s="2">
        <f t="shared" si="110"/>
        <v>0</v>
      </c>
      <c r="BG41" s="2">
        <f t="shared" si="111"/>
        <v>0</v>
      </c>
      <c r="BH41" s="2">
        <f t="shared" si="112"/>
        <v>0</v>
      </c>
      <c r="BI41" s="2">
        <f t="shared" si="113"/>
        <v>0</v>
      </c>
      <c r="BJ41" s="2">
        <f t="shared" si="114"/>
        <v>0</v>
      </c>
      <c r="BK41" s="2">
        <f t="shared" si="115"/>
        <v>0</v>
      </c>
      <c r="BM41" s="8">
        <f t="shared" si="49"/>
        <v>0</v>
      </c>
      <c r="BN41" s="2">
        <f t="shared" si="17"/>
        <v>0</v>
      </c>
      <c r="BO41" s="2">
        <f t="shared" si="18"/>
        <v>0</v>
      </c>
      <c r="BP41" s="2">
        <f t="shared" si="19"/>
        <v>0</v>
      </c>
      <c r="BQ41" s="2">
        <f t="shared" si="20"/>
        <v>0</v>
      </c>
      <c r="BS41" s="2">
        <f t="shared" si="116"/>
        <v>0</v>
      </c>
      <c r="BT41" s="2">
        <f t="shared" si="117"/>
        <v>0</v>
      </c>
      <c r="BU41" s="2">
        <f t="shared" si="118"/>
        <v>0</v>
      </c>
      <c r="BV41" s="2">
        <f t="shared" si="119"/>
        <v>0</v>
      </c>
      <c r="BX41" s="2">
        <f t="shared" si="54"/>
        <v>0</v>
      </c>
      <c r="BY41" s="2" t="str">
        <f t="shared" si="120"/>
        <v>N/A</v>
      </c>
      <c r="BZ41" s="2" t="str">
        <f t="shared" si="121"/>
        <v>N/A</v>
      </c>
      <c r="CA41" s="2" t="str">
        <f t="shared" si="122"/>
        <v>N/A</v>
      </c>
      <c r="CB41" s="2" t="str">
        <f t="shared" si="123"/>
        <v>N/A</v>
      </c>
      <c r="CD41" s="2">
        <f t="shared" si="59"/>
        <v>1</v>
      </c>
      <c r="CE41" s="2">
        <f t="shared" si="124"/>
        <v>0</v>
      </c>
      <c r="CF41" s="2">
        <f t="shared" si="125"/>
        <v>0</v>
      </c>
      <c r="CG41" s="2">
        <f t="shared" si="126"/>
        <v>0</v>
      </c>
      <c r="CH41" s="2">
        <f t="shared" si="127"/>
        <v>0</v>
      </c>
      <c r="CJ41" s="2">
        <f t="shared" si="21"/>
        <v>0</v>
      </c>
      <c r="CK41" s="2" t="str">
        <f t="shared" si="128"/>
        <v>N/A</v>
      </c>
      <c r="CL41" s="2" t="str">
        <f t="shared" si="129"/>
        <v>N/A</v>
      </c>
      <c r="CM41" s="2" t="str">
        <f t="shared" si="130"/>
        <v>N/A</v>
      </c>
      <c r="CN41" s="2" t="str">
        <f t="shared" si="131"/>
        <v>N/A</v>
      </c>
      <c r="CU41" s="2">
        <f t="shared" si="68"/>
        <v>1</v>
      </c>
      <c r="CV41" s="2">
        <f t="shared" si="69"/>
        <v>1</v>
      </c>
      <c r="CW41" s="2">
        <f t="shared" si="70"/>
        <v>1</v>
      </c>
      <c r="CX41" s="2">
        <f t="shared" si="71"/>
        <v>1</v>
      </c>
    </row>
    <row r="42" spans="1:102" x14ac:dyDescent="0.25">
      <c r="A42" s="2" t="s">
        <v>150</v>
      </c>
      <c r="B42" s="2">
        <v>5</v>
      </c>
      <c r="C42" s="2">
        <v>397</v>
      </c>
      <c r="D42" s="2">
        <v>4</v>
      </c>
      <c r="E42" s="2">
        <v>1</v>
      </c>
      <c r="J42" s="2">
        <v>1</v>
      </c>
      <c r="L42" s="2">
        <f t="shared" si="72"/>
        <v>0</v>
      </c>
      <c r="M42" s="2">
        <f t="shared" si="73"/>
        <v>0</v>
      </c>
      <c r="N42" s="2">
        <f t="shared" si="74"/>
        <v>0</v>
      </c>
      <c r="O42" s="2">
        <f t="shared" si="75"/>
        <v>0</v>
      </c>
      <c r="Q42" s="2">
        <f t="shared" si="76"/>
        <v>1</v>
      </c>
      <c r="R42" s="2">
        <f t="shared" si="77"/>
        <v>1</v>
      </c>
      <c r="S42" s="2">
        <f t="shared" si="78"/>
        <v>1</v>
      </c>
      <c r="T42" s="2">
        <f t="shared" si="79"/>
        <v>1</v>
      </c>
      <c r="V42" s="2">
        <f t="shared" si="80"/>
        <v>0</v>
      </c>
      <c r="W42" s="2">
        <f t="shared" si="81"/>
        <v>0</v>
      </c>
      <c r="X42" s="2">
        <f t="shared" si="82"/>
        <v>0</v>
      </c>
      <c r="Y42" s="2">
        <f t="shared" si="83"/>
        <v>0</v>
      </c>
      <c r="AA42" s="2">
        <f t="shared" si="84"/>
        <v>0</v>
      </c>
      <c r="AB42" s="2">
        <f t="shared" si="85"/>
        <v>0</v>
      </c>
      <c r="AC42" s="2">
        <f t="shared" si="86"/>
        <v>0</v>
      </c>
      <c r="AD42" s="2">
        <f t="shared" si="87"/>
        <v>0</v>
      </c>
      <c r="AF42" s="2">
        <f t="shared" si="88"/>
        <v>0</v>
      </c>
      <c r="AG42" s="2">
        <f t="shared" si="89"/>
        <v>0</v>
      </c>
      <c r="AH42" s="2">
        <f t="shared" si="90"/>
        <v>0</v>
      </c>
      <c r="AI42" s="2">
        <f t="shared" si="91"/>
        <v>0</v>
      </c>
      <c r="AK42" s="2">
        <f t="shared" si="92"/>
        <v>0</v>
      </c>
      <c r="AL42" s="2">
        <f t="shared" si="93"/>
        <v>0</v>
      </c>
      <c r="AM42" s="2">
        <f t="shared" si="94"/>
        <v>0</v>
      </c>
      <c r="AN42" s="2">
        <f t="shared" si="95"/>
        <v>0</v>
      </c>
      <c r="AP42" s="2">
        <f t="shared" si="96"/>
        <v>0</v>
      </c>
      <c r="AQ42" s="2">
        <f t="shared" si="97"/>
        <v>0</v>
      </c>
      <c r="AR42" s="2">
        <f t="shared" si="98"/>
        <v>0</v>
      </c>
      <c r="AS42" s="2">
        <f t="shared" si="99"/>
        <v>0</v>
      </c>
      <c r="AU42" s="2">
        <f t="shared" si="100"/>
        <v>0</v>
      </c>
      <c r="AV42" s="2">
        <f t="shared" si="101"/>
        <v>0</v>
      </c>
      <c r="AW42" s="2">
        <f t="shared" si="102"/>
        <v>0</v>
      </c>
      <c r="AX42" s="2">
        <f t="shared" si="103"/>
        <v>0</v>
      </c>
      <c r="AZ42" s="2">
        <f t="shared" si="104"/>
        <v>0</v>
      </c>
      <c r="BA42" s="2">
        <f t="shared" si="105"/>
        <v>0</v>
      </c>
      <c r="BB42" s="2">
        <f t="shared" si="106"/>
        <v>0</v>
      </c>
      <c r="BC42" s="2">
        <f t="shared" si="107"/>
        <v>0</v>
      </c>
      <c r="BD42" s="2">
        <f t="shared" si="108"/>
        <v>0</v>
      </c>
      <c r="BE42" s="2">
        <f t="shared" si="109"/>
        <v>0</v>
      </c>
      <c r="BF42" s="2">
        <f t="shared" si="110"/>
        <v>0</v>
      </c>
      <c r="BG42" s="2">
        <f t="shared" si="111"/>
        <v>0</v>
      </c>
      <c r="BH42" s="2">
        <f t="shared" si="112"/>
        <v>0</v>
      </c>
      <c r="BI42" s="2">
        <f t="shared" si="113"/>
        <v>0</v>
      </c>
      <c r="BJ42" s="2">
        <f t="shared" si="114"/>
        <v>0</v>
      </c>
      <c r="BK42" s="2">
        <f t="shared" si="115"/>
        <v>0</v>
      </c>
      <c r="BM42" s="8">
        <f t="shared" si="49"/>
        <v>0</v>
      </c>
      <c r="BN42" s="2">
        <f t="shared" si="17"/>
        <v>0</v>
      </c>
      <c r="BO42" s="2">
        <f t="shared" si="18"/>
        <v>0</v>
      </c>
      <c r="BP42" s="2">
        <f t="shared" si="19"/>
        <v>0</v>
      </c>
      <c r="BQ42" s="2">
        <f t="shared" si="20"/>
        <v>0</v>
      </c>
      <c r="BS42" s="2">
        <f t="shared" si="116"/>
        <v>0</v>
      </c>
      <c r="BT42" s="2">
        <f t="shared" si="117"/>
        <v>0</v>
      </c>
      <c r="BU42" s="2">
        <f t="shared" si="118"/>
        <v>0</v>
      </c>
      <c r="BV42" s="2">
        <f t="shared" si="119"/>
        <v>0</v>
      </c>
      <c r="BX42" s="2">
        <f t="shared" si="54"/>
        <v>0</v>
      </c>
      <c r="BY42" s="2" t="str">
        <f t="shared" si="120"/>
        <v>N/A</v>
      </c>
      <c r="BZ42" s="2" t="str">
        <f t="shared" si="121"/>
        <v>N/A</v>
      </c>
      <c r="CA42" s="2" t="str">
        <f t="shared" si="122"/>
        <v>N/A</v>
      </c>
      <c r="CB42" s="2" t="str">
        <f t="shared" si="123"/>
        <v>N/A</v>
      </c>
      <c r="CD42" s="2">
        <f t="shared" si="59"/>
        <v>1</v>
      </c>
      <c r="CE42" s="2">
        <f t="shared" si="124"/>
        <v>0</v>
      </c>
      <c r="CF42" s="2">
        <f t="shared" si="125"/>
        <v>0</v>
      </c>
      <c r="CG42" s="2">
        <f t="shared" si="126"/>
        <v>0</v>
      </c>
      <c r="CH42" s="2">
        <f t="shared" si="127"/>
        <v>0</v>
      </c>
      <c r="CJ42" s="2">
        <f t="shared" si="21"/>
        <v>0</v>
      </c>
      <c r="CK42" s="2" t="str">
        <f t="shared" si="128"/>
        <v>N/A</v>
      </c>
      <c r="CL42" s="2" t="str">
        <f t="shared" si="129"/>
        <v>N/A</v>
      </c>
      <c r="CM42" s="2" t="str">
        <f t="shared" si="130"/>
        <v>N/A</v>
      </c>
      <c r="CN42" s="2" t="str">
        <f t="shared" si="131"/>
        <v>N/A</v>
      </c>
      <c r="CU42" s="2">
        <f t="shared" si="68"/>
        <v>1</v>
      </c>
      <c r="CV42" s="2">
        <f t="shared" si="69"/>
        <v>1</v>
      </c>
      <c r="CW42" s="2">
        <f t="shared" si="70"/>
        <v>1</v>
      </c>
      <c r="CX42" s="2">
        <f t="shared" si="71"/>
        <v>1</v>
      </c>
    </row>
    <row r="43" spans="1:102" x14ac:dyDescent="0.25">
      <c r="A43" s="2" t="s">
        <v>150</v>
      </c>
      <c r="B43" s="2">
        <v>6</v>
      </c>
      <c r="C43" s="2">
        <v>512</v>
      </c>
      <c r="D43" s="2">
        <v>5</v>
      </c>
      <c r="E43" s="2">
        <v>11</v>
      </c>
      <c r="J43" s="2">
        <v>1</v>
      </c>
      <c r="L43" s="2">
        <f t="shared" si="72"/>
        <v>0</v>
      </c>
      <c r="M43" s="2">
        <f t="shared" si="73"/>
        <v>0</v>
      </c>
      <c r="N43" s="2">
        <f t="shared" si="74"/>
        <v>0</v>
      </c>
      <c r="O43" s="2">
        <f t="shared" si="75"/>
        <v>0</v>
      </c>
      <c r="Q43" s="2">
        <f t="shared" si="76"/>
        <v>1</v>
      </c>
      <c r="R43" s="2">
        <f t="shared" si="77"/>
        <v>1</v>
      </c>
      <c r="S43" s="2">
        <f t="shared" si="78"/>
        <v>1</v>
      </c>
      <c r="T43" s="2">
        <f t="shared" si="79"/>
        <v>1</v>
      </c>
      <c r="V43" s="2">
        <f t="shared" si="80"/>
        <v>0</v>
      </c>
      <c r="W43" s="2">
        <f t="shared" si="81"/>
        <v>0</v>
      </c>
      <c r="X43" s="2">
        <f t="shared" si="82"/>
        <v>0</v>
      </c>
      <c r="Y43" s="2">
        <f t="shared" si="83"/>
        <v>0</v>
      </c>
      <c r="AA43" s="2">
        <f t="shared" si="84"/>
        <v>0</v>
      </c>
      <c r="AB43" s="2">
        <f t="shared" si="85"/>
        <v>0</v>
      </c>
      <c r="AC43" s="2">
        <f t="shared" si="86"/>
        <v>0</v>
      </c>
      <c r="AD43" s="2">
        <f t="shared" si="87"/>
        <v>0</v>
      </c>
      <c r="AF43" s="2">
        <f t="shared" si="88"/>
        <v>0</v>
      </c>
      <c r="AG43" s="2">
        <f t="shared" si="89"/>
        <v>0</v>
      </c>
      <c r="AH43" s="2">
        <f t="shared" si="90"/>
        <v>0</v>
      </c>
      <c r="AI43" s="2">
        <f t="shared" si="91"/>
        <v>0</v>
      </c>
      <c r="AK43" s="2">
        <f t="shared" si="92"/>
        <v>0</v>
      </c>
      <c r="AL43" s="2">
        <f t="shared" si="93"/>
        <v>0</v>
      </c>
      <c r="AM43" s="2">
        <f t="shared" si="94"/>
        <v>0</v>
      </c>
      <c r="AN43" s="2">
        <f t="shared" si="95"/>
        <v>0</v>
      </c>
      <c r="AP43" s="2">
        <f t="shared" si="96"/>
        <v>0</v>
      </c>
      <c r="AQ43" s="2">
        <f t="shared" si="97"/>
        <v>0</v>
      </c>
      <c r="AR43" s="2">
        <f t="shared" si="98"/>
        <v>0</v>
      </c>
      <c r="AS43" s="2">
        <f t="shared" si="99"/>
        <v>0</v>
      </c>
      <c r="AU43" s="2">
        <f t="shared" si="100"/>
        <v>0</v>
      </c>
      <c r="AV43" s="2">
        <f t="shared" si="101"/>
        <v>0</v>
      </c>
      <c r="AW43" s="2">
        <f t="shared" si="102"/>
        <v>0</v>
      </c>
      <c r="AX43" s="2">
        <f t="shared" si="103"/>
        <v>0</v>
      </c>
      <c r="AZ43" s="2">
        <f t="shared" si="104"/>
        <v>0</v>
      </c>
      <c r="BA43" s="2">
        <f t="shared" si="105"/>
        <v>0</v>
      </c>
      <c r="BB43" s="2">
        <f t="shared" si="106"/>
        <v>0</v>
      </c>
      <c r="BC43" s="2">
        <f t="shared" si="107"/>
        <v>0</v>
      </c>
      <c r="BD43" s="2">
        <f t="shared" si="108"/>
        <v>0</v>
      </c>
      <c r="BE43" s="2">
        <f t="shared" si="109"/>
        <v>0</v>
      </c>
      <c r="BF43" s="2">
        <f t="shared" si="110"/>
        <v>0</v>
      </c>
      <c r="BG43" s="2">
        <f t="shared" si="111"/>
        <v>0</v>
      </c>
      <c r="BH43" s="2">
        <f t="shared" si="112"/>
        <v>0</v>
      </c>
      <c r="BI43" s="2">
        <f t="shared" si="113"/>
        <v>0</v>
      </c>
      <c r="BJ43" s="2">
        <f t="shared" si="114"/>
        <v>0</v>
      </c>
      <c r="BK43" s="2">
        <f t="shared" si="115"/>
        <v>0</v>
      </c>
      <c r="BM43" s="8">
        <f t="shared" si="49"/>
        <v>0</v>
      </c>
      <c r="BN43" s="2">
        <f t="shared" si="17"/>
        <v>0</v>
      </c>
      <c r="BO43" s="2">
        <f t="shared" si="18"/>
        <v>0</v>
      </c>
      <c r="BP43" s="2">
        <f t="shared" si="19"/>
        <v>0</v>
      </c>
      <c r="BQ43" s="2">
        <f t="shared" si="20"/>
        <v>0</v>
      </c>
      <c r="BS43" s="2">
        <f t="shared" si="116"/>
        <v>0</v>
      </c>
      <c r="BT43" s="2">
        <f t="shared" si="117"/>
        <v>0</v>
      </c>
      <c r="BU43" s="2">
        <f t="shared" si="118"/>
        <v>0</v>
      </c>
      <c r="BV43" s="2">
        <f t="shared" si="119"/>
        <v>0</v>
      </c>
      <c r="BX43" s="2">
        <f t="shared" si="54"/>
        <v>0</v>
      </c>
      <c r="BY43" s="2" t="str">
        <f t="shared" si="120"/>
        <v>N/A</v>
      </c>
      <c r="BZ43" s="2" t="str">
        <f t="shared" si="121"/>
        <v>N/A</v>
      </c>
      <c r="CA43" s="2" t="str">
        <f t="shared" si="122"/>
        <v>N/A</v>
      </c>
      <c r="CB43" s="2" t="str">
        <f t="shared" si="123"/>
        <v>N/A</v>
      </c>
      <c r="CD43" s="2">
        <f t="shared" si="59"/>
        <v>0</v>
      </c>
      <c r="CE43" s="2" t="str">
        <f t="shared" si="124"/>
        <v>N/A</v>
      </c>
      <c r="CF43" s="2" t="str">
        <f t="shared" si="125"/>
        <v>N/A</v>
      </c>
      <c r="CG43" s="2" t="str">
        <f t="shared" si="126"/>
        <v>N/A</v>
      </c>
      <c r="CH43" s="2" t="str">
        <f t="shared" si="127"/>
        <v>N/A</v>
      </c>
      <c r="CJ43" s="2">
        <f t="shared" si="21"/>
        <v>1</v>
      </c>
      <c r="CK43" s="2">
        <f t="shared" si="128"/>
        <v>0</v>
      </c>
      <c r="CL43" s="2">
        <f t="shared" si="129"/>
        <v>0</v>
      </c>
      <c r="CM43" s="2">
        <f t="shared" si="130"/>
        <v>0</v>
      </c>
      <c r="CN43" s="2">
        <f t="shared" si="131"/>
        <v>0</v>
      </c>
      <c r="CU43" s="2">
        <f t="shared" si="68"/>
        <v>1</v>
      </c>
      <c r="CV43" s="2">
        <f t="shared" si="69"/>
        <v>1</v>
      </c>
      <c r="CW43" s="2">
        <f t="shared" si="70"/>
        <v>1</v>
      </c>
      <c r="CX43" s="2">
        <f t="shared" si="71"/>
        <v>1</v>
      </c>
    </row>
    <row r="44" spans="1:102" x14ac:dyDescent="0.25">
      <c r="A44" s="2" t="s">
        <v>150</v>
      </c>
      <c r="B44" s="2">
        <v>7</v>
      </c>
      <c r="C44" s="2">
        <v>184</v>
      </c>
      <c r="D44" s="2">
        <v>3</v>
      </c>
      <c r="E44" s="2">
        <v>15</v>
      </c>
      <c r="J44" s="2">
        <v>1</v>
      </c>
      <c r="L44" s="2">
        <f t="shared" si="72"/>
        <v>0</v>
      </c>
      <c r="M44" s="2">
        <f t="shared" si="73"/>
        <v>0</v>
      </c>
      <c r="N44" s="2">
        <f t="shared" si="74"/>
        <v>0</v>
      </c>
      <c r="O44" s="2">
        <f t="shared" si="75"/>
        <v>0</v>
      </c>
      <c r="Q44" s="2">
        <f t="shared" si="76"/>
        <v>1</v>
      </c>
      <c r="R44" s="2">
        <f t="shared" si="77"/>
        <v>1</v>
      </c>
      <c r="S44" s="2">
        <f t="shared" si="78"/>
        <v>1</v>
      </c>
      <c r="T44" s="2">
        <f t="shared" si="79"/>
        <v>1</v>
      </c>
      <c r="V44" s="2">
        <f t="shared" si="80"/>
        <v>0</v>
      </c>
      <c r="W44" s="2">
        <f t="shared" si="81"/>
        <v>0</v>
      </c>
      <c r="X44" s="2">
        <f t="shared" si="82"/>
        <v>0</v>
      </c>
      <c r="Y44" s="2">
        <f t="shared" si="83"/>
        <v>0</v>
      </c>
      <c r="AA44" s="2">
        <f t="shared" si="84"/>
        <v>0</v>
      </c>
      <c r="AB44" s="2">
        <f t="shared" si="85"/>
        <v>0</v>
      </c>
      <c r="AC44" s="2">
        <f t="shared" si="86"/>
        <v>0</v>
      </c>
      <c r="AD44" s="2">
        <f t="shared" si="87"/>
        <v>0</v>
      </c>
      <c r="AF44" s="2">
        <f t="shared" si="88"/>
        <v>0</v>
      </c>
      <c r="AG44" s="2">
        <f t="shared" si="89"/>
        <v>0</v>
      </c>
      <c r="AH44" s="2">
        <f t="shared" si="90"/>
        <v>0</v>
      </c>
      <c r="AI44" s="2">
        <f t="shared" si="91"/>
        <v>0</v>
      </c>
      <c r="AK44" s="2">
        <f t="shared" si="92"/>
        <v>0</v>
      </c>
      <c r="AL44" s="2">
        <f t="shared" si="93"/>
        <v>0</v>
      </c>
      <c r="AM44" s="2">
        <f t="shared" si="94"/>
        <v>0</v>
      </c>
      <c r="AN44" s="2">
        <f t="shared" si="95"/>
        <v>0</v>
      </c>
      <c r="AP44" s="2">
        <f t="shared" si="96"/>
        <v>0</v>
      </c>
      <c r="AQ44" s="2">
        <f t="shared" si="97"/>
        <v>0</v>
      </c>
      <c r="AR44" s="2">
        <f t="shared" si="98"/>
        <v>0</v>
      </c>
      <c r="AS44" s="2">
        <f t="shared" si="99"/>
        <v>0</v>
      </c>
      <c r="AU44" s="2">
        <f t="shared" si="100"/>
        <v>0</v>
      </c>
      <c r="AV44" s="2">
        <f t="shared" si="101"/>
        <v>0</v>
      </c>
      <c r="AW44" s="2">
        <f t="shared" si="102"/>
        <v>0</v>
      </c>
      <c r="AX44" s="2">
        <f t="shared" si="103"/>
        <v>0</v>
      </c>
      <c r="AZ44" s="2">
        <f t="shared" si="104"/>
        <v>0</v>
      </c>
      <c r="BA44" s="2">
        <f t="shared" si="105"/>
        <v>0</v>
      </c>
      <c r="BB44" s="2">
        <f t="shared" si="106"/>
        <v>0</v>
      </c>
      <c r="BC44" s="2">
        <f t="shared" si="107"/>
        <v>0</v>
      </c>
      <c r="BD44" s="2">
        <f t="shared" si="108"/>
        <v>0</v>
      </c>
      <c r="BE44" s="2">
        <f t="shared" si="109"/>
        <v>0</v>
      </c>
      <c r="BF44" s="2">
        <f t="shared" si="110"/>
        <v>0</v>
      </c>
      <c r="BG44" s="2">
        <f t="shared" si="111"/>
        <v>0</v>
      </c>
      <c r="BH44" s="2">
        <f t="shared" si="112"/>
        <v>0</v>
      </c>
      <c r="BI44" s="2">
        <f t="shared" si="113"/>
        <v>0</v>
      </c>
      <c r="BJ44" s="2">
        <f t="shared" si="114"/>
        <v>0</v>
      </c>
      <c r="BK44" s="2">
        <f t="shared" si="115"/>
        <v>0</v>
      </c>
      <c r="BM44" s="8">
        <f t="shared" si="49"/>
        <v>0</v>
      </c>
      <c r="BN44" s="2">
        <f t="shared" si="17"/>
        <v>0</v>
      </c>
      <c r="BO44" s="2">
        <f t="shared" si="18"/>
        <v>0</v>
      </c>
      <c r="BP44" s="2">
        <f t="shared" si="19"/>
        <v>0</v>
      </c>
      <c r="BQ44" s="2">
        <f t="shared" si="20"/>
        <v>0</v>
      </c>
      <c r="BS44" s="2">
        <f t="shared" si="116"/>
        <v>0</v>
      </c>
      <c r="BT44" s="2">
        <f t="shared" si="117"/>
        <v>0</v>
      </c>
      <c r="BU44" s="2">
        <f t="shared" si="118"/>
        <v>0</v>
      </c>
      <c r="BV44" s="2">
        <f t="shared" si="119"/>
        <v>0</v>
      </c>
      <c r="BX44" s="2">
        <f t="shared" si="54"/>
        <v>1</v>
      </c>
      <c r="BY44" s="2">
        <f t="shared" si="120"/>
        <v>0</v>
      </c>
      <c r="BZ44" s="2">
        <f t="shared" si="121"/>
        <v>0</v>
      </c>
      <c r="CA44" s="2">
        <f t="shared" si="122"/>
        <v>0</v>
      </c>
      <c r="CB44" s="2">
        <f t="shared" si="123"/>
        <v>0</v>
      </c>
      <c r="CD44" s="2">
        <f t="shared" si="59"/>
        <v>0</v>
      </c>
      <c r="CE44" s="2" t="str">
        <f t="shared" si="124"/>
        <v>N/A</v>
      </c>
      <c r="CF44" s="2" t="str">
        <f t="shared" si="125"/>
        <v>N/A</v>
      </c>
      <c r="CG44" s="2" t="str">
        <f t="shared" si="126"/>
        <v>N/A</v>
      </c>
      <c r="CH44" s="2" t="str">
        <f t="shared" si="127"/>
        <v>N/A</v>
      </c>
      <c r="CJ44" s="2">
        <f t="shared" si="21"/>
        <v>0</v>
      </c>
      <c r="CK44" s="2" t="str">
        <f t="shared" si="128"/>
        <v>N/A</v>
      </c>
      <c r="CL44" s="2" t="str">
        <f t="shared" si="129"/>
        <v>N/A</v>
      </c>
      <c r="CM44" s="2" t="str">
        <f t="shared" si="130"/>
        <v>N/A</v>
      </c>
      <c r="CN44" s="2" t="str">
        <f t="shared" si="131"/>
        <v>N/A</v>
      </c>
      <c r="CU44" s="2">
        <f t="shared" si="68"/>
        <v>1</v>
      </c>
      <c r="CV44" s="2">
        <f t="shared" si="69"/>
        <v>1</v>
      </c>
      <c r="CW44" s="2">
        <f t="shared" si="70"/>
        <v>1</v>
      </c>
      <c r="CX44" s="2">
        <f t="shared" si="71"/>
        <v>1</v>
      </c>
    </row>
    <row r="45" spans="1:102" x14ac:dyDescent="0.25">
      <c r="A45" s="2" t="s">
        <v>150</v>
      </c>
      <c r="B45" s="2">
        <v>8</v>
      </c>
      <c r="C45" s="2">
        <v>535</v>
      </c>
      <c r="D45" s="2">
        <v>5</v>
      </c>
      <c r="E45" s="2">
        <v>9</v>
      </c>
      <c r="J45" s="2">
        <v>1</v>
      </c>
      <c r="L45" s="2">
        <f t="shared" si="72"/>
        <v>0</v>
      </c>
      <c r="M45" s="2">
        <f t="shared" si="73"/>
        <v>0</v>
      </c>
      <c r="N45" s="2">
        <f t="shared" si="74"/>
        <v>0</v>
      </c>
      <c r="O45" s="2">
        <f t="shared" si="75"/>
        <v>0</v>
      </c>
      <c r="Q45" s="2">
        <f t="shared" si="76"/>
        <v>1</v>
      </c>
      <c r="R45" s="2">
        <f t="shared" si="77"/>
        <v>1</v>
      </c>
      <c r="S45" s="2">
        <f t="shared" si="78"/>
        <v>1</v>
      </c>
      <c r="T45" s="2">
        <f t="shared" si="79"/>
        <v>1</v>
      </c>
      <c r="V45" s="2">
        <f t="shared" si="80"/>
        <v>0</v>
      </c>
      <c r="W45" s="2">
        <f t="shared" si="81"/>
        <v>0</v>
      </c>
      <c r="X45" s="2">
        <f t="shared" si="82"/>
        <v>0</v>
      </c>
      <c r="Y45" s="2">
        <f t="shared" si="83"/>
        <v>0</v>
      </c>
      <c r="AA45" s="2">
        <f t="shared" si="84"/>
        <v>0</v>
      </c>
      <c r="AB45" s="2">
        <f t="shared" si="85"/>
        <v>0</v>
      </c>
      <c r="AC45" s="2">
        <f t="shared" si="86"/>
        <v>0</v>
      </c>
      <c r="AD45" s="2">
        <f t="shared" si="87"/>
        <v>0</v>
      </c>
      <c r="AF45" s="2">
        <f t="shared" si="88"/>
        <v>0</v>
      </c>
      <c r="AG45" s="2">
        <f t="shared" si="89"/>
        <v>0</v>
      </c>
      <c r="AH45" s="2">
        <f t="shared" si="90"/>
        <v>0</v>
      </c>
      <c r="AI45" s="2">
        <f t="shared" si="91"/>
        <v>0</v>
      </c>
      <c r="AK45" s="2">
        <f t="shared" si="92"/>
        <v>0</v>
      </c>
      <c r="AL45" s="2">
        <f t="shared" si="93"/>
        <v>0</v>
      </c>
      <c r="AM45" s="2">
        <f t="shared" si="94"/>
        <v>0</v>
      </c>
      <c r="AN45" s="2">
        <f t="shared" si="95"/>
        <v>0</v>
      </c>
      <c r="AP45" s="2">
        <f t="shared" si="96"/>
        <v>0</v>
      </c>
      <c r="AQ45" s="2">
        <f t="shared" si="97"/>
        <v>0</v>
      </c>
      <c r="AR45" s="2">
        <f t="shared" si="98"/>
        <v>0</v>
      </c>
      <c r="AS45" s="2">
        <f t="shared" si="99"/>
        <v>0</v>
      </c>
      <c r="AU45" s="2">
        <f t="shared" si="100"/>
        <v>0</v>
      </c>
      <c r="AV45" s="2">
        <f t="shared" si="101"/>
        <v>0</v>
      </c>
      <c r="AW45" s="2">
        <f t="shared" si="102"/>
        <v>0</v>
      </c>
      <c r="AX45" s="2">
        <f t="shared" si="103"/>
        <v>0</v>
      </c>
      <c r="AZ45" s="2">
        <f t="shared" si="104"/>
        <v>0</v>
      </c>
      <c r="BA45" s="2">
        <f t="shared" si="105"/>
        <v>0</v>
      </c>
      <c r="BB45" s="2">
        <f t="shared" si="106"/>
        <v>0</v>
      </c>
      <c r="BC45" s="2">
        <f t="shared" si="107"/>
        <v>0</v>
      </c>
      <c r="BD45" s="2">
        <f t="shared" si="108"/>
        <v>0</v>
      </c>
      <c r="BE45" s="2">
        <f t="shared" si="109"/>
        <v>0</v>
      </c>
      <c r="BF45" s="2">
        <f t="shared" si="110"/>
        <v>0</v>
      </c>
      <c r="BG45" s="2">
        <f t="shared" si="111"/>
        <v>0</v>
      </c>
      <c r="BH45" s="2">
        <f t="shared" si="112"/>
        <v>0</v>
      </c>
      <c r="BI45" s="2">
        <f t="shared" si="113"/>
        <v>0</v>
      </c>
      <c r="BJ45" s="2">
        <f t="shared" si="114"/>
        <v>0</v>
      </c>
      <c r="BK45" s="2">
        <f t="shared" si="115"/>
        <v>0</v>
      </c>
      <c r="BM45" s="8">
        <f t="shared" si="49"/>
        <v>0</v>
      </c>
      <c r="BN45" s="2">
        <f t="shared" si="17"/>
        <v>0</v>
      </c>
      <c r="BO45" s="2">
        <f t="shared" si="18"/>
        <v>0</v>
      </c>
      <c r="BP45" s="2">
        <f t="shared" si="19"/>
        <v>0</v>
      </c>
      <c r="BQ45" s="2">
        <f t="shared" si="20"/>
        <v>0</v>
      </c>
      <c r="BS45" s="2">
        <f t="shared" si="116"/>
        <v>0</v>
      </c>
      <c r="BT45" s="2">
        <f t="shared" si="117"/>
        <v>0</v>
      </c>
      <c r="BU45" s="2">
        <f t="shared" si="118"/>
        <v>0</v>
      </c>
      <c r="BV45" s="2">
        <f t="shared" si="119"/>
        <v>0</v>
      </c>
      <c r="BX45" s="2">
        <f t="shared" si="54"/>
        <v>0</v>
      </c>
      <c r="BY45" s="2" t="str">
        <f t="shared" si="120"/>
        <v>N/A</v>
      </c>
      <c r="BZ45" s="2" t="str">
        <f t="shared" si="121"/>
        <v>N/A</v>
      </c>
      <c r="CA45" s="2" t="str">
        <f t="shared" si="122"/>
        <v>N/A</v>
      </c>
      <c r="CB45" s="2" t="str">
        <f t="shared" si="123"/>
        <v>N/A</v>
      </c>
      <c r="CD45" s="2">
        <f t="shared" si="59"/>
        <v>0</v>
      </c>
      <c r="CE45" s="2" t="str">
        <f t="shared" si="124"/>
        <v>N/A</v>
      </c>
      <c r="CF45" s="2" t="str">
        <f t="shared" si="125"/>
        <v>N/A</v>
      </c>
      <c r="CG45" s="2" t="str">
        <f t="shared" si="126"/>
        <v>N/A</v>
      </c>
      <c r="CH45" s="2" t="str">
        <f t="shared" si="127"/>
        <v>N/A</v>
      </c>
      <c r="CJ45" s="2">
        <f t="shared" si="21"/>
        <v>1</v>
      </c>
      <c r="CK45" s="2">
        <f t="shared" si="128"/>
        <v>0</v>
      </c>
      <c r="CL45" s="2">
        <f t="shared" si="129"/>
        <v>0</v>
      </c>
      <c r="CM45" s="2">
        <f t="shared" si="130"/>
        <v>0</v>
      </c>
      <c r="CN45" s="2">
        <f t="shared" si="131"/>
        <v>0</v>
      </c>
      <c r="CU45" s="2">
        <f t="shared" si="68"/>
        <v>1</v>
      </c>
      <c r="CV45" s="2">
        <f t="shared" si="69"/>
        <v>1</v>
      </c>
      <c r="CW45" s="2">
        <f t="shared" si="70"/>
        <v>1</v>
      </c>
      <c r="CX45" s="2">
        <f t="shared" si="71"/>
        <v>1</v>
      </c>
    </row>
    <row r="46" spans="1:102" x14ac:dyDescent="0.25">
      <c r="A46" s="2" t="s">
        <v>150</v>
      </c>
      <c r="B46" s="2">
        <v>9</v>
      </c>
      <c r="C46" s="2">
        <v>384</v>
      </c>
      <c r="D46" s="2">
        <v>4</v>
      </c>
      <c r="E46" s="2">
        <v>5</v>
      </c>
      <c r="J46" s="2">
        <v>1</v>
      </c>
      <c r="L46" s="2">
        <f t="shared" si="72"/>
        <v>0</v>
      </c>
      <c r="M46" s="2">
        <f t="shared" si="73"/>
        <v>0</v>
      </c>
      <c r="N46" s="2">
        <f t="shared" si="74"/>
        <v>0</v>
      </c>
      <c r="O46" s="2">
        <f t="shared" si="75"/>
        <v>0</v>
      </c>
      <c r="Q46" s="2">
        <f t="shared" si="76"/>
        <v>1</v>
      </c>
      <c r="R46" s="2">
        <f t="shared" si="77"/>
        <v>1</v>
      </c>
      <c r="S46" s="2">
        <f t="shared" si="78"/>
        <v>1</v>
      </c>
      <c r="T46" s="2">
        <f t="shared" si="79"/>
        <v>1</v>
      </c>
      <c r="V46" s="2">
        <f t="shared" si="80"/>
        <v>0</v>
      </c>
      <c r="W46" s="2">
        <f t="shared" si="81"/>
        <v>0</v>
      </c>
      <c r="X46" s="2">
        <f t="shared" si="82"/>
        <v>0</v>
      </c>
      <c r="Y46" s="2">
        <f t="shared" si="83"/>
        <v>0</v>
      </c>
      <c r="AA46" s="2">
        <f t="shared" si="84"/>
        <v>0</v>
      </c>
      <c r="AB46" s="2">
        <f t="shared" si="85"/>
        <v>0</v>
      </c>
      <c r="AC46" s="2">
        <f t="shared" si="86"/>
        <v>0</v>
      </c>
      <c r="AD46" s="2">
        <f t="shared" si="87"/>
        <v>0</v>
      </c>
      <c r="AF46" s="2">
        <f t="shared" si="88"/>
        <v>0</v>
      </c>
      <c r="AG46" s="2">
        <f t="shared" si="89"/>
        <v>0</v>
      </c>
      <c r="AH46" s="2">
        <f t="shared" si="90"/>
        <v>0</v>
      </c>
      <c r="AI46" s="2">
        <f t="shared" si="91"/>
        <v>0</v>
      </c>
      <c r="AK46" s="2">
        <f t="shared" si="92"/>
        <v>0</v>
      </c>
      <c r="AL46" s="2">
        <f t="shared" si="93"/>
        <v>0</v>
      </c>
      <c r="AM46" s="2">
        <f t="shared" si="94"/>
        <v>0</v>
      </c>
      <c r="AN46" s="2">
        <f t="shared" si="95"/>
        <v>0</v>
      </c>
      <c r="AP46" s="2">
        <f t="shared" si="96"/>
        <v>0</v>
      </c>
      <c r="AQ46" s="2">
        <f t="shared" si="97"/>
        <v>0</v>
      </c>
      <c r="AR46" s="2">
        <f t="shared" si="98"/>
        <v>0</v>
      </c>
      <c r="AS46" s="2">
        <f t="shared" si="99"/>
        <v>0</v>
      </c>
      <c r="AU46" s="2">
        <f t="shared" si="100"/>
        <v>0</v>
      </c>
      <c r="AV46" s="2">
        <f t="shared" si="101"/>
        <v>0</v>
      </c>
      <c r="AW46" s="2">
        <f t="shared" si="102"/>
        <v>0</v>
      </c>
      <c r="AX46" s="2">
        <f t="shared" si="103"/>
        <v>0</v>
      </c>
      <c r="AZ46" s="2">
        <f t="shared" si="104"/>
        <v>0</v>
      </c>
      <c r="BA46" s="2">
        <f t="shared" si="105"/>
        <v>0</v>
      </c>
      <c r="BB46" s="2">
        <f t="shared" si="106"/>
        <v>0</v>
      </c>
      <c r="BC46" s="2">
        <f t="shared" si="107"/>
        <v>0</v>
      </c>
      <c r="BD46" s="2">
        <f t="shared" si="108"/>
        <v>0</v>
      </c>
      <c r="BE46" s="2">
        <f t="shared" si="109"/>
        <v>0</v>
      </c>
      <c r="BF46" s="2">
        <f t="shared" si="110"/>
        <v>0</v>
      </c>
      <c r="BG46" s="2">
        <f t="shared" si="111"/>
        <v>0</v>
      </c>
      <c r="BH46" s="2">
        <f t="shared" si="112"/>
        <v>0</v>
      </c>
      <c r="BI46" s="2">
        <f t="shared" si="113"/>
        <v>0</v>
      </c>
      <c r="BJ46" s="2">
        <f t="shared" si="114"/>
        <v>0</v>
      </c>
      <c r="BK46" s="2">
        <f t="shared" si="115"/>
        <v>0</v>
      </c>
      <c r="BM46" s="8">
        <f t="shared" si="49"/>
        <v>0</v>
      </c>
      <c r="BN46" s="2">
        <f t="shared" si="17"/>
        <v>0</v>
      </c>
      <c r="BO46" s="2">
        <f t="shared" si="18"/>
        <v>0</v>
      </c>
      <c r="BP46" s="2">
        <f t="shared" si="19"/>
        <v>0</v>
      </c>
      <c r="BQ46" s="2">
        <f t="shared" si="20"/>
        <v>0</v>
      </c>
      <c r="BS46" s="2">
        <f t="shared" si="116"/>
        <v>0</v>
      </c>
      <c r="BT46" s="2">
        <f t="shared" si="117"/>
        <v>0</v>
      </c>
      <c r="BU46" s="2">
        <f t="shared" si="118"/>
        <v>0</v>
      </c>
      <c r="BV46" s="2">
        <f t="shared" si="119"/>
        <v>0</v>
      </c>
      <c r="BX46" s="2">
        <f t="shared" si="54"/>
        <v>0</v>
      </c>
      <c r="BY46" s="2" t="str">
        <f t="shared" si="120"/>
        <v>N/A</v>
      </c>
      <c r="BZ46" s="2" t="str">
        <f t="shared" si="121"/>
        <v>N/A</v>
      </c>
      <c r="CA46" s="2" t="str">
        <f t="shared" si="122"/>
        <v>N/A</v>
      </c>
      <c r="CB46" s="2" t="str">
        <f t="shared" si="123"/>
        <v>N/A</v>
      </c>
      <c r="CD46" s="2">
        <f t="shared" si="59"/>
        <v>1</v>
      </c>
      <c r="CE46" s="2">
        <f t="shared" si="124"/>
        <v>0</v>
      </c>
      <c r="CF46" s="2">
        <f t="shared" si="125"/>
        <v>0</v>
      </c>
      <c r="CG46" s="2">
        <f t="shared" si="126"/>
        <v>0</v>
      </c>
      <c r="CH46" s="2">
        <f t="shared" si="127"/>
        <v>0</v>
      </c>
      <c r="CJ46" s="2">
        <f t="shared" si="21"/>
        <v>0</v>
      </c>
      <c r="CK46" s="2" t="str">
        <f t="shared" si="128"/>
        <v>N/A</v>
      </c>
      <c r="CL46" s="2" t="str">
        <f t="shared" si="129"/>
        <v>N/A</v>
      </c>
      <c r="CM46" s="2" t="str">
        <f t="shared" si="130"/>
        <v>N/A</v>
      </c>
      <c r="CN46" s="2" t="str">
        <f t="shared" si="131"/>
        <v>N/A</v>
      </c>
      <c r="CU46" s="2">
        <f t="shared" si="68"/>
        <v>1</v>
      </c>
      <c r="CV46" s="2">
        <f t="shared" si="69"/>
        <v>1</v>
      </c>
      <c r="CW46" s="2">
        <f t="shared" si="70"/>
        <v>1</v>
      </c>
      <c r="CX46" s="2">
        <f t="shared" si="71"/>
        <v>1</v>
      </c>
    </row>
    <row r="47" spans="1:102" x14ac:dyDescent="0.25">
      <c r="A47" s="2" t="s">
        <v>150</v>
      </c>
      <c r="B47" s="2">
        <v>10</v>
      </c>
      <c r="C47" s="2">
        <v>380</v>
      </c>
      <c r="D47" s="2">
        <v>4</v>
      </c>
      <c r="E47" s="2">
        <v>10</v>
      </c>
      <c r="J47" s="2">
        <v>1</v>
      </c>
      <c r="L47" s="2">
        <f t="shared" si="72"/>
        <v>0</v>
      </c>
      <c r="M47" s="2">
        <f t="shared" si="73"/>
        <v>0</v>
      </c>
      <c r="N47" s="2">
        <f t="shared" si="74"/>
        <v>0</v>
      </c>
      <c r="O47" s="2">
        <f t="shared" si="75"/>
        <v>0</v>
      </c>
      <c r="Q47" s="2">
        <f t="shared" si="76"/>
        <v>1</v>
      </c>
      <c r="R47" s="2">
        <f t="shared" si="77"/>
        <v>1</v>
      </c>
      <c r="S47" s="2">
        <f t="shared" si="78"/>
        <v>1</v>
      </c>
      <c r="T47" s="2">
        <f t="shared" si="79"/>
        <v>1</v>
      </c>
      <c r="V47" s="2">
        <f t="shared" si="80"/>
        <v>0</v>
      </c>
      <c r="W47" s="2">
        <f t="shared" si="81"/>
        <v>0</v>
      </c>
      <c r="X47" s="2">
        <f t="shared" si="82"/>
        <v>0</v>
      </c>
      <c r="Y47" s="2">
        <f t="shared" si="83"/>
        <v>0</v>
      </c>
      <c r="AA47" s="2">
        <f t="shared" si="84"/>
        <v>0</v>
      </c>
      <c r="AB47" s="2">
        <f t="shared" si="85"/>
        <v>0</v>
      </c>
      <c r="AC47" s="2">
        <f t="shared" si="86"/>
        <v>0</v>
      </c>
      <c r="AD47" s="2">
        <f t="shared" si="87"/>
        <v>0</v>
      </c>
      <c r="AF47" s="2">
        <f t="shared" si="88"/>
        <v>0</v>
      </c>
      <c r="AG47" s="2">
        <f t="shared" si="89"/>
        <v>0</v>
      </c>
      <c r="AH47" s="2">
        <f t="shared" si="90"/>
        <v>0</v>
      </c>
      <c r="AI47" s="2">
        <f t="shared" si="91"/>
        <v>0</v>
      </c>
      <c r="AK47" s="2">
        <f t="shared" si="92"/>
        <v>0</v>
      </c>
      <c r="AL47" s="2">
        <f t="shared" si="93"/>
        <v>0</v>
      </c>
      <c r="AM47" s="2">
        <f t="shared" si="94"/>
        <v>0</v>
      </c>
      <c r="AN47" s="2">
        <f t="shared" si="95"/>
        <v>0</v>
      </c>
      <c r="AP47" s="2">
        <f t="shared" si="96"/>
        <v>0</v>
      </c>
      <c r="AQ47" s="2">
        <f t="shared" si="97"/>
        <v>0</v>
      </c>
      <c r="AR47" s="2">
        <f t="shared" si="98"/>
        <v>0</v>
      </c>
      <c r="AS47" s="2">
        <f t="shared" si="99"/>
        <v>0</v>
      </c>
      <c r="AU47" s="2">
        <f t="shared" si="100"/>
        <v>0</v>
      </c>
      <c r="AV47" s="2">
        <f t="shared" si="101"/>
        <v>0</v>
      </c>
      <c r="AW47" s="2">
        <f t="shared" si="102"/>
        <v>0</v>
      </c>
      <c r="AX47" s="2">
        <f t="shared" si="103"/>
        <v>0</v>
      </c>
      <c r="AZ47" s="2">
        <f t="shared" si="104"/>
        <v>0</v>
      </c>
      <c r="BA47" s="2">
        <f t="shared" si="105"/>
        <v>0</v>
      </c>
      <c r="BB47" s="2">
        <f t="shared" si="106"/>
        <v>0</v>
      </c>
      <c r="BC47" s="2">
        <f t="shared" si="107"/>
        <v>0</v>
      </c>
      <c r="BD47" s="2">
        <f t="shared" si="108"/>
        <v>0</v>
      </c>
      <c r="BE47" s="2">
        <f t="shared" si="109"/>
        <v>0</v>
      </c>
      <c r="BF47" s="2">
        <f t="shared" si="110"/>
        <v>0</v>
      </c>
      <c r="BG47" s="2">
        <f t="shared" si="111"/>
        <v>0</v>
      </c>
      <c r="BH47" s="2">
        <f t="shared" si="112"/>
        <v>0</v>
      </c>
      <c r="BI47" s="2">
        <f t="shared" si="113"/>
        <v>0</v>
      </c>
      <c r="BJ47" s="2">
        <f t="shared" si="114"/>
        <v>0</v>
      </c>
      <c r="BK47" s="2">
        <f t="shared" si="115"/>
        <v>0</v>
      </c>
      <c r="BM47" s="8">
        <f t="shared" si="49"/>
        <v>0</v>
      </c>
      <c r="BN47" s="2">
        <f t="shared" si="17"/>
        <v>0</v>
      </c>
      <c r="BO47" s="2">
        <f t="shared" si="18"/>
        <v>0</v>
      </c>
      <c r="BP47" s="2">
        <f t="shared" si="19"/>
        <v>0</v>
      </c>
      <c r="BQ47" s="2">
        <f t="shared" si="20"/>
        <v>0</v>
      </c>
      <c r="BS47" s="2">
        <f t="shared" si="116"/>
        <v>0</v>
      </c>
      <c r="BT47" s="2">
        <f t="shared" si="117"/>
        <v>0</v>
      </c>
      <c r="BU47" s="2">
        <f t="shared" si="118"/>
        <v>0</v>
      </c>
      <c r="BV47" s="2">
        <f t="shared" si="119"/>
        <v>0</v>
      </c>
      <c r="BX47" s="2">
        <f t="shared" si="54"/>
        <v>0</v>
      </c>
      <c r="BY47" s="2" t="str">
        <f t="shared" si="120"/>
        <v>N/A</v>
      </c>
      <c r="BZ47" s="2" t="str">
        <f t="shared" si="121"/>
        <v>N/A</v>
      </c>
      <c r="CA47" s="2" t="str">
        <f t="shared" si="122"/>
        <v>N/A</v>
      </c>
      <c r="CB47" s="2" t="str">
        <f t="shared" si="123"/>
        <v>N/A</v>
      </c>
      <c r="CD47" s="2">
        <f t="shared" si="59"/>
        <v>1</v>
      </c>
      <c r="CE47" s="2">
        <f t="shared" si="124"/>
        <v>0</v>
      </c>
      <c r="CF47" s="2">
        <f t="shared" si="125"/>
        <v>0</v>
      </c>
      <c r="CG47" s="2">
        <f t="shared" si="126"/>
        <v>0</v>
      </c>
      <c r="CH47" s="2">
        <f t="shared" si="127"/>
        <v>0</v>
      </c>
      <c r="CJ47" s="2">
        <f t="shared" si="21"/>
        <v>0</v>
      </c>
      <c r="CK47" s="2" t="str">
        <f t="shared" si="128"/>
        <v>N/A</v>
      </c>
      <c r="CL47" s="2" t="str">
        <f t="shared" si="129"/>
        <v>N/A</v>
      </c>
      <c r="CM47" s="2" t="str">
        <f t="shared" si="130"/>
        <v>N/A</v>
      </c>
      <c r="CN47" s="2" t="str">
        <f t="shared" si="131"/>
        <v>N/A</v>
      </c>
      <c r="CU47" s="2">
        <f t="shared" si="68"/>
        <v>1</v>
      </c>
      <c r="CV47" s="2">
        <f t="shared" si="69"/>
        <v>1</v>
      </c>
      <c r="CW47" s="2">
        <f t="shared" si="70"/>
        <v>1</v>
      </c>
      <c r="CX47" s="2">
        <f t="shared" si="71"/>
        <v>1</v>
      </c>
    </row>
    <row r="48" spans="1:102" x14ac:dyDescent="0.25">
      <c r="A48" s="2" t="s">
        <v>150</v>
      </c>
      <c r="B48" s="2">
        <v>11</v>
      </c>
      <c r="C48" s="2">
        <v>514</v>
      </c>
      <c r="D48" s="2">
        <v>5</v>
      </c>
      <c r="E48" s="2">
        <v>8</v>
      </c>
      <c r="J48" s="2">
        <v>1</v>
      </c>
      <c r="L48" s="2">
        <f t="shared" si="72"/>
        <v>0</v>
      </c>
      <c r="M48" s="2">
        <f t="shared" si="73"/>
        <v>0</v>
      </c>
      <c r="N48" s="2">
        <f t="shared" si="74"/>
        <v>0</v>
      </c>
      <c r="O48" s="2">
        <f t="shared" si="75"/>
        <v>0</v>
      </c>
      <c r="Q48" s="2">
        <f t="shared" si="76"/>
        <v>1</v>
      </c>
      <c r="R48" s="2">
        <f t="shared" si="77"/>
        <v>1</v>
      </c>
      <c r="S48" s="2">
        <f t="shared" si="78"/>
        <v>1</v>
      </c>
      <c r="T48" s="2">
        <f t="shared" si="79"/>
        <v>1</v>
      </c>
      <c r="V48" s="2">
        <f t="shared" si="80"/>
        <v>0</v>
      </c>
      <c r="W48" s="2">
        <f t="shared" si="81"/>
        <v>0</v>
      </c>
      <c r="X48" s="2">
        <f t="shared" si="82"/>
        <v>0</v>
      </c>
      <c r="Y48" s="2">
        <f t="shared" si="83"/>
        <v>0</v>
      </c>
      <c r="AA48" s="2">
        <f t="shared" si="84"/>
        <v>0</v>
      </c>
      <c r="AB48" s="2">
        <f t="shared" si="85"/>
        <v>0</v>
      </c>
      <c r="AC48" s="2">
        <f t="shared" si="86"/>
        <v>0</v>
      </c>
      <c r="AD48" s="2">
        <f t="shared" si="87"/>
        <v>0</v>
      </c>
      <c r="AF48" s="2">
        <f t="shared" si="88"/>
        <v>0</v>
      </c>
      <c r="AG48" s="2">
        <f t="shared" si="89"/>
        <v>0</v>
      </c>
      <c r="AH48" s="2">
        <f t="shared" si="90"/>
        <v>0</v>
      </c>
      <c r="AI48" s="2">
        <f t="shared" si="91"/>
        <v>0</v>
      </c>
      <c r="AK48" s="2">
        <f t="shared" si="92"/>
        <v>0</v>
      </c>
      <c r="AL48" s="2">
        <f t="shared" si="93"/>
        <v>0</v>
      </c>
      <c r="AM48" s="2">
        <f t="shared" si="94"/>
        <v>0</v>
      </c>
      <c r="AN48" s="2">
        <f t="shared" si="95"/>
        <v>0</v>
      </c>
      <c r="AP48" s="2">
        <f t="shared" si="96"/>
        <v>0</v>
      </c>
      <c r="AQ48" s="2">
        <f t="shared" si="97"/>
        <v>0</v>
      </c>
      <c r="AR48" s="2">
        <f t="shared" si="98"/>
        <v>0</v>
      </c>
      <c r="AS48" s="2">
        <f t="shared" si="99"/>
        <v>0</v>
      </c>
      <c r="AU48" s="2">
        <f t="shared" si="100"/>
        <v>0</v>
      </c>
      <c r="AV48" s="2">
        <f t="shared" si="101"/>
        <v>0</v>
      </c>
      <c r="AW48" s="2">
        <f t="shared" si="102"/>
        <v>0</v>
      </c>
      <c r="AX48" s="2">
        <f t="shared" si="103"/>
        <v>0</v>
      </c>
      <c r="AZ48" s="2">
        <f t="shared" si="104"/>
        <v>0</v>
      </c>
      <c r="BA48" s="2">
        <f t="shared" si="105"/>
        <v>0</v>
      </c>
      <c r="BB48" s="2">
        <f t="shared" si="106"/>
        <v>0</v>
      </c>
      <c r="BC48" s="2">
        <f t="shared" si="107"/>
        <v>0</v>
      </c>
      <c r="BD48" s="2">
        <f t="shared" si="108"/>
        <v>0</v>
      </c>
      <c r="BE48" s="2">
        <f t="shared" si="109"/>
        <v>0</v>
      </c>
      <c r="BF48" s="2">
        <f t="shared" si="110"/>
        <v>0</v>
      </c>
      <c r="BG48" s="2">
        <f t="shared" si="111"/>
        <v>0</v>
      </c>
      <c r="BH48" s="2">
        <f t="shared" si="112"/>
        <v>0</v>
      </c>
      <c r="BI48" s="2">
        <f t="shared" si="113"/>
        <v>0</v>
      </c>
      <c r="BJ48" s="2">
        <f t="shared" si="114"/>
        <v>0</v>
      </c>
      <c r="BK48" s="2">
        <f t="shared" si="115"/>
        <v>0</v>
      </c>
      <c r="BM48" s="8">
        <f t="shared" si="49"/>
        <v>0</v>
      </c>
      <c r="BN48" s="2">
        <f t="shared" si="17"/>
        <v>0</v>
      </c>
      <c r="BO48" s="2">
        <f t="shared" si="18"/>
        <v>0</v>
      </c>
      <c r="BP48" s="2">
        <f t="shared" si="19"/>
        <v>0</v>
      </c>
      <c r="BQ48" s="2">
        <f t="shared" si="20"/>
        <v>0</v>
      </c>
      <c r="BS48" s="2">
        <f t="shared" si="116"/>
        <v>0</v>
      </c>
      <c r="BT48" s="2">
        <f t="shared" si="117"/>
        <v>0</v>
      </c>
      <c r="BU48" s="2">
        <f t="shared" si="118"/>
        <v>0</v>
      </c>
      <c r="BV48" s="2">
        <f t="shared" si="119"/>
        <v>0</v>
      </c>
      <c r="BX48" s="2">
        <f t="shared" si="54"/>
        <v>0</v>
      </c>
      <c r="BY48" s="2" t="str">
        <f t="shared" si="120"/>
        <v>N/A</v>
      </c>
      <c r="BZ48" s="2" t="str">
        <f t="shared" si="121"/>
        <v>N/A</v>
      </c>
      <c r="CA48" s="2" t="str">
        <f t="shared" si="122"/>
        <v>N/A</v>
      </c>
      <c r="CB48" s="2" t="str">
        <f t="shared" si="123"/>
        <v>N/A</v>
      </c>
      <c r="CD48" s="2">
        <f t="shared" si="59"/>
        <v>0</v>
      </c>
      <c r="CE48" s="2" t="str">
        <f t="shared" si="124"/>
        <v>N/A</v>
      </c>
      <c r="CF48" s="2" t="str">
        <f t="shared" si="125"/>
        <v>N/A</v>
      </c>
      <c r="CG48" s="2" t="str">
        <f t="shared" si="126"/>
        <v>N/A</v>
      </c>
      <c r="CH48" s="2" t="str">
        <f t="shared" si="127"/>
        <v>N/A</v>
      </c>
      <c r="CJ48" s="2">
        <f t="shared" si="21"/>
        <v>1</v>
      </c>
      <c r="CK48" s="2">
        <f t="shared" si="128"/>
        <v>0</v>
      </c>
      <c r="CL48" s="2">
        <f t="shared" si="129"/>
        <v>0</v>
      </c>
      <c r="CM48" s="2">
        <f t="shared" si="130"/>
        <v>0</v>
      </c>
      <c r="CN48" s="2">
        <f t="shared" si="131"/>
        <v>0</v>
      </c>
      <c r="CU48" s="2">
        <f t="shared" si="68"/>
        <v>1</v>
      </c>
      <c r="CV48" s="2">
        <f t="shared" si="69"/>
        <v>1</v>
      </c>
      <c r="CW48" s="2">
        <f t="shared" si="70"/>
        <v>1</v>
      </c>
      <c r="CX48" s="2">
        <f t="shared" si="71"/>
        <v>1</v>
      </c>
    </row>
    <row r="49" spans="1:102" x14ac:dyDescent="0.25">
      <c r="A49" s="2" t="s">
        <v>150</v>
      </c>
      <c r="B49" s="2">
        <v>12</v>
      </c>
      <c r="C49" s="2">
        <v>150</v>
      </c>
      <c r="D49" s="2">
        <v>3</v>
      </c>
      <c r="E49" s="2">
        <v>12</v>
      </c>
      <c r="J49" s="2">
        <v>1</v>
      </c>
      <c r="L49" s="2">
        <f t="shared" si="72"/>
        <v>0</v>
      </c>
      <c r="M49" s="2">
        <f t="shared" si="73"/>
        <v>0</v>
      </c>
      <c r="N49" s="2">
        <f t="shared" si="74"/>
        <v>0</v>
      </c>
      <c r="O49" s="2">
        <f t="shared" si="75"/>
        <v>0</v>
      </c>
      <c r="Q49" s="2">
        <f t="shared" si="76"/>
        <v>1</v>
      </c>
      <c r="R49" s="2">
        <f t="shared" si="77"/>
        <v>1</v>
      </c>
      <c r="S49" s="2">
        <f t="shared" si="78"/>
        <v>1</v>
      </c>
      <c r="T49" s="2">
        <f t="shared" si="79"/>
        <v>1</v>
      </c>
      <c r="V49" s="2">
        <f t="shared" si="80"/>
        <v>0</v>
      </c>
      <c r="W49" s="2">
        <f t="shared" si="81"/>
        <v>0</v>
      </c>
      <c r="X49" s="2">
        <f t="shared" si="82"/>
        <v>0</v>
      </c>
      <c r="Y49" s="2">
        <f t="shared" si="83"/>
        <v>0</v>
      </c>
      <c r="AA49" s="2">
        <f t="shared" si="84"/>
        <v>0</v>
      </c>
      <c r="AB49" s="2">
        <f t="shared" si="85"/>
        <v>0</v>
      </c>
      <c r="AC49" s="2">
        <f t="shared" si="86"/>
        <v>0</v>
      </c>
      <c r="AD49" s="2">
        <f t="shared" si="87"/>
        <v>0</v>
      </c>
      <c r="AF49" s="2">
        <f t="shared" si="88"/>
        <v>0</v>
      </c>
      <c r="AG49" s="2">
        <f t="shared" si="89"/>
        <v>0</v>
      </c>
      <c r="AH49" s="2">
        <f t="shared" si="90"/>
        <v>0</v>
      </c>
      <c r="AI49" s="2">
        <f t="shared" si="91"/>
        <v>0</v>
      </c>
      <c r="AK49" s="2">
        <f t="shared" si="92"/>
        <v>0</v>
      </c>
      <c r="AL49" s="2">
        <f t="shared" si="93"/>
        <v>0</v>
      </c>
      <c r="AM49" s="2">
        <f t="shared" si="94"/>
        <v>0</v>
      </c>
      <c r="AN49" s="2">
        <f t="shared" si="95"/>
        <v>0</v>
      </c>
      <c r="AP49" s="2">
        <f t="shared" si="96"/>
        <v>0</v>
      </c>
      <c r="AQ49" s="2">
        <f t="shared" si="97"/>
        <v>0</v>
      </c>
      <c r="AR49" s="2">
        <f t="shared" si="98"/>
        <v>0</v>
      </c>
      <c r="AS49" s="2">
        <f t="shared" si="99"/>
        <v>0</v>
      </c>
      <c r="AU49" s="2">
        <f t="shared" si="100"/>
        <v>0</v>
      </c>
      <c r="AV49" s="2">
        <f t="shared" si="101"/>
        <v>0</v>
      </c>
      <c r="AW49" s="2">
        <f t="shared" si="102"/>
        <v>0</v>
      </c>
      <c r="AX49" s="2">
        <f t="shared" si="103"/>
        <v>0</v>
      </c>
      <c r="AZ49" s="2">
        <f t="shared" si="104"/>
        <v>0</v>
      </c>
      <c r="BA49" s="2">
        <f t="shared" si="105"/>
        <v>0</v>
      </c>
      <c r="BB49" s="2">
        <f t="shared" si="106"/>
        <v>0</v>
      </c>
      <c r="BC49" s="2">
        <f t="shared" si="107"/>
        <v>0</v>
      </c>
      <c r="BD49" s="2">
        <f t="shared" si="108"/>
        <v>0</v>
      </c>
      <c r="BE49" s="2">
        <f t="shared" si="109"/>
        <v>0</v>
      </c>
      <c r="BF49" s="2">
        <f t="shared" si="110"/>
        <v>0</v>
      </c>
      <c r="BG49" s="2">
        <f t="shared" si="111"/>
        <v>0</v>
      </c>
      <c r="BH49" s="2">
        <f t="shared" si="112"/>
        <v>0</v>
      </c>
      <c r="BI49" s="2">
        <f t="shared" si="113"/>
        <v>0</v>
      </c>
      <c r="BJ49" s="2">
        <f t="shared" si="114"/>
        <v>0</v>
      </c>
      <c r="BK49" s="2">
        <f t="shared" si="115"/>
        <v>0</v>
      </c>
      <c r="BM49" s="8">
        <f t="shared" si="49"/>
        <v>0</v>
      </c>
      <c r="BN49" s="2">
        <f t="shared" si="17"/>
        <v>0</v>
      </c>
      <c r="BO49" s="2">
        <f t="shared" si="18"/>
        <v>0</v>
      </c>
      <c r="BP49" s="2">
        <f t="shared" si="19"/>
        <v>0</v>
      </c>
      <c r="BQ49" s="2">
        <f t="shared" si="20"/>
        <v>0</v>
      </c>
      <c r="BS49" s="2">
        <f t="shared" si="116"/>
        <v>0</v>
      </c>
      <c r="BT49" s="2">
        <f t="shared" si="117"/>
        <v>0</v>
      </c>
      <c r="BU49" s="2">
        <f t="shared" si="118"/>
        <v>0</v>
      </c>
      <c r="BV49" s="2">
        <f t="shared" si="119"/>
        <v>0</v>
      </c>
      <c r="BX49" s="2">
        <f t="shared" si="54"/>
        <v>1</v>
      </c>
      <c r="BY49" s="2">
        <f t="shared" si="120"/>
        <v>0</v>
      </c>
      <c r="BZ49" s="2">
        <f t="shared" si="121"/>
        <v>0</v>
      </c>
      <c r="CA49" s="2">
        <f t="shared" si="122"/>
        <v>0</v>
      </c>
      <c r="CB49" s="2">
        <f t="shared" si="123"/>
        <v>0</v>
      </c>
      <c r="CD49" s="2">
        <f t="shared" si="59"/>
        <v>0</v>
      </c>
      <c r="CE49" s="2" t="str">
        <f t="shared" si="124"/>
        <v>N/A</v>
      </c>
      <c r="CF49" s="2" t="str">
        <f t="shared" si="125"/>
        <v>N/A</v>
      </c>
      <c r="CG49" s="2" t="str">
        <f t="shared" si="126"/>
        <v>N/A</v>
      </c>
      <c r="CH49" s="2" t="str">
        <f t="shared" si="127"/>
        <v>N/A</v>
      </c>
      <c r="CJ49" s="2">
        <f t="shared" si="21"/>
        <v>0</v>
      </c>
      <c r="CK49" s="2" t="str">
        <f t="shared" si="128"/>
        <v>N/A</v>
      </c>
      <c r="CL49" s="2" t="str">
        <f t="shared" si="129"/>
        <v>N/A</v>
      </c>
      <c r="CM49" s="2" t="str">
        <f t="shared" si="130"/>
        <v>N/A</v>
      </c>
      <c r="CN49" s="2" t="str">
        <f t="shared" si="131"/>
        <v>N/A</v>
      </c>
      <c r="CU49" s="2">
        <f t="shared" si="68"/>
        <v>1</v>
      </c>
      <c r="CV49" s="2">
        <f t="shared" si="69"/>
        <v>1</v>
      </c>
      <c r="CW49" s="2">
        <f t="shared" si="70"/>
        <v>1</v>
      </c>
      <c r="CX49" s="2">
        <f t="shared" si="71"/>
        <v>1</v>
      </c>
    </row>
    <row r="50" spans="1:102" x14ac:dyDescent="0.25">
      <c r="A50" s="2" t="s">
        <v>150</v>
      </c>
      <c r="B50" s="2">
        <v>13</v>
      </c>
      <c r="C50" s="2">
        <v>390</v>
      </c>
      <c r="D50" s="2">
        <v>4</v>
      </c>
      <c r="E50" s="2">
        <v>2</v>
      </c>
      <c r="J50" s="2">
        <v>1</v>
      </c>
      <c r="L50" s="2">
        <f t="shared" si="72"/>
        <v>0</v>
      </c>
      <c r="M50" s="2">
        <f t="shared" si="73"/>
        <v>0</v>
      </c>
      <c r="N50" s="2">
        <f t="shared" si="74"/>
        <v>0</v>
      </c>
      <c r="O50" s="2">
        <f t="shared" si="75"/>
        <v>0</v>
      </c>
      <c r="Q50" s="2">
        <f t="shared" si="76"/>
        <v>1</v>
      </c>
      <c r="R50" s="2">
        <f t="shared" si="77"/>
        <v>1</v>
      </c>
      <c r="S50" s="2">
        <f t="shared" si="78"/>
        <v>1</v>
      </c>
      <c r="T50" s="2">
        <f t="shared" si="79"/>
        <v>1</v>
      </c>
      <c r="V50" s="2">
        <f t="shared" si="80"/>
        <v>0</v>
      </c>
      <c r="W50" s="2">
        <f t="shared" si="81"/>
        <v>0</v>
      </c>
      <c r="X50" s="2">
        <f t="shared" si="82"/>
        <v>0</v>
      </c>
      <c r="Y50" s="2">
        <f t="shared" si="83"/>
        <v>0</v>
      </c>
      <c r="AA50" s="2">
        <f t="shared" si="84"/>
        <v>0</v>
      </c>
      <c r="AB50" s="2">
        <f t="shared" si="85"/>
        <v>0</v>
      </c>
      <c r="AC50" s="2">
        <f t="shared" si="86"/>
        <v>0</v>
      </c>
      <c r="AD50" s="2">
        <f t="shared" si="87"/>
        <v>0</v>
      </c>
      <c r="AF50" s="2">
        <f t="shared" si="88"/>
        <v>0</v>
      </c>
      <c r="AG50" s="2">
        <f t="shared" si="89"/>
        <v>0</v>
      </c>
      <c r="AH50" s="2">
        <f t="shared" si="90"/>
        <v>0</v>
      </c>
      <c r="AI50" s="2">
        <f t="shared" si="91"/>
        <v>0</v>
      </c>
      <c r="AK50" s="2">
        <f t="shared" si="92"/>
        <v>0</v>
      </c>
      <c r="AL50" s="2">
        <f t="shared" si="93"/>
        <v>0</v>
      </c>
      <c r="AM50" s="2">
        <f t="shared" si="94"/>
        <v>0</v>
      </c>
      <c r="AN50" s="2">
        <f t="shared" si="95"/>
        <v>0</v>
      </c>
      <c r="AP50" s="2">
        <f t="shared" si="96"/>
        <v>0</v>
      </c>
      <c r="AQ50" s="2">
        <f t="shared" si="97"/>
        <v>0</v>
      </c>
      <c r="AR50" s="2">
        <f t="shared" si="98"/>
        <v>0</v>
      </c>
      <c r="AS50" s="2">
        <f t="shared" si="99"/>
        <v>0</v>
      </c>
      <c r="AU50" s="2">
        <f t="shared" si="100"/>
        <v>0</v>
      </c>
      <c r="AV50" s="2">
        <f t="shared" si="101"/>
        <v>0</v>
      </c>
      <c r="AW50" s="2">
        <f t="shared" si="102"/>
        <v>0</v>
      </c>
      <c r="AX50" s="2">
        <f t="shared" si="103"/>
        <v>0</v>
      </c>
      <c r="AZ50" s="2">
        <f t="shared" si="104"/>
        <v>0</v>
      </c>
      <c r="BA50" s="2">
        <f t="shared" si="105"/>
        <v>0</v>
      </c>
      <c r="BB50" s="2">
        <f t="shared" si="106"/>
        <v>0</v>
      </c>
      <c r="BC50" s="2">
        <f t="shared" si="107"/>
        <v>0</v>
      </c>
      <c r="BD50" s="2">
        <f t="shared" si="108"/>
        <v>0</v>
      </c>
      <c r="BE50" s="2">
        <f t="shared" si="109"/>
        <v>0</v>
      </c>
      <c r="BF50" s="2">
        <f t="shared" si="110"/>
        <v>0</v>
      </c>
      <c r="BG50" s="2">
        <f t="shared" si="111"/>
        <v>0</v>
      </c>
      <c r="BH50" s="2">
        <f t="shared" si="112"/>
        <v>0</v>
      </c>
      <c r="BI50" s="2">
        <f t="shared" si="113"/>
        <v>0</v>
      </c>
      <c r="BJ50" s="2">
        <f t="shared" si="114"/>
        <v>0</v>
      </c>
      <c r="BK50" s="2">
        <f t="shared" si="115"/>
        <v>0</v>
      </c>
      <c r="BM50" s="8">
        <f t="shared" si="49"/>
        <v>0</v>
      </c>
      <c r="BN50" s="2">
        <f t="shared" si="17"/>
        <v>0</v>
      </c>
      <c r="BO50" s="2">
        <f t="shared" si="18"/>
        <v>0</v>
      </c>
      <c r="BP50" s="2">
        <f t="shared" si="19"/>
        <v>0</v>
      </c>
      <c r="BQ50" s="2">
        <f t="shared" si="20"/>
        <v>0</v>
      </c>
      <c r="BS50" s="2">
        <f t="shared" si="116"/>
        <v>0</v>
      </c>
      <c r="BT50" s="2">
        <f t="shared" si="117"/>
        <v>0</v>
      </c>
      <c r="BU50" s="2">
        <f t="shared" si="118"/>
        <v>0</v>
      </c>
      <c r="BV50" s="2">
        <f t="shared" si="119"/>
        <v>0</v>
      </c>
      <c r="BX50" s="2">
        <f t="shared" si="54"/>
        <v>0</v>
      </c>
      <c r="BY50" s="2" t="str">
        <f t="shared" si="120"/>
        <v>N/A</v>
      </c>
      <c r="BZ50" s="2" t="str">
        <f t="shared" si="121"/>
        <v>N/A</v>
      </c>
      <c r="CA50" s="2" t="str">
        <f t="shared" si="122"/>
        <v>N/A</v>
      </c>
      <c r="CB50" s="2" t="str">
        <f t="shared" si="123"/>
        <v>N/A</v>
      </c>
      <c r="CD50" s="2">
        <f t="shared" si="59"/>
        <v>1</v>
      </c>
      <c r="CE50" s="2">
        <f t="shared" si="124"/>
        <v>0</v>
      </c>
      <c r="CF50" s="2">
        <f t="shared" si="125"/>
        <v>0</v>
      </c>
      <c r="CG50" s="2">
        <f t="shared" si="126"/>
        <v>0</v>
      </c>
      <c r="CH50" s="2">
        <f t="shared" si="127"/>
        <v>0</v>
      </c>
      <c r="CJ50" s="2">
        <f t="shared" si="21"/>
        <v>0</v>
      </c>
      <c r="CK50" s="2" t="str">
        <f t="shared" si="128"/>
        <v>N/A</v>
      </c>
      <c r="CL50" s="2" t="str">
        <f t="shared" si="129"/>
        <v>N/A</v>
      </c>
      <c r="CM50" s="2" t="str">
        <f t="shared" si="130"/>
        <v>N/A</v>
      </c>
      <c r="CN50" s="2" t="str">
        <f t="shared" si="131"/>
        <v>N/A</v>
      </c>
      <c r="CU50" s="2">
        <f t="shared" si="68"/>
        <v>1</v>
      </c>
      <c r="CV50" s="2">
        <f t="shared" si="69"/>
        <v>1</v>
      </c>
      <c r="CW50" s="2">
        <f t="shared" si="70"/>
        <v>1</v>
      </c>
      <c r="CX50" s="2">
        <f t="shared" si="71"/>
        <v>1</v>
      </c>
    </row>
    <row r="51" spans="1:102" x14ac:dyDescent="0.25">
      <c r="A51" s="2" t="s">
        <v>150</v>
      </c>
      <c r="B51" s="2">
        <v>14</v>
      </c>
      <c r="C51" s="2">
        <v>180</v>
      </c>
      <c r="D51" s="2">
        <v>3</v>
      </c>
      <c r="E51" s="2">
        <v>16</v>
      </c>
      <c r="J51" s="2">
        <v>1</v>
      </c>
      <c r="L51" s="2">
        <f t="shared" si="72"/>
        <v>0</v>
      </c>
      <c r="M51" s="2">
        <f t="shared" si="73"/>
        <v>0</v>
      </c>
      <c r="N51" s="2">
        <f t="shared" si="74"/>
        <v>0</v>
      </c>
      <c r="O51" s="2">
        <f t="shared" si="75"/>
        <v>0</v>
      </c>
      <c r="Q51" s="2">
        <f t="shared" si="76"/>
        <v>1</v>
      </c>
      <c r="R51" s="2">
        <f t="shared" si="77"/>
        <v>1</v>
      </c>
      <c r="S51" s="2">
        <f t="shared" si="78"/>
        <v>1</v>
      </c>
      <c r="T51" s="2">
        <f t="shared" si="79"/>
        <v>1</v>
      </c>
      <c r="V51" s="2">
        <f t="shared" si="80"/>
        <v>0</v>
      </c>
      <c r="W51" s="2">
        <f t="shared" si="81"/>
        <v>0</v>
      </c>
      <c r="X51" s="2">
        <f t="shared" si="82"/>
        <v>0</v>
      </c>
      <c r="Y51" s="2">
        <f t="shared" si="83"/>
        <v>0</v>
      </c>
      <c r="AA51" s="2">
        <f t="shared" si="84"/>
        <v>0</v>
      </c>
      <c r="AB51" s="2">
        <f t="shared" si="85"/>
        <v>0</v>
      </c>
      <c r="AC51" s="2">
        <f t="shared" si="86"/>
        <v>0</v>
      </c>
      <c r="AD51" s="2">
        <f t="shared" si="87"/>
        <v>0</v>
      </c>
      <c r="AF51" s="2">
        <f t="shared" si="88"/>
        <v>0</v>
      </c>
      <c r="AG51" s="2">
        <f t="shared" si="89"/>
        <v>0</v>
      </c>
      <c r="AH51" s="2">
        <f t="shared" si="90"/>
        <v>0</v>
      </c>
      <c r="AI51" s="2">
        <f t="shared" si="91"/>
        <v>0</v>
      </c>
      <c r="AK51" s="2">
        <f t="shared" si="92"/>
        <v>0</v>
      </c>
      <c r="AL51" s="2">
        <f t="shared" si="93"/>
        <v>0</v>
      </c>
      <c r="AM51" s="2">
        <f t="shared" si="94"/>
        <v>0</v>
      </c>
      <c r="AN51" s="2">
        <f t="shared" si="95"/>
        <v>0</v>
      </c>
      <c r="AP51" s="2">
        <f t="shared" si="96"/>
        <v>0</v>
      </c>
      <c r="AQ51" s="2">
        <f t="shared" si="97"/>
        <v>0</v>
      </c>
      <c r="AR51" s="2">
        <f t="shared" si="98"/>
        <v>0</v>
      </c>
      <c r="AS51" s="2">
        <f t="shared" si="99"/>
        <v>0</v>
      </c>
      <c r="AU51" s="2">
        <f t="shared" si="100"/>
        <v>0</v>
      </c>
      <c r="AV51" s="2">
        <f t="shared" si="101"/>
        <v>0</v>
      </c>
      <c r="AW51" s="2">
        <f t="shared" si="102"/>
        <v>0</v>
      </c>
      <c r="AX51" s="2">
        <f t="shared" si="103"/>
        <v>0</v>
      </c>
      <c r="AZ51" s="2">
        <f t="shared" si="104"/>
        <v>0</v>
      </c>
      <c r="BA51" s="2">
        <f t="shared" si="105"/>
        <v>0</v>
      </c>
      <c r="BB51" s="2">
        <f t="shared" si="106"/>
        <v>0</v>
      </c>
      <c r="BC51" s="2">
        <f t="shared" si="107"/>
        <v>0</v>
      </c>
      <c r="BD51" s="2">
        <f t="shared" si="108"/>
        <v>0</v>
      </c>
      <c r="BE51" s="2">
        <f t="shared" si="109"/>
        <v>0</v>
      </c>
      <c r="BF51" s="2">
        <f t="shared" si="110"/>
        <v>0</v>
      </c>
      <c r="BG51" s="2">
        <f t="shared" si="111"/>
        <v>0</v>
      </c>
      <c r="BH51" s="2">
        <f t="shared" si="112"/>
        <v>0</v>
      </c>
      <c r="BI51" s="2">
        <f t="shared" si="113"/>
        <v>0</v>
      </c>
      <c r="BJ51" s="2">
        <f t="shared" si="114"/>
        <v>0</v>
      </c>
      <c r="BK51" s="2">
        <f t="shared" si="115"/>
        <v>0</v>
      </c>
      <c r="BM51" s="8">
        <f t="shared" si="49"/>
        <v>0</v>
      </c>
      <c r="BN51" s="2">
        <f t="shared" si="17"/>
        <v>0</v>
      </c>
      <c r="BO51" s="2">
        <f t="shared" si="18"/>
        <v>0</v>
      </c>
      <c r="BP51" s="2">
        <f t="shared" si="19"/>
        <v>0</v>
      </c>
      <c r="BQ51" s="2">
        <f t="shared" si="20"/>
        <v>0</v>
      </c>
      <c r="BS51" s="2">
        <f t="shared" si="116"/>
        <v>0</v>
      </c>
      <c r="BT51" s="2">
        <f t="shared" si="117"/>
        <v>0</v>
      </c>
      <c r="BU51" s="2">
        <f t="shared" si="118"/>
        <v>0</v>
      </c>
      <c r="BV51" s="2">
        <f t="shared" si="119"/>
        <v>0</v>
      </c>
      <c r="BX51" s="2">
        <f t="shared" si="54"/>
        <v>1</v>
      </c>
      <c r="BY51" s="2">
        <f t="shared" si="120"/>
        <v>0</v>
      </c>
      <c r="BZ51" s="2">
        <f t="shared" si="121"/>
        <v>0</v>
      </c>
      <c r="CA51" s="2">
        <f t="shared" si="122"/>
        <v>0</v>
      </c>
      <c r="CB51" s="2">
        <f t="shared" si="123"/>
        <v>0</v>
      </c>
      <c r="CD51" s="2">
        <f t="shared" si="59"/>
        <v>0</v>
      </c>
      <c r="CE51" s="2" t="str">
        <f t="shared" si="124"/>
        <v>N/A</v>
      </c>
      <c r="CF51" s="2" t="str">
        <f t="shared" si="125"/>
        <v>N/A</v>
      </c>
      <c r="CG51" s="2" t="str">
        <f t="shared" si="126"/>
        <v>N/A</v>
      </c>
      <c r="CH51" s="2" t="str">
        <f t="shared" si="127"/>
        <v>N/A</v>
      </c>
      <c r="CJ51" s="2">
        <f t="shared" si="21"/>
        <v>0</v>
      </c>
      <c r="CK51" s="2" t="str">
        <f t="shared" si="128"/>
        <v>N/A</v>
      </c>
      <c r="CL51" s="2" t="str">
        <f t="shared" si="129"/>
        <v>N/A</v>
      </c>
      <c r="CM51" s="2" t="str">
        <f t="shared" si="130"/>
        <v>N/A</v>
      </c>
      <c r="CN51" s="2" t="str">
        <f t="shared" si="131"/>
        <v>N/A</v>
      </c>
      <c r="CU51" s="2">
        <f t="shared" si="68"/>
        <v>1</v>
      </c>
      <c r="CV51" s="2">
        <f t="shared" si="69"/>
        <v>1</v>
      </c>
      <c r="CW51" s="2">
        <f t="shared" si="70"/>
        <v>1</v>
      </c>
      <c r="CX51" s="2">
        <f t="shared" si="71"/>
        <v>1</v>
      </c>
    </row>
    <row r="52" spans="1:102" x14ac:dyDescent="0.25">
      <c r="A52" s="2" t="s">
        <v>150</v>
      </c>
      <c r="B52" s="2">
        <v>15</v>
      </c>
      <c r="C52" s="2">
        <v>370</v>
      </c>
      <c r="D52" s="2">
        <v>4</v>
      </c>
      <c r="E52" s="2">
        <v>14</v>
      </c>
      <c r="J52" s="2">
        <v>1</v>
      </c>
      <c r="L52" s="2">
        <f>IF(F52=$D52,1,0)</f>
        <v>0</v>
      </c>
      <c r="M52" s="2">
        <f t="shared" si="73"/>
        <v>0</v>
      </c>
      <c r="N52" s="2">
        <f t="shared" si="74"/>
        <v>0</v>
      </c>
      <c r="O52" s="2">
        <f t="shared" si="75"/>
        <v>0</v>
      </c>
      <c r="Q52" s="2">
        <f t="shared" si="76"/>
        <v>1</v>
      </c>
      <c r="R52" s="2">
        <f t="shared" si="77"/>
        <v>1</v>
      </c>
      <c r="S52" s="2">
        <f t="shared" si="78"/>
        <v>1</v>
      </c>
      <c r="T52" s="2">
        <f t="shared" si="79"/>
        <v>1</v>
      </c>
      <c r="V52" s="2">
        <f t="shared" si="80"/>
        <v>0</v>
      </c>
      <c r="W52" s="2">
        <f t="shared" si="81"/>
        <v>0</v>
      </c>
      <c r="X52" s="2">
        <f t="shared" si="82"/>
        <v>0</v>
      </c>
      <c r="Y52" s="2">
        <f t="shared" si="83"/>
        <v>0</v>
      </c>
      <c r="AA52" s="2">
        <f t="shared" si="84"/>
        <v>0</v>
      </c>
      <c r="AB52" s="2">
        <f t="shared" si="85"/>
        <v>0</v>
      </c>
      <c r="AC52" s="2">
        <f t="shared" si="86"/>
        <v>0</v>
      </c>
      <c r="AD52" s="2">
        <f t="shared" si="87"/>
        <v>0</v>
      </c>
      <c r="AF52" s="2">
        <f t="shared" si="88"/>
        <v>0</v>
      </c>
      <c r="AG52" s="2">
        <f t="shared" si="89"/>
        <v>0</v>
      </c>
      <c r="AH52" s="2">
        <f t="shared" si="90"/>
        <v>0</v>
      </c>
      <c r="AI52" s="2">
        <f t="shared" si="91"/>
        <v>0</v>
      </c>
      <c r="AK52" s="2">
        <f t="shared" si="92"/>
        <v>0</v>
      </c>
      <c r="AL52" s="2">
        <f t="shared" si="93"/>
        <v>0</v>
      </c>
      <c r="AM52" s="2">
        <f t="shared" si="94"/>
        <v>0</v>
      </c>
      <c r="AN52" s="2">
        <f t="shared" si="95"/>
        <v>0</v>
      </c>
      <c r="AP52" s="2">
        <f t="shared" si="96"/>
        <v>0</v>
      </c>
      <c r="AQ52" s="2">
        <f t="shared" si="97"/>
        <v>0</v>
      </c>
      <c r="AR52" s="2">
        <f t="shared" si="98"/>
        <v>0</v>
      </c>
      <c r="AS52" s="2">
        <f t="shared" si="99"/>
        <v>0</v>
      </c>
      <c r="AU52" s="2">
        <f t="shared" si="100"/>
        <v>0</v>
      </c>
      <c r="AV52" s="2">
        <f t="shared" si="101"/>
        <v>0</v>
      </c>
      <c r="AW52" s="2">
        <f t="shared" si="102"/>
        <v>0</v>
      </c>
      <c r="AX52" s="2">
        <f t="shared" si="103"/>
        <v>0</v>
      </c>
      <c r="AZ52" s="2">
        <f t="shared" si="104"/>
        <v>0</v>
      </c>
      <c r="BA52" s="2">
        <f t="shared" si="105"/>
        <v>0</v>
      </c>
      <c r="BB52" s="2">
        <f t="shared" si="106"/>
        <v>0</v>
      </c>
      <c r="BC52" s="2">
        <f t="shared" si="107"/>
        <v>0</v>
      </c>
      <c r="BD52" s="2">
        <f t="shared" si="108"/>
        <v>0</v>
      </c>
      <c r="BE52" s="2">
        <f t="shared" si="109"/>
        <v>0</v>
      </c>
      <c r="BF52" s="2">
        <f t="shared" si="110"/>
        <v>0</v>
      </c>
      <c r="BG52" s="2">
        <f t="shared" si="111"/>
        <v>0</v>
      </c>
      <c r="BH52" s="2">
        <f t="shared" si="112"/>
        <v>0</v>
      </c>
      <c r="BI52" s="2">
        <f t="shared" si="113"/>
        <v>0</v>
      </c>
      <c r="BJ52" s="2">
        <f t="shared" si="114"/>
        <v>0</v>
      </c>
      <c r="BK52" s="2">
        <f t="shared" si="115"/>
        <v>0</v>
      </c>
      <c r="BM52" s="8">
        <f t="shared" si="49"/>
        <v>0</v>
      </c>
      <c r="BN52" s="2">
        <f t="shared" si="17"/>
        <v>0</v>
      </c>
      <c r="BO52" s="2">
        <f t="shared" si="18"/>
        <v>0</v>
      </c>
      <c r="BP52" s="2">
        <f t="shared" si="19"/>
        <v>0</v>
      </c>
      <c r="BQ52" s="2">
        <f t="shared" si="20"/>
        <v>0</v>
      </c>
      <c r="BS52" s="2">
        <f t="shared" si="116"/>
        <v>0</v>
      </c>
      <c r="BT52" s="2">
        <f t="shared" si="117"/>
        <v>0</v>
      </c>
      <c r="BU52" s="2">
        <f t="shared" si="118"/>
        <v>0</v>
      </c>
      <c r="BV52" s="2">
        <f t="shared" si="119"/>
        <v>0</v>
      </c>
      <c r="BX52" s="2">
        <f t="shared" si="54"/>
        <v>0</v>
      </c>
      <c r="BY52" s="2" t="str">
        <f t="shared" si="120"/>
        <v>N/A</v>
      </c>
      <c r="BZ52" s="2" t="str">
        <f t="shared" si="121"/>
        <v>N/A</v>
      </c>
      <c r="CA52" s="2" t="str">
        <f t="shared" si="122"/>
        <v>N/A</v>
      </c>
      <c r="CB52" s="2" t="str">
        <f t="shared" si="123"/>
        <v>N/A</v>
      </c>
      <c r="CD52" s="2">
        <f t="shared" si="59"/>
        <v>1</v>
      </c>
      <c r="CE52" s="2">
        <f t="shared" si="124"/>
        <v>0</v>
      </c>
      <c r="CF52" s="2">
        <f t="shared" si="125"/>
        <v>0</v>
      </c>
      <c r="CG52" s="2">
        <f t="shared" si="126"/>
        <v>0</v>
      </c>
      <c r="CH52" s="2">
        <f t="shared" si="127"/>
        <v>0</v>
      </c>
      <c r="CJ52" s="2">
        <f t="shared" si="21"/>
        <v>0</v>
      </c>
      <c r="CK52" s="2" t="str">
        <f t="shared" si="128"/>
        <v>N/A</v>
      </c>
      <c r="CL52" s="2" t="str">
        <f t="shared" si="129"/>
        <v>N/A</v>
      </c>
      <c r="CM52" s="2" t="str">
        <f t="shared" si="130"/>
        <v>N/A</v>
      </c>
      <c r="CN52" s="2" t="str">
        <f t="shared" si="131"/>
        <v>N/A</v>
      </c>
      <c r="CU52" s="2">
        <f t="shared" si="68"/>
        <v>1</v>
      </c>
      <c r="CV52" s="2">
        <f t="shared" si="69"/>
        <v>1</v>
      </c>
      <c r="CW52" s="2">
        <f t="shared" si="70"/>
        <v>1</v>
      </c>
      <c r="CX52" s="2">
        <f t="shared" si="71"/>
        <v>1</v>
      </c>
    </row>
    <row r="53" spans="1:102" x14ac:dyDescent="0.25">
      <c r="A53" s="2" t="s">
        <v>150</v>
      </c>
      <c r="B53" s="2">
        <v>16</v>
      </c>
      <c r="C53" s="2">
        <v>361</v>
      </c>
      <c r="D53" s="2">
        <v>4</v>
      </c>
      <c r="E53" s="2">
        <v>4</v>
      </c>
      <c r="J53" s="2">
        <v>1</v>
      </c>
      <c r="L53" s="2">
        <f>IF(F53=$D53,1,0)</f>
        <v>0</v>
      </c>
      <c r="M53" s="2">
        <f t="shared" si="73"/>
        <v>0</v>
      </c>
      <c r="N53" s="2">
        <f t="shared" si="74"/>
        <v>0</v>
      </c>
      <c r="O53" s="2">
        <f t="shared" si="75"/>
        <v>0</v>
      </c>
      <c r="Q53" s="2">
        <f t="shared" si="76"/>
        <v>1</v>
      </c>
      <c r="R53" s="2">
        <f t="shared" si="77"/>
        <v>1</v>
      </c>
      <c r="S53" s="2">
        <f t="shared" si="78"/>
        <v>1</v>
      </c>
      <c r="T53" s="2">
        <f t="shared" si="79"/>
        <v>1</v>
      </c>
      <c r="V53" s="2">
        <f t="shared" si="80"/>
        <v>0</v>
      </c>
      <c r="W53" s="2">
        <f t="shared" si="81"/>
        <v>0</v>
      </c>
      <c r="X53" s="2">
        <f t="shared" si="82"/>
        <v>0</v>
      </c>
      <c r="Y53" s="2">
        <f t="shared" si="83"/>
        <v>0</v>
      </c>
      <c r="AA53" s="2">
        <f t="shared" si="84"/>
        <v>0</v>
      </c>
      <c r="AB53" s="2">
        <f t="shared" si="85"/>
        <v>0</v>
      </c>
      <c r="AC53" s="2">
        <f t="shared" si="86"/>
        <v>0</v>
      </c>
      <c r="AD53" s="2">
        <f t="shared" si="87"/>
        <v>0</v>
      </c>
      <c r="AF53" s="2">
        <f t="shared" si="88"/>
        <v>0</v>
      </c>
      <c r="AG53" s="2">
        <f t="shared" si="89"/>
        <v>0</v>
      </c>
      <c r="AH53" s="2">
        <f t="shared" si="90"/>
        <v>0</v>
      </c>
      <c r="AI53" s="2">
        <f t="shared" si="91"/>
        <v>0</v>
      </c>
      <c r="AK53" s="2">
        <f t="shared" si="92"/>
        <v>0</v>
      </c>
      <c r="AL53" s="2">
        <f t="shared" si="93"/>
        <v>0</v>
      </c>
      <c r="AM53" s="2">
        <f t="shared" si="94"/>
        <v>0</v>
      </c>
      <c r="AN53" s="2">
        <f t="shared" si="95"/>
        <v>0</v>
      </c>
      <c r="AP53" s="2">
        <f t="shared" si="96"/>
        <v>0</v>
      </c>
      <c r="AQ53" s="2">
        <f t="shared" si="97"/>
        <v>0</v>
      </c>
      <c r="AR53" s="2">
        <f t="shared" si="98"/>
        <v>0</v>
      </c>
      <c r="AS53" s="2">
        <f t="shared" si="99"/>
        <v>0</v>
      </c>
      <c r="AU53" s="2">
        <f t="shared" si="100"/>
        <v>0</v>
      </c>
      <c r="AV53" s="2">
        <f t="shared" si="101"/>
        <v>0</v>
      </c>
      <c r="AW53" s="2">
        <f t="shared" si="102"/>
        <v>0</v>
      </c>
      <c r="AX53" s="2">
        <f t="shared" si="103"/>
        <v>0</v>
      </c>
      <c r="AZ53" s="2">
        <f t="shared" si="104"/>
        <v>0</v>
      </c>
      <c r="BA53" s="2">
        <f t="shared" si="105"/>
        <v>0</v>
      </c>
      <c r="BB53" s="2">
        <f t="shared" si="106"/>
        <v>0</v>
      </c>
      <c r="BC53" s="2">
        <f t="shared" si="107"/>
        <v>0</v>
      </c>
      <c r="BD53" s="2">
        <f t="shared" si="108"/>
        <v>0</v>
      </c>
      <c r="BE53" s="2">
        <f t="shared" si="109"/>
        <v>0</v>
      </c>
      <c r="BF53" s="2">
        <f t="shared" si="110"/>
        <v>0</v>
      </c>
      <c r="BG53" s="2">
        <f t="shared" si="111"/>
        <v>0</v>
      </c>
      <c r="BH53" s="2">
        <f t="shared" si="112"/>
        <v>0</v>
      </c>
      <c r="BI53" s="2">
        <f t="shared" si="113"/>
        <v>0</v>
      </c>
      <c r="BJ53" s="2">
        <f t="shared" si="114"/>
        <v>0</v>
      </c>
      <c r="BK53" s="2">
        <f t="shared" si="115"/>
        <v>0</v>
      </c>
      <c r="BM53" s="8">
        <f t="shared" si="49"/>
        <v>0</v>
      </c>
      <c r="BN53" s="2">
        <f t="shared" si="17"/>
        <v>0</v>
      </c>
      <c r="BO53" s="2">
        <f t="shared" si="18"/>
        <v>0</v>
      </c>
      <c r="BP53" s="2">
        <f t="shared" si="19"/>
        <v>0</v>
      </c>
      <c r="BQ53" s="2">
        <f t="shared" si="20"/>
        <v>0</v>
      </c>
      <c r="BS53" s="2">
        <f t="shared" si="116"/>
        <v>0</v>
      </c>
      <c r="BT53" s="2">
        <f t="shared" si="117"/>
        <v>0</v>
      </c>
      <c r="BU53" s="2">
        <f t="shared" si="118"/>
        <v>0</v>
      </c>
      <c r="BV53" s="2">
        <f t="shared" si="119"/>
        <v>0</v>
      </c>
      <c r="BX53" s="2">
        <f t="shared" si="54"/>
        <v>0</v>
      </c>
      <c r="BY53" s="2" t="str">
        <f t="shared" si="120"/>
        <v>N/A</v>
      </c>
      <c r="BZ53" s="2" t="str">
        <f t="shared" si="121"/>
        <v>N/A</v>
      </c>
      <c r="CA53" s="2" t="str">
        <f t="shared" si="122"/>
        <v>N/A</v>
      </c>
      <c r="CB53" s="2" t="str">
        <f t="shared" si="123"/>
        <v>N/A</v>
      </c>
      <c r="CD53" s="2">
        <f t="shared" si="59"/>
        <v>1</v>
      </c>
      <c r="CE53" s="2">
        <f t="shared" si="124"/>
        <v>0</v>
      </c>
      <c r="CF53" s="2">
        <f t="shared" si="125"/>
        <v>0</v>
      </c>
      <c r="CG53" s="2">
        <f t="shared" si="126"/>
        <v>0</v>
      </c>
      <c r="CH53" s="2">
        <f t="shared" si="127"/>
        <v>0</v>
      </c>
      <c r="CJ53" s="2">
        <f t="shared" si="21"/>
        <v>0</v>
      </c>
      <c r="CK53" s="2" t="str">
        <f t="shared" si="128"/>
        <v>N/A</v>
      </c>
      <c r="CL53" s="2" t="str">
        <f t="shared" si="129"/>
        <v>N/A</v>
      </c>
      <c r="CM53" s="2" t="str">
        <f t="shared" si="130"/>
        <v>N/A</v>
      </c>
      <c r="CN53" s="2" t="str">
        <f t="shared" si="131"/>
        <v>N/A</v>
      </c>
      <c r="CU53" s="2">
        <f t="shared" si="68"/>
        <v>1</v>
      </c>
      <c r="CV53" s="2">
        <f t="shared" si="69"/>
        <v>1</v>
      </c>
      <c r="CW53" s="2">
        <f t="shared" si="70"/>
        <v>1</v>
      </c>
      <c r="CX53" s="2">
        <f t="shared" si="71"/>
        <v>1</v>
      </c>
    </row>
    <row r="54" spans="1:102" x14ac:dyDescent="0.25">
      <c r="A54" s="2" t="s">
        <v>150</v>
      </c>
      <c r="B54" s="2">
        <v>17</v>
      </c>
      <c r="C54" s="2">
        <v>386</v>
      </c>
      <c r="D54" s="2">
        <v>4</v>
      </c>
      <c r="E54" s="2">
        <v>6</v>
      </c>
      <c r="J54" s="2">
        <v>1</v>
      </c>
      <c r="L54" s="2">
        <f>IF(F54=$D54,1,0)</f>
        <v>0</v>
      </c>
      <c r="M54" s="2">
        <f t="shared" si="73"/>
        <v>0</v>
      </c>
      <c r="N54" s="2">
        <f t="shared" si="74"/>
        <v>0</v>
      </c>
      <c r="O54" s="2">
        <f t="shared" si="75"/>
        <v>0</v>
      </c>
      <c r="Q54" s="2">
        <f t="shared" si="76"/>
        <v>1</v>
      </c>
      <c r="R54" s="2">
        <f t="shared" si="77"/>
        <v>1</v>
      </c>
      <c r="S54" s="2">
        <f t="shared" si="78"/>
        <v>1</v>
      </c>
      <c r="T54" s="2">
        <f t="shared" si="79"/>
        <v>1</v>
      </c>
      <c r="V54" s="2">
        <f t="shared" si="80"/>
        <v>0</v>
      </c>
      <c r="W54" s="2">
        <f t="shared" si="81"/>
        <v>0</v>
      </c>
      <c r="X54" s="2">
        <f t="shared" si="82"/>
        <v>0</v>
      </c>
      <c r="Y54" s="2">
        <f t="shared" si="83"/>
        <v>0</v>
      </c>
      <c r="AA54" s="2">
        <f t="shared" si="84"/>
        <v>0</v>
      </c>
      <c r="AB54" s="2">
        <f t="shared" si="85"/>
        <v>0</v>
      </c>
      <c r="AC54" s="2">
        <f t="shared" si="86"/>
        <v>0</v>
      </c>
      <c r="AD54" s="2">
        <f t="shared" si="87"/>
        <v>0</v>
      </c>
      <c r="AF54" s="2">
        <f t="shared" si="88"/>
        <v>0</v>
      </c>
      <c r="AG54" s="2">
        <f t="shared" si="89"/>
        <v>0</v>
      </c>
      <c r="AH54" s="2">
        <f t="shared" si="90"/>
        <v>0</v>
      </c>
      <c r="AI54" s="2">
        <f t="shared" si="91"/>
        <v>0</v>
      </c>
      <c r="AK54" s="2">
        <f t="shared" si="92"/>
        <v>0</v>
      </c>
      <c r="AL54" s="2">
        <f t="shared" si="93"/>
        <v>0</v>
      </c>
      <c r="AM54" s="2">
        <f t="shared" si="94"/>
        <v>0</v>
      </c>
      <c r="AN54" s="2">
        <f t="shared" si="95"/>
        <v>0</v>
      </c>
      <c r="AP54" s="2">
        <f t="shared" si="96"/>
        <v>0</v>
      </c>
      <c r="AQ54" s="2">
        <f t="shared" si="97"/>
        <v>0</v>
      </c>
      <c r="AR54" s="2">
        <f t="shared" si="98"/>
        <v>0</v>
      </c>
      <c r="AS54" s="2">
        <f t="shared" si="99"/>
        <v>0</v>
      </c>
      <c r="AU54" s="2">
        <f t="shared" si="100"/>
        <v>0</v>
      </c>
      <c r="AV54" s="2">
        <f t="shared" si="101"/>
        <v>0</v>
      </c>
      <c r="AW54" s="2">
        <f t="shared" si="102"/>
        <v>0</v>
      </c>
      <c r="AX54" s="2">
        <f t="shared" si="103"/>
        <v>0</v>
      </c>
      <c r="AZ54" s="2">
        <f t="shared" si="104"/>
        <v>0</v>
      </c>
      <c r="BA54" s="2">
        <f t="shared" si="105"/>
        <v>0</v>
      </c>
      <c r="BB54" s="2">
        <f t="shared" si="106"/>
        <v>0</v>
      </c>
      <c r="BC54" s="2">
        <f t="shared" si="107"/>
        <v>0</v>
      </c>
      <c r="BD54" s="2">
        <f t="shared" si="108"/>
        <v>0</v>
      </c>
      <c r="BE54" s="2">
        <f t="shared" si="109"/>
        <v>0</v>
      </c>
      <c r="BF54" s="2">
        <f t="shared" si="110"/>
        <v>0</v>
      </c>
      <c r="BG54" s="2">
        <f t="shared" si="111"/>
        <v>0</v>
      </c>
      <c r="BH54" s="2">
        <f t="shared" si="112"/>
        <v>0</v>
      </c>
      <c r="BI54" s="2">
        <f t="shared" si="113"/>
        <v>0</v>
      </c>
      <c r="BJ54" s="2">
        <f t="shared" si="114"/>
        <v>0</v>
      </c>
      <c r="BK54" s="2">
        <f t="shared" si="115"/>
        <v>0</v>
      </c>
      <c r="BM54" s="8">
        <f t="shared" si="49"/>
        <v>0</v>
      </c>
      <c r="BN54" s="2">
        <f t="shared" si="17"/>
        <v>0</v>
      </c>
      <c r="BO54" s="2">
        <f t="shared" si="18"/>
        <v>0</v>
      </c>
      <c r="BP54" s="2">
        <f t="shared" si="19"/>
        <v>0</v>
      </c>
      <c r="BQ54" s="2">
        <f t="shared" si="20"/>
        <v>0</v>
      </c>
      <c r="BS54" s="2">
        <f t="shared" si="116"/>
        <v>0</v>
      </c>
      <c r="BT54" s="2">
        <f t="shared" si="117"/>
        <v>0</v>
      </c>
      <c r="BU54" s="2">
        <f t="shared" si="118"/>
        <v>0</v>
      </c>
      <c r="BV54" s="2">
        <f t="shared" si="119"/>
        <v>0</v>
      </c>
      <c r="BX54" s="2">
        <f t="shared" si="54"/>
        <v>0</v>
      </c>
      <c r="BY54" s="2" t="str">
        <f t="shared" si="120"/>
        <v>N/A</v>
      </c>
      <c r="BZ54" s="2" t="str">
        <f t="shared" si="121"/>
        <v>N/A</v>
      </c>
      <c r="CA54" s="2" t="str">
        <f t="shared" si="122"/>
        <v>N/A</v>
      </c>
      <c r="CB54" s="2" t="str">
        <f t="shared" si="123"/>
        <v>N/A</v>
      </c>
      <c r="CD54" s="2">
        <f t="shared" si="59"/>
        <v>1</v>
      </c>
      <c r="CE54" s="2">
        <f t="shared" si="124"/>
        <v>0</v>
      </c>
      <c r="CF54" s="2">
        <f t="shared" si="125"/>
        <v>0</v>
      </c>
      <c r="CG54" s="2">
        <f t="shared" si="126"/>
        <v>0</v>
      </c>
      <c r="CH54" s="2">
        <f t="shared" si="127"/>
        <v>0</v>
      </c>
      <c r="CJ54" s="2">
        <f t="shared" si="21"/>
        <v>0</v>
      </c>
      <c r="CK54" s="2" t="str">
        <f t="shared" si="128"/>
        <v>N/A</v>
      </c>
      <c r="CL54" s="2" t="str">
        <f t="shared" si="129"/>
        <v>N/A</v>
      </c>
      <c r="CM54" s="2" t="str">
        <f t="shared" si="130"/>
        <v>N/A</v>
      </c>
      <c r="CN54" s="2" t="str">
        <f t="shared" si="131"/>
        <v>N/A</v>
      </c>
      <c r="CU54" s="2">
        <f t="shared" si="68"/>
        <v>1</v>
      </c>
      <c r="CV54" s="2">
        <f t="shared" si="69"/>
        <v>1</v>
      </c>
      <c r="CW54" s="2">
        <f t="shared" si="70"/>
        <v>1</v>
      </c>
      <c r="CX54" s="2">
        <f t="shared" si="71"/>
        <v>1</v>
      </c>
    </row>
    <row r="55" spans="1:102" x14ac:dyDescent="0.25">
      <c r="A55" s="2" t="s">
        <v>150</v>
      </c>
      <c r="B55" s="2">
        <v>18</v>
      </c>
      <c r="C55" s="2">
        <v>485</v>
      </c>
      <c r="D55" s="2">
        <v>5</v>
      </c>
      <c r="E55" s="2">
        <v>18</v>
      </c>
      <c r="J55" s="2">
        <v>1</v>
      </c>
      <c r="L55" s="2">
        <f>IF(F55=$D55,1,0)</f>
        <v>0</v>
      </c>
      <c r="M55" s="2">
        <f t="shared" si="73"/>
        <v>0</v>
      </c>
      <c r="N55" s="2">
        <f t="shared" si="74"/>
        <v>0</v>
      </c>
      <c r="O55" s="2">
        <f t="shared" si="75"/>
        <v>0</v>
      </c>
      <c r="Q55" s="2">
        <f t="shared" si="76"/>
        <v>1</v>
      </c>
      <c r="R55" s="2">
        <f t="shared" si="77"/>
        <v>1</v>
      </c>
      <c r="S55" s="2">
        <f t="shared" si="78"/>
        <v>1</v>
      </c>
      <c r="T55" s="2">
        <f t="shared" si="79"/>
        <v>1</v>
      </c>
      <c r="V55" s="2">
        <f t="shared" si="80"/>
        <v>0</v>
      </c>
      <c r="W55" s="2">
        <f t="shared" si="81"/>
        <v>0</v>
      </c>
      <c r="X55" s="2">
        <f t="shared" si="82"/>
        <v>0</v>
      </c>
      <c r="Y55" s="2">
        <f t="shared" si="83"/>
        <v>0</v>
      </c>
      <c r="AA55" s="2">
        <f t="shared" si="84"/>
        <v>0</v>
      </c>
      <c r="AB55" s="2">
        <f t="shared" si="85"/>
        <v>0</v>
      </c>
      <c r="AC55" s="2">
        <f t="shared" si="86"/>
        <v>0</v>
      </c>
      <c r="AD55" s="2">
        <f t="shared" si="87"/>
        <v>0</v>
      </c>
      <c r="AF55" s="2">
        <f t="shared" si="88"/>
        <v>0</v>
      </c>
      <c r="AG55" s="2">
        <f t="shared" si="89"/>
        <v>0</v>
      </c>
      <c r="AH55" s="2">
        <f t="shared" si="90"/>
        <v>0</v>
      </c>
      <c r="AI55" s="2">
        <f t="shared" si="91"/>
        <v>0</v>
      </c>
      <c r="AK55" s="2">
        <f t="shared" si="92"/>
        <v>0</v>
      </c>
      <c r="AL55" s="2">
        <f t="shared" si="93"/>
        <v>0</v>
      </c>
      <c r="AM55" s="2">
        <f t="shared" si="94"/>
        <v>0</v>
      </c>
      <c r="AN55" s="2">
        <f t="shared" si="95"/>
        <v>0</v>
      </c>
      <c r="AP55" s="2">
        <f t="shared" si="96"/>
        <v>0</v>
      </c>
      <c r="AQ55" s="2">
        <f t="shared" si="97"/>
        <v>0</v>
      </c>
      <c r="AR55" s="2">
        <f t="shared" si="98"/>
        <v>0</v>
      </c>
      <c r="AS55" s="2">
        <f t="shared" si="99"/>
        <v>0</v>
      </c>
      <c r="AU55" s="2">
        <f t="shared" si="100"/>
        <v>0</v>
      </c>
      <c r="AV55" s="2">
        <f t="shared" si="101"/>
        <v>0</v>
      </c>
      <c r="AW55" s="2">
        <f t="shared" si="102"/>
        <v>0</v>
      </c>
      <c r="AX55" s="2">
        <f t="shared" si="103"/>
        <v>0</v>
      </c>
      <c r="AZ55" s="2">
        <f t="shared" si="104"/>
        <v>0</v>
      </c>
      <c r="BA55" s="2">
        <f t="shared" si="105"/>
        <v>0</v>
      </c>
      <c r="BB55" s="2">
        <f t="shared" si="106"/>
        <v>0</v>
      </c>
      <c r="BC55" s="2">
        <f t="shared" si="107"/>
        <v>0</v>
      </c>
      <c r="BD55" s="2">
        <f t="shared" si="108"/>
        <v>0</v>
      </c>
      <c r="BE55" s="2">
        <f t="shared" si="109"/>
        <v>0</v>
      </c>
      <c r="BF55" s="2">
        <f t="shared" si="110"/>
        <v>0</v>
      </c>
      <c r="BG55" s="2">
        <f t="shared" si="111"/>
        <v>0</v>
      </c>
      <c r="BH55" s="2">
        <f t="shared" si="112"/>
        <v>0</v>
      </c>
      <c r="BI55" s="2">
        <f t="shared" si="113"/>
        <v>0</v>
      </c>
      <c r="BJ55" s="2">
        <f t="shared" si="114"/>
        <v>0</v>
      </c>
      <c r="BK55" s="2">
        <f t="shared" si="115"/>
        <v>0</v>
      </c>
      <c r="BM55" s="8">
        <f t="shared" si="49"/>
        <v>0</v>
      </c>
      <c r="BN55" s="2">
        <f t="shared" si="17"/>
        <v>0</v>
      </c>
      <c r="BO55" s="2">
        <f t="shared" si="18"/>
        <v>0</v>
      </c>
      <c r="BP55" s="2">
        <f t="shared" si="19"/>
        <v>0</v>
      </c>
      <c r="BQ55" s="2">
        <f t="shared" si="20"/>
        <v>0</v>
      </c>
      <c r="BS55" s="2">
        <f t="shared" si="116"/>
        <v>0</v>
      </c>
      <c r="BT55" s="2">
        <f t="shared" si="117"/>
        <v>0</v>
      </c>
      <c r="BU55" s="2">
        <f t="shared" si="118"/>
        <v>0</v>
      </c>
      <c r="BV55" s="2">
        <f t="shared" si="119"/>
        <v>0</v>
      </c>
      <c r="BX55" s="2">
        <f t="shared" si="54"/>
        <v>0</v>
      </c>
      <c r="BY55" s="2" t="str">
        <f t="shared" si="120"/>
        <v>N/A</v>
      </c>
      <c r="BZ55" s="2" t="str">
        <f t="shared" si="121"/>
        <v>N/A</v>
      </c>
      <c r="CA55" s="2" t="str">
        <f t="shared" si="122"/>
        <v>N/A</v>
      </c>
      <c r="CB55" s="2" t="str">
        <f t="shared" si="123"/>
        <v>N/A</v>
      </c>
      <c r="CD55" s="2">
        <f t="shared" si="59"/>
        <v>0</v>
      </c>
      <c r="CE55" s="2" t="str">
        <f t="shared" si="124"/>
        <v>N/A</v>
      </c>
      <c r="CF55" s="2" t="str">
        <f t="shared" si="125"/>
        <v>N/A</v>
      </c>
      <c r="CG55" s="2" t="str">
        <f t="shared" si="126"/>
        <v>N/A</v>
      </c>
      <c r="CH55" s="2" t="str">
        <f t="shared" si="127"/>
        <v>N/A</v>
      </c>
      <c r="CJ55" s="2">
        <f t="shared" si="21"/>
        <v>1</v>
      </c>
      <c r="CK55" s="2">
        <f t="shared" si="128"/>
        <v>0</v>
      </c>
      <c r="CL55" s="2">
        <f t="shared" si="129"/>
        <v>0</v>
      </c>
      <c r="CM55" s="2">
        <f t="shared" si="130"/>
        <v>0</v>
      </c>
      <c r="CN55" s="2">
        <f t="shared" si="131"/>
        <v>0</v>
      </c>
      <c r="CU55" s="2">
        <f t="shared" si="68"/>
        <v>1</v>
      </c>
      <c r="CV55" s="2">
        <f t="shared" si="69"/>
        <v>1</v>
      </c>
      <c r="CW55" s="2">
        <f t="shared" si="70"/>
        <v>1</v>
      </c>
      <c r="CX55" s="2">
        <f t="shared" si="71"/>
        <v>1</v>
      </c>
    </row>
    <row r="56" spans="1:102" x14ac:dyDescent="0.25">
      <c r="A56" s="2" t="s">
        <v>126</v>
      </c>
      <c r="B56" s="2">
        <v>1</v>
      </c>
      <c r="C56" s="2">
        <v>338</v>
      </c>
      <c r="D56" s="2">
        <v>4</v>
      </c>
      <c r="E56" s="2">
        <v>13</v>
      </c>
      <c r="J56" s="2">
        <v>1</v>
      </c>
      <c r="L56" s="2">
        <f t="shared" ref="L56:L65" si="132">IF(F56=$D56,1,0)</f>
        <v>0</v>
      </c>
      <c r="M56" s="2">
        <f t="shared" ref="M56:M65" si="133">IF(G56=$D56,1,0)</f>
        <v>0</v>
      </c>
      <c r="N56" s="2">
        <f t="shared" ref="N56:N65" si="134">IF(H56=$D56,1,0)</f>
        <v>0</v>
      </c>
      <c r="O56" s="2">
        <f t="shared" ref="O56:O65" si="135">IF(I56=$D56,1,0)</f>
        <v>0</v>
      </c>
      <c r="Q56" s="2">
        <f t="shared" si="22"/>
        <v>1</v>
      </c>
      <c r="R56" s="2">
        <f t="shared" si="23"/>
        <v>1</v>
      </c>
      <c r="S56" s="2">
        <f t="shared" si="24"/>
        <v>1</v>
      </c>
      <c r="T56" s="2">
        <f t="shared" si="25"/>
        <v>1</v>
      </c>
      <c r="V56" s="2">
        <f t="shared" si="26"/>
        <v>0</v>
      </c>
      <c r="W56" s="2">
        <f t="shared" si="27"/>
        <v>0</v>
      </c>
      <c r="X56" s="2">
        <f t="shared" si="28"/>
        <v>0</v>
      </c>
      <c r="Y56" s="2">
        <f t="shared" si="29"/>
        <v>0</v>
      </c>
      <c r="AA56" s="2">
        <f t="shared" si="30"/>
        <v>0</v>
      </c>
      <c r="AB56" s="2">
        <f t="shared" si="31"/>
        <v>0</v>
      </c>
      <c r="AC56" s="2">
        <f t="shared" si="32"/>
        <v>0</v>
      </c>
      <c r="AD56" s="2">
        <f t="shared" si="33"/>
        <v>0</v>
      </c>
      <c r="AF56" s="2">
        <f t="shared" si="34"/>
        <v>0</v>
      </c>
      <c r="AG56" s="2">
        <f t="shared" si="35"/>
        <v>0</v>
      </c>
      <c r="AH56" s="2">
        <f t="shared" si="36"/>
        <v>0</v>
      </c>
      <c r="AI56" s="2">
        <f t="shared" si="37"/>
        <v>0</v>
      </c>
      <c r="AK56" s="2">
        <f t="shared" si="38"/>
        <v>0</v>
      </c>
      <c r="AL56" s="2">
        <f t="shared" si="39"/>
        <v>0</v>
      </c>
      <c r="AM56" s="2">
        <f t="shared" si="40"/>
        <v>0</v>
      </c>
      <c r="AN56" s="2">
        <f t="shared" si="41"/>
        <v>0</v>
      </c>
      <c r="AP56" s="2">
        <f t="shared" si="42"/>
        <v>0</v>
      </c>
      <c r="AQ56" s="2">
        <f t="shared" si="43"/>
        <v>0</v>
      </c>
      <c r="AR56" s="2">
        <f t="shared" si="44"/>
        <v>0</v>
      </c>
      <c r="AS56" s="2">
        <f t="shared" si="45"/>
        <v>0</v>
      </c>
      <c r="AU56" s="2">
        <f t="shared" si="46"/>
        <v>0</v>
      </c>
      <c r="AV56" s="2">
        <f t="shared" si="4"/>
        <v>0</v>
      </c>
      <c r="AW56" s="2">
        <f t="shared" si="47"/>
        <v>0</v>
      </c>
      <c r="AX56" s="2">
        <f t="shared" si="48"/>
        <v>0</v>
      </c>
      <c r="AZ56" s="2">
        <f t="shared" ref="AZ56:AZ65" si="136">IF(F56&lt;G56,1,0)</f>
        <v>0</v>
      </c>
      <c r="BA56" s="2">
        <f t="shared" ref="BA56:BA65" si="137">IF(F56&lt;H56,1,0)</f>
        <v>0</v>
      </c>
      <c r="BB56" s="2">
        <f t="shared" ref="BB56:BB65" si="138">IF(F56&lt;I56,1,0)</f>
        <v>0</v>
      </c>
      <c r="BC56" s="2">
        <f t="shared" ref="BC56:BC65" si="139">IF(G56&lt;F56,1,0)</f>
        <v>0</v>
      </c>
      <c r="BD56" s="2">
        <f t="shared" ref="BD56:BD65" si="140">IF(G56&lt;H56,1,0)</f>
        <v>0</v>
      </c>
      <c r="BE56" s="2">
        <f t="shared" ref="BE56:BE65" si="141">IF(G56&lt;I56,1,0)</f>
        <v>0</v>
      </c>
      <c r="BF56" s="2">
        <f t="shared" ref="BF56:BF65" si="142">IF(H56&lt;F56,1,0)</f>
        <v>0</v>
      </c>
      <c r="BG56" s="2">
        <f t="shared" ref="BG56:BG65" si="143">IF(H56&lt;G56,1,0)</f>
        <v>0</v>
      </c>
      <c r="BH56" s="2">
        <f t="shared" ref="BH56:BH65" si="144">IF(H56&lt;I56,1,0)</f>
        <v>0</v>
      </c>
      <c r="BI56" s="2">
        <f t="shared" ref="BI56:BI65" si="145">IF(I56&lt;F56,1,0)</f>
        <v>0</v>
      </c>
      <c r="BJ56" s="2">
        <f t="shared" ref="BJ56:BJ65" si="146">IF(I56&lt;G56,1,0)</f>
        <v>0</v>
      </c>
      <c r="BK56" s="2">
        <f t="shared" ref="BK56:BK65" si="147">IF(I56&lt;H56,1,0)</f>
        <v>0</v>
      </c>
      <c r="BM56" s="8">
        <f t="shared" si="49"/>
        <v>0</v>
      </c>
      <c r="BN56" s="2">
        <f t="shared" si="17"/>
        <v>0</v>
      </c>
      <c r="BO56" s="2">
        <f t="shared" si="18"/>
        <v>0</v>
      </c>
      <c r="BP56" s="2">
        <f t="shared" si="19"/>
        <v>0</v>
      </c>
      <c r="BQ56" s="2">
        <f t="shared" si="20"/>
        <v>0</v>
      </c>
      <c r="BS56" s="2">
        <f t="shared" ref="BS56:BS73" si="148">IF(F56&gt;=($D56*2),1,0)</f>
        <v>0</v>
      </c>
      <c r="BT56" s="2">
        <f t="shared" si="51"/>
        <v>0</v>
      </c>
      <c r="BU56" s="2">
        <f t="shared" si="52"/>
        <v>0</v>
      </c>
      <c r="BV56" s="2">
        <f t="shared" si="53"/>
        <v>0</v>
      </c>
      <c r="BX56" s="2">
        <f t="shared" si="54"/>
        <v>0</v>
      </c>
      <c r="BY56" s="2" t="str">
        <f t="shared" ref="BY56:BY73" si="149">IF($D56=3,F56,"N/A")</f>
        <v>N/A</v>
      </c>
      <c r="BZ56" s="2" t="str">
        <f t="shared" si="56"/>
        <v>N/A</v>
      </c>
      <c r="CA56" s="2" t="str">
        <f t="shared" si="57"/>
        <v>N/A</v>
      </c>
      <c r="CB56" s="2" t="str">
        <f t="shared" si="58"/>
        <v>N/A</v>
      </c>
      <c r="CD56" s="2">
        <f t="shared" si="59"/>
        <v>1</v>
      </c>
      <c r="CE56" s="2">
        <f t="shared" ref="CE56:CE73" si="150">IF($D56=4,F56,"N/A")</f>
        <v>0</v>
      </c>
      <c r="CF56" s="2">
        <f t="shared" si="61"/>
        <v>0</v>
      </c>
      <c r="CG56" s="2">
        <f t="shared" si="62"/>
        <v>0</v>
      </c>
      <c r="CH56" s="2">
        <f t="shared" si="63"/>
        <v>0</v>
      </c>
      <c r="CJ56" s="2">
        <f t="shared" si="21"/>
        <v>0</v>
      </c>
      <c r="CK56" s="2" t="str">
        <f t="shared" ref="CK56:CK73" si="151">IF($D56=5,F56,"N/A")</f>
        <v>N/A</v>
      </c>
      <c r="CL56" s="2" t="str">
        <f t="shared" si="65"/>
        <v>N/A</v>
      </c>
      <c r="CM56" s="2" t="str">
        <f t="shared" si="66"/>
        <v>N/A</v>
      </c>
      <c r="CN56" s="2" t="str">
        <f t="shared" si="67"/>
        <v>N/A</v>
      </c>
      <c r="CU56" s="2">
        <f t="shared" si="68"/>
        <v>1</v>
      </c>
      <c r="CV56" s="2">
        <f t="shared" si="69"/>
        <v>1</v>
      </c>
      <c r="CW56" s="2">
        <f t="shared" si="70"/>
        <v>1</v>
      </c>
      <c r="CX56" s="2">
        <f t="shared" si="71"/>
        <v>1</v>
      </c>
    </row>
    <row r="57" spans="1:102" x14ac:dyDescent="0.25">
      <c r="A57" s="2" t="s">
        <v>126</v>
      </c>
      <c r="B57" s="2">
        <v>2</v>
      </c>
      <c r="C57" s="2">
        <v>175</v>
      </c>
      <c r="D57" s="2">
        <v>3</v>
      </c>
      <c r="E57" s="2">
        <v>5</v>
      </c>
      <c r="J57" s="2">
        <v>1</v>
      </c>
      <c r="L57" s="2">
        <f t="shared" si="132"/>
        <v>0</v>
      </c>
      <c r="M57" s="2">
        <f t="shared" si="133"/>
        <v>0</v>
      </c>
      <c r="N57" s="2">
        <f t="shared" si="134"/>
        <v>0</v>
      </c>
      <c r="O57" s="2">
        <f t="shared" si="135"/>
        <v>0</v>
      </c>
      <c r="Q57" s="2">
        <f t="shared" si="22"/>
        <v>1</v>
      </c>
      <c r="R57" s="2">
        <f t="shared" si="23"/>
        <v>1</v>
      </c>
      <c r="S57" s="2">
        <f t="shared" si="24"/>
        <v>1</v>
      </c>
      <c r="T57" s="2">
        <f t="shared" si="25"/>
        <v>1</v>
      </c>
      <c r="V57" s="2">
        <f t="shared" si="26"/>
        <v>0</v>
      </c>
      <c r="W57" s="2">
        <f t="shared" si="27"/>
        <v>0</v>
      </c>
      <c r="X57" s="2">
        <f t="shared" si="28"/>
        <v>0</v>
      </c>
      <c r="Y57" s="2">
        <f t="shared" si="29"/>
        <v>0</v>
      </c>
      <c r="AA57" s="2">
        <f t="shared" si="30"/>
        <v>0</v>
      </c>
      <c r="AB57" s="2">
        <f t="shared" si="31"/>
        <v>0</v>
      </c>
      <c r="AC57" s="2">
        <f t="shared" si="32"/>
        <v>0</v>
      </c>
      <c r="AD57" s="2">
        <f t="shared" si="33"/>
        <v>0</v>
      </c>
      <c r="AF57" s="2">
        <f t="shared" si="34"/>
        <v>0</v>
      </c>
      <c r="AG57" s="2">
        <f t="shared" si="35"/>
        <v>0</v>
      </c>
      <c r="AH57" s="2">
        <f t="shared" si="36"/>
        <v>0</v>
      </c>
      <c r="AI57" s="2">
        <f t="shared" si="37"/>
        <v>0</v>
      </c>
      <c r="AK57" s="2">
        <f t="shared" si="38"/>
        <v>0</v>
      </c>
      <c r="AL57" s="2">
        <f t="shared" si="39"/>
        <v>0</v>
      </c>
      <c r="AM57" s="2">
        <f t="shared" si="40"/>
        <v>0</v>
      </c>
      <c r="AN57" s="2">
        <f t="shared" si="41"/>
        <v>0</v>
      </c>
      <c r="AP57" s="2">
        <f t="shared" si="42"/>
        <v>0</v>
      </c>
      <c r="AQ57" s="2">
        <f t="shared" si="43"/>
        <v>0</v>
      </c>
      <c r="AR57" s="2">
        <f t="shared" si="44"/>
        <v>0</v>
      </c>
      <c r="AS57" s="2">
        <f t="shared" si="45"/>
        <v>0</v>
      </c>
      <c r="AU57" s="2">
        <f t="shared" si="46"/>
        <v>0</v>
      </c>
      <c r="AV57" s="2">
        <f t="shared" si="4"/>
        <v>0</v>
      </c>
      <c r="AW57" s="2">
        <f t="shared" si="47"/>
        <v>0</v>
      </c>
      <c r="AX57" s="2">
        <f t="shared" si="48"/>
        <v>0</v>
      </c>
      <c r="AZ57" s="2">
        <f t="shared" si="136"/>
        <v>0</v>
      </c>
      <c r="BA57" s="2">
        <f t="shared" si="137"/>
        <v>0</v>
      </c>
      <c r="BB57" s="2">
        <f t="shared" si="138"/>
        <v>0</v>
      </c>
      <c r="BC57" s="2">
        <f t="shared" si="139"/>
        <v>0</v>
      </c>
      <c r="BD57" s="2">
        <f t="shared" si="140"/>
        <v>0</v>
      </c>
      <c r="BE57" s="2">
        <f t="shared" si="141"/>
        <v>0</v>
      </c>
      <c r="BF57" s="2">
        <f t="shared" si="142"/>
        <v>0</v>
      </c>
      <c r="BG57" s="2">
        <f t="shared" si="143"/>
        <v>0</v>
      </c>
      <c r="BH57" s="2">
        <f t="shared" si="144"/>
        <v>0</v>
      </c>
      <c r="BI57" s="2">
        <f t="shared" si="145"/>
        <v>0</v>
      </c>
      <c r="BJ57" s="2">
        <f t="shared" si="146"/>
        <v>0</v>
      </c>
      <c r="BK57" s="2">
        <f t="shared" si="147"/>
        <v>0</v>
      </c>
      <c r="BM57" s="8">
        <f t="shared" si="49"/>
        <v>0</v>
      </c>
      <c r="BN57" s="2">
        <f t="shared" si="17"/>
        <v>0</v>
      </c>
      <c r="BO57" s="2">
        <f t="shared" si="18"/>
        <v>0</v>
      </c>
      <c r="BP57" s="2">
        <f t="shared" si="19"/>
        <v>0</v>
      </c>
      <c r="BQ57" s="2">
        <f t="shared" si="20"/>
        <v>0</v>
      </c>
      <c r="BS57" s="2">
        <f t="shared" si="148"/>
        <v>0</v>
      </c>
      <c r="BT57" s="2">
        <f t="shared" si="51"/>
        <v>0</v>
      </c>
      <c r="BU57" s="2">
        <f t="shared" si="52"/>
        <v>0</v>
      </c>
      <c r="BV57" s="2">
        <f t="shared" si="53"/>
        <v>0</v>
      </c>
      <c r="BX57" s="2">
        <f t="shared" si="54"/>
        <v>1</v>
      </c>
      <c r="BY57" s="2">
        <f t="shared" si="149"/>
        <v>0</v>
      </c>
      <c r="BZ57" s="2">
        <f t="shared" si="56"/>
        <v>0</v>
      </c>
      <c r="CA57" s="2">
        <f t="shared" si="57"/>
        <v>0</v>
      </c>
      <c r="CB57" s="2">
        <f t="shared" si="58"/>
        <v>0</v>
      </c>
      <c r="CD57" s="2">
        <f t="shared" si="59"/>
        <v>0</v>
      </c>
      <c r="CE57" s="2" t="str">
        <f t="shared" si="150"/>
        <v>N/A</v>
      </c>
      <c r="CF57" s="2" t="str">
        <f t="shared" si="61"/>
        <v>N/A</v>
      </c>
      <c r="CG57" s="2" t="str">
        <f t="shared" si="62"/>
        <v>N/A</v>
      </c>
      <c r="CH57" s="2" t="str">
        <f t="shared" si="63"/>
        <v>N/A</v>
      </c>
      <c r="CJ57" s="2">
        <f t="shared" si="21"/>
        <v>0</v>
      </c>
      <c r="CK57" s="2" t="str">
        <f t="shared" si="151"/>
        <v>N/A</v>
      </c>
      <c r="CL57" s="2" t="str">
        <f t="shared" si="65"/>
        <v>N/A</v>
      </c>
      <c r="CM57" s="2" t="str">
        <f t="shared" si="66"/>
        <v>N/A</v>
      </c>
      <c r="CN57" s="2" t="str">
        <f t="shared" si="67"/>
        <v>N/A</v>
      </c>
      <c r="CU57" s="2">
        <f t="shared" si="68"/>
        <v>1</v>
      </c>
      <c r="CV57" s="2">
        <f t="shared" si="69"/>
        <v>1</v>
      </c>
      <c r="CW57" s="2">
        <f t="shared" si="70"/>
        <v>1</v>
      </c>
      <c r="CX57" s="2">
        <f t="shared" si="71"/>
        <v>1</v>
      </c>
    </row>
    <row r="58" spans="1:102" x14ac:dyDescent="0.25">
      <c r="A58" s="2" t="s">
        <v>126</v>
      </c>
      <c r="B58" s="2">
        <v>3</v>
      </c>
      <c r="C58" s="2">
        <v>346</v>
      </c>
      <c r="D58" s="2">
        <v>4</v>
      </c>
      <c r="E58" s="2">
        <v>7</v>
      </c>
      <c r="J58" s="2">
        <v>1</v>
      </c>
      <c r="L58" s="2">
        <f t="shared" si="132"/>
        <v>0</v>
      </c>
      <c r="M58" s="2">
        <f t="shared" si="133"/>
        <v>0</v>
      </c>
      <c r="N58" s="2">
        <f t="shared" si="134"/>
        <v>0</v>
      </c>
      <c r="O58" s="2">
        <f t="shared" si="135"/>
        <v>0</v>
      </c>
      <c r="Q58" s="2">
        <f t="shared" si="22"/>
        <v>1</v>
      </c>
      <c r="R58" s="2">
        <f t="shared" si="23"/>
        <v>1</v>
      </c>
      <c r="S58" s="2">
        <f t="shared" si="24"/>
        <v>1</v>
      </c>
      <c r="T58" s="2">
        <f t="shared" si="25"/>
        <v>1</v>
      </c>
      <c r="V58" s="2">
        <f t="shared" si="26"/>
        <v>0</v>
      </c>
      <c r="W58" s="2">
        <f t="shared" si="27"/>
        <v>0</v>
      </c>
      <c r="X58" s="2">
        <f t="shared" si="28"/>
        <v>0</v>
      </c>
      <c r="Y58" s="2">
        <f t="shared" si="29"/>
        <v>0</v>
      </c>
      <c r="AA58" s="2">
        <f t="shared" si="30"/>
        <v>0</v>
      </c>
      <c r="AB58" s="2">
        <f t="shared" si="31"/>
        <v>0</v>
      </c>
      <c r="AC58" s="2">
        <f t="shared" si="32"/>
        <v>0</v>
      </c>
      <c r="AD58" s="2">
        <f t="shared" si="33"/>
        <v>0</v>
      </c>
      <c r="AF58" s="2">
        <f t="shared" si="34"/>
        <v>0</v>
      </c>
      <c r="AG58" s="2">
        <f t="shared" si="35"/>
        <v>0</v>
      </c>
      <c r="AH58" s="2">
        <f t="shared" si="36"/>
        <v>0</v>
      </c>
      <c r="AI58" s="2">
        <f t="shared" si="37"/>
        <v>0</v>
      </c>
      <c r="AK58" s="2">
        <f t="shared" si="38"/>
        <v>0</v>
      </c>
      <c r="AL58" s="2">
        <f t="shared" si="39"/>
        <v>0</v>
      </c>
      <c r="AM58" s="2">
        <f t="shared" si="40"/>
        <v>0</v>
      </c>
      <c r="AN58" s="2">
        <f t="shared" si="41"/>
        <v>0</v>
      </c>
      <c r="AP58" s="2">
        <f t="shared" si="42"/>
        <v>0</v>
      </c>
      <c r="AQ58" s="2">
        <f t="shared" si="43"/>
        <v>0</v>
      </c>
      <c r="AR58" s="2">
        <f t="shared" si="44"/>
        <v>0</v>
      </c>
      <c r="AS58" s="2">
        <f t="shared" si="45"/>
        <v>0</v>
      </c>
      <c r="AU58" s="2">
        <f t="shared" si="46"/>
        <v>0</v>
      </c>
      <c r="AV58" s="2">
        <f t="shared" si="4"/>
        <v>0</v>
      </c>
      <c r="AW58" s="2">
        <f t="shared" si="47"/>
        <v>0</v>
      </c>
      <c r="AX58" s="2">
        <f t="shared" si="48"/>
        <v>0</v>
      </c>
      <c r="AZ58" s="2">
        <f t="shared" si="136"/>
        <v>0</v>
      </c>
      <c r="BA58" s="2">
        <f t="shared" si="137"/>
        <v>0</v>
      </c>
      <c r="BB58" s="2">
        <f t="shared" si="138"/>
        <v>0</v>
      </c>
      <c r="BC58" s="2">
        <f t="shared" si="139"/>
        <v>0</v>
      </c>
      <c r="BD58" s="2">
        <f t="shared" si="140"/>
        <v>0</v>
      </c>
      <c r="BE58" s="2">
        <f t="shared" si="141"/>
        <v>0</v>
      </c>
      <c r="BF58" s="2">
        <f t="shared" si="142"/>
        <v>0</v>
      </c>
      <c r="BG58" s="2">
        <f t="shared" si="143"/>
        <v>0</v>
      </c>
      <c r="BH58" s="2">
        <f t="shared" si="144"/>
        <v>0</v>
      </c>
      <c r="BI58" s="2">
        <f t="shared" si="145"/>
        <v>0</v>
      </c>
      <c r="BJ58" s="2">
        <f t="shared" si="146"/>
        <v>0</v>
      </c>
      <c r="BK58" s="2">
        <f t="shared" si="147"/>
        <v>0</v>
      </c>
      <c r="BM58" s="8">
        <f t="shared" si="49"/>
        <v>0</v>
      </c>
      <c r="BN58" s="2">
        <f t="shared" si="17"/>
        <v>0</v>
      </c>
      <c r="BO58" s="2">
        <f t="shared" si="18"/>
        <v>0</v>
      </c>
      <c r="BP58" s="2">
        <f t="shared" si="19"/>
        <v>0</v>
      </c>
      <c r="BQ58" s="2">
        <f t="shared" si="20"/>
        <v>0</v>
      </c>
      <c r="BS58" s="2">
        <f t="shared" si="148"/>
        <v>0</v>
      </c>
      <c r="BT58" s="2">
        <f t="shared" si="51"/>
        <v>0</v>
      </c>
      <c r="BU58" s="2">
        <f t="shared" si="52"/>
        <v>0</v>
      </c>
      <c r="BV58" s="2">
        <f t="shared" si="53"/>
        <v>0</v>
      </c>
      <c r="BX58" s="2">
        <f t="shared" si="54"/>
        <v>0</v>
      </c>
      <c r="BY58" s="2" t="str">
        <f t="shared" si="149"/>
        <v>N/A</v>
      </c>
      <c r="BZ58" s="2" t="str">
        <f t="shared" si="56"/>
        <v>N/A</v>
      </c>
      <c r="CA58" s="2" t="str">
        <f t="shared" si="57"/>
        <v>N/A</v>
      </c>
      <c r="CB58" s="2" t="str">
        <f t="shared" si="58"/>
        <v>N/A</v>
      </c>
      <c r="CD58" s="2">
        <f t="shared" si="59"/>
        <v>1</v>
      </c>
      <c r="CE58" s="2">
        <f t="shared" si="150"/>
        <v>0</v>
      </c>
      <c r="CF58" s="2">
        <f t="shared" si="61"/>
        <v>0</v>
      </c>
      <c r="CG58" s="2">
        <f t="shared" si="62"/>
        <v>0</v>
      </c>
      <c r="CH58" s="2">
        <f t="shared" si="63"/>
        <v>0</v>
      </c>
      <c r="CJ58" s="2">
        <f t="shared" si="21"/>
        <v>0</v>
      </c>
      <c r="CK58" s="2" t="str">
        <f t="shared" si="151"/>
        <v>N/A</v>
      </c>
      <c r="CL58" s="2" t="str">
        <f t="shared" si="65"/>
        <v>N/A</v>
      </c>
      <c r="CM58" s="2" t="str">
        <f t="shared" si="66"/>
        <v>N/A</v>
      </c>
      <c r="CN58" s="2" t="str">
        <f t="shared" si="67"/>
        <v>N/A</v>
      </c>
      <c r="CU58" s="2">
        <f t="shared" si="68"/>
        <v>1</v>
      </c>
      <c r="CV58" s="2">
        <f t="shared" si="69"/>
        <v>1</v>
      </c>
      <c r="CW58" s="2">
        <f t="shared" si="70"/>
        <v>1</v>
      </c>
      <c r="CX58" s="2">
        <f t="shared" si="71"/>
        <v>1</v>
      </c>
    </row>
    <row r="59" spans="1:102" x14ac:dyDescent="0.25">
      <c r="A59" s="2" t="s">
        <v>126</v>
      </c>
      <c r="B59" s="2">
        <v>4</v>
      </c>
      <c r="C59" s="2">
        <v>456</v>
      </c>
      <c r="D59" s="2">
        <v>5</v>
      </c>
      <c r="E59" s="2">
        <v>11</v>
      </c>
      <c r="J59" s="2">
        <v>1</v>
      </c>
      <c r="L59" s="2">
        <f t="shared" si="132"/>
        <v>0</v>
      </c>
      <c r="M59" s="2">
        <f t="shared" si="133"/>
        <v>0</v>
      </c>
      <c r="N59" s="2">
        <f t="shared" si="134"/>
        <v>0</v>
      </c>
      <c r="O59" s="2">
        <f t="shared" si="135"/>
        <v>0</v>
      </c>
      <c r="Q59" s="2">
        <f t="shared" si="22"/>
        <v>1</v>
      </c>
      <c r="R59" s="2">
        <f t="shared" si="23"/>
        <v>1</v>
      </c>
      <c r="S59" s="2">
        <f t="shared" si="24"/>
        <v>1</v>
      </c>
      <c r="T59" s="2">
        <f t="shared" si="25"/>
        <v>1</v>
      </c>
      <c r="V59" s="2">
        <f t="shared" si="26"/>
        <v>0</v>
      </c>
      <c r="W59" s="2">
        <f t="shared" si="27"/>
        <v>0</v>
      </c>
      <c r="X59" s="2">
        <f t="shared" si="28"/>
        <v>0</v>
      </c>
      <c r="Y59" s="2">
        <f t="shared" si="29"/>
        <v>0</v>
      </c>
      <c r="AA59" s="2">
        <f t="shared" si="30"/>
        <v>0</v>
      </c>
      <c r="AB59" s="2">
        <f t="shared" si="31"/>
        <v>0</v>
      </c>
      <c r="AC59" s="2">
        <f t="shared" si="32"/>
        <v>0</v>
      </c>
      <c r="AD59" s="2">
        <f t="shared" si="33"/>
        <v>0</v>
      </c>
      <c r="AF59" s="2">
        <f t="shared" si="34"/>
        <v>0</v>
      </c>
      <c r="AG59" s="2">
        <f t="shared" si="35"/>
        <v>0</v>
      </c>
      <c r="AH59" s="2">
        <f t="shared" si="36"/>
        <v>0</v>
      </c>
      <c r="AI59" s="2">
        <f t="shared" si="37"/>
        <v>0</v>
      </c>
      <c r="AK59" s="2">
        <f t="shared" si="38"/>
        <v>0</v>
      </c>
      <c r="AL59" s="2">
        <f t="shared" si="39"/>
        <v>0</v>
      </c>
      <c r="AM59" s="2">
        <f t="shared" si="40"/>
        <v>0</v>
      </c>
      <c r="AN59" s="2">
        <f t="shared" si="41"/>
        <v>0</v>
      </c>
      <c r="AP59" s="2">
        <f t="shared" si="42"/>
        <v>0</v>
      </c>
      <c r="AQ59" s="2">
        <f t="shared" si="43"/>
        <v>0</v>
      </c>
      <c r="AR59" s="2">
        <f t="shared" si="44"/>
        <v>0</v>
      </c>
      <c r="AS59" s="2">
        <f t="shared" si="45"/>
        <v>0</v>
      </c>
      <c r="AU59" s="2">
        <f t="shared" si="46"/>
        <v>0</v>
      </c>
      <c r="AV59" s="2">
        <f t="shared" si="4"/>
        <v>0</v>
      </c>
      <c r="AW59" s="2">
        <f t="shared" si="47"/>
        <v>0</v>
      </c>
      <c r="AX59" s="2">
        <f t="shared" si="48"/>
        <v>0</v>
      </c>
      <c r="AZ59" s="2">
        <f t="shared" si="136"/>
        <v>0</v>
      </c>
      <c r="BA59" s="2">
        <f t="shared" si="137"/>
        <v>0</v>
      </c>
      <c r="BB59" s="2">
        <f t="shared" si="138"/>
        <v>0</v>
      </c>
      <c r="BC59" s="2">
        <f t="shared" si="139"/>
        <v>0</v>
      </c>
      <c r="BD59" s="2">
        <f t="shared" si="140"/>
        <v>0</v>
      </c>
      <c r="BE59" s="2">
        <f t="shared" si="141"/>
        <v>0</v>
      </c>
      <c r="BF59" s="2">
        <f t="shared" si="142"/>
        <v>0</v>
      </c>
      <c r="BG59" s="2">
        <f t="shared" si="143"/>
        <v>0</v>
      </c>
      <c r="BH59" s="2">
        <f t="shared" si="144"/>
        <v>0</v>
      </c>
      <c r="BI59" s="2">
        <f t="shared" si="145"/>
        <v>0</v>
      </c>
      <c r="BJ59" s="2">
        <f t="shared" si="146"/>
        <v>0</v>
      </c>
      <c r="BK59" s="2">
        <f t="shared" si="147"/>
        <v>0</v>
      </c>
      <c r="BM59" s="8">
        <f t="shared" si="49"/>
        <v>0</v>
      </c>
      <c r="BN59" s="2">
        <f t="shared" si="17"/>
        <v>0</v>
      </c>
      <c r="BO59" s="2">
        <f t="shared" si="18"/>
        <v>0</v>
      </c>
      <c r="BP59" s="2">
        <f t="shared" si="19"/>
        <v>0</v>
      </c>
      <c r="BQ59" s="2">
        <f t="shared" si="20"/>
        <v>0</v>
      </c>
      <c r="BS59" s="2">
        <f t="shared" si="148"/>
        <v>0</v>
      </c>
      <c r="BT59" s="2">
        <f t="shared" si="51"/>
        <v>0</v>
      </c>
      <c r="BU59" s="2">
        <f t="shared" si="52"/>
        <v>0</v>
      </c>
      <c r="BV59" s="2">
        <f t="shared" si="53"/>
        <v>0</v>
      </c>
      <c r="BX59" s="2">
        <f t="shared" si="54"/>
        <v>0</v>
      </c>
      <c r="BY59" s="2" t="str">
        <f t="shared" si="149"/>
        <v>N/A</v>
      </c>
      <c r="BZ59" s="2" t="str">
        <f t="shared" si="56"/>
        <v>N/A</v>
      </c>
      <c r="CA59" s="2" t="str">
        <f t="shared" si="57"/>
        <v>N/A</v>
      </c>
      <c r="CB59" s="2" t="str">
        <f t="shared" si="58"/>
        <v>N/A</v>
      </c>
      <c r="CD59" s="2">
        <f t="shared" si="59"/>
        <v>0</v>
      </c>
      <c r="CE59" s="2" t="str">
        <f t="shared" si="150"/>
        <v>N/A</v>
      </c>
      <c r="CF59" s="2" t="str">
        <f t="shared" si="61"/>
        <v>N/A</v>
      </c>
      <c r="CG59" s="2" t="str">
        <f t="shared" si="62"/>
        <v>N/A</v>
      </c>
      <c r="CH59" s="2" t="str">
        <f t="shared" si="63"/>
        <v>N/A</v>
      </c>
      <c r="CJ59" s="2">
        <f t="shared" si="21"/>
        <v>1</v>
      </c>
      <c r="CK59" s="2">
        <f t="shared" si="151"/>
        <v>0</v>
      </c>
      <c r="CL59" s="2">
        <f t="shared" si="65"/>
        <v>0</v>
      </c>
      <c r="CM59" s="2">
        <f t="shared" si="66"/>
        <v>0</v>
      </c>
      <c r="CN59" s="2">
        <f t="shared" si="67"/>
        <v>0</v>
      </c>
      <c r="CU59" s="2">
        <f t="shared" si="68"/>
        <v>1</v>
      </c>
      <c r="CV59" s="2">
        <f t="shared" si="69"/>
        <v>1</v>
      </c>
      <c r="CW59" s="2">
        <f t="shared" si="70"/>
        <v>1</v>
      </c>
      <c r="CX59" s="2">
        <f t="shared" si="71"/>
        <v>1</v>
      </c>
    </row>
    <row r="60" spans="1:102" x14ac:dyDescent="0.25">
      <c r="A60" s="2" t="s">
        <v>126</v>
      </c>
      <c r="B60" s="2">
        <v>5</v>
      </c>
      <c r="C60" s="2">
        <v>144</v>
      </c>
      <c r="D60" s="2">
        <v>3</v>
      </c>
      <c r="E60" s="2">
        <v>17</v>
      </c>
      <c r="J60" s="2">
        <v>1</v>
      </c>
      <c r="L60" s="2">
        <f t="shared" si="132"/>
        <v>0</v>
      </c>
      <c r="M60" s="2">
        <f t="shared" si="133"/>
        <v>0</v>
      </c>
      <c r="N60" s="2">
        <f t="shared" si="134"/>
        <v>0</v>
      </c>
      <c r="O60" s="2">
        <f t="shared" si="135"/>
        <v>0</v>
      </c>
      <c r="Q60" s="2">
        <f t="shared" si="22"/>
        <v>1</v>
      </c>
      <c r="R60" s="2">
        <f t="shared" si="23"/>
        <v>1</v>
      </c>
      <c r="S60" s="2">
        <f t="shared" si="24"/>
        <v>1</v>
      </c>
      <c r="T60" s="2">
        <f t="shared" si="25"/>
        <v>1</v>
      </c>
      <c r="V60" s="2">
        <f t="shared" si="26"/>
        <v>0</v>
      </c>
      <c r="W60" s="2">
        <f t="shared" si="27"/>
        <v>0</v>
      </c>
      <c r="X60" s="2">
        <f t="shared" si="28"/>
        <v>0</v>
      </c>
      <c r="Y60" s="2">
        <f t="shared" si="29"/>
        <v>0</v>
      </c>
      <c r="AA60" s="2">
        <f t="shared" si="30"/>
        <v>0</v>
      </c>
      <c r="AB60" s="2">
        <f t="shared" si="31"/>
        <v>0</v>
      </c>
      <c r="AC60" s="2">
        <f t="shared" si="32"/>
        <v>0</v>
      </c>
      <c r="AD60" s="2">
        <f t="shared" si="33"/>
        <v>0</v>
      </c>
      <c r="AF60" s="2">
        <f t="shared" si="34"/>
        <v>0</v>
      </c>
      <c r="AG60" s="2">
        <f t="shared" si="35"/>
        <v>0</v>
      </c>
      <c r="AH60" s="2">
        <f t="shared" si="36"/>
        <v>0</v>
      </c>
      <c r="AI60" s="2">
        <f t="shared" si="37"/>
        <v>0</v>
      </c>
      <c r="AK60" s="2">
        <f t="shared" si="38"/>
        <v>0</v>
      </c>
      <c r="AL60" s="2">
        <f t="shared" si="39"/>
        <v>0</v>
      </c>
      <c r="AM60" s="2">
        <f t="shared" si="40"/>
        <v>0</v>
      </c>
      <c r="AN60" s="2">
        <f t="shared" si="41"/>
        <v>0</v>
      </c>
      <c r="AP60" s="2">
        <f t="shared" si="42"/>
        <v>0</v>
      </c>
      <c r="AQ60" s="2">
        <f t="shared" si="43"/>
        <v>0</v>
      </c>
      <c r="AR60" s="2">
        <f t="shared" si="44"/>
        <v>0</v>
      </c>
      <c r="AS60" s="2">
        <f t="shared" si="45"/>
        <v>0</v>
      </c>
      <c r="AU60" s="2">
        <f t="shared" si="46"/>
        <v>0</v>
      </c>
      <c r="AV60" s="2">
        <f t="shared" si="4"/>
        <v>0</v>
      </c>
      <c r="AW60" s="2">
        <f t="shared" si="47"/>
        <v>0</v>
      </c>
      <c r="AX60" s="2">
        <f t="shared" si="48"/>
        <v>0</v>
      </c>
      <c r="AZ60" s="2">
        <f t="shared" si="136"/>
        <v>0</v>
      </c>
      <c r="BA60" s="2">
        <f t="shared" si="137"/>
        <v>0</v>
      </c>
      <c r="BB60" s="2">
        <f t="shared" si="138"/>
        <v>0</v>
      </c>
      <c r="BC60" s="2">
        <f t="shared" si="139"/>
        <v>0</v>
      </c>
      <c r="BD60" s="2">
        <f t="shared" si="140"/>
        <v>0</v>
      </c>
      <c r="BE60" s="2">
        <f t="shared" si="141"/>
        <v>0</v>
      </c>
      <c r="BF60" s="2">
        <f t="shared" si="142"/>
        <v>0</v>
      </c>
      <c r="BG60" s="2">
        <f t="shared" si="143"/>
        <v>0</v>
      </c>
      <c r="BH60" s="2">
        <f t="shared" si="144"/>
        <v>0</v>
      </c>
      <c r="BI60" s="2">
        <f t="shared" si="145"/>
        <v>0</v>
      </c>
      <c r="BJ60" s="2">
        <f t="shared" si="146"/>
        <v>0</v>
      </c>
      <c r="BK60" s="2">
        <f t="shared" si="147"/>
        <v>0</v>
      </c>
      <c r="BM60" s="8">
        <f t="shared" si="49"/>
        <v>0</v>
      </c>
      <c r="BN60" s="2">
        <f t="shared" si="17"/>
        <v>0</v>
      </c>
      <c r="BO60" s="2">
        <f t="shared" si="18"/>
        <v>0</v>
      </c>
      <c r="BP60" s="2">
        <f t="shared" si="19"/>
        <v>0</v>
      </c>
      <c r="BQ60" s="2">
        <f t="shared" si="20"/>
        <v>0</v>
      </c>
      <c r="BS60" s="2">
        <f t="shared" si="148"/>
        <v>0</v>
      </c>
      <c r="BT60" s="2">
        <f t="shared" si="51"/>
        <v>0</v>
      </c>
      <c r="BU60" s="2">
        <f t="shared" si="52"/>
        <v>0</v>
      </c>
      <c r="BV60" s="2">
        <f t="shared" si="53"/>
        <v>0</v>
      </c>
      <c r="BX60" s="2">
        <f t="shared" si="54"/>
        <v>1</v>
      </c>
      <c r="BY60" s="2">
        <f t="shared" si="149"/>
        <v>0</v>
      </c>
      <c r="BZ60" s="2">
        <f t="shared" si="56"/>
        <v>0</v>
      </c>
      <c r="CA60" s="2">
        <f t="shared" si="57"/>
        <v>0</v>
      </c>
      <c r="CB60" s="2">
        <f t="shared" si="58"/>
        <v>0</v>
      </c>
      <c r="CD60" s="2">
        <f t="shared" si="59"/>
        <v>0</v>
      </c>
      <c r="CE60" s="2" t="str">
        <f t="shared" si="150"/>
        <v>N/A</v>
      </c>
      <c r="CF60" s="2" t="str">
        <f t="shared" si="61"/>
        <v>N/A</v>
      </c>
      <c r="CG60" s="2" t="str">
        <f t="shared" si="62"/>
        <v>N/A</v>
      </c>
      <c r="CH60" s="2" t="str">
        <f t="shared" si="63"/>
        <v>N/A</v>
      </c>
      <c r="CJ60" s="2">
        <f t="shared" si="21"/>
        <v>0</v>
      </c>
      <c r="CK60" s="2" t="str">
        <f t="shared" si="151"/>
        <v>N/A</v>
      </c>
      <c r="CL60" s="2" t="str">
        <f t="shared" si="65"/>
        <v>N/A</v>
      </c>
      <c r="CM60" s="2" t="str">
        <f t="shared" si="66"/>
        <v>N/A</v>
      </c>
      <c r="CN60" s="2" t="str">
        <f t="shared" si="67"/>
        <v>N/A</v>
      </c>
      <c r="CU60" s="2">
        <f t="shared" si="68"/>
        <v>1</v>
      </c>
      <c r="CV60" s="2">
        <f t="shared" si="69"/>
        <v>1</v>
      </c>
      <c r="CW60" s="2">
        <f t="shared" si="70"/>
        <v>1</v>
      </c>
      <c r="CX60" s="2">
        <f t="shared" si="71"/>
        <v>1</v>
      </c>
    </row>
    <row r="61" spans="1:102" x14ac:dyDescent="0.25">
      <c r="A61" s="2" t="s">
        <v>126</v>
      </c>
      <c r="B61" s="2">
        <v>6</v>
      </c>
      <c r="C61" s="2">
        <v>314</v>
      </c>
      <c r="D61" s="2">
        <v>4</v>
      </c>
      <c r="E61" s="2">
        <v>15</v>
      </c>
      <c r="J61" s="2">
        <v>1</v>
      </c>
      <c r="L61" s="2">
        <f t="shared" si="132"/>
        <v>0</v>
      </c>
      <c r="M61" s="2">
        <f t="shared" si="133"/>
        <v>0</v>
      </c>
      <c r="N61" s="2">
        <f t="shared" si="134"/>
        <v>0</v>
      </c>
      <c r="O61" s="2">
        <f t="shared" si="135"/>
        <v>0</v>
      </c>
      <c r="Q61" s="2">
        <f t="shared" si="22"/>
        <v>1</v>
      </c>
      <c r="R61" s="2">
        <f t="shared" si="23"/>
        <v>1</v>
      </c>
      <c r="S61" s="2">
        <f t="shared" si="24"/>
        <v>1</v>
      </c>
      <c r="T61" s="2">
        <f t="shared" si="25"/>
        <v>1</v>
      </c>
      <c r="V61" s="2">
        <f t="shared" si="26"/>
        <v>0</v>
      </c>
      <c r="W61" s="2">
        <f t="shared" si="27"/>
        <v>0</v>
      </c>
      <c r="X61" s="2">
        <f t="shared" si="28"/>
        <v>0</v>
      </c>
      <c r="Y61" s="2">
        <f t="shared" si="29"/>
        <v>0</v>
      </c>
      <c r="AA61" s="2">
        <f t="shared" si="30"/>
        <v>0</v>
      </c>
      <c r="AB61" s="2">
        <f t="shared" si="31"/>
        <v>0</v>
      </c>
      <c r="AC61" s="2">
        <f t="shared" si="32"/>
        <v>0</v>
      </c>
      <c r="AD61" s="2">
        <f t="shared" si="33"/>
        <v>0</v>
      </c>
      <c r="AF61" s="2">
        <f t="shared" si="34"/>
        <v>0</v>
      </c>
      <c r="AG61" s="2">
        <f t="shared" si="35"/>
        <v>0</v>
      </c>
      <c r="AH61" s="2">
        <f t="shared" si="36"/>
        <v>0</v>
      </c>
      <c r="AI61" s="2">
        <f t="shared" si="37"/>
        <v>0</v>
      </c>
      <c r="AK61" s="2">
        <f t="shared" si="38"/>
        <v>0</v>
      </c>
      <c r="AL61" s="2">
        <f t="shared" si="39"/>
        <v>0</v>
      </c>
      <c r="AM61" s="2">
        <f t="shared" si="40"/>
        <v>0</v>
      </c>
      <c r="AN61" s="2">
        <f t="shared" si="41"/>
        <v>0</v>
      </c>
      <c r="AP61" s="2">
        <f t="shared" si="42"/>
        <v>0</v>
      </c>
      <c r="AQ61" s="2">
        <f t="shared" si="43"/>
        <v>0</v>
      </c>
      <c r="AR61" s="2">
        <f t="shared" si="44"/>
        <v>0</v>
      </c>
      <c r="AS61" s="2">
        <f t="shared" si="45"/>
        <v>0</v>
      </c>
      <c r="AU61" s="2">
        <f t="shared" si="46"/>
        <v>0</v>
      </c>
      <c r="AV61" s="2">
        <f t="shared" si="4"/>
        <v>0</v>
      </c>
      <c r="AW61" s="2">
        <f t="shared" si="47"/>
        <v>0</v>
      </c>
      <c r="AX61" s="2">
        <f t="shared" si="48"/>
        <v>0</v>
      </c>
      <c r="AZ61" s="2">
        <f t="shared" si="136"/>
        <v>0</v>
      </c>
      <c r="BA61" s="2">
        <f t="shared" si="137"/>
        <v>0</v>
      </c>
      <c r="BB61" s="2">
        <f t="shared" si="138"/>
        <v>0</v>
      </c>
      <c r="BC61" s="2">
        <f t="shared" si="139"/>
        <v>0</v>
      </c>
      <c r="BD61" s="2">
        <f t="shared" si="140"/>
        <v>0</v>
      </c>
      <c r="BE61" s="2">
        <f t="shared" si="141"/>
        <v>0</v>
      </c>
      <c r="BF61" s="2">
        <f t="shared" si="142"/>
        <v>0</v>
      </c>
      <c r="BG61" s="2">
        <f t="shared" si="143"/>
        <v>0</v>
      </c>
      <c r="BH61" s="2">
        <f t="shared" si="144"/>
        <v>0</v>
      </c>
      <c r="BI61" s="2">
        <f t="shared" si="145"/>
        <v>0</v>
      </c>
      <c r="BJ61" s="2">
        <f t="shared" si="146"/>
        <v>0</v>
      </c>
      <c r="BK61" s="2">
        <f t="shared" si="147"/>
        <v>0</v>
      </c>
      <c r="BM61" s="8">
        <f t="shared" si="49"/>
        <v>0</v>
      </c>
      <c r="BN61" s="2">
        <f t="shared" si="17"/>
        <v>0</v>
      </c>
      <c r="BO61" s="2">
        <f t="shared" si="18"/>
        <v>0</v>
      </c>
      <c r="BP61" s="2">
        <f t="shared" si="19"/>
        <v>0</v>
      </c>
      <c r="BQ61" s="2">
        <f t="shared" si="20"/>
        <v>0</v>
      </c>
      <c r="BS61" s="2">
        <f t="shared" si="148"/>
        <v>0</v>
      </c>
      <c r="BT61" s="2">
        <f t="shared" si="51"/>
        <v>0</v>
      </c>
      <c r="BU61" s="2">
        <f t="shared" si="52"/>
        <v>0</v>
      </c>
      <c r="BV61" s="2">
        <f t="shared" si="53"/>
        <v>0</v>
      </c>
      <c r="BX61" s="2">
        <f t="shared" si="54"/>
        <v>0</v>
      </c>
      <c r="BY61" s="2" t="str">
        <f t="shared" si="149"/>
        <v>N/A</v>
      </c>
      <c r="BZ61" s="2" t="str">
        <f t="shared" si="56"/>
        <v>N/A</v>
      </c>
      <c r="CA61" s="2" t="str">
        <f t="shared" si="57"/>
        <v>N/A</v>
      </c>
      <c r="CB61" s="2" t="str">
        <f t="shared" si="58"/>
        <v>N/A</v>
      </c>
      <c r="CD61" s="2">
        <f t="shared" si="59"/>
        <v>1</v>
      </c>
      <c r="CE61" s="2">
        <f t="shared" si="150"/>
        <v>0</v>
      </c>
      <c r="CF61" s="2">
        <f t="shared" si="61"/>
        <v>0</v>
      </c>
      <c r="CG61" s="2">
        <f t="shared" si="62"/>
        <v>0</v>
      </c>
      <c r="CH61" s="2">
        <f t="shared" si="63"/>
        <v>0</v>
      </c>
      <c r="CJ61" s="2">
        <f t="shared" si="21"/>
        <v>0</v>
      </c>
      <c r="CK61" s="2" t="str">
        <f t="shared" si="151"/>
        <v>N/A</v>
      </c>
      <c r="CL61" s="2" t="str">
        <f t="shared" si="65"/>
        <v>N/A</v>
      </c>
      <c r="CM61" s="2" t="str">
        <f t="shared" si="66"/>
        <v>N/A</v>
      </c>
      <c r="CN61" s="2" t="str">
        <f t="shared" si="67"/>
        <v>N/A</v>
      </c>
      <c r="CU61" s="2">
        <f t="shared" si="68"/>
        <v>1</v>
      </c>
      <c r="CV61" s="2">
        <f t="shared" si="69"/>
        <v>1</v>
      </c>
      <c r="CW61" s="2">
        <f t="shared" si="70"/>
        <v>1</v>
      </c>
      <c r="CX61" s="2">
        <f t="shared" si="71"/>
        <v>1</v>
      </c>
    </row>
    <row r="62" spans="1:102" x14ac:dyDescent="0.25">
      <c r="A62" s="2" t="s">
        <v>126</v>
      </c>
      <c r="B62" s="2">
        <v>7</v>
      </c>
      <c r="C62" s="2">
        <v>390</v>
      </c>
      <c r="D62" s="2">
        <v>4</v>
      </c>
      <c r="E62" s="2">
        <v>1</v>
      </c>
      <c r="J62" s="2">
        <v>1</v>
      </c>
      <c r="L62" s="2">
        <f t="shared" si="132"/>
        <v>0</v>
      </c>
      <c r="M62" s="2">
        <f t="shared" si="133"/>
        <v>0</v>
      </c>
      <c r="N62" s="2">
        <f t="shared" si="134"/>
        <v>0</v>
      </c>
      <c r="O62" s="2">
        <f t="shared" si="135"/>
        <v>0</v>
      </c>
      <c r="Q62" s="2">
        <f t="shared" si="22"/>
        <v>1</v>
      </c>
      <c r="R62" s="2">
        <f t="shared" si="23"/>
        <v>1</v>
      </c>
      <c r="S62" s="2">
        <f t="shared" si="24"/>
        <v>1</v>
      </c>
      <c r="T62" s="2">
        <f t="shared" si="25"/>
        <v>1</v>
      </c>
      <c r="V62" s="2">
        <f t="shared" si="26"/>
        <v>0</v>
      </c>
      <c r="W62" s="2">
        <f t="shared" si="27"/>
        <v>0</v>
      </c>
      <c r="X62" s="2">
        <f t="shared" si="28"/>
        <v>0</v>
      </c>
      <c r="Y62" s="2">
        <f t="shared" si="29"/>
        <v>0</v>
      </c>
      <c r="AA62" s="2">
        <f t="shared" si="30"/>
        <v>0</v>
      </c>
      <c r="AB62" s="2">
        <f t="shared" si="31"/>
        <v>0</v>
      </c>
      <c r="AC62" s="2">
        <f t="shared" si="32"/>
        <v>0</v>
      </c>
      <c r="AD62" s="2">
        <f t="shared" si="33"/>
        <v>0</v>
      </c>
      <c r="AF62" s="2">
        <f t="shared" si="34"/>
        <v>0</v>
      </c>
      <c r="AG62" s="2">
        <f t="shared" si="35"/>
        <v>0</v>
      </c>
      <c r="AH62" s="2">
        <f t="shared" si="36"/>
        <v>0</v>
      </c>
      <c r="AI62" s="2">
        <f t="shared" si="37"/>
        <v>0</v>
      </c>
      <c r="AK62" s="2">
        <f t="shared" si="38"/>
        <v>0</v>
      </c>
      <c r="AL62" s="2">
        <f t="shared" si="39"/>
        <v>0</v>
      </c>
      <c r="AM62" s="2">
        <f t="shared" si="40"/>
        <v>0</v>
      </c>
      <c r="AN62" s="2">
        <f t="shared" si="41"/>
        <v>0</v>
      </c>
      <c r="AP62" s="2">
        <f t="shared" si="42"/>
        <v>0</v>
      </c>
      <c r="AQ62" s="2">
        <f t="shared" si="43"/>
        <v>0</v>
      </c>
      <c r="AR62" s="2">
        <f t="shared" si="44"/>
        <v>0</v>
      </c>
      <c r="AS62" s="2">
        <f t="shared" si="45"/>
        <v>0</v>
      </c>
      <c r="AU62" s="2">
        <f t="shared" si="46"/>
        <v>0</v>
      </c>
      <c r="AV62" s="2">
        <f t="shared" si="4"/>
        <v>0</v>
      </c>
      <c r="AW62" s="2">
        <f t="shared" si="47"/>
        <v>0</v>
      </c>
      <c r="AX62" s="2">
        <f t="shared" si="48"/>
        <v>0</v>
      </c>
      <c r="AZ62" s="2">
        <f t="shared" si="136"/>
        <v>0</v>
      </c>
      <c r="BA62" s="2">
        <f t="shared" si="137"/>
        <v>0</v>
      </c>
      <c r="BB62" s="2">
        <f t="shared" si="138"/>
        <v>0</v>
      </c>
      <c r="BC62" s="2">
        <f t="shared" si="139"/>
        <v>0</v>
      </c>
      <c r="BD62" s="2">
        <f t="shared" si="140"/>
        <v>0</v>
      </c>
      <c r="BE62" s="2">
        <f t="shared" si="141"/>
        <v>0</v>
      </c>
      <c r="BF62" s="2">
        <f t="shared" si="142"/>
        <v>0</v>
      </c>
      <c r="BG62" s="2">
        <f t="shared" si="143"/>
        <v>0</v>
      </c>
      <c r="BH62" s="2">
        <f t="shared" si="144"/>
        <v>0</v>
      </c>
      <c r="BI62" s="2">
        <f t="shared" si="145"/>
        <v>0</v>
      </c>
      <c r="BJ62" s="2">
        <f t="shared" si="146"/>
        <v>0</v>
      </c>
      <c r="BK62" s="2">
        <f t="shared" si="147"/>
        <v>0</v>
      </c>
      <c r="BM62" s="8">
        <f t="shared" si="49"/>
        <v>0</v>
      </c>
      <c r="BN62" s="2">
        <f t="shared" si="17"/>
        <v>0</v>
      </c>
      <c r="BO62" s="2">
        <f t="shared" si="18"/>
        <v>0</v>
      </c>
      <c r="BP62" s="2">
        <f t="shared" si="19"/>
        <v>0</v>
      </c>
      <c r="BQ62" s="2">
        <f t="shared" si="20"/>
        <v>0</v>
      </c>
      <c r="BS62" s="2">
        <f t="shared" si="148"/>
        <v>0</v>
      </c>
      <c r="BT62" s="2">
        <f t="shared" si="51"/>
        <v>0</v>
      </c>
      <c r="BU62" s="2">
        <f t="shared" si="52"/>
        <v>0</v>
      </c>
      <c r="BV62" s="2">
        <f t="shared" si="53"/>
        <v>0</v>
      </c>
      <c r="BX62" s="2">
        <f t="shared" si="54"/>
        <v>0</v>
      </c>
      <c r="BY62" s="2" t="str">
        <f t="shared" si="149"/>
        <v>N/A</v>
      </c>
      <c r="BZ62" s="2" t="str">
        <f t="shared" si="56"/>
        <v>N/A</v>
      </c>
      <c r="CA62" s="2" t="str">
        <f t="shared" si="57"/>
        <v>N/A</v>
      </c>
      <c r="CB62" s="2" t="str">
        <f t="shared" si="58"/>
        <v>N/A</v>
      </c>
      <c r="CD62" s="2">
        <f t="shared" si="59"/>
        <v>1</v>
      </c>
      <c r="CE62" s="2">
        <f t="shared" si="150"/>
        <v>0</v>
      </c>
      <c r="CF62" s="2">
        <f t="shared" si="61"/>
        <v>0</v>
      </c>
      <c r="CG62" s="2">
        <f t="shared" si="62"/>
        <v>0</v>
      </c>
      <c r="CH62" s="2">
        <f t="shared" si="63"/>
        <v>0</v>
      </c>
      <c r="CJ62" s="2">
        <f t="shared" si="21"/>
        <v>0</v>
      </c>
      <c r="CK62" s="2" t="str">
        <f t="shared" si="151"/>
        <v>N/A</v>
      </c>
      <c r="CL62" s="2" t="str">
        <f t="shared" si="65"/>
        <v>N/A</v>
      </c>
      <c r="CM62" s="2" t="str">
        <f t="shared" si="66"/>
        <v>N/A</v>
      </c>
      <c r="CN62" s="2" t="str">
        <f t="shared" si="67"/>
        <v>N/A</v>
      </c>
      <c r="CU62" s="2">
        <f t="shared" si="68"/>
        <v>1</v>
      </c>
      <c r="CV62" s="2">
        <f t="shared" si="69"/>
        <v>1</v>
      </c>
      <c r="CW62" s="2">
        <f t="shared" si="70"/>
        <v>1</v>
      </c>
      <c r="CX62" s="2">
        <f t="shared" si="71"/>
        <v>1</v>
      </c>
    </row>
    <row r="63" spans="1:102" x14ac:dyDescent="0.25">
      <c r="A63" s="2" t="s">
        <v>126</v>
      </c>
      <c r="B63" s="2">
        <v>8</v>
      </c>
      <c r="C63" s="2">
        <v>514</v>
      </c>
      <c r="D63" s="2">
        <v>5</v>
      </c>
      <c r="E63" s="2">
        <v>9</v>
      </c>
      <c r="J63" s="2">
        <v>1</v>
      </c>
      <c r="L63" s="2">
        <f t="shared" si="132"/>
        <v>0</v>
      </c>
      <c r="M63" s="2">
        <f t="shared" si="133"/>
        <v>0</v>
      </c>
      <c r="N63" s="2">
        <f t="shared" si="134"/>
        <v>0</v>
      </c>
      <c r="O63" s="2">
        <f t="shared" si="135"/>
        <v>0</v>
      </c>
      <c r="Q63" s="2">
        <f t="shared" si="22"/>
        <v>1</v>
      </c>
      <c r="R63" s="2">
        <f t="shared" si="23"/>
        <v>1</v>
      </c>
      <c r="S63" s="2">
        <f t="shared" si="24"/>
        <v>1</v>
      </c>
      <c r="T63" s="2">
        <f t="shared" si="25"/>
        <v>1</v>
      </c>
      <c r="V63" s="2">
        <f t="shared" si="26"/>
        <v>0</v>
      </c>
      <c r="W63" s="2">
        <f t="shared" si="27"/>
        <v>0</v>
      </c>
      <c r="X63" s="2">
        <f t="shared" si="28"/>
        <v>0</v>
      </c>
      <c r="Y63" s="2">
        <f t="shared" si="29"/>
        <v>0</v>
      </c>
      <c r="AA63" s="2">
        <f t="shared" si="30"/>
        <v>0</v>
      </c>
      <c r="AB63" s="2">
        <f t="shared" si="31"/>
        <v>0</v>
      </c>
      <c r="AC63" s="2">
        <f t="shared" si="32"/>
        <v>0</v>
      </c>
      <c r="AD63" s="2">
        <f t="shared" si="33"/>
        <v>0</v>
      </c>
      <c r="AF63" s="2">
        <f t="shared" si="34"/>
        <v>0</v>
      </c>
      <c r="AG63" s="2">
        <f t="shared" si="35"/>
        <v>0</v>
      </c>
      <c r="AH63" s="2">
        <f t="shared" si="36"/>
        <v>0</v>
      </c>
      <c r="AI63" s="2">
        <f t="shared" si="37"/>
        <v>0</v>
      </c>
      <c r="AK63" s="2">
        <f t="shared" si="38"/>
        <v>0</v>
      </c>
      <c r="AL63" s="2">
        <f t="shared" si="39"/>
        <v>0</v>
      </c>
      <c r="AM63" s="2">
        <f t="shared" si="40"/>
        <v>0</v>
      </c>
      <c r="AN63" s="2">
        <f t="shared" si="41"/>
        <v>0</v>
      </c>
      <c r="AP63" s="2">
        <f t="shared" si="42"/>
        <v>0</v>
      </c>
      <c r="AQ63" s="2">
        <f t="shared" si="43"/>
        <v>0</v>
      </c>
      <c r="AR63" s="2">
        <f t="shared" si="44"/>
        <v>0</v>
      </c>
      <c r="AS63" s="2">
        <f t="shared" si="45"/>
        <v>0</v>
      </c>
      <c r="AU63" s="2">
        <f t="shared" si="46"/>
        <v>0</v>
      </c>
      <c r="AV63" s="2">
        <f t="shared" si="4"/>
        <v>0</v>
      </c>
      <c r="AW63" s="2">
        <f t="shared" si="47"/>
        <v>0</v>
      </c>
      <c r="AX63" s="2">
        <f t="shared" si="48"/>
        <v>0</v>
      </c>
      <c r="AZ63" s="2">
        <f t="shared" si="136"/>
        <v>0</v>
      </c>
      <c r="BA63" s="2">
        <f t="shared" si="137"/>
        <v>0</v>
      </c>
      <c r="BB63" s="2">
        <f t="shared" si="138"/>
        <v>0</v>
      </c>
      <c r="BC63" s="2">
        <f t="shared" si="139"/>
        <v>0</v>
      </c>
      <c r="BD63" s="2">
        <f t="shared" si="140"/>
        <v>0</v>
      </c>
      <c r="BE63" s="2">
        <f t="shared" si="141"/>
        <v>0</v>
      </c>
      <c r="BF63" s="2">
        <f t="shared" si="142"/>
        <v>0</v>
      </c>
      <c r="BG63" s="2">
        <f t="shared" si="143"/>
        <v>0</v>
      </c>
      <c r="BH63" s="2">
        <f t="shared" si="144"/>
        <v>0</v>
      </c>
      <c r="BI63" s="2">
        <f t="shared" si="145"/>
        <v>0</v>
      </c>
      <c r="BJ63" s="2">
        <f t="shared" si="146"/>
        <v>0</v>
      </c>
      <c r="BK63" s="2">
        <f t="shared" si="147"/>
        <v>0</v>
      </c>
      <c r="BM63" s="8">
        <f t="shared" si="49"/>
        <v>0</v>
      </c>
      <c r="BN63" s="2">
        <f t="shared" si="17"/>
        <v>0</v>
      </c>
      <c r="BO63" s="2">
        <f t="shared" si="18"/>
        <v>0</v>
      </c>
      <c r="BP63" s="2">
        <f t="shared" si="19"/>
        <v>0</v>
      </c>
      <c r="BQ63" s="2">
        <f t="shared" si="20"/>
        <v>0</v>
      </c>
      <c r="BS63" s="2">
        <f t="shared" si="148"/>
        <v>0</v>
      </c>
      <c r="BT63" s="2">
        <f t="shared" si="51"/>
        <v>0</v>
      </c>
      <c r="BU63" s="2">
        <f t="shared" si="52"/>
        <v>0</v>
      </c>
      <c r="BV63" s="2">
        <f t="shared" si="53"/>
        <v>0</v>
      </c>
      <c r="BX63" s="2">
        <f t="shared" si="54"/>
        <v>0</v>
      </c>
      <c r="BY63" s="2" t="str">
        <f t="shared" si="149"/>
        <v>N/A</v>
      </c>
      <c r="BZ63" s="2" t="str">
        <f t="shared" si="56"/>
        <v>N/A</v>
      </c>
      <c r="CA63" s="2" t="str">
        <f t="shared" si="57"/>
        <v>N/A</v>
      </c>
      <c r="CB63" s="2" t="str">
        <f t="shared" si="58"/>
        <v>N/A</v>
      </c>
      <c r="CD63" s="2">
        <f t="shared" si="59"/>
        <v>0</v>
      </c>
      <c r="CE63" s="2" t="str">
        <f t="shared" si="150"/>
        <v>N/A</v>
      </c>
      <c r="CF63" s="2" t="str">
        <f t="shared" si="61"/>
        <v>N/A</v>
      </c>
      <c r="CG63" s="2" t="str">
        <f t="shared" si="62"/>
        <v>N/A</v>
      </c>
      <c r="CH63" s="2" t="str">
        <f t="shared" si="63"/>
        <v>N/A</v>
      </c>
      <c r="CJ63" s="2">
        <f t="shared" si="21"/>
        <v>1</v>
      </c>
      <c r="CK63" s="2">
        <f t="shared" si="151"/>
        <v>0</v>
      </c>
      <c r="CL63" s="2">
        <f t="shared" si="65"/>
        <v>0</v>
      </c>
      <c r="CM63" s="2">
        <f t="shared" si="66"/>
        <v>0</v>
      </c>
      <c r="CN63" s="2">
        <f t="shared" si="67"/>
        <v>0</v>
      </c>
      <c r="CU63" s="2">
        <f t="shared" si="68"/>
        <v>1</v>
      </c>
      <c r="CV63" s="2">
        <f t="shared" si="69"/>
        <v>1</v>
      </c>
      <c r="CW63" s="2">
        <f t="shared" si="70"/>
        <v>1</v>
      </c>
      <c r="CX63" s="2">
        <f t="shared" si="71"/>
        <v>1</v>
      </c>
    </row>
    <row r="64" spans="1:102" x14ac:dyDescent="0.25">
      <c r="A64" s="2" t="s">
        <v>126</v>
      </c>
      <c r="B64" s="2">
        <v>9</v>
      </c>
      <c r="C64" s="2">
        <v>359</v>
      </c>
      <c r="D64" s="2">
        <v>4</v>
      </c>
      <c r="E64" s="2">
        <v>3</v>
      </c>
      <c r="J64" s="2">
        <v>1</v>
      </c>
      <c r="L64" s="2">
        <f t="shared" si="132"/>
        <v>0</v>
      </c>
      <c r="M64" s="2">
        <f t="shared" si="133"/>
        <v>0</v>
      </c>
      <c r="N64" s="2">
        <f t="shared" si="134"/>
        <v>0</v>
      </c>
      <c r="O64" s="2">
        <f t="shared" si="135"/>
        <v>0</v>
      </c>
      <c r="Q64" s="2">
        <f t="shared" si="22"/>
        <v>1</v>
      </c>
      <c r="R64" s="2">
        <f t="shared" si="23"/>
        <v>1</v>
      </c>
      <c r="S64" s="2">
        <f t="shared" si="24"/>
        <v>1</v>
      </c>
      <c r="T64" s="2">
        <f t="shared" si="25"/>
        <v>1</v>
      </c>
      <c r="V64" s="2">
        <f t="shared" si="26"/>
        <v>0</v>
      </c>
      <c r="W64" s="2">
        <f t="shared" si="27"/>
        <v>0</v>
      </c>
      <c r="X64" s="2">
        <f t="shared" si="28"/>
        <v>0</v>
      </c>
      <c r="Y64" s="2">
        <f t="shared" si="29"/>
        <v>0</v>
      </c>
      <c r="AA64" s="2">
        <f t="shared" si="30"/>
        <v>0</v>
      </c>
      <c r="AB64" s="2">
        <f t="shared" si="31"/>
        <v>0</v>
      </c>
      <c r="AC64" s="2">
        <f t="shared" si="32"/>
        <v>0</v>
      </c>
      <c r="AD64" s="2">
        <f t="shared" si="33"/>
        <v>0</v>
      </c>
      <c r="AF64" s="2">
        <f t="shared" si="34"/>
        <v>0</v>
      </c>
      <c r="AG64" s="2">
        <f t="shared" si="35"/>
        <v>0</v>
      </c>
      <c r="AH64" s="2">
        <f t="shared" si="36"/>
        <v>0</v>
      </c>
      <c r="AI64" s="2">
        <f t="shared" si="37"/>
        <v>0</v>
      </c>
      <c r="AK64" s="2">
        <f t="shared" si="38"/>
        <v>0</v>
      </c>
      <c r="AL64" s="2">
        <f t="shared" si="39"/>
        <v>0</v>
      </c>
      <c r="AM64" s="2">
        <f t="shared" si="40"/>
        <v>0</v>
      </c>
      <c r="AN64" s="2">
        <f t="shared" si="41"/>
        <v>0</v>
      </c>
      <c r="AP64" s="2">
        <f t="shared" si="42"/>
        <v>0</v>
      </c>
      <c r="AQ64" s="2">
        <f t="shared" si="43"/>
        <v>0</v>
      </c>
      <c r="AR64" s="2">
        <f t="shared" si="44"/>
        <v>0</v>
      </c>
      <c r="AS64" s="2">
        <f t="shared" si="45"/>
        <v>0</v>
      </c>
      <c r="AU64" s="2">
        <f t="shared" si="46"/>
        <v>0</v>
      </c>
      <c r="AV64" s="2">
        <f t="shared" si="4"/>
        <v>0</v>
      </c>
      <c r="AW64" s="2">
        <f t="shared" si="47"/>
        <v>0</v>
      </c>
      <c r="AX64" s="2">
        <f t="shared" si="48"/>
        <v>0</v>
      </c>
      <c r="AZ64" s="2">
        <f t="shared" si="136"/>
        <v>0</v>
      </c>
      <c r="BA64" s="2">
        <f t="shared" si="137"/>
        <v>0</v>
      </c>
      <c r="BB64" s="2">
        <f t="shared" si="138"/>
        <v>0</v>
      </c>
      <c r="BC64" s="2">
        <f t="shared" si="139"/>
        <v>0</v>
      </c>
      <c r="BD64" s="2">
        <f t="shared" si="140"/>
        <v>0</v>
      </c>
      <c r="BE64" s="2">
        <f t="shared" si="141"/>
        <v>0</v>
      </c>
      <c r="BF64" s="2">
        <f t="shared" si="142"/>
        <v>0</v>
      </c>
      <c r="BG64" s="2">
        <f t="shared" si="143"/>
        <v>0</v>
      </c>
      <c r="BH64" s="2">
        <f t="shared" si="144"/>
        <v>0</v>
      </c>
      <c r="BI64" s="2">
        <f t="shared" si="145"/>
        <v>0</v>
      </c>
      <c r="BJ64" s="2">
        <f t="shared" si="146"/>
        <v>0</v>
      </c>
      <c r="BK64" s="2">
        <f t="shared" si="147"/>
        <v>0</v>
      </c>
      <c r="BM64" s="8">
        <f t="shared" si="49"/>
        <v>0</v>
      </c>
      <c r="BN64" s="2">
        <f t="shared" si="17"/>
        <v>0</v>
      </c>
      <c r="BO64" s="2">
        <f t="shared" si="18"/>
        <v>0</v>
      </c>
      <c r="BP64" s="2">
        <f t="shared" si="19"/>
        <v>0</v>
      </c>
      <c r="BQ64" s="2">
        <f t="shared" si="20"/>
        <v>0</v>
      </c>
      <c r="BS64" s="2">
        <f t="shared" si="148"/>
        <v>0</v>
      </c>
      <c r="BT64" s="2">
        <f t="shared" si="51"/>
        <v>0</v>
      </c>
      <c r="BU64" s="2">
        <f t="shared" si="52"/>
        <v>0</v>
      </c>
      <c r="BV64" s="2">
        <f t="shared" si="53"/>
        <v>0</v>
      </c>
      <c r="BX64" s="2">
        <f t="shared" si="54"/>
        <v>0</v>
      </c>
      <c r="BY64" s="2" t="str">
        <f t="shared" si="149"/>
        <v>N/A</v>
      </c>
      <c r="BZ64" s="2" t="str">
        <f t="shared" si="56"/>
        <v>N/A</v>
      </c>
      <c r="CA64" s="2" t="str">
        <f t="shared" si="57"/>
        <v>N/A</v>
      </c>
      <c r="CB64" s="2" t="str">
        <f t="shared" si="58"/>
        <v>N/A</v>
      </c>
      <c r="CD64" s="2">
        <f t="shared" si="59"/>
        <v>1</v>
      </c>
      <c r="CE64" s="2">
        <f t="shared" si="150"/>
        <v>0</v>
      </c>
      <c r="CF64" s="2">
        <f t="shared" si="61"/>
        <v>0</v>
      </c>
      <c r="CG64" s="2">
        <f t="shared" si="62"/>
        <v>0</v>
      </c>
      <c r="CH64" s="2">
        <f t="shared" si="63"/>
        <v>0</v>
      </c>
      <c r="CJ64" s="2">
        <f t="shared" si="21"/>
        <v>0</v>
      </c>
      <c r="CK64" s="2" t="str">
        <f t="shared" si="151"/>
        <v>N/A</v>
      </c>
      <c r="CL64" s="2" t="str">
        <f t="shared" si="65"/>
        <v>N/A</v>
      </c>
      <c r="CM64" s="2" t="str">
        <f t="shared" si="66"/>
        <v>N/A</v>
      </c>
      <c r="CN64" s="2" t="str">
        <f t="shared" si="67"/>
        <v>N/A</v>
      </c>
      <c r="CU64" s="2">
        <f t="shared" si="68"/>
        <v>1</v>
      </c>
      <c r="CV64" s="2">
        <f t="shared" si="69"/>
        <v>1</v>
      </c>
      <c r="CW64" s="2">
        <f t="shared" si="70"/>
        <v>1</v>
      </c>
      <c r="CX64" s="2">
        <f t="shared" si="71"/>
        <v>1</v>
      </c>
    </row>
    <row r="65" spans="1:102" x14ac:dyDescent="0.25">
      <c r="A65" s="2" t="s">
        <v>126</v>
      </c>
      <c r="B65" s="2">
        <v>10</v>
      </c>
      <c r="C65" s="2">
        <v>310</v>
      </c>
      <c r="D65" s="2">
        <v>4</v>
      </c>
      <c r="E65" s="2">
        <v>6</v>
      </c>
      <c r="J65" s="2">
        <v>1</v>
      </c>
      <c r="L65" s="2">
        <f t="shared" si="132"/>
        <v>0</v>
      </c>
      <c r="M65" s="2">
        <f t="shared" si="133"/>
        <v>0</v>
      </c>
      <c r="N65" s="2">
        <f t="shared" si="134"/>
        <v>0</v>
      </c>
      <c r="O65" s="2">
        <f t="shared" si="135"/>
        <v>0</v>
      </c>
      <c r="Q65" s="2">
        <f t="shared" si="22"/>
        <v>1</v>
      </c>
      <c r="R65" s="2">
        <f t="shared" si="23"/>
        <v>1</v>
      </c>
      <c r="S65" s="2">
        <f t="shared" si="24"/>
        <v>1</v>
      </c>
      <c r="T65" s="2">
        <f t="shared" si="25"/>
        <v>1</v>
      </c>
      <c r="V65" s="2">
        <f t="shared" si="26"/>
        <v>0</v>
      </c>
      <c r="W65" s="2">
        <f t="shared" si="27"/>
        <v>0</v>
      </c>
      <c r="X65" s="2">
        <f t="shared" si="28"/>
        <v>0</v>
      </c>
      <c r="Y65" s="2">
        <f t="shared" si="29"/>
        <v>0</v>
      </c>
      <c r="AA65" s="2">
        <f t="shared" si="30"/>
        <v>0</v>
      </c>
      <c r="AB65" s="2">
        <f t="shared" si="31"/>
        <v>0</v>
      </c>
      <c r="AC65" s="2">
        <f t="shared" si="32"/>
        <v>0</v>
      </c>
      <c r="AD65" s="2">
        <f t="shared" si="33"/>
        <v>0</v>
      </c>
      <c r="AF65" s="2">
        <f t="shared" si="34"/>
        <v>0</v>
      </c>
      <c r="AG65" s="2">
        <f t="shared" si="35"/>
        <v>0</v>
      </c>
      <c r="AH65" s="2">
        <f t="shared" si="36"/>
        <v>0</v>
      </c>
      <c r="AI65" s="2">
        <f t="shared" si="37"/>
        <v>0</v>
      </c>
      <c r="AK65" s="2">
        <f t="shared" si="38"/>
        <v>0</v>
      </c>
      <c r="AL65" s="2">
        <f t="shared" si="39"/>
        <v>0</v>
      </c>
      <c r="AM65" s="2">
        <f t="shared" si="40"/>
        <v>0</v>
      </c>
      <c r="AN65" s="2">
        <f t="shared" si="41"/>
        <v>0</v>
      </c>
      <c r="AP65" s="2">
        <f t="shared" si="42"/>
        <v>0</v>
      </c>
      <c r="AQ65" s="2">
        <f t="shared" si="43"/>
        <v>0</v>
      </c>
      <c r="AR65" s="2">
        <f t="shared" si="44"/>
        <v>0</v>
      </c>
      <c r="AS65" s="2">
        <f t="shared" si="45"/>
        <v>0</v>
      </c>
      <c r="AU65" s="2">
        <f t="shared" si="46"/>
        <v>0</v>
      </c>
      <c r="AV65" s="2">
        <f t="shared" si="4"/>
        <v>0</v>
      </c>
      <c r="AW65" s="2">
        <f t="shared" si="47"/>
        <v>0</v>
      </c>
      <c r="AX65" s="2">
        <f t="shared" si="48"/>
        <v>0</v>
      </c>
      <c r="AZ65" s="2">
        <f t="shared" si="136"/>
        <v>0</v>
      </c>
      <c r="BA65" s="2">
        <f t="shared" si="137"/>
        <v>0</v>
      </c>
      <c r="BB65" s="2">
        <f t="shared" si="138"/>
        <v>0</v>
      </c>
      <c r="BC65" s="2">
        <f t="shared" si="139"/>
        <v>0</v>
      </c>
      <c r="BD65" s="2">
        <f t="shared" si="140"/>
        <v>0</v>
      </c>
      <c r="BE65" s="2">
        <f t="shared" si="141"/>
        <v>0</v>
      </c>
      <c r="BF65" s="2">
        <f t="shared" si="142"/>
        <v>0</v>
      </c>
      <c r="BG65" s="2">
        <f t="shared" si="143"/>
        <v>0</v>
      </c>
      <c r="BH65" s="2">
        <f t="shared" si="144"/>
        <v>0</v>
      </c>
      <c r="BI65" s="2">
        <f t="shared" si="145"/>
        <v>0</v>
      </c>
      <c r="BJ65" s="2">
        <f t="shared" si="146"/>
        <v>0</v>
      </c>
      <c r="BK65" s="2">
        <f t="shared" si="147"/>
        <v>0</v>
      </c>
      <c r="BM65" s="8">
        <f t="shared" si="49"/>
        <v>0</v>
      </c>
      <c r="BN65" s="2">
        <f t="shared" si="17"/>
        <v>0</v>
      </c>
      <c r="BO65" s="2">
        <f t="shared" si="18"/>
        <v>0</v>
      </c>
      <c r="BP65" s="2">
        <f t="shared" si="19"/>
        <v>0</v>
      </c>
      <c r="BQ65" s="2">
        <f t="shared" si="20"/>
        <v>0</v>
      </c>
      <c r="BS65" s="2">
        <f t="shared" si="148"/>
        <v>0</v>
      </c>
      <c r="BT65" s="2">
        <f t="shared" si="51"/>
        <v>0</v>
      </c>
      <c r="BU65" s="2">
        <f t="shared" si="52"/>
        <v>0</v>
      </c>
      <c r="BV65" s="2">
        <f t="shared" si="53"/>
        <v>0</v>
      </c>
      <c r="BX65" s="2">
        <f t="shared" si="54"/>
        <v>0</v>
      </c>
      <c r="BY65" s="2" t="str">
        <f t="shared" si="149"/>
        <v>N/A</v>
      </c>
      <c r="BZ65" s="2" t="str">
        <f t="shared" si="56"/>
        <v>N/A</v>
      </c>
      <c r="CA65" s="2" t="str">
        <f t="shared" si="57"/>
        <v>N/A</v>
      </c>
      <c r="CB65" s="2" t="str">
        <f t="shared" si="58"/>
        <v>N/A</v>
      </c>
      <c r="CD65" s="2">
        <f t="shared" si="59"/>
        <v>1</v>
      </c>
      <c r="CE65" s="2">
        <f t="shared" si="150"/>
        <v>0</v>
      </c>
      <c r="CF65" s="2">
        <f t="shared" si="61"/>
        <v>0</v>
      </c>
      <c r="CG65" s="2">
        <f t="shared" si="62"/>
        <v>0</v>
      </c>
      <c r="CH65" s="2">
        <f t="shared" si="63"/>
        <v>0</v>
      </c>
      <c r="CJ65" s="2">
        <f t="shared" si="21"/>
        <v>0</v>
      </c>
      <c r="CK65" s="2" t="str">
        <f t="shared" si="151"/>
        <v>N/A</v>
      </c>
      <c r="CL65" s="2" t="str">
        <f t="shared" si="65"/>
        <v>N/A</v>
      </c>
      <c r="CM65" s="2" t="str">
        <f t="shared" si="66"/>
        <v>N/A</v>
      </c>
      <c r="CN65" s="2" t="str">
        <f t="shared" si="67"/>
        <v>N/A</v>
      </c>
      <c r="CU65" s="2">
        <f t="shared" si="68"/>
        <v>1</v>
      </c>
      <c r="CV65" s="2">
        <f t="shared" si="69"/>
        <v>1</v>
      </c>
      <c r="CW65" s="2">
        <f t="shared" si="70"/>
        <v>1</v>
      </c>
      <c r="CX65" s="2">
        <f t="shared" si="71"/>
        <v>1</v>
      </c>
    </row>
    <row r="66" spans="1:102" x14ac:dyDescent="0.25">
      <c r="A66" s="2" t="s">
        <v>126</v>
      </c>
      <c r="B66" s="2">
        <v>11</v>
      </c>
      <c r="C66" s="2">
        <v>353</v>
      </c>
      <c r="D66" s="2">
        <v>4</v>
      </c>
      <c r="E66" s="2">
        <v>6</v>
      </c>
      <c r="J66" s="2">
        <v>1</v>
      </c>
      <c r="L66" s="2">
        <f t="shared" ref="L66:L73" si="152">IF(F66=$D66,1,0)</f>
        <v>0</v>
      </c>
      <c r="M66" s="2">
        <f t="shared" ref="M66:M73" si="153">IF(G66=$D66,1,0)</f>
        <v>0</v>
      </c>
      <c r="N66" s="2">
        <f t="shared" ref="N66:N73" si="154">IF(H66=$D66,1,0)</f>
        <v>0</v>
      </c>
      <c r="O66" s="2">
        <f t="shared" ref="O66:O73" si="155">IF(I66=$D66,1,0)</f>
        <v>0</v>
      </c>
      <c r="Q66" s="2">
        <f t="shared" si="22"/>
        <v>1</v>
      </c>
      <c r="R66" s="2">
        <f t="shared" si="23"/>
        <v>1</v>
      </c>
      <c r="S66" s="2">
        <f t="shared" si="24"/>
        <v>1</v>
      </c>
      <c r="T66" s="2">
        <f t="shared" si="25"/>
        <v>1</v>
      </c>
      <c r="V66" s="2">
        <f t="shared" si="26"/>
        <v>0</v>
      </c>
      <c r="W66" s="2">
        <f t="shared" si="27"/>
        <v>0</v>
      </c>
      <c r="X66" s="2">
        <f t="shared" si="28"/>
        <v>0</v>
      </c>
      <c r="Y66" s="2">
        <f t="shared" si="29"/>
        <v>0</v>
      </c>
      <c r="AA66" s="2">
        <f t="shared" si="30"/>
        <v>0</v>
      </c>
      <c r="AB66" s="2">
        <f t="shared" si="31"/>
        <v>0</v>
      </c>
      <c r="AC66" s="2">
        <f t="shared" si="32"/>
        <v>0</v>
      </c>
      <c r="AD66" s="2">
        <f t="shared" si="33"/>
        <v>0</v>
      </c>
      <c r="AF66" s="2">
        <f t="shared" si="34"/>
        <v>0</v>
      </c>
      <c r="AG66" s="2">
        <f t="shared" si="35"/>
        <v>0</v>
      </c>
      <c r="AH66" s="2">
        <f t="shared" si="36"/>
        <v>0</v>
      </c>
      <c r="AI66" s="2">
        <f t="shared" si="37"/>
        <v>0</v>
      </c>
      <c r="AK66" s="2">
        <f t="shared" si="38"/>
        <v>0</v>
      </c>
      <c r="AL66" s="2">
        <f t="shared" si="39"/>
        <v>0</v>
      </c>
      <c r="AM66" s="2">
        <f t="shared" si="40"/>
        <v>0</v>
      </c>
      <c r="AN66" s="2">
        <f t="shared" si="41"/>
        <v>0</v>
      </c>
      <c r="AP66" s="2">
        <f t="shared" si="42"/>
        <v>0</v>
      </c>
      <c r="AQ66" s="2">
        <f t="shared" si="43"/>
        <v>0</v>
      </c>
      <c r="AR66" s="2">
        <f t="shared" si="44"/>
        <v>0</v>
      </c>
      <c r="AS66" s="2">
        <f t="shared" si="45"/>
        <v>0</v>
      </c>
      <c r="AU66" s="2">
        <f t="shared" si="46"/>
        <v>0</v>
      </c>
      <c r="AV66" s="2">
        <f t="shared" si="4"/>
        <v>0</v>
      </c>
      <c r="AW66" s="2">
        <f t="shared" si="47"/>
        <v>0</v>
      </c>
      <c r="AX66" s="2">
        <f t="shared" si="48"/>
        <v>0</v>
      </c>
      <c r="AZ66" s="2">
        <f t="shared" ref="AZ66:AZ73" si="156">IF(F66&lt;G66,1,0)</f>
        <v>0</v>
      </c>
      <c r="BA66" s="2">
        <f t="shared" ref="BA66:BA73" si="157">IF(F66&lt;H66,1,0)</f>
        <v>0</v>
      </c>
      <c r="BB66" s="2">
        <f t="shared" ref="BB66:BB73" si="158">IF(F66&lt;I66,1,0)</f>
        <v>0</v>
      </c>
      <c r="BC66" s="2">
        <f t="shared" ref="BC66:BC73" si="159">IF(G66&lt;F66,1,0)</f>
        <v>0</v>
      </c>
      <c r="BD66" s="2">
        <f t="shared" ref="BD66:BD73" si="160">IF(G66&lt;H66,1,0)</f>
        <v>0</v>
      </c>
      <c r="BE66" s="2">
        <f t="shared" ref="BE66:BE73" si="161">IF(G66&lt;I66,1,0)</f>
        <v>0</v>
      </c>
      <c r="BF66" s="2">
        <f t="shared" ref="BF66:BF73" si="162">IF(H66&lt;F66,1,0)</f>
        <v>0</v>
      </c>
      <c r="BG66" s="2">
        <f t="shared" ref="BG66:BG73" si="163">IF(H66&lt;G66,1,0)</f>
        <v>0</v>
      </c>
      <c r="BH66" s="2">
        <f t="shared" ref="BH66:BH73" si="164">IF(H66&lt;I66,1,0)</f>
        <v>0</v>
      </c>
      <c r="BI66" s="2">
        <f t="shared" ref="BI66:BI73" si="165">IF(I66&lt;F66,1,0)</f>
        <v>0</v>
      </c>
      <c r="BJ66" s="2">
        <f t="shared" ref="BJ66:BJ73" si="166">IF(I66&lt;G66,1,0)</f>
        <v>0</v>
      </c>
      <c r="BK66" s="2">
        <f t="shared" ref="BK66:BK73" si="167">IF(I66&lt;H66,1,0)</f>
        <v>0</v>
      </c>
      <c r="BM66" s="8">
        <f t="shared" si="49"/>
        <v>0</v>
      </c>
      <c r="BN66" s="2">
        <f t="shared" ref="BN66:BN91" si="168">IF($BM66="Paul",1,0)</f>
        <v>0</v>
      </c>
      <c r="BO66" s="2">
        <f t="shared" ref="BO66:BO91" si="169">IF($BM66="Scott",1,0)</f>
        <v>0</v>
      </c>
      <c r="BP66" s="2">
        <f t="shared" ref="BP66:BP91" si="170">IF($BM66="Dan",1,0)</f>
        <v>0</v>
      </c>
      <c r="BQ66" s="2">
        <f t="shared" ref="BQ66:BQ91" si="171">IF($BM66="Droz",1,0)</f>
        <v>0</v>
      </c>
      <c r="BS66" s="2">
        <f t="shared" si="148"/>
        <v>0</v>
      </c>
      <c r="BT66" s="2">
        <f t="shared" si="51"/>
        <v>0</v>
      </c>
      <c r="BU66" s="2">
        <f t="shared" si="52"/>
        <v>0</v>
      </c>
      <c r="BV66" s="2">
        <f t="shared" si="53"/>
        <v>0</v>
      </c>
      <c r="BX66" s="2">
        <f t="shared" si="54"/>
        <v>0</v>
      </c>
      <c r="BY66" s="2" t="str">
        <f t="shared" si="149"/>
        <v>N/A</v>
      </c>
      <c r="BZ66" s="2" t="str">
        <f t="shared" si="56"/>
        <v>N/A</v>
      </c>
      <c r="CA66" s="2" t="str">
        <f t="shared" si="57"/>
        <v>N/A</v>
      </c>
      <c r="CB66" s="2" t="str">
        <f t="shared" si="58"/>
        <v>N/A</v>
      </c>
      <c r="CD66" s="2">
        <f t="shared" si="59"/>
        <v>1</v>
      </c>
      <c r="CE66" s="2">
        <f t="shared" si="150"/>
        <v>0</v>
      </c>
      <c r="CF66" s="2">
        <f t="shared" si="61"/>
        <v>0</v>
      </c>
      <c r="CG66" s="2">
        <f t="shared" si="62"/>
        <v>0</v>
      </c>
      <c r="CH66" s="2">
        <f t="shared" si="63"/>
        <v>0</v>
      </c>
      <c r="CJ66" s="2">
        <f t="shared" ref="CJ66:CJ91" si="172">IF($D66=5,1,0)</f>
        <v>0</v>
      </c>
      <c r="CK66" s="2" t="str">
        <f t="shared" si="151"/>
        <v>N/A</v>
      </c>
      <c r="CL66" s="2" t="str">
        <f t="shared" si="65"/>
        <v>N/A</v>
      </c>
      <c r="CM66" s="2" t="str">
        <f t="shared" si="66"/>
        <v>N/A</v>
      </c>
      <c r="CN66" s="2" t="str">
        <f t="shared" si="67"/>
        <v>N/A</v>
      </c>
      <c r="CU66" s="2">
        <f t="shared" si="68"/>
        <v>1</v>
      </c>
      <c r="CV66" s="2">
        <f t="shared" si="69"/>
        <v>1</v>
      </c>
      <c r="CW66" s="2">
        <f t="shared" si="70"/>
        <v>1</v>
      </c>
      <c r="CX66" s="2">
        <f t="shared" si="71"/>
        <v>1</v>
      </c>
    </row>
    <row r="67" spans="1:102" x14ac:dyDescent="0.25">
      <c r="A67" s="2" t="s">
        <v>126</v>
      </c>
      <c r="B67" s="2">
        <v>12</v>
      </c>
      <c r="C67" s="2">
        <v>481</v>
      </c>
      <c r="D67" s="2">
        <v>5</v>
      </c>
      <c r="E67" s="2">
        <v>2</v>
      </c>
      <c r="J67" s="2">
        <v>1</v>
      </c>
      <c r="L67" s="2">
        <f t="shared" si="152"/>
        <v>0</v>
      </c>
      <c r="M67" s="2">
        <f t="shared" si="153"/>
        <v>0</v>
      </c>
      <c r="N67" s="2">
        <f t="shared" si="154"/>
        <v>0</v>
      </c>
      <c r="O67" s="2">
        <f t="shared" si="155"/>
        <v>0</v>
      </c>
      <c r="Q67" s="2">
        <f t="shared" ref="Q67:Q91" si="173">IF(F67&lt;$D67,1,0)</f>
        <v>1</v>
      </c>
      <c r="R67" s="2">
        <f t="shared" ref="R67:R91" si="174">IF(G67&lt;$D67,1,0)</f>
        <v>1</v>
      </c>
      <c r="S67" s="2">
        <f t="shared" ref="S67:S91" si="175">IF(H67&lt;$D67,1,0)</f>
        <v>1</v>
      </c>
      <c r="T67" s="2">
        <f t="shared" ref="T67:T91" si="176">IF(I67&lt;$D67,1,0)</f>
        <v>1</v>
      </c>
      <c r="V67" s="2">
        <f t="shared" ref="V67:V91" si="177">IF(F67-1=$D67,1,0)</f>
        <v>0</v>
      </c>
      <c r="W67" s="2">
        <f t="shared" ref="W67:W91" si="178">IF(G67-1=$D67,1,0)</f>
        <v>0</v>
      </c>
      <c r="X67" s="2">
        <f t="shared" ref="X67:X91" si="179">IF(H67-1=$D67,1,0)</f>
        <v>0</v>
      </c>
      <c r="Y67" s="2">
        <f t="shared" ref="Y67:Y91" si="180">IF(I67-1=$D67,1,0)</f>
        <v>0</v>
      </c>
      <c r="AA67" s="2">
        <f t="shared" ref="AA67:AA91" si="181">IF(F67-2=$D67,1,0)</f>
        <v>0</v>
      </c>
      <c r="AB67" s="2">
        <f t="shared" ref="AB67:AB91" si="182">IF(G67-2=$D67,1,0)</f>
        <v>0</v>
      </c>
      <c r="AC67" s="2">
        <f t="shared" ref="AC67:AC91" si="183">IF(H67-2=$D67,1,0)</f>
        <v>0</v>
      </c>
      <c r="AD67" s="2">
        <f t="shared" ref="AD67:AD91" si="184">IF(I67-2=$D67,1,0)</f>
        <v>0</v>
      </c>
      <c r="AF67" s="2">
        <f t="shared" ref="AF67:AF91" si="185">IF(F67-3=$D67,1,0)</f>
        <v>0</v>
      </c>
      <c r="AG67" s="2">
        <f t="shared" ref="AG67:AG91" si="186">IF(G67-3=$D67,1,0)</f>
        <v>0</v>
      </c>
      <c r="AH67" s="2">
        <f t="shared" ref="AH67:AH91" si="187">IF(H67-3=$D67,1,0)</f>
        <v>0</v>
      </c>
      <c r="AI67" s="2">
        <f t="shared" ref="AI67:AI91" si="188">IF(I67-3=$D67,1,0)</f>
        <v>0</v>
      </c>
      <c r="AK67" s="2">
        <f t="shared" ref="AK67:AK91" si="189">IF(F67-4=$D67,1,0)</f>
        <v>0</v>
      </c>
      <c r="AL67" s="2">
        <f t="shared" ref="AL67:AL91" si="190">IF(G67-4=$D67,1,0)</f>
        <v>0</v>
      </c>
      <c r="AM67" s="2">
        <f t="shared" ref="AM67:AM91" si="191">IF(H67-4=$D67,1,0)</f>
        <v>0</v>
      </c>
      <c r="AN67" s="2">
        <f t="shared" ref="AN67:AN91" si="192">IF(I67-4=$D67,1,0)</f>
        <v>0</v>
      </c>
      <c r="AP67" s="2">
        <f t="shared" ref="AP67:AP91" si="193">IF(F67-5=$D67,1,0)</f>
        <v>0</v>
      </c>
      <c r="AQ67" s="2">
        <f t="shared" ref="AQ67:AQ91" si="194">IF(G67-5=$D67,1,0)</f>
        <v>0</v>
      </c>
      <c r="AR67" s="2">
        <f t="shared" ref="AR67:AR91" si="195">IF(H67-5=$D67,1,0)</f>
        <v>0</v>
      </c>
      <c r="AS67" s="2">
        <f t="shared" ref="AS67:AS91" si="196">IF(I67-5=$D67,1,0)</f>
        <v>0</v>
      </c>
      <c r="AU67" s="2">
        <f t="shared" ref="AU67:AU91" si="197">IF(F67-6=$D67,1,0)</f>
        <v>0</v>
      </c>
      <c r="AV67" s="2">
        <f t="shared" ref="AV67:AV91" si="198">IF(G67-6=$D67,1,0)</f>
        <v>0</v>
      </c>
      <c r="AW67" s="2">
        <f t="shared" ref="AW67:AW91" si="199">IF(H67-6=$D67,1,0)</f>
        <v>0</v>
      </c>
      <c r="AX67" s="2">
        <f t="shared" ref="AX67:AX91" si="200">IF(I67-6=$D67,1,0)</f>
        <v>0</v>
      </c>
      <c r="AZ67" s="2">
        <f t="shared" si="156"/>
        <v>0</v>
      </c>
      <c r="BA67" s="2">
        <f t="shared" si="157"/>
        <v>0</v>
      </c>
      <c r="BB67" s="2">
        <f t="shared" si="158"/>
        <v>0</v>
      </c>
      <c r="BC67" s="2">
        <f t="shared" si="159"/>
        <v>0</v>
      </c>
      <c r="BD67" s="2">
        <f t="shared" si="160"/>
        <v>0</v>
      </c>
      <c r="BE67" s="2">
        <f t="shared" si="161"/>
        <v>0</v>
      </c>
      <c r="BF67" s="2">
        <f t="shared" si="162"/>
        <v>0</v>
      </c>
      <c r="BG67" s="2">
        <f t="shared" si="163"/>
        <v>0</v>
      </c>
      <c r="BH67" s="2">
        <f t="shared" si="164"/>
        <v>0</v>
      </c>
      <c r="BI67" s="2">
        <f t="shared" si="165"/>
        <v>0</v>
      </c>
      <c r="BJ67" s="2">
        <f t="shared" si="166"/>
        <v>0</v>
      </c>
      <c r="BK67" s="2">
        <f t="shared" si="167"/>
        <v>0</v>
      </c>
      <c r="BM67" s="8">
        <f t="shared" ref="BM67:BM91" si="201">IF(SUM(AZ67:BB67)=3,"Paul",IF(SUM(BC67:BE67)=3,"Scott",IF(SUM(BF67:BH67)=3,"Dan",IF(SUM(BI67:BK67)=3,"Droz",0))))</f>
        <v>0</v>
      </c>
      <c r="BN67" s="2">
        <f t="shared" si="168"/>
        <v>0</v>
      </c>
      <c r="BO67" s="2">
        <f t="shared" si="169"/>
        <v>0</v>
      </c>
      <c r="BP67" s="2">
        <f t="shared" si="170"/>
        <v>0</v>
      </c>
      <c r="BQ67" s="2">
        <f t="shared" si="171"/>
        <v>0</v>
      </c>
      <c r="BS67" s="2">
        <f t="shared" si="148"/>
        <v>0</v>
      </c>
      <c r="BT67" s="2">
        <f t="shared" ref="BT67:BT73" si="202">IF(G67&gt;=($D67*2),1,0)</f>
        <v>0</v>
      </c>
      <c r="BU67" s="2">
        <f t="shared" ref="BU67:BU73" si="203">IF(H67&gt;=($D67*2),1,0)</f>
        <v>0</v>
      </c>
      <c r="BV67" s="2">
        <f t="shared" ref="BV67:BV73" si="204">IF(I67&gt;=($D67*2),1,0)</f>
        <v>0</v>
      </c>
      <c r="BX67" s="2">
        <f t="shared" ref="BX67:BX91" si="205">IF($D67=3,1,0)</f>
        <v>0</v>
      </c>
      <c r="BY67" s="2" t="str">
        <f t="shared" si="149"/>
        <v>N/A</v>
      </c>
      <c r="BZ67" s="2" t="str">
        <f t="shared" ref="BZ67:BZ73" si="206">IF($D67=3,G67,"N/A")</f>
        <v>N/A</v>
      </c>
      <c r="CA67" s="2" t="str">
        <f t="shared" ref="CA67:CA73" si="207">IF($D67=3,H67,"N/A")</f>
        <v>N/A</v>
      </c>
      <c r="CB67" s="2" t="str">
        <f t="shared" ref="CB67:CB73" si="208">IF($D67=3,I67,"N/A")</f>
        <v>N/A</v>
      </c>
      <c r="CD67" s="2">
        <f t="shared" ref="CD67:CD91" si="209">IF($D67=4,1,0)</f>
        <v>0</v>
      </c>
      <c r="CE67" s="2" t="str">
        <f t="shared" si="150"/>
        <v>N/A</v>
      </c>
      <c r="CF67" s="2" t="str">
        <f t="shared" ref="CF67:CF73" si="210">IF($D67=4,G67,"N/A")</f>
        <v>N/A</v>
      </c>
      <c r="CG67" s="2" t="str">
        <f t="shared" ref="CG67:CG73" si="211">IF($D67=4,H67,"N/A")</f>
        <v>N/A</v>
      </c>
      <c r="CH67" s="2" t="str">
        <f t="shared" ref="CH67:CH73" si="212">IF($D67=4,I67,"N/A")</f>
        <v>N/A</v>
      </c>
      <c r="CJ67" s="2">
        <f t="shared" si="172"/>
        <v>1</v>
      </c>
      <c r="CK67" s="2">
        <f t="shared" si="151"/>
        <v>0</v>
      </c>
      <c r="CL67" s="2">
        <f t="shared" ref="CL67:CL73" si="213">IF($D67=5,G67,"N/A")</f>
        <v>0</v>
      </c>
      <c r="CM67" s="2">
        <f t="shared" ref="CM67:CM73" si="214">IF($D67=5,H67,"N/A")</f>
        <v>0</v>
      </c>
      <c r="CN67" s="2">
        <f t="shared" ref="CN67:CN73" si="215">IF($D67=5,I67,"N/A")</f>
        <v>0</v>
      </c>
      <c r="CU67" s="2">
        <f t="shared" ref="CU67:CU91" si="216">IF((F67-CP67&lt;=$D67-2),1,0)</f>
        <v>1</v>
      </c>
      <c r="CV67" s="2">
        <f t="shared" ref="CV67:CV91" si="217">IF((G67-CQ67&lt;=$D67-2),1,0)</f>
        <v>1</v>
      </c>
      <c r="CW67" s="2">
        <f t="shared" ref="CW67:CW91" si="218">IF((H67-CR67&lt;=$D67-2),1,0)</f>
        <v>1</v>
      </c>
      <c r="CX67" s="2">
        <f t="shared" ref="CX67:CX91" si="219">IF((I67-CS67&lt;=$D67-2),1,0)</f>
        <v>1</v>
      </c>
    </row>
    <row r="68" spans="1:102" x14ac:dyDescent="0.25">
      <c r="A68" s="2" t="s">
        <v>126</v>
      </c>
      <c r="B68" s="2">
        <v>13</v>
      </c>
      <c r="C68" s="2">
        <v>324</v>
      </c>
      <c r="D68" s="2">
        <v>4</v>
      </c>
      <c r="E68" s="2">
        <v>10</v>
      </c>
      <c r="J68" s="2">
        <v>1</v>
      </c>
      <c r="L68" s="2">
        <f t="shared" si="152"/>
        <v>0</v>
      </c>
      <c r="M68" s="2">
        <f t="shared" si="153"/>
        <v>0</v>
      </c>
      <c r="N68" s="2">
        <f t="shared" si="154"/>
        <v>0</v>
      </c>
      <c r="O68" s="2">
        <f t="shared" si="155"/>
        <v>0</v>
      </c>
      <c r="Q68" s="2">
        <f t="shared" si="173"/>
        <v>1</v>
      </c>
      <c r="R68" s="2">
        <f t="shared" si="174"/>
        <v>1</v>
      </c>
      <c r="S68" s="2">
        <f t="shared" si="175"/>
        <v>1</v>
      </c>
      <c r="T68" s="2">
        <f t="shared" si="176"/>
        <v>1</v>
      </c>
      <c r="V68" s="2">
        <f t="shared" si="177"/>
        <v>0</v>
      </c>
      <c r="W68" s="2">
        <f t="shared" si="178"/>
        <v>0</v>
      </c>
      <c r="X68" s="2">
        <f t="shared" si="179"/>
        <v>0</v>
      </c>
      <c r="Y68" s="2">
        <f t="shared" si="180"/>
        <v>0</v>
      </c>
      <c r="AA68" s="2">
        <f t="shared" si="181"/>
        <v>0</v>
      </c>
      <c r="AB68" s="2">
        <f t="shared" si="182"/>
        <v>0</v>
      </c>
      <c r="AC68" s="2">
        <f t="shared" si="183"/>
        <v>0</v>
      </c>
      <c r="AD68" s="2">
        <f t="shared" si="184"/>
        <v>0</v>
      </c>
      <c r="AF68" s="2">
        <f t="shared" si="185"/>
        <v>0</v>
      </c>
      <c r="AG68" s="2">
        <f t="shared" si="186"/>
        <v>0</v>
      </c>
      <c r="AH68" s="2">
        <f t="shared" si="187"/>
        <v>0</v>
      </c>
      <c r="AI68" s="2">
        <f t="shared" si="188"/>
        <v>0</v>
      </c>
      <c r="AK68" s="2">
        <f t="shared" si="189"/>
        <v>0</v>
      </c>
      <c r="AL68" s="2">
        <f t="shared" si="190"/>
        <v>0</v>
      </c>
      <c r="AM68" s="2">
        <f t="shared" si="191"/>
        <v>0</v>
      </c>
      <c r="AN68" s="2">
        <f t="shared" si="192"/>
        <v>0</v>
      </c>
      <c r="AP68" s="2">
        <f t="shared" si="193"/>
        <v>0</v>
      </c>
      <c r="AQ68" s="2">
        <f t="shared" si="194"/>
        <v>0</v>
      </c>
      <c r="AR68" s="2">
        <f t="shared" si="195"/>
        <v>0</v>
      </c>
      <c r="AS68" s="2">
        <f t="shared" si="196"/>
        <v>0</v>
      </c>
      <c r="AU68" s="2">
        <f t="shared" si="197"/>
        <v>0</v>
      </c>
      <c r="AV68" s="2">
        <f t="shared" si="198"/>
        <v>0</v>
      </c>
      <c r="AW68" s="2">
        <f t="shared" si="199"/>
        <v>0</v>
      </c>
      <c r="AX68" s="2">
        <f t="shared" si="200"/>
        <v>0</v>
      </c>
      <c r="AZ68" s="2">
        <f t="shared" si="156"/>
        <v>0</v>
      </c>
      <c r="BA68" s="2">
        <f t="shared" si="157"/>
        <v>0</v>
      </c>
      <c r="BB68" s="2">
        <f t="shared" si="158"/>
        <v>0</v>
      </c>
      <c r="BC68" s="2">
        <f t="shared" si="159"/>
        <v>0</v>
      </c>
      <c r="BD68" s="2">
        <f t="shared" si="160"/>
        <v>0</v>
      </c>
      <c r="BE68" s="2">
        <f t="shared" si="161"/>
        <v>0</v>
      </c>
      <c r="BF68" s="2">
        <f t="shared" si="162"/>
        <v>0</v>
      </c>
      <c r="BG68" s="2">
        <f t="shared" si="163"/>
        <v>0</v>
      </c>
      <c r="BH68" s="2">
        <f t="shared" si="164"/>
        <v>0</v>
      </c>
      <c r="BI68" s="2">
        <f t="shared" si="165"/>
        <v>0</v>
      </c>
      <c r="BJ68" s="2">
        <f t="shared" si="166"/>
        <v>0</v>
      </c>
      <c r="BK68" s="2">
        <f t="shared" si="167"/>
        <v>0</v>
      </c>
      <c r="BM68" s="8">
        <f t="shared" si="201"/>
        <v>0</v>
      </c>
      <c r="BN68" s="2">
        <f t="shared" si="168"/>
        <v>0</v>
      </c>
      <c r="BO68" s="2">
        <f t="shared" si="169"/>
        <v>0</v>
      </c>
      <c r="BP68" s="2">
        <f t="shared" si="170"/>
        <v>0</v>
      </c>
      <c r="BQ68" s="2">
        <f t="shared" si="171"/>
        <v>0</v>
      </c>
      <c r="BS68" s="2">
        <f t="shared" si="148"/>
        <v>0</v>
      </c>
      <c r="BT68" s="2">
        <f t="shared" si="202"/>
        <v>0</v>
      </c>
      <c r="BU68" s="2">
        <f t="shared" si="203"/>
        <v>0</v>
      </c>
      <c r="BV68" s="2">
        <f t="shared" si="204"/>
        <v>0</v>
      </c>
      <c r="BX68" s="2">
        <f t="shared" si="205"/>
        <v>0</v>
      </c>
      <c r="BY68" s="2" t="str">
        <f t="shared" si="149"/>
        <v>N/A</v>
      </c>
      <c r="BZ68" s="2" t="str">
        <f t="shared" si="206"/>
        <v>N/A</v>
      </c>
      <c r="CA68" s="2" t="str">
        <f t="shared" si="207"/>
        <v>N/A</v>
      </c>
      <c r="CB68" s="2" t="str">
        <f t="shared" si="208"/>
        <v>N/A</v>
      </c>
      <c r="CD68" s="2">
        <f t="shared" si="209"/>
        <v>1</v>
      </c>
      <c r="CE68" s="2">
        <f t="shared" si="150"/>
        <v>0</v>
      </c>
      <c r="CF68" s="2">
        <f t="shared" si="210"/>
        <v>0</v>
      </c>
      <c r="CG68" s="2">
        <f t="shared" si="211"/>
        <v>0</v>
      </c>
      <c r="CH68" s="2">
        <f t="shared" si="212"/>
        <v>0</v>
      </c>
      <c r="CJ68" s="2">
        <f t="shared" si="172"/>
        <v>0</v>
      </c>
      <c r="CK68" s="2" t="str">
        <f t="shared" si="151"/>
        <v>N/A</v>
      </c>
      <c r="CL68" s="2" t="str">
        <f t="shared" si="213"/>
        <v>N/A</v>
      </c>
      <c r="CM68" s="2" t="str">
        <f t="shared" si="214"/>
        <v>N/A</v>
      </c>
      <c r="CN68" s="2" t="str">
        <f t="shared" si="215"/>
        <v>N/A</v>
      </c>
      <c r="CU68" s="2">
        <f t="shared" si="216"/>
        <v>1</v>
      </c>
      <c r="CV68" s="2">
        <f t="shared" si="217"/>
        <v>1</v>
      </c>
      <c r="CW68" s="2">
        <f t="shared" si="218"/>
        <v>1</v>
      </c>
      <c r="CX68" s="2">
        <f t="shared" si="219"/>
        <v>1</v>
      </c>
    </row>
    <row r="69" spans="1:102" x14ac:dyDescent="0.25">
      <c r="A69" s="2" t="s">
        <v>126</v>
      </c>
      <c r="B69" s="2">
        <v>14</v>
      </c>
      <c r="C69" s="2">
        <v>137</v>
      </c>
      <c r="D69" s="2">
        <v>3</v>
      </c>
      <c r="E69" s="2">
        <v>12</v>
      </c>
      <c r="J69" s="2">
        <v>1</v>
      </c>
      <c r="L69" s="2">
        <f t="shared" si="152"/>
        <v>0</v>
      </c>
      <c r="M69" s="2">
        <f t="shared" si="153"/>
        <v>0</v>
      </c>
      <c r="N69" s="2">
        <f t="shared" si="154"/>
        <v>0</v>
      </c>
      <c r="O69" s="2">
        <f t="shared" si="155"/>
        <v>0</v>
      </c>
      <c r="Q69" s="2">
        <f t="shared" si="173"/>
        <v>1</v>
      </c>
      <c r="R69" s="2">
        <f t="shared" si="174"/>
        <v>1</v>
      </c>
      <c r="S69" s="2">
        <f t="shared" si="175"/>
        <v>1</v>
      </c>
      <c r="T69" s="2">
        <f t="shared" si="176"/>
        <v>1</v>
      </c>
      <c r="V69" s="2">
        <f t="shared" si="177"/>
        <v>0</v>
      </c>
      <c r="W69" s="2">
        <f t="shared" si="178"/>
        <v>0</v>
      </c>
      <c r="X69" s="2">
        <f t="shared" si="179"/>
        <v>0</v>
      </c>
      <c r="Y69" s="2">
        <f t="shared" si="180"/>
        <v>0</v>
      </c>
      <c r="AA69" s="2">
        <f t="shared" si="181"/>
        <v>0</v>
      </c>
      <c r="AB69" s="2">
        <f t="shared" si="182"/>
        <v>0</v>
      </c>
      <c r="AC69" s="2">
        <f t="shared" si="183"/>
        <v>0</v>
      </c>
      <c r="AD69" s="2">
        <f t="shared" si="184"/>
        <v>0</v>
      </c>
      <c r="AF69" s="2">
        <f t="shared" si="185"/>
        <v>0</v>
      </c>
      <c r="AG69" s="2">
        <f t="shared" si="186"/>
        <v>0</v>
      </c>
      <c r="AH69" s="2">
        <f t="shared" si="187"/>
        <v>0</v>
      </c>
      <c r="AI69" s="2">
        <f t="shared" si="188"/>
        <v>0</v>
      </c>
      <c r="AK69" s="2">
        <f t="shared" si="189"/>
        <v>0</v>
      </c>
      <c r="AL69" s="2">
        <f t="shared" si="190"/>
        <v>0</v>
      </c>
      <c r="AM69" s="2">
        <f t="shared" si="191"/>
        <v>0</v>
      </c>
      <c r="AN69" s="2">
        <f t="shared" si="192"/>
        <v>0</v>
      </c>
      <c r="AP69" s="2">
        <f t="shared" si="193"/>
        <v>0</v>
      </c>
      <c r="AQ69" s="2">
        <f t="shared" si="194"/>
        <v>0</v>
      </c>
      <c r="AR69" s="2">
        <f t="shared" si="195"/>
        <v>0</v>
      </c>
      <c r="AS69" s="2">
        <f t="shared" si="196"/>
        <v>0</v>
      </c>
      <c r="AU69" s="2">
        <f t="shared" si="197"/>
        <v>0</v>
      </c>
      <c r="AV69" s="2">
        <f t="shared" si="198"/>
        <v>0</v>
      </c>
      <c r="AW69" s="2">
        <f t="shared" si="199"/>
        <v>0</v>
      </c>
      <c r="AX69" s="2">
        <f t="shared" si="200"/>
        <v>0</v>
      </c>
      <c r="AZ69" s="2">
        <f t="shared" si="156"/>
        <v>0</v>
      </c>
      <c r="BA69" s="2">
        <f t="shared" si="157"/>
        <v>0</v>
      </c>
      <c r="BB69" s="2">
        <f t="shared" si="158"/>
        <v>0</v>
      </c>
      <c r="BC69" s="2">
        <f t="shared" si="159"/>
        <v>0</v>
      </c>
      <c r="BD69" s="2">
        <f t="shared" si="160"/>
        <v>0</v>
      </c>
      <c r="BE69" s="2">
        <f t="shared" si="161"/>
        <v>0</v>
      </c>
      <c r="BF69" s="2">
        <f t="shared" si="162"/>
        <v>0</v>
      </c>
      <c r="BG69" s="2">
        <f t="shared" si="163"/>
        <v>0</v>
      </c>
      <c r="BH69" s="2">
        <f t="shared" si="164"/>
        <v>0</v>
      </c>
      <c r="BI69" s="2">
        <f t="shared" si="165"/>
        <v>0</v>
      </c>
      <c r="BJ69" s="2">
        <f t="shared" si="166"/>
        <v>0</v>
      </c>
      <c r="BK69" s="2">
        <f t="shared" si="167"/>
        <v>0</v>
      </c>
      <c r="BM69" s="8">
        <f t="shared" si="201"/>
        <v>0</v>
      </c>
      <c r="BN69" s="2">
        <f t="shared" si="168"/>
        <v>0</v>
      </c>
      <c r="BO69" s="2">
        <f t="shared" si="169"/>
        <v>0</v>
      </c>
      <c r="BP69" s="2">
        <f t="shared" si="170"/>
        <v>0</v>
      </c>
      <c r="BQ69" s="2">
        <f t="shared" si="171"/>
        <v>0</v>
      </c>
      <c r="BS69" s="2">
        <f t="shared" si="148"/>
        <v>0</v>
      </c>
      <c r="BT69" s="2">
        <f t="shared" si="202"/>
        <v>0</v>
      </c>
      <c r="BU69" s="2">
        <f t="shared" si="203"/>
        <v>0</v>
      </c>
      <c r="BV69" s="2">
        <f t="shared" si="204"/>
        <v>0</v>
      </c>
      <c r="BX69" s="2">
        <f t="shared" si="205"/>
        <v>1</v>
      </c>
      <c r="BY69" s="2">
        <f t="shared" si="149"/>
        <v>0</v>
      </c>
      <c r="BZ69" s="2">
        <f t="shared" si="206"/>
        <v>0</v>
      </c>
      <c r="CA69" s="2">
        <f t="shared" si="207"/>
        <v>0</v>
      </c>
      <c r="CB69" s="2">
        <f t="shared" si="208"/>
        <v>0</v>
      </c>
      <c r="CD69" s="2">
        <f t="shared" si="209"/>
        <v>0</v>
      </c>
      <c r="CE69" s="2" t="str">
        <f t="shared" si="150"/>
        <v>N/A</v>
      </c>
      <c r="CF69" s="2" t="str">
        <f t="shared" si="210"/>
        <v>N/A</v>
      </c>
      <c r="CG69" s="2" t="str">
        <f t="shared" si="211"/>
        <v>N/A</v>
      </c>
      <c r="CH69" s="2" t="str">
        <f t="shared" si="212"/>
        <v>N/A</v>
      </c>
      <c r="CJ69" s="2">
        <f t="shared" si="172"/>
        <v>0</v>
      </c>
      <c r="CK69" s="2" t="str">
        <f t="shared" si="151"/>
        <v>N/A</v>
      </c>
      <c r="CL69" s="2" t="str">
        <f t="shared" si="213"/>
        <v>N/A</v>
      </c>
      <c r="CM69" s="2" t="str">
        <f t="shared" si="214"/>
        <v>N/A</v>
      </c>
      <c r="CN69" s="2" t="str">
        <f t="shared" si="215"/>
        <v>N/A</v>
      </c>
      <c r="CU69" s="2">
        <f t="shared" si="216"/>
        <v>1</v>
      </c>
      <c r="CV69" s="2">
        <f t="shared" si="217"/>
        <v>1</v>
      </c>
      <c r="CW69" s="2">
        <f t="shared" si="218"/>
        <v>1</v>
      </c>
      <c r="CX69" s="2">
        <f t="shared" si="219"/>
        <v>1</v>
      </c>
    </row>
    <row r="70" spans="1:102" x14ac:dyDescent="0.25">
      <c r="A70" s="2" t="s">
        <v>126</v>
      </c>
      <c r="B70" s="2">
        <v>15</v>
      </c>
      <c r="C70" s="2">
        <v>322</v>
      </c>
      <c r="D70" s="2">
        <v>4</v>
      </c>
      <c r="E70" s="2">
        <v>4</v>
      </c>
      <c r="J70" s="2">
        <v>1</v>
      </c>
      <c r="L70" s="2">
        <f t="shared" si="152"/>
        <v>0</v>
      </c>
      <c r="M70" s="2">
        <f t="shared" si="153"/>
        <v>0</v>
      </c>
      <c r="N70" s="2">
        <f t="shared" si="154"/>
        <v>0</v>
      </c>
      <c r="O70" s="2">
        <f t="shared" si="155"/>
        <v>0</v>
      </c>
      <c r="Q70" s="2">
        <f t="shared" si="173"/>
        <v>1</v>
      </c>
      <c r="R70" s="2">
        <f t="shared" si="174"/>
        <v>1</v>
      </c>
      <c r="S70" s="2">
        <f t="shared" si="175"/>
        <v>1</v>
      </c>
      <c r="T70" s="2">
        <f t="shared" si="176"/>
        <v>1</v>
      </c>
      <c r="V70" s="2">
        <f t="shared" si="177"/>
        <v>0</v>
      </c>
      <c r="W70" s="2">
        <f t="shared" si="178"/>
        <v>0</v>
      </c>
      <c r="X70" s="2">
        <f t="shared" si="179"/>
        <v>0</v>
      </c>
      <c r="Y70" s="2">
        <f t="shared" si="180"/>
        <v>0</v>
      </c>
      <c r="AA70" s="2">
        <f t="shared" si="181"/>
        <v>0</v>
      </c>
      <c r="AB70" s="2">
        <f t="shared" si="182"/>
        <v>0</v>
      </c>
      <c r="AC70" s="2">
        <f t="shared" si="183"/>
        <v>0</v>
      </c>
      <c r="AD70" s="2">
        <f t="shared" si="184"/>
        <v>0</v>
      </c>
      <c r="AF70" s="2">
        <f t="shared" si="185"/>
        <v>0</v>
      </c>
      <c r="AG70" s="2">
        <f t="shared" si="186"/>
        <v>0</v>
      </c>
      <c r="AH70" s="2">
        <f t="shared" si="187"/>
        <v>0</v>
      </c>
      <c r="AI70" s="2">
        <f t="shared" si="188"/>
        <v>0</v>
      </c>
      <c r="AK70" s="2">
        <f t="shared" si="189"/>
        <v>0</v>
      </c>
      <c r="AL70" s="2">
        <f t="shared" si="190"/>
        <v>0</v>
      </c>
      <c r="AM70" s="2">
        <f t="shared" si="191"/>
        <v>0</v>
      </c>
      <c r="AN70" s="2">
        <f t="shared" si="192"/>
        <v>0</v>
      </c>
      <c r="AP70" s="2">
        <f t="shared" si="193"/>
        <v>0</v>
      </c>
      <c r="AQ70" s="2">
        <f t="shared" si="194"/>
        <v>0</v>
      </c>
      <c r="AR70" s="2">
        <f t="shared" si="195"/>
        <v>0</v>
      </c>
      <c r="AS70" s="2">
        <f t="shared" si="196"/>
        <v>0</v>
      </c>
      <c r="AU70" s="2">
        <f t="shared" si="197"/>
        <v>0</v>
      </c>
      <c r="AV70" s="2">
        <f t="shared" si="198"/>
        <v>0</v>
      </c>
      <c r="AW70" s="2">
        <f t="shared" si="199"/>
        <v>0</v>
      </c>
      <c r="AX70" s="2">
        <f t="shared" si="200"/>
        <v>0</v>
      </c>
      <c r="AZ70" s="2">
        <f t="shared" si="156"/>
        <v>0</v>
      </c>
      <c r="BA70" s="2">
        <f t="shared" si="157"/>
        <v>0</v>
      </c>
      <c r="BB70" s="2">
        <f t="shared" si="158"/>
        <v>0</v>
      </c>
      <c r="BC70" s="2">
        <f t="shared" si="159"/>
        <v>0</v>
      </c>
      <c r="BD70" s="2">
        <f t="shared" si="160"/>
        <v>0</v>
      </c>
      <c r="BE70" s="2">
        <f t="shared" si="161"/>
        <v>0</v>
      </c>
      <c r="BF70" s="2">
        <f t="shared" si="162"/>
        <v>0</v>
      </c>
      <c r="BG70" s="2">
        <f t="shared" si="163"/>
        <v>0</v>
      </c>
      <c r="BH70" s="2">
        <f t="shared" si="164"/>
        <v>0</v>
      </c>
      <c r="BI70" s="2">
        <f t="shared" si="165"/>
        <v>0</v>
      </c>
      <c r="BJ70" s="2">
        <f t="shared" si="166"/>
        <v>0</v>
      </c>
      <c r="BK70" s="2">
        <f t="shared" si="167"/>
        <v>0</v>
      </c>
      <c r="BM70" s="8">
        <f t="shared" si="201"/>
        <v>0</v>
      </c>
      <c r="BN70" s="2">
        <f t="shared" si="168"/>
        <v>0</v>
      </c>
      <c r="BO70" s="2">
        <f t="shared" si="169"/>
        <v>0</v>
      </c>
      <c r="BP70" s="2">
        <f t="shared" si="170"/>
        <v>0</v>
      </c>
      <c r="BQ70" s="2">
        <f t="shared" si="171"/>
        <v>0</v>
      </c>
      <c r="BS70" s="2">
        <f t="shared" si="148"/>
        <v>0</v>
      </c>
      <c r="BT70" s="2">
        <f t="shared" si="202"/>
        <v>0</v>
      </c>
      <c r="BU70" s="2">
        <f t="shared" si="203"/>
        <v>0</v>
      </c>
      <c r="BV70" s="2">
        <f t="shared" si="204"/>
        <v>0</v>
      </c>
      <c r="BX70" s="2">
        <f t="shared" si="205"/>
        <v>0</v>
      </c>
      <c r="BY70" s="2" t="str">
        <f t="shared" si="149"/>
        <v>N/A</v>
      </c>
      <c r="BZ70" s="2" t="str">
        <f t="shared" si="206"/>
        <v>N/A</v>
      </c>
      <c r="CA70" s="2" t="str">
        <f t="shared" si="207"/>
        <v>N/A</v>
      </c>
      <c r="CB70" s="2" t="str">
        <f t="shared" si="208"/>
        <v>N/A</v>
      </c>
      <c r="CD70" s="2">
        <f t="shared" si="209"/>
        <v>1</v>
      </c>
      <c r="CE70" s="2">
        <f t="shared" si="150"/>
        <v>0</v>
      </c>
      <c r="CF70" s="2">
        <f t="shared" si="210"/>
        <v>0</v>
      </c>
      <c r="CG70" s="2">
        <f t="shared" si="211"/>
        <v>0</v>
      </c>
      <c r="CH70" s="2">
        <f t="shared" si="212"/>
        <v>0</v>
      </c>
      <c r="CJ70" s="2">
        <f t="shared" si="172"/>
        <v>0</v>
      </c>
      <c r="CK70" s="2" t="str">
        <f t="shared" si="151"/>
        <v>N/A</v>
      </c>
      <c r="CL70" s="2" t="str">
        <f t="shared" si="213"/>
        <v>N/A</v>
      </c>
      <c r="CM70" s="2" t="str">
        <f t="shared" si="214"/>
        <v>N/A</v>
      </c>
      <c r="CN70" s="2" t="str">
        <f t="shared" si="215"/>
        <v>N/A</v>
      </c>
      <c r="CU70" s="2">
        <f t="shared" si="216"/>
        <v>1</v>
      </c>
      <c r="CV70" s="2">
        <f t="shared" si="217"/>
        <v>1</v>
      </c>
      <c r="CW70" s="2">
        <f t="shared" si="218"/>
        <v>1</v>
      </c>
      <c r="CX70" s="2">
        <f t="shared" si="219"/>
        <v>1</v>
      </c>
    </row>
    <row r="71" spans="1:102" x14ac:dyDescent="0.25">
      <c r="A71" s="2" t="s">
        <v>126</v>
      </c>
      <c r="B71" s="2">
        <v>16</v>
      </c>
      <c r="C71" s="2">
        <v>253</v>
      </c>
      <c r="D71" s="2">
        <v>4</v>
      </c>
      <c r="E71" s="2">
        <v>16</v>
      </c>
      <c r="J71" s="2">
        <v>1</v>
      </c>
      <c r="L71" s="2">
        <f t="shared" si="152"/>
        <v>0</v>
      </c>
      <c r="M71" s="2">
        <f t="shared" si="153"/>
        <v>0</v>
      </c>
      <c r="N71" s="2">
        <f t="shared" si="154"/>
        <v>0</v>
      </c>
      <c r="O71" s="2">
        <f t="shared" si="155"/>
        <v>0</v>
      </c>
      <c r="Q71" s="2">
        <f t="shared" si="173"/>
        <v>1</v>
      </c>
      <c r="R71" s="2">
        <f t="shared" si="174"/>
        <v>1</v>
      </c>
      <c r="S71" s="2">
        <f t="shared" si="175"/>
        <v>1</v>
      </c>
      <c r="T71" s="2">
        <f t="shared" si="176"/>
        <v>1</v>
      </c>
      <c r="V71" s="2">
        <f t="shared" si="177"/>
        <v>0</v>
      </c>
      <c r="W71" s="2">
        <f t="shared" si="178"/>
        <v>0</v>
      </c>
      <c r="X71" s="2">
        <f t="shared" si="179"/>
        <v>0</v>
      </c>
      <c r="Y71" s="2">
        <f t="shared" si="180"/>
        <v>0</v>
      </c>
      <c r="AA71" s="2">
        <f t="shared" si="181"/>
        <v>0</v>
      </c>
      <c r="AB71" s="2">
        <f t="shared" si="182"/>
        <v>0</v>
      </c>
      <c r="AC71" s="2">
        <f t="shared" si="183"/>
        <v>0</v>
      </c>
      <c r="AD71" s="2">
        <f t="shared" si="184"/>
        <v>0</v>
      </c>
      <c r="AF71" s="2">
        <f t="shared" si="185"/>
        <v>0</v>
      </c>
      <c r="AG71" s="2">
        <f t="shared" si="186"/>
        <v>0</v>
      </c>
      <c r="AH71" s="2">
        <f t="shared" si="187"/>
        <v>0</v>
      </c>
      <c r="AI71" s="2">
        <f t="shared" si="188"/>
        <v>0</v>
      </c>
      <c r="AK71" s="2">
        <f t="shared" si="189"/>
        <v>0</v>
      </c>
      <c r="AL71" s="2">
        <f t="shared" si="190"/>
        <v>0</v>
      </c>
      <c r="AM71" s="2">
        <f t="shared" si="191"/>
        <v>0</v>
      </c>
      <c r="AN71" s="2">
        <f t="shared" si="192"/>
        <v>0</v>
      </c>
      <c r="AP71" s="2">
        <f t="shared" si="193"/>
        <v>0</v>
      </c>
      <c r="AQ71" s="2">
        <f t="shared" si="194"/>
        <v>0</v>
      </c>
      <c r="AR71" s="2">
        <f t="shared" si="195"/>
        <v>0</v>
      </c>
      <c r="AS71" s="2">
        <f t="shared" si="196"/>
        <v>0</v>
      </c>
      <c r="AU71" s="2">
        <f t="shared" si="197"/>
        <v>0</v>
      </c>
      <c r="AV71" s="2">
        <f t="shared" si="198"/>
        <v>0</v>
      </c>
      <c r="AW71" s="2">
        <f t="shared" si="199"/>
        <v>0</v>
      </c>
      <c r="AX71" s="2">
        <f t="shared" si="200"/>
        <v>0</v>
      </c>
      <c r="AZ71" s="2">
        <f t="shared" si="156"/>
        <v>0</v>
      </c>
      <c r="BA71" s="2">
        <f t="shared" si="157"/>
        <v>0</v>
      </c>
      <c r="BB71" s="2">
        <f t="shared" si="158"/>
        <v>0</v>
      </c>
      <c r="BC71" s="2">
        <f t="shared" si="159"/>
        <v>0</v>
      </c>
      <c r="BD71" s="2">
        <f t="shared" si="160"/>
        <v>0</v>
      </c>
      <c r="BE71" s="2">
        <f t="shared" si="161"/>
        <v>0</v>
      </c>
      <c r="BF71" s="2">
        <f t="shared" si="162"/>
        <v>0</v>
      </c>
      <c r="BG71" s="2">
        <f t="shared" si="163"/>
        <v>0</v>
      </c>
      <c r="BH71" s="2">
        <f t="shared" si="164"/>
        <v>0</v>
      </c>
      <c r="BI71" s="2">
        <f t="shared" si="165"/>
        <v>0</v>
      </c>
      <c r="BJ71" s="2">
        <f t="shared" si="166"/>
        <v>0</v>
      </c>
      <c r="BK71" s="2">
        <f t="shared" si="167"/>
        <v>0</v>
      </c>
      <c r="BM71" s="8">
        <f t="shared" si="201"/>
        <v>0</v>
      </c>
      <c r="BN71" s="2">
        <f t="shared" si="168"/>
        <v>0</v>
      </c>
      <c r="BO71" s="2">
        <f t="shared" si="169"/>
        <v>0</v>
      </c>
      <c r="BP71" s="2">
        <f t="shared" si="170"/>
        <v>0</v>
      </c>
      <c r="BQ71" s="2">
        <f t="shared" si="171"/>
        <v>0</v>
      </c>
      <c r="BS71" s="2">
        <f t="shared" si="148"/>
        <v>0</v>
      </c>
      <c r="BT71" s="2">
        <f t="shared" si="202"/>
        <v>0</v>
      </c>
      <c r="BU71" s="2">
        <f t="shared" si="203"/>
        <v>0</v>
      </c>
      <c r="BV71" s="2">
        <f t="shared" si="204"/>
        <v>0</v>
      </c>
      <c r="BX71" s="2">
        <f t="shared" si="205"/>
        <v>0</v>
      </c>
      <c r="BY71" s="2" t="str">
        <f t="shared" si="149"/>
        <v>N/A</v>
      </c>
      <c r="BZ71" s="2" t="str">
        <f t="shared" si="206"/>
        <v>N/A</v>
      </c>
      <c r="CA71" s="2" t="str">
        <f t="shared" si="207"/>
        <v>N/A</v>
      </c>
      <c r="CB71" s="2" t="str">
        <f t="shared" si="208"/>
        <v>N/A</v>
      </c>
      <c r="CD71" s="2">
        <f t="shared" si="209"/>
        <v>1</v>
      </c>
      <c r="CE71" s="2">
        <f t="shared" si="150"/>
        <v>0</v>
      </c>
      <c r="CF71" s="2">
        <f t="shared" si="210"/>
        <v>0</v>
      </c>
      <c r="CG71" s="2">
        <f t="shared" si="211"/>
        <v>0</v>
      </c>
      <c r="CH71" s="2">
        <f t="shared" si="212"/>
        <v>0</v>
      </c>
      <c r="CJ71" s="2">
        <f t="shared" si="172"/>
        <v>0</v>
      </c>
      <c r="CK71" s="2" t="str">
        <f t="shared" si="151"/>
        <v>N/A</v>
      </c>
      <c r="CL71" s="2" t="str">
        <f t="shared" si="213"/>
        <v>N/A</v>
      </c>
      <c r="CM71" s="2" t="str">
        <f t="shared" si="214"/>
        <v>N/A</v>
      </c>
      <c r="CN71" s="2" t="str">
        <f t="shared" si="215"/>
        <v>N/A</v>
      </c>
      <c r="CU71" s="2">
        <f t="shared" si="216"/>
        <v>1</v>
      </c>
      <c r="CV71" s="2">
        <f t="shared" si="217"/>
        <v>1</v>
      </c>
      <c r="CW71" s="2">
        <f t="shared" si="218"/>
        <v>1</v>
      </c>
      <c r="CX71" s="2">
        <f t="shared" si="219"/>
        <v>1</v>
      </c>
    </row>
    <row r="72" spans="1:102" x14ac:dyDescent="0.25">
      <c r="A72" s="2" t="s">
        <v>126</v>
      </c>
      <c r="B72" s="2">
        <v>17</v>
      </c>
      <c r="C72" s="2">
        <v>130</v>
      </c>
      <c r="D72" s="2">
        <v>3</v>
      </c>
      <c r="E72" s="2">
        <v>18</v>
      </c>
      <c r="J72" s="2">
        <v>1</v>
      </c>
      <c r="L72" s="2">
        <f t="shared" si="152"/>
        <v>0</v>
      </c>
      <c r="M72" s="2">
        <f t="shared" si="153"/>
        <v>0</v>
      </c>
      <c r="N72" s="2">
        <f t="shared" si="154"/>
        <v>0</v>
      </c>
      <c r="O72" s="2">
        <f t="shared" si="155"/>
        <v>0</v>
      </c>
      <c r="Q72" s="2">
        <f t="shared" si="173"/>
        <v>1</v>
      </c>
      <c r="R72" s="2">
        <f t="shared" si="174"/>
        <v>1</v>
      </c>
      <c r="S72" s="2">
        <f t="shared" si="175"/>
        <v>1</v>
      </c>
      <c r="T72" s="2">
        <f t="shared" si="176"/>
        <v>1</v>
      </c>
      <c r="V72" s="2">
        <f t="shared" si="177"/>
        <v>0</v>
      </c>
      <c r="W72" s="2">
        <f t="shared" si="178"/>
        <v>0</v>
      </c>
      <c r="X72" s="2">
        <f t="shared" si="179"/>
        <v>0</v>
      </c>
      <c r="Y72" s="2">
        <f t="shared" si="180"/>
        <v>0</v>
      </c>
      <c r="AA72" s="2">
        <f t="shared" si="181"/>
        <v>0</v>
      </c>
      <c r="AB72" s="2">
        <f t="shared" si="182"/>
        <v>0</v>
      </c>
      <c r="AC72" s="2">
        <f t="shared" si="183"/>
        <v>0</v>
      </c>
      <c r="AD72" s="2">
        <f t="shared" si="184"/>
        <v>0</v>
      </c>
      <c r="AF72" s="2">
        <f t="shared" si="185"/>
        <v>0</v>
      </c>
      <c r="AG72" s="2">
        <f t="shared" si="186"/>
        <v>0</v>
      </c>
      <c r="AH72" s="2">
        <f t="shared" si="187"/>
        <v>0</v>
      </c>
      <c r="AI72" s="2">
        <f t="shared" si="188"/>
        <v>0</v>
      </c>
      <c r="AK72" s="2">
        <f t="shared" si="189"/>
        <v>0</v>
      </c>
      <c r="AL72" s="2">
        <f t="shared" si="190"/>
        <v>0</v>
      </c>
      <c r="AM72" s="2">
        <f t="shared" si="191"/>
        <v>0</v>
      </c>
      <c r="AN72" s="2">
        <f t="shared" si="192"/>
        <v>0</v>
      </c>
      <c r="AP72" s="2">
        <f t="shared" si="193"/>
        <v>0</v>
      </c>
      <c r="AQ72" s="2">
        <f t="shared" si="194"/>
        <v>0</v>
      </c>
      <c r="AR72" s="2">
        <f t="shared" si="195"/>
        <v>0</v>
      </c>
      <c r="AS72" s="2">
        <f t="shared" si="196"/>
        <v>0</v>
      </c>
      <c r="AU72" s="2">
        <f t="shared" si="197"/>
        <v>0</v>
      </c>
      <c r="AV72" s="2">
        <f t="shared" si="198"/>
        <v>0</v>
      </c>
      <c r="AW72" s="2">
        <f t="shared" si="199"/>
        <v>0</v>
      </c>
      <c r="AX72" s="2">
        <f t="shared" si="200"/>
        <v>0</v>
      </c>
      <c r="AZ72" s="2">
        <f t="shared" si="156"/>
        <v>0</v>
      </c>
      <c r="BA72" s="2">
        <f t="shared" si="157"/>
        <v>0</v>
      </c>
      <c r="BB72" s="2">
        <f t="shared" si="158"/>
        <v>0</v>
      </c>
      <c r="BC72" s="2">
        <f t="shared" si="159"/>
        <v>0</v>
      </c>
      <c r="BD72" s="2">
        <f t="shared" si="160"/>
        <v>0</v>
      </c>
      <c r="BE72" s="2">
        <f t="shared" si="161"/>
        <v>0</v>
      </c>
      <c r="BF72" s="2">
        <f t="shared" si="162"/>
        <v>0</v>
      </c>
      <c r="BG72" s="2">
        <f t="shared" si="163"/>
        <v>0</v>
      </c>
      <c r="BH72" s="2">
        <f t="shared" si="164"/>
        <v>0</v>
      </c>
      <c r="BI72" s="2">
        <f t="shared" si="165"/>
        <v>0</v>
      </c>
      <c r="BJ72" s="2">
        <f t="shared" si="166"/>
        <v>0</v>
      </c>
      <c r="BK72" s="2">
        <f t="shared" si="167"/>
        <v>0</v>
      </c>
      <c r="BM72" s="8">
        <f t="shared" si="201"/>
        <v>0</v>
      </c>
      <c r="BN72" s="2">
        <f t="shared" si="168"/>
        <v>0</v>
      </c>
      <c r="BO72" s="2">
        <f t="shared" si="169"/>
        <v>0</v>
      </c>
      <c r="BP72" s="2">
        <f t="shared" si="170"/>
        <v>0</v>
      </c>
      <c r="BQ72" s="2">
        <f t="shared" si="171"/>
        <v>0</v>
      </c>
      <c r="BS72" s="2">
        <f t="shared" si="148"/>
        <v>0</v>
      </c>
      <c r="BT72" s="2">
        <f t="shared" si="202"/>
        <v>0</v>
      </c>
      <c r="BU72" s="2">
        <f t="shared" si="203"/>
        <v>0</v>
      </c>
      <c r="BV72" s="2">
        <f t="shared" si="204"/>
        <v>0</v>
      </c>
      <c r="BX72" s="2">
        <f t="shared" si="205"/>
        <v>1</v>
      </c>
      <c r="BY72" s="2">
        <f t="shared" si="149"/>
        <v>0</v>
      </c>
      <c r="BZ72" s="2">
        <f t="shared" si="206"/>
        <v>0</v>
      </c>
      <c r="CA72" s="2">
        <f t="shared" si="207"/>
        <v>0</v>
      </c>
      <c r="CB72" s="2">
        <f t="shared" si="208"/>
        <v>0</v>
      </c>
      <c r="CD72" s="2">
        <f t="shared" si="209"/>
        <v>0</v>
      </c>
      <c r="CE72" s="2" t="str">
        <f t="shared" si="150"/>
        <v>N/A</v>
      </c>
      <c r="CF72" s="2" t="str">
        <f t="shared" si="210"/>
        <v>N/A</v>
      </c>
      <c r="CG72" s="2" t="str">
        <f t="shared" si="211"/>
        <v>N/A</v>
      </c>
      <c r="CH72" s="2" t="str">
        <f t="shared" si="212"/>
        <v>N/A</v>
      </c>
      <c r="CJ72" s="2">
        <f t="shared" si="172"/>
        <v>0</v>
      </c>
      <c r="CK72" s="2" t="str">
        <f t="shared" si="151"/>
        <v>N/A</v>
      </c>
      <c r="CL72" s="2" t="str">
        <f t="shared" si="213"/>
        <v>N/A</v>
      </c>
      <c r="CM72" s="2" t="str">
        <f t="shared" si="214"/>
        <v>N/A</v>
      </c>
      <c r="CN72" s="2" t="str">
        <f t="shared" si="215"/>
        <v>N/A</v>
      </c>
      <c r="CU72" s="2">
        <f t="shared" si="216"/>
        <v>1</v>
      </c>
      <c r="CV72" s="2">
        <f t="shared" si="217"/>
        <v>1</v>
      </c>
      <c r="CW72" s="2">
        <f t="shared" si="218"/>
        <v>1</v>
      </c>
      <c r="CX72" s="2">
        <f t="shared" si="219"/>
        <v>1</v>
      </c>
    </row>
    <row r="73" spans="1:102" x14ac:dyDescent="0.25">
      <c r="A73" s="2" t="s">
        <v>126</v>
      </c>
      <c r="B73" s="2">
        <v>18</v>
      </c>
      <c r="C73" s="2">
        <v>498</v>
      </c>
      <c r="D73" s="2">
        <v>5</v>
      </c>
      <c r="E73" s="2">
        <v>14</v>
      </c>
      <c r="J73" s="2">
        <v>1</v>
      </c>
      <c r="L73" s="2">
        <f t="shared" si="152"/>
        <v>0</v>
      </c>
      <c r="M73" s="2">
        <f t="shared" si="153"/>
        <v>0</v>
      </c>
      <c r="N73" s="2">
        <f t="shared" si="154"/>
        <v>0</v>
      </c>
      <c r="O73" s="2">
        <f t="shared" si="155"/>
        <v>0</v>
      </c>
      <c r="Q73" s="2">
        <f t="shared" si="173"/>
        <v>1</v>
      </c>
      <c r="R73" s="2">
        <f t="shared" si="174"/>
        <v>1</v>
      </c>
      <c r="S73" s="2">
        <f t="shared" si="175"/>
        <v>1</v>
      </c>
      <c r="T73" s="2">
        <f t="shared" si="176"/>
        <v>1</v>
      </c>
      <c r="V73" s="2">
        <f t="shared" si="177"/>
        <v>0</v>
      </c>
      <c r="W73" s="2">
        <f t="shared" si="178"/>
        <v>0</v>
      </c>
      <c r="X73" s="2">
        <f t="shared" si="179"/>
        <v>0</v>
      </c>
      <c r="Y73" s="2">
        <f t="shared" si="180"/>
        <v>0</v>
      </c>
      <c r="AA73" s="2">
        <f t="shared" si="181"/>
        <v>0</v>
      </c>
      <c r="AB73" s="2">
        <f t="shared" si="182"/>
        <v>0</v>
      </c>
      <c r="AC73" s="2">
        <f t="shared" si="183"/>
        <v>0</v>
      </c>
      <c r="AD73" s="2">
        <f t="shared" si="184"/>
        <v>0</v>
      </c>
      <c r="AF73" s="2">
        <f t="shared" si="185"/>
        <v>0</v>
      </c>
      <c r="AG73" s="2">
        <f t="shared" si="186"/>
        <v>0</v>
      </c>
      <c r="AH73" s="2">
        <f t="shared" si="187"/>
        <v>0</v>
      </c>
      <c r="AI73" s="2">
        <f t="shared" si="188"/>
        <v>0</v>
      </c>
      <c r="AK73" s="2">
        <f t="shared" si="189"/>
        <v>0</v>
      </c>
      <c r="AL73" s="2">
        <f t="shared" si="190"/>
        <v>0</v>
      </c>
      <c r="AM73" s="2">
        <f t="shared" si="191"/>
        <v>0</v>
      </c>
      <c r="AN73" s="2">
        <f t="shared" si="192"/>
        <v>0</v>
      </c>
      <c r="AP73" s="2">
        <f t="shared" si="193"/>
        <v>0</v>
      </c>
      <c r="AQ73" s="2">
        <f t="shared" si="194"/>
        <v>0</v>
      </c>
      <c r="AR73" s="2">
        <f t="shared" si="195"/>
        <v>0</v>
      </c>
      <c r="AS73" s="2">
        <f t="shared" si="196"/>
        <v>0</v>
      </c>
      <c r="AU73" s="2">
        <f t="shared" si="197"/>
        <v>0</v>
      </c>
      <c r="AV73" s="2">
        <f t="shared" si="198"/>
        <v>0</v>
      </c>
      <c r="AW73" s="2">
        <f t="shared" si="199"/>
        <v>0</v>
      </c>
      <c r="AX73" s="2">
        <f t="shared" si="200"/>
        <v>0</v>
      </c>
      <c r="AZ73" s="2">
        <f t="shared" si="156"/>
        <v>0</v>
      </c>
      <c r="BA73" s="2">
        <f t="shared" si="157"/>
        <v>0</v>
      </c>
      <c r="BB73" s="2">
        <f t="shared" si="158"/>
        <v>0</v>
      </c>
      <c r="BC73" s="2">
        <f t="shared" si="159"/>
        <v>0</v>
      </c>
      <c r="BD73" s="2">
        <f t="shared" si="160"/>
        <v>0</v>
      </c>
      <c r="BE73" s="2">
        <f t="shared" si="161"/>
        <v>0</v>
      </c>
      <c r="BF73" s="2">
        <f t="shared" si="162"/>
        <v>0</v>
      </c>
      <c r="BG73" s="2">
        <f t="shared" si="163"/>
        <v>0</v>
      </c>
      <c r="BH73" s="2">
        <f t="shared" si="164"/>
        <v>0</v>
      </c>
      <c r="BI73" s="2">
        <f t="shared" si="165"/>
        <v>0</v>
      </c>
      <c r="BJ73" s="2">
        <f t="shared" si="166"/>
        <v>0</v>
      </c>
      <c r="BK73" s="2">
        <f t="shared" si="167"/>
        <v>0</v>
      </c>
      <c r="BM73" s="8">
        <f t="shared" si="201"/>
        <v>0</v>
      </c>
      <c r="BN73" s="2">
        <f t="shared" si="168"/>
        <v>0</v>
      </c>
      <c r="BO73" s="2">
        <f t="shared" si="169"/>
        <v>0</v>
      </c>
      <c r="BP73" s="2">
        <f t="shared" si="170"/>
        <v>0</v>
      </c>
      <c r="BQ73" s="2">
        <f t="shared" si="171"/>
        <v>0</v>
      </c>
      <c r="BS73" s="2">
        <f t="shared" si="148"/>
        <v>0</v>
      </c>
      <c r="BT73" s="2">
        <f t="shared" si="202"/>
        <v>0</v>
      </c>
      <c r="BU73" s="2">
        <f t="shared" si="203"/>
        <v>0</v>
      </c>
      <c r="BV73" s="2">
        <f t="shared" si="204"/>
        <v>0</v>
      </c>
      <c r="BX73" s="2">
        <f t="shared" si="205"/>
        <v>0</v>
      </c>
      <c r="BY73" s="2" t="str">
        <f t="shared" si="149"/>
        <v>N/A</v>
      </c>
      <c r="BZ73" s="2" t="str">
        <f t="shared" si="206"/>
        <v>N/A</v>
      </c>
      <c r="CA73" s="2" t="str">
        <f t="shared" si="207"/>
        <v>N/A</v>
      </c>
      <c r="CB73" s="2" t="str">
        <f t="shared" si="208"/>
        <v>N/A</v>
      </c>
      <c r="CD73" s="2">
        <f t="shared" si="209"/>
        <v>0</v>
      </c>
      <c r="CE73" s="2" t="str">
        <f t="shared" si="150"/>
        <v>N/A</v>
      </c>
      <c r="CF73" s="2" t="str">
        <f t="shared" si="210"/>
        <v>N/A</v>
      </c>
      <c r="CG73" s="2" t="str">
        <f t="shared" si="211"/>
        <v>N/A</v>
      </c>
      <c r="CH73" s="2" t="str">
        <f t="shared" si="212"/>
        <v>N/A</v>
      </c>
      <c r="CJ73" s="2">
        <f t="shared" si="172"/>
        <v>1</v>
      </c>
      <c r="CK73" s="2">
        <f t="shared" si="151"/>
        <v>0</v>
      </c>
      <c r="CL73" s="2">
        <f t="shared" si="213"/>
        <v>0</v>
      </c>
      <c r="CM73" s="2">
        <f t="shared" si="214"/>
        <v>0</v>
      </c>
      <c r="CN73" s="2">
        <f t="shared" si="215"/>
        <v>0</v>
      </c>
      <c r="CU73" s="2">
        <f t="shared" si="216"/>
        <v>1</v>
      </c>
      <c r="CV73" s="2">
        <f t="shared" si="217"/>
        <v>1</v>
      </c>
      <c r="CW73" s="2">
        <f t="shared" si="218"/>
        <v>1</v>
      </c>
      <c r="CX73" s="2">
        <f t="shared" si="219"/>
        <v>1</v>
      </c>
    </row>
    <row r="74" spans="1:102" x14ac:dyDescent="0.25">
      <c r="A74" s="2" t="s">
        <v>168</v>
      </c>
      <c r="B74" s="2">
        <v>1</v>
      </c>
      <c r="C74" s="2">
        <v>309</v>
      </c>
      <c r="D74" s="2">
        <v>4</v>
      </c>
      <c r="E74" s="2">
        <v>11</v>
      </c>
      <c r="F74" s="2">
        <v>6</v>
      </c>
      <c r="G74" s="2">
        <v>5</v>
      </c>
      <c r="H74" s="2">
        <v>7</v>
      </c>
      <c r="I74" s="2">
        <v>6</v>
      </c>
      <c r="J74" s="2">
        <v>1</v>
      </c>
      <c r="L74" s="2">
        <f t="shared" ref="L74:L91" si="220">IF(F74=$D74,1,0)</f>
        <v>0</v>
      </c>
      <c r="M74" s="2">
        <f t="shared" ref="M74:M91" si="221">IF(G74=$D74,1,0)</f>
        <v>0</v>
      </c>
      <c r="N74" s="2">
        <f t="shared" ref="N74:N91" si="222">IF(H74=$D74,1,0)</f>
        <v>0</v>
      </c>
      <c r="O74" s="2">
        <f t="shared" ref="O74:O91" si="223">IF(I74=$D74,1,0)</f>
        <v>0</v>
      </c>
      <c r="Q74" s="2">
        <f t="shared" si="173"/>
        <v>0</v>
      </c>
      <c r="R74" s="2">
        <f t="shared" si="174"/>
        <v>0</v>
      </c>
      <c r="S74" s="2">
        <f t="shared" si="175"/>
        <v>0</v>
      </c>
      <c r="T74" s="2">
        <f t="shared" si="176"/>
        <v>0</v>
      </c>
      <c r="V74" s="2">
        <f t="shared" si="177"/>
        <v>0</v>
      </c>
      <c r="W74" s="2">
        <f t="shared" si="178"/>
        <v>1</v>
      </c>
      <c r="X74" s="2">
        <f t="shared" si="179"/>
        <v>0</v>
      </c>
      <c r="Y74" s="2">
        <f t="shared" si="180"/>
        <v>0</v>
      </c>
      <c r="AA74" s="2">
        <f t="shared" si="181"/>
        <v>1</v>
      </c>
      <c r="AB74" s="2">
        <f t="shared" si="182"/>
        <v>0</v>
      </c>
      <c r="AC74" s="2">
        <f t="shared" si="183"/>
        <v>0</v>
      </c>
      <c r="AD74" s="2">
        <f t="shared" si="184"/>
        <v>1</v>
      </c>
      <c r="AF74" s="2">
        <f t="shared" si="185"/>
        <v>0</v>
      </c>
      <c r="AG74" s="2">
        <f t="shared" si="186"/>
        <v>0</v>
      </c>
      <c r="AH74" s="2">
        <f t="shared" si="187"/>
        <v>1</v>
      </c>
      <c r="AI74" s="2">
        <f t="shared" si="188"/>
        <v>0</v>
      </c>
      <c r="AK74" s="2">
        <f t="shared" si="189"/>
        <v>0</v>
      </c>
      <c r="AL74" s="2">
        <f t="shared" si="190"/>
        <v>0</v>
      </c>
      <c r="AM74" s="2">
        <f t="shared" si="191"/>
        <v>0</v>
      </c>
      <c r="AN74" s="2">
        <f t="shared" si="192"/>
        <v>0</v>
      </c>
      <c r="AP74" s="2">
        <f t="shared" si="193"/>
        <v>0</v>
      </c>
      <c r="AQ74" s="2">
        <f t="shared" si="194"/>
        <v>0</v>
      </c>
      <c r="AR74" s="2">
        <f t="shared" si="195"/>
        <v>0</v>
      </c>
      <c r="AS74" s="2">
        <f t="shared" si="196"/>
        <v>0</v>
      </c>
      <c r="AU74" s="2">
        <f t="shared" si="197"/>
        <v>0</v>
      </c>
      <c r="AV74" s="2">
        <f t="shared" si="198"/>
        <v>0</v>
      </c>
      <c r="AW74" s="2">
        <f t="shared" si="199"/>
        <v>0</v>
      </c>
      <c r="AX74" s="2">
        <f t="shared" si="200"/>
        <v>0</v>
      </c>
      <c r="AZ74" s="2">
        <f t="shared" ref="AZ74:AZ91" si="224">IF(F74&lt;G74,1,0)</f>
        <v>0</v>
      </c>
      <c r="BA74" s="2">
        <f t="shared" ref="BA74:BA91" si="225">IF(F74&lt;H74,1,0)</f>
        <v>1</v>
      </c>
      <c r="BB74" s="2">
        <f t="shared" ref="BB74:BB91" si="226">IF(F74&lt;I74,1,0)</f>
        <v>0</v>
      </c>
      <c r="BC74" s="2">
        <f t="shared" ref="BC74:BC91" si="227">IF(G74&lt;F74,1,0)</f>
        <v>1</v>
      </c>
      <c r="BD74" s="2">
        <f t="shared" ref="BD74:BD91" si="228">IF(G74&lt;H74,1,0)</f>
        <v>1</v>
      </c>
      <c r="BE74" s="2">
        <f t="shared" ref="BE74:BE91" si="229">IF(G74&lt;I74,1,0)</f>
        <v>1</v>
      </c>
      <c r="BF74" s="2">
        <f t="shared" ref="BF74:BF91" si="230">IF(H74&lt;F74,1,0)</f>
        <v>0</v>
      </c>
      <c r="BG74" s="2">
        <f t="shared" ref="BG74:BG91" si="231">IF(H74&lt;G74,1,0)</f>
        <v>0</v>
      </c>
      <c r="BH74" s="2">
        <f t="shared" ref="BH74:BH91" si="232">IF(H74&lt;I74,1,0)</f>
        <v>0</v>
      </c>
      <c r="BI74" s="2">
        <f t="shared" ref="BI74:BI91" si="233">IF(I74&lt;F74,1,0)</f>
        <v>0</v>
      </c>
      <c r="BJ74" s="2">
        <f t="shared" ref="BJ74:BJ91" si="234">IF(I74&lt;G74,1,0)</f>
        <v>0</v>
      </c>
      <c r="BK74" s="2">
        <f t="shared" ref="BK74:BK91" si="235">IF(I74&lt;H74,1,0)</f>
        <v>1</v>
      </c>
      <c r="BM74" s="8" t="str">
        <f t="shared" si="201"/>
        <v>Scott</v>
      </c>
      <c r="BN74" s="2">
        <f t="shared" si="168"/>
        <v>0</v>
      </c>
      <c r="BO74" s="2">
        <f t="shared" si="169"/>
        <v>1</v>
      </c>
      <c r="BP74" s="2">
        <f t="shared" si="170"/>
        <v>0</v>
      </c>
      <c r="BQ74" s="2">
        <f t="shared" si="171"/>
        <v>0</v>
      </c>
      <c r="BS74" s="2">
        <f t="shared" ref="BS74:BV76" si="236">IF(F74&gt;=($D74*2),1,0)</f>
        <v>0</v>
      </c>
      <c r="BT74" s="2">
        <f t="shared" si="236"/>
        <v>0</v>
      </c>
      <c r="BU74" s="2">
        <f t="shared" si="236"/>
        <v>0</v>
      </c>
      <c r="BV74" s="2">
        <f t="shared" si="236"/>
        <v>0</v>
      </c>
      <c r="BX74" s="2">
        <f t="shared" si="205"/>
        <v>0</v>
      </c>
      <c r="BY74" s="2" t="str">
        <f t="shared" ref="BY74:CB76" si="237">IF($D74=3,F74,"N/A")</f>
        <v>N/A</v>
      </c>
      <c r="BZ74" s="2" t="str">
        <f t="shared" si="237"/>
        <v>N/A</v>
      </c>
      <c r="CA74" s="2" t="str">
        <f t="shared" si="237"/>
        <v>N/A</v>
      </c>
      <c r="CB74" s="2" t="str">
        <f t="shared" si="237"/>
        <v>N/A</v>
      </c>
      <c r="CD74" s="2">
        <f t="shared" si="209"/>
        <v>1</v>
      </c>
      <c r="CE74" s="2">
        <f t="shared" ref="CE74:CH76" si="238">IF($D74=4,F74,"N/A")</f>
        <v>6</v>
      </c>
      <c r="CF74" s="2">
        <f t="shared" si="238"/>
        <v>5</v>
      </c>
      <c r="CG74" s="2">
        <f t="shared" si="238"/>
        <v>7</v>
      </c>
      <c r="CH74" s="2">
        <f t="shared" si="238"/>
        <v>6</v>
      </c>
      <c r="CJ74" s="2">
        <f t="shared" si="172"/>
        <v>0</v>
      </c>
      <c r="CK74" s="2" t="str">
        <f t="shared" ref="CK74:CN76" si="239">IF($D74=5,F74,"N/A")</f>
        <v>N/A</v>
      </c>
      <c r="CL74" s="2" t="str">
        <f t="shared" si="239"/>
        <v>N/A</v>
      </c>
      <c r="CM74" s="2" t="str">
        <f t="shared" si="239"/>
        <v>N/A</v>
      </c>
      <c r="CN74" s="2" t="str">
        <f t="shared" si="239"/>
        <v>N/A</v>
      </c>
      <c r="CU74" s="2">
        <f t="shared" si="216"/>
        <v>0</v>
      </c>
      <c r="CV74" s="2">
        <f t="shared" si="217"/>
        <v>0</v>
      </c>
      <c r="CW74" s="2">
        <f t="shared" si="218"/>
        <v>0</v>
      </c>
      <c r="CX74" s="2">
        <f t="shared" si="219"/>
        <v>0</v>
      </c>
    </row>
    <row r="75" spans="1:102" x14ac:dyDescent="0.25">
      <c r="A75" s="2" t="s">
        <v>168</v>
      </c>
      <c r="B75" s="2">
        <v>2</v>
      </c>
      <c r="C75" s="2">
        <v>377</v>
      </c>
      <c r="D75" s="2">
        <v>4</v>
      </c>
      <c r="E75" s="2">
        <v>1</v>
      </c>
      <c r="F75" s="2">
        <v>8</v>
      </c>
      <c r="G75" s="2">
        <v>6</v>
      </c>
      <c r="H75" s="2">
        <v>7</v>
      </c>
      <c r="I75" s="2">
        <v>6</v>
      </c>
      <c r="J75" s="2">
        <v>1</v>
      </c>
      <c r="L75" s="2">
        <f t="shared" si="220"/>
        <v>0</v>
      </c>
      <c r="M75" s="2">
        <f t="shared" si="221"/>
        <v>0</v>
      </c>
      <c r="N75" s="2">
        <f t="shared" si="222"/>
        <v>0</v>
      </c>
      <c r="O75" s="2">
        <f t="shared" si="223"/>
        <v>0</v>
      </c>
      <c r="Q75" s="2">
        <f t="shared" si="173"/>
        <v>0</v>
      </c>
      <c r="R75" s="2">
        <f t="shared" si="174"/>
        <v>0</v>
      </c>
      <c r="S75" s="2">
        <f t="shared" si="175"/>
        <v>0</v>
      </c>
      <c r="T75" s="2">
        <f t="shared" si="176"/>
        <v>0</v>
      </c>
      <c r="V75" s="2">
        <f t="shared" si="177"/>
        <v>0</v>
      </c>
      <c r="W75" s="2">
        <f t="shared" si="178"/>
        <v>0</v>
      </c>
      <c r="X75" s="2">
        <f t="shared" si="179"/>
        <v>0</v>
      </c>
      <c r="Y75" s="2">
        <f t="shared" si="180"/>
        <v>0</v>
      </c>
      <c r="AA75" s="2">
        <f t="shared" si="181"/>
        <v>0</v>
      </c>
      <c r="AB75" s="2">
        <f t="shared" si="182"/>
        <v>1</v>
      </c>
      <c r="AC75" s="2">
        <f t="shared" si="183"/>
        <v>0</v>
      </c>
      <c r="AD75" s="2">
        <f t="shared" si="184"/>
        <v>1</v>
      </c>
      <c r="AF75" s="2">
        <f t="shared" si="185"/>
        <v>0</v>
      </c>
      <c r="AG75" s="2">
        <f t="shared" si="186"/>
        <v>0</v>
      </c>
      <c r="AH75" s="2">
        <f t="shared" si="187"/>
        <v>1</v>
      </c>
      <c r="AI75" s="2">
        <f t="shared" si="188"/>
        <v>0</v>
      </c>
      <c r="AK75" s="2">
        <f t="shared" si="189"/>
        <v>1</v>
      </c>
      <c r="AL75" s="2">
        <f t="shared" si="190"/>
        <v>0</v>
      </c>
      <c r="AM75" s="2">
        <f t="shared" si="191"/>
        <v>0</v>
      </c>
      <c r="AN75" s="2">
        <f t="shared" si="192"/>
        <v>0</v>
      </c>
      <c r="AP75" s="2">
        <f t="shared" si="193"/>
        <v>0</v>
      </c>
      <c r="AQ75" s="2">
        <f t="shared" si="194"/>
        <v>0</v>
      </c>
      <c r="AR75" s="2">
        <f t="shared" si="195"/>
        <v>0</v>
      </c>
      <c r="AS75" s="2">
        <f t="shared" si="196"/>
        <v>0</v>
      </c>
      <c r="AU75" s="2">
        <f t="shared" si="197"/>
        <v>0</v>
      </c>
      <c r="AV75" s="2">
        <f t="shared" si="198"/>
        <v>0</v>
      </c>
      <c r="AW75" s="2">
        <f t="shared" si="199"/>
        <v>0</v>
      </c>
      <c r="AX75" s="2">
        <f t="shared" si="200"/>
        <v>0</v>
      </c>
      <c r="AZ75" s="2">
        <f t="shared" si="224"/>
        <v>0</v>
      </c>
      <c r="BA75" s="2">
        <f t="shared" si="225"/>
        <v>0</v>
      </c>
      <c r="BB75" s="2">
        <f t="shared" si="226"/>
        <v>0</v>
      </c>
      <c r="BC75" s="2">
        <f t="shared" si="227"/>
        <v>1</v>
      </c>
      <c r="BD75" s="2">
        <f t="shared" si="228"/>
        <v>1</v>
      </c>
      <c r="BE75" s="2">
        <f t="shared" si="229"/>
        <v>0</v>
      </c>
      <c r="BF75" s="2">
        <f t="shared" si="230"/>
        <v>1</v>
      </c>
      <c r="BG75" s="2">
        <f t="shared" si="231"/>
        <v>0</v>
      </c>
      <c r="BH75" s="2">
        <f t="shared" si="232"/>
        <v>0</v>
      </c>
      <c r="BI75" s="2">
        <f t="shared" si="233"/>
        <v>1</v>
      </c>
      <c r="BJ75" s="2">
        <f t="shared" si="234"/>
        <v>0</v>
      </c>
      <c r="BK75" s="2">
        <f t="shared" si="235"/>
        <v>1</v>
      </c>
      <c r="BM75" s="8">
        <f t="shared" si="201"/>
        <v>0</v>
      </c>
      <c r="BN75" s="2">
        <f t="shared" si="168"/>
        <v>0</v>
      </c>
      <c r="BO75" s="2">
        <f t="shared" si="169"/>
        <v>0</v>
      </c>
      <c r="BP75" s="2">
        <f t="shared" si="170"/>
        <v>0</v>
      </c>
      <c r="BQ75" s="2">
        <f t="shared" si="171"/>
        <v>0</v>
      </c>
      <c r="BS75" s="2">
        <f t="shared" si="236"/>
        <v>1</v>
      </c>
      <c r="BT75" s="2">
        <f t="shared" si="236"/>
        <v>0</v>
      </c>
      <c r="BU75" s="2">
        <f t="shared" si="236"/>
        <v>0</v>
      </c>
      <c r="BV75" s="2">
        <f t="shared" si="236"/>
        <v>0</v>
      </c>
      <c r="BX75" s="2">
        <f t="shared" si="205"/>
        <v>0</v>
      </c>
      <c r="BY75" s="2" t="str">
        <f t="shared" si="237"/>
        <v>N/A</v>
      </c>
      <c r="BZ75" s="2" t="str">
        <f t="shared" si="237"/>
        <v>N/A</v>
      </c>
      <c r="CA75" s="2" t="str">
        <f t="shared" si="237"/>
        <v>N/A</v>
      </c>
      <c r="CB75" s="2" t="str">
        <f t="shared" si="237"/>
        <v>N/A</v>
      </c>
      <c r="CD75" s="2">
        <f t="shared" si="209"/>
        <v>1</v>
      </c>
      <c r="CE75" s="2">
        <f t="shared" si="238"/>
        <v>8</v>
      </c>
      <c r="CF75" s="2">
        <f t="shared" si="238"/>
        <v>6</v>
      </c>
      <c r="CG75" s="2">
        <f t="shared" si="238"/>
        <v>7</v>
      </c>
      <c r="CH75" s="2">
        <f t="shared" si="238"/>
        <v>6</v>
      </c>
      <c r="CJ75" s="2">
        <f t="shared" si="172"/>
        <v>0</v>
      </c>
      <c r="CK75" s="2" t="str">
        <f t="shared" si="239"/>
        <v>N/A</v>
      </c>
      <c r="CL75" s="2" t="str">
        <f t="shared" si="239"/>
        <v>N/A</v>
      </c>
      <c r="CM75" s="2" t="str">
        <f t="shared" si="239"/>
        <v>N/A</v>
      </c>
      <c r="CN75" s="2" t="str">
        <f t="shared" si="239"/>
        <v>N/A</v>
      </c>
      <c r="CU75" s="2">
        <f t="shared" si="216"/>
        <v>0</v>
      </c>
      <c r="CV75" s="2">
        <f t="shared" si="217"/>
        <v>0</v>
      </c>
      <c r="CW75" s="2">
        <f t="shared" si="218"/>
        <v>0</v>
      </c>
      <c r="CX75" s="2">
        <f t="shared" si="219"/>
        <v>0</v>
      </c>
    </row>
    <row r="76" spans="1:102" x14ac:dyDescent="0.25">
      <c r="A76" s="2" t="s">
        <v>168</v>
      </c>
      <c r="B76" s="2">
        <v>3</v>
      </c>
      <c r="C76" s="2">
        <v>531</v>
      </c>
      <c r="D76" s="2">
        <v>5</v>
      </c>
      <c r="E76" s="2">
        <v>9</v>
      </c>
      <c r="F76" s="2">
        <v>6</v>
      </c>
      <c r="G76" s="2">
        <v>6</v>
      </c>
      <c r="H76" s="2">
        <v>8</v>
      </c>
      <c r="I76" s="2">
        <v>6</v>
      </c>
      <c r="J76" s="2">
        <v>1</v>
      </c>
      <c r="L76" s="2">
        <f t="shared" si="220"/>
        <v>0</v>
      </c>
      <c r="M76" s="2">
        <f t="shared" si="221"/>
        <v>0</v>
      </c>
      <c r="N76" s="2">
        <f t="shared" si="222"/>
        <v>0</v>
      </c>
      <c r="O76" s="2">
        <f t="shared" si="223"/>
        <v>0</v>
      </c>
      <c r="Q76" s="2">
        <f t="shared" si="173"/>
        <v>0</v>
      </c>
      <c r="R76" s="2">
        <f t="shared" si="174"/>
        <v>0</v>
      </c>
      <c r="S76" s="2">
        <f t="shared" si="175"/>
        <v>0</v>
      </c>
      <c r="T76" s="2">
        <f t="shared" si="176"/>
        <v>0</v>
      </c>
      <c r="V76" s="2">
        <f t="shared" si="177"/>
        <v>1</v>
      </c>
      <c r="W76" s="2">
        <f t="shared" si="178"/>
        <v>1</v>
      </c>
      <c r="X76" s="2">
        <f t="shared" si="179"/>
        <v>0</v>
      </c>
      <c r="Y76" s="2">
        <f t="shared" si="180"/>
        <v>1</v>
      </c>
      <c r="AA76" s="2">
        <f t="shared" si="181"/>
        <v>0</v>
      </c>
      <c r="AB76" s="2">
        <f t="shared" si="182"/>
        <v>0</v>
      </c>
      <c r="AC76" s="2">
        <f t="shared" si="183"/>
        <v>0</v>
      </c>
      <c r="AD76" s="2">
        <f t="shared" si="184"/>
        <v>0</v>
      </c>
      <c r="AF76" s="2">
        <f t="shared" si="185"/>
        <v>0</v>
      </c>
      <c r="AG76" s="2">
        <f t="shared" si="186"/>
        <v>0</v>
      </c>
      <c r="AH76" s="2">
        <f t="shared" si="187"/>
        <v>1</v>
      </c>
      <c r="AI76" s="2">
        <f t="shared" si="188"/>
        <v>0</v>
      </c>
      <c r="AK76" s="2">
        <f t="shared" si="189"/>
        <v>0</v>
      </c>
      <c r="AL76" s="2">
        <f t="shared" si="190"/>
        <v>0</v>
      </c>
      <c r="AM76" s="2">
        <f t="shared" si="191"/>
        <v>0</v>
      </c>
      <c r="AN76" s="2">
        <f t="shared" si="192"/>
        <v>0</v>
      </c>
      <c r="AP76" s="2">
        <f t="shared" si="193"/>
        <v>0</v>
      </c>
      <c r="AQ76" s="2">
        <f t="shared" si="194"/>
        <v>0</v>
      </c>
      <c r="AR76" s="2">
        <f t="shared" si="195"/>
        <v>0</v>
      </c>
      <c r="AS76" s="2">
        <f t="shared" si="196"/>
        <v>0</v>
      </c>
      <c r="AU76" s="2">
        <f t="shared" si="197"/>
        <v>0</v>
      </c>
      <c r="AV76" s="2">
        <f t="shared" si="198"/>
        <v>0</v>
      </c>
      <c r="AW76" s="2">
        <f t="shared" si="199"/>
        <v>0</v>
      </c>
      <c r="AX76" s="2">
        <f t="shared" si="200"/>
        <v>0</v>
      </c>
      <c r="AZ76" s="2">
        <f t="shared" si="224"/>
        <v>0</v>
      </c>
      <c r="BA76" s="2">
        <f t="shared" si="225"/>
        <v>1</v>
      </c>
      <c r="BB76" s="2">
        <f t="shared" si="226"/>
        <v>0</v>
      </c>
      <c r="BC76" s="2">
        <f t="shared" si="227"/>
        <v>0</v>
      </c>
      <c r="BD76" s="2">
        <f t="shared" si="228"/>
        <v>1</v>
      </c>
      <c r="BE76" s="2">
        <f t="shared" si="229"/>
        <v>0</v>
      </c>
      <c r="BF76" s="2">
        <f t="shared" si="230"/>
        <v>0</v>
      </c>
      <c r="BG76" s="2">
        <f t="shared" si="231"/>
        <v>0</v>
      </c>
      <c r="BH76" s="2">
        <f t="shared" si="232"/>
        <v>0</v>
      </c>
      <c r="BI76" s="2">
        <f t="shared" si="233"/>
        <v>0</v>
      </c>
      <c r="BJ76" s="2">
        <f t="shared" si="234"/>
        <v>0</v>
      </c>
      <c r="BK76" s="2">
        <f t="shared" si="235"/>
        <v>1</v>
      </c>
      <c r="BM76" s="8">
        <f t="shared" si="201"/>
        <v>0</v>
      </c>
      <c r="BN76" s="2">
        <f t="shared" si="168"/>
        <v>0</v>
      </c>
      <c r="BO76" s="2">
        <f t="shared" si="169"/>
        <v>0</v>
      </c>
      <c r="BP76" s="2">
        <f t="shared" si="170"/>
        <v>0</v>
      </c>
      <c r="BQ76" s="2">
        <f t="shared" si="171"/>
        <v>0</v>
      </c>
      <c r="BS76" s="2">
        <f t="shared" si="236"/>
        <v>0</v>
      </c>
      <c r="BT76" s="2">
        <f t="shared" si="236"/>
        <v>0</v>
      </c>
      <c r="BU76" s="2">
        <f t="shared" si="236"/>
        <v>0</v>
      </c>
      <c r="BV76" s="2">
        <f t="shared" si="236"/>
        <v>0</v>
      </c>
      <c r="BX76" s="2">
        <f t="shared" si="205"/>
        <v>0</v>
      </c>
      <c r="BY76" s="2" t="str">
        <f t="shared" si="237"/>
        <v>N/A</v>
      </c>
      <c r="BZ76" s="2" t="str">
        <f t="shared" si="237"/>
        <v>N/A</v>
      </c>
      <c r="CA76" s="2" t="str">
        <f t="shared" si="237"/>
        <v>N/A</v>
      </c>
      <c r="CB76" s="2" t="str">
        <f t="shared" si="237"/>
        <v>N/A</v>
      </c>
      <c r="CD76" s="2">
        <f t="shared" si="209"/>
        <v>0</v>
      </c>
      <c r="CE76" s="2" t="str">
        <f t="shared" si="238"/>
        <v>N/A</v>
      </c>
      <c r="CF76" s="2" t="str">
        <f t="shared" si="238"/>
        <v>N/A</v>
      </c>
      <c r="CG76" s="2" t="str">
        <f t="shared" si="238"/>
        <v>N/A</v>
      </c>
      <c r="CH76" s="2" t="str">
        <f t="shared" si="238"/>
        <v>N/A</v>
      </c>
      <c r="CJ76" s="2">
        <f t="shared" si="172"/>
        <v>1</v>
      </c>
      <c r="CK76" s="2">
        <f t="shared" si="239"/>
        <v>6</v>
      </c>
      <c r="CL76" s="2">
        <f t="shared" si="239"/>
        <v>6</v>
      </c>
      <c r="CM76" s="2">
        <f t="shared" si="239"/>
        <v>8</v>
      </c>
      <c r="CN76" s="2">
        <f t="shared" si="239"/>
        <v>6</v>
      </c>
      <c r="CU76" s="2">
        <f t="shared" si="216"/>
        <v>0</v>
      </c>
      <c r="CV76" s="2">
        <f t="shared" si="217"/>
        <v>0</v>
      </c>
      <c r="CW76" s="2">
        <f t="shared" si="218"/>
        <v>0</v>
      </c>
      <c r="CX76" s="2">
        <f t="shared" si="219"/>
        <v>0</v>
      </c>
    </row>
    <row r="77" spans="1:102" x14ac:dyDescent="0.25">
      <c r="A77" s="2" t="s">
        <v>168</v>
      </c>
      <c r="B77" s="2">
        <v>4</v>
      </c>
      <c r="C77" s="2">
        <v>160</v>
      </c>
      <c r="D77" s="2">
        <v>3</v>
      </c>
      <c r="E77" s="2">
        <v>15</v>
      </c>
      <c r="F77" s="2">
        <v>4</v>
      </c>
      <c r="G77" s="2">
        <v>3</v>
      </c>
      <c r="H77" s="2">
        <v>4</v>
      </c>
      <c r="I77" s="2">
        <v>3</v>
      </c>
      <c r="J77" s="2">
        <v>1</v>
      </c>
      <c r="L77" s="2">
        <f t="shared" si="220"/>
        <v>0</v>
      </c>
      <c r="M77" s="2">
        <f t="shared" si="221"/>
        <v>1</v>
      </c>
      <c r="N77" s="2">
        <f t="shared" si="222"/>
        <v>0</v>
      </c>
      <c r="O77" s="2">
        <f t="shared" si="223"/>
        <v>1</v>
      </c>
      <c r="Q77" s="2">
        <f t="shared" si="173"/>
        <v>0</v>
      </c>
      <c r="R77" s="2">
        <f t="shared" si="174"/>
        <v>0</v>
      </c>
      <c r="S77" s="2">
        <f t="shared" si="175"/>
        <v>0</v>
      </c>
      <c r="T77" s="2">
        <f t="shared" si="176"/>
        <v>0</v>
      </c>
      <c r="V77" s="2">
        <f t="shared" si="177"/>
        <v>1</v>
      </c>
      <c r="W77" s="2">
        <f t="shared" si="178"/>
        <v>0</v>
      </c>
      <c r="X77" s="2">
        <f t="shared" si="179"/>
        <v>1</v>
      </c>
      <c r="Y77" s="2">
        <f t="shared" si="180"/>
        <v>0</v>
      </c>
      <c r="AA77" s="2">
        <f t="shared" si="181"/>
        <v>0</v>
      </c>
      <c r="AB77" s="2">
        <f t="shared" si="182"/>
        <v>0</v>
      </c>
      <c r="AC77" s="2">
        <f t="shared" si="183"/>
        <v>0</v>
      </c>
      <c r="AD77" s="2">
        <f t="shared" si="184"/>
        <v>0</v>
      </c>
      <c r="AF77" s="2">
        <f t="shared" si="185"/>
        <v>0</v>
      </c>
      <c r="AG77" s="2">
        <f t="shared" si="186"/>
        <v>0</v>
      </c>
      <c r="AH77" s="2">
        <f t="shared" si="187"/>
        <v>0</v>
      </c>
      <c r="AI77" s="2">
        <f t="shared" si="188"/>
        <v>0</v>
      </c>
      <c r="AK77" s="2">
        <f t="shared" si="189"/>
        <v>0</v>
      </c>
      <c r="AL77" s="2">
        <f t="shared" si="190"/>
        <v>0</v>
      </c>
      <c r="AM77" s="2">
        <f t="shared" si="191"/>
        <v>0</v>
      </c>
      <c r="AN77" s="2">
        <f t="shared" si="192"/>
        <v>0</v>
      </c>
      <c r="AP77" s="2">
        <f t="shared" si="193"/>
        <v>0</v>
      </c>
      <c r="AQ77" s="2">
        <f t="shared" si="194"/>
        <v>0</v>
      </c>
      <c r="AR77" s="2">
        <f t="shared" si="195"/>
        <v>0</v>
      </c>
      <c r="AS77" s="2">
        <f t="shared" si="196"/>
        <v>0</v>
      </c>
      <c r="AU77" s="2">
        <f t="shared" si="197"/>
        <v>0</v>
      </c>
      <c r="AV77" s="2">
        <f t="shared" si="198"/>
        <v>0</v>
      </c>
      <c r="AW77" s="2">
        <f t="shared" si="199"/>
        <v>0</v>
      </c>
      <c r="AX77" s="2">
        <f t="shared" si="200"/>
        <v>0</v>
      </c>
      <c r="AZ77" s="2">
        <f t="shared" si="224"/>
        <v>0</v>
      </c>
      <c r="BA77" s="2">
        <f t="shared" si="225"/>
        <v>0</v>
      </c>
      <c r="BB77" s="2">
        <f t="shared" si="226"/>
        <v>0</v>
      </c>
      <c r="BC77" s="2">
        <f t="shared" si="227"/>
        <v>1</v>
      </c>
      <c r="BD77" s="2">
        <f t="shared" si="228"/>
        <v>1</v>
      </c>
      <c r="BE77" s="2">
        <f t="shared" si="229"/>
        <v>0</v>
      </c>
      <c r="BF77" s="2">
        <f t="shared" si="230"/>
        <v>0</v>
      </c>
      <c r="BG77" s="2">
        <f t="shared" si="231"/>
        <v>0</v>
      </c>
      <c r="BH77" s="2">
        <f t="shared" si="232"/>
        <v>0</v>
      </c>
      <c r="BI77" s="2">
        <f t="shared" si="233"/>
        <v>1</v>
      </c>
      <c r="BJ77" s="2">
        <f t="shared" si="234"/>
        <v>0</v>
      </c>
      <c r="BK77" s="2">
        <f t="shared" si="235"/>
        <v>1</v>
      </c>
      <c r="BM77" s="8">
        <f t="shared" si="201"/>
        <v>0</v>
      </c>
      <c r="BN77" s="2">
        <f t="shared" si="168"/>
        <v>0</v>
      </c>
      <c r="BO77" s="2">
        <f t="shared" si="169"/>
        <v>0</v>
      </c>
      <c r="BP77" s="2">
        <f t="shared" si="170"/>
        <v>0</v>
      </c>
      <c r="BQ77" s="2">
        <f t="shared" si="171"/>
        <v>0</v>
      </c>
      <c r="BS77" s="2">
        <f t="shared" ref="BS77:BS91" si="240">IF(F77&gt;=($D77*2),1,0)</f>
        <v>0</v>
      </c>
      <c r="BT77" s="2">
        <f t="shared" ref="BT77:BT91" si="241">IF(G77&gt;=($D77*2),1,0)</f>
        <v>0</v>
      </c>
      <c r="BU77" s="2">
        <f t="shared" ref="BU77:BU91" si="242">IF(H77&gt;=($D77*2),1,0)</f>
        <v>0</v>
      </c>
      <c r="BV77" s="2">
        <f t="shared" ref="BV77:BV91" si="243">IF(I77&gt;=($D77*2),1,0)</f>
        <v>0</v>
      </c>
      <c r="BX77" s="2">
        <f t="shared" si="205"/>
        <v>1</v>
      </c>
      <c r="BY77" s="2">
        <f t="shared" ref="BY77:BY91" si="244">IF($D77=3,F77,"N/A")</f>
        <v>4</v>
      </c>
      <c r="BZ77" s="2">
        <f t="shared" ref="BZ77:BZ91" si="245">IF($D77=3,G77,"N/A")</f>
        <v>3</v>
      </c>
      <c r="CA77" s="2">
        <f t="shared" ref="CA77:CA91" si="246">IF($D77=3,H77,"N/A")</f>
        <v>4</v>
      </c>
      <c r="CB77" s="2">
        <f t="shared" ref="CB77:CB91" si="247">IF($D77=3,I77,"N/A")</f>
        <v>3</v>
      </c>
      <c r="CD77" s="2">
        <f t="shared" si="209"/>
        <v>0</v>
      </c>
      <c r="CE77" s="2" t="str">
        <f t="shared" ref="CE77:CE91" si="248">IF($D77=4,F77,"N/A")</f>
        <v>N/A</v>
      </c>
      <c r="CF77" s="2" t="str">
        <f t="shared" ref="CF77:CF91" si="249">IF($D77=4,G77,"N/A")</f>
        <v>N/A</v>
      </c>
      <c r="CG77" s="2" t="str">
        <f t="shared" ref="CG77:CG91" si="250">IF($D77=4,H77,"N/A")</f>
        <v>N/A</v>
      </c>
      <c r="CH77" s="2" t="str">
        <f t="shared" ref="CH77:CH91" si="251">IF($D77=4,I77,"N/A")</f>
        <v>N/A</v>
      </c>
      <c r="CJ77" s="2">
        <f t="shared" si="172"/>
        <v>0</v>
      </c>
      <c r="CK77" s="2" t="str">
        <f t="shared" ref="CK77:CK91" si="252">IF($D77=5,F77,"N/A")</f>
        <v>N/A</v>
      </c>
      <c r="CL77" s="2" t="str">
        <f t="shared" ref="CL77:CL91" si="253">IF($D77=5,G77,"N/A")</f>
        <v>N/A</v>
      </c>
      <c r="CM77" s="2" t="str">
        <f t="shared" ref="CM77:CM91" si="254">IF($D77=5,H77,"N/A")</f>
        <v>N/A</v>
      </c>
      <c r="CN77" s="2" t="str">
        <f t="shared" ref="CN77:CN91" si="255">IF($D77=5,I77,"N/A")</f>
        <v>N/A</v>
      </c>
      <c r="CU77" s="2">
        <f t="shared" si="216"/>
        <v>0</v>
      </c>
      <c r="CV77" s="2">
        <f t="shared" si="217"/>
        <v>0</v>
      </c>
      <c r="CW77" s="2">
        <f t="shared" si="218"/>
        <v>0</v>
      </c>
      <c r="CX77" s="2">
        <f t="shared" si="219"/>
        <v>0</v>
      </c>
    </row>
    <row r="78" spans="1:102" x14ac:dyDescent="0.25">
      <c r="A78" s="2" t="s">
        <v>168</v>
      </c>
      <c r="B78" s="2">
        <v>5</v>
      </c>
      <c r="C78" s="2">
        <v>460</v>
      </c>
      <c r="D78" s="2">
        <v>5</v>
      </c>
      <c r="E78" s="2">
        <v>5</v>
      </c>
      <c r="F78" s="2">
        <v>8</v>
      </c>
      <c r="G78" s="2">
        <v>8</v>
      </c>
      <c r="H78" s="2">
        <v>8</v>
      </c>
      <c r="I78" s="2">
        <v>6</v>
      </c>
      <c r="J78" s="2">
        <v>1</v>
      </c>
      <c r="L78" s="2">
        <f t="shared" si="220"/>
        <v>0</v>
      </c>
      <c r="M78" s="2">
        <f t="shared" si="221"/>
        <v>0</v>
      </c>
      <c r="N78" s="2">
        <f t="shared" si="222"/>
        <v>0</v>
      </c>
      <c r="O78" s="2">
        <f t="shared" si="223"/>
        <v>0</v>
      </c>
      <c r="Q78" s="2">
        <f t="shared" si="173"/>
        <v>0</v>
      </c>
      <c r="R78" s="2">
        <f t="shared" si="174"/>
        <v>0</v>
      </c>
      <c r="S78" s="2">
        <f t="shared" si="175"/>
        <v>0</v>
      </c>
      <c r="T78" s="2">
        <f t="shared" si="176"/>
        <v>0</v>
      </c>
      <c r="V78" s="2">
        <f t="shared" si="177"/>
        <v>0</v>
      </c>
      <c r="W78" s="2">
        <f t="shared" si="178"/>
        <v>0</v>
      </c>
      <c r="X78" s="2">
        <f t="shared" si="179"/>
        <v>0</v>
      </c>
      <c r="Y78" s="2">
        <f t="shared" si="180"/>
        <v>1</v>
      </c>
      <c r="AA78" s="2">
        <f t="shared" si="181"/>
        <v>0</v>
      </c>
      <c r="AB78" s="2">
        <f t="shared" si="182"/>
        <v>0</v>
      </c>
      <c r="AC78" s="2">
        <f t="shared" si="183"/>
        <v>0</v>
      </c>
      <c r="AD78" s="2">
        <f t="shared" si="184"/>
        <v>0</v>
      </c>
      <c r="AF78" s="2">
        <f t="shared" si="185"/>
        <v>1</v>
      </c>
      <c r="AG78" s="2">
        <f t="shared" si="186"/>
        <v>1</v>
      </c>
      <c r="AH78" s="2">
        <f t="shared" si="187"/>
        <v>1</v>
      </c>
      <c r="AI78" s="2">
        <f t="shared" si="188"/>
        <v>0</v>
      </c>
      <c r="AK78" s="2">
        <f t="shared" si="189"/>
        <v>0</v>
      </c>
      <c r="AL78" s="2">
        <f t="shared" si="190"/>
        <v>0</v>
      </c>
      <c r="AM78" s="2">
        <f t="shared" si="191"/>
        <v>0</v>
      </c>
      <c r="AN78" s="2">
        <f t="shared" si="192"/>
        <v>0</v>
      </c>
      <c r="AP78" s="2">
        <f t="shared" si="193"/>
        <v>0</v>
      </c>
      <c r="AQ78" s="2">
        <f t="shared" si="194"/>
        <v>0</v>
      </c>
      <c r="AR78" s="2">
        <f t="shared" si="195"/>
        <v>0</v>
      </c>
      <c r="AS78" s="2">
        <f t="shared" si="196"/>
        <v>0</v>
      </c>
      <c r="AU78" s="2">
        <f t="shared" si="197"/>
        <v>0</v>
      </c>
      <c r="AV78" s="2">
        <f t="shared" si="198"/>
        <v>0</v>
      </c>
      <c r="AW78" s="2">
        <f t="shared" si="199"/>
        <v>0</v>
      </c>
      <c r="AX78" s="2">
        <f t="shared" si="200"/>
        <v>0</v>
      </c>
      <c r="AZ78" s="2">
        <f t="shared" si="224"/>
        <v>0</v>
      </c>
      <c r="BA78" s="2">
        <f t="shared" si="225"/>
        <v>0</v>
      </c>
      <c r="BB78" s="2">
        <f t="shared" si="226"/>
        <v>0</v>
      </c>
      <c r="BC78" s="2">
        <f t="shared" si="227"/>
        <v>0</v>
      </c>
      <c r="BD78" s="2">
        <f t="shared" si="228"/>
        <v>0</v>
      </c>
      <c r="BE78" s="2">
        <f t="shared" si="229"/>
        <v>0</v>
      </c>
      <c r="BF78" s="2">
        <f t="shared" si="230"/>
        <v>0</v>
      </c>
      <c r="BG78" s="2">
        <f t="shared" si="231"/>
        <v>0</v>
      </c>
      <c r="BH78" s="2">
        <f t="shared" si="232"/>
        <v>0</v>
      </c>
      <c r="BI78" s="2">
        <f t="shared" si="233"/>
        <v>1</v>
      </c>
      <c r="BJ78" s="2">
        <f t="shared" si="234"/>
        <v>1</v>
      </c>
      <c r="BK78" s="2">
        <f t="shared" si="235"/>
        <v>1</v>
      </c>
      <c r="BM78" s="8" t="str">
        <f t="shared" si="201"/>
        <v>Droz</v>
      </c>
      <c r="BN78" s="2">
        <f t="shared" si="168"/>
        <v>0</v>
      </c>
      <c r="BO78" s="2">
        <f t="shared" si="169"/>
        <v>0</v>
      </c>
      <c r="BP78" s="2">
        <f t="shared" si="170"/>
        <v>0</v>
      </c>
      <c r="BQ78" s="2">
        <f t="shared" si="171"/>
        <v>1</v>
      </c>
      <c r="BS78" s="2">
        <f t="shared" si="240"/>
        <v>0</v>
      </c>
      <c r="BT78" s="2">
        <f t="shared" si="241"/>
        <v>0</v>
      </c>
      <c r="BU78" s="2">
        <f t="shared" si="242"/>
        <v>0</v>
      </c>
      <c r="BV78" s="2">
        <f t="shared" si="243"/>
        <v>0</v>
      </c>
      <c r="BX78" s="2">
        <f t="shared" si="205"/>
        <v>0</v>
      </c>
      <c r="BY78" s="2" t="str">
        <f t="shared" si="244"/>
        <v>N/A</v>
      </c>
      <c r="BZ78" s="2" t="str">
        <f t="shared" si="245"/>
        <v>N/A</v>
      </c>
      <c r="CA78" s="2" t="str">
        <f t="shared" si="246"/>
        <v>N/A</v>
      </c>
      <c r="CB78" s="2" t="str">
        <f t="shared" si="247"/>
        <v>N/A</v>
      </c>
      <c r="CD78" s="2">
        <f t="shared" si="209"/>
        <v>0</v>
      </c>
      <c r="CE78" s="2" t="str">
        <f t="shared" si="248"/>
        <v>N/A</v>
      </c>
      <c r="CF78" s="2" t="str">
        <f t="shared" si="249"/>
        <v>N/A</v>
      </c>
      <c r="CG78" s="2" t="str">
        <f t="shared" si="250"/>
        <v>N/A</v>
      </c>
      <c r="CH78" s="2" t="str">
        <f t="shared" si="251"/>
        <v>N/A</v>
      </c>
      <c r="CJ78" s="2">
        <f t="shared" si="172"/>
        <v>1</v>
      </c>
      <c r="CK78" s="2">
        <f t="shared" si="252"/>
        <v>8</v>
      </c>
      <c r="CL78" s="2">
        <f t="shared" si="253"/>
        <v>8</v>
      </c>
      <c r="CM78" s="2">
        <f t="shared" si="254"/>
        <v>8</v>
      </c>
      <c r="CN78" s="2">
        <f t="shared" si="255"/>
        <v>6</v>
      </c>
      <c r="CU78" s="2">
        <f t="shared" si="216"/>
        <v>0</v>
      </c>
      <c r="CV78" s="2">
        <f t="shared" si="217"/>
        <v>0</v>
      </c>
      <c r="CW78" s="2">
        <f t="shared" si="218"/>
        <v>0</v>
      </c>
      <c r="CX78" s="2">
        <f t="shared" si="219"/>
        <v>0</v>
      </c>
    </row>
    <row r="79" spans="1:102" x14ac:dyDescent="0.25">
      <c r="A79" s="2" t="s">
        <v>168</v>
      </c>
      <c r="B79" s="2">
        <v>6</v>
      </c>
      <c r="C79" s="2">
        <v>339</v>
      </c>
      <c r="D79" s="2">
        <v>4</v>
      </c>
      <c r="E79" s="2">
        <v>13</v>
      </c>
      <c r="F79" s="2">
        <v>7</v>
      </c>
      <c r="G79" s="2">
        <v>7</v>
      </c>
      <c r="H79" s="2">
        <v>5</v>
      </c>
      <c r="I79" s="2">
        <v>4</v>
      </c>
      <c r="J79" s="2">
        <v>1</v>
      </c>
      <c r="L79" s="2">
        <f t="shared" si="220"/>
        <v>0</v>
      </c>
      <c r="M79" s="2">
        <f t="shared" si="221"/>
        <v>0</v>
      </c>
      <c r="N79" s="2">
        <f t="shared" si="222"/>
        <v>0</v>
      </c>
      <c r="O79" s="2">
        <f t="shared" si="223"/>
        <v>1</v>
      </c>
      <c r="Q79" s="2">
        <f t="shared" si="173"/>
        <v>0</v>
      </c>
      <c r="R79" s="2">
        <f t="shared" si="174"/>
        <v>0</v>
      </c>
      <c r="S79" s="2">
        <f t="shared" si="175"/>
        <v>0</v>
      </c>
      <c r="T79" s="2">
        <f t="shared" si="176"/>
        <v>0</v>
      </c>
      <c r="V79" s="2">
        <f t="shared" si="177"/>
        <v>0</v>
      </c>
      <c r="W79" s="2">
        <f t="shared" si="178"/>
        <v>0</v>
      </c>
      <c r="X79" s="2">
        <f t="shared" si="179"/>
        <v>1</v>
      </c>
      <c r="Y79" s="2">
        <f t="shared" si="180"/>
        <v>0</v>
      </c>
      <c r="AA79" s="2">
        <f t="shared" si="181"/>
        <v>0</v>
      </c>
      <c r="AB79" s="2">
        <f t="shared" si="182"/>
        <v>0</v>
      </c>
      <c r="AC79" s="2">
        <f t="shared" si="183"/>
        <v>0</v>
      </c>
      <c r="AD79" s="2">
        <f t="shared" si="184"/>
        <v>0</v>
      </c>
      <c r="AF79" s="2">
        <f t="shared" si="185"/>
        <v>1</v>
      </c>
      <c r="AG79" s="2">
        <f t="shared" si="186"/>
        <v>1</v>
      </c>
      <c r="AH79" s="2">
        <f t="shared" si="187"/>
        <v>0</v>
      </c>
      <c r="AI79" s="2">
        <f t="shared" si="188"/>
        <v>0</v>
      </c>
      <c r="AK79" s="2">
        <f t="shared" si="189"/>
        <v>0</v>
      </c>
      <c r="AL79" s="2">
        <f t="shared" si="190"/>
        <v>0</v>
      </c>
      <c r="AM79" s="2">
        <f t="shared" si="191"/>
        <v>0</v>
      </c>
      <c r="AN79" s="2">
        <f t="shared" si="192"/>
        <v>0</v>
      </c>
      <c r="AP79" s="2">
        <f t="shared" si="193"/>
        <v>0</v>
      </c>
      <c r="AQ79" s="2">
        <f t="shared" si="194"/>
        <v>0</v>
      </c>
      <c r="AR79" s="2">
        <f t="shared" si="195"/>
        <v>0</v>
      </c>
      <c r="AS79" s="2">
        <f t="shared" si="196"/>
        <v>0</v>
      </c>
      <c r="AU79" s="2">
        <f t="shared" si="197"/>
        <v>0</v>
      </c>
      <c r="AV79" s="2">
        <f t="shared" si="198"/>
        <v>0</v>
      </c>
      <c r="AW79" s="2">
        <f t="shared" si="199"/>
        <v>0</v>
      </c>
      <c r="AX79" s="2">
        <f t="shared" si="200"/>
        <v>0</v>
      </c>
      <c r="AZ79" s="2">
        <f t="shared" si="224"/>
        <v>0</v>
      </c>
      <c r="BA79" s="2">
        <f t="shared" si="225"/>
        <v>0</v>
      </c>
      <c r="BB79" s="2">
        <f t="shared" si="226"/>
        <v>0</v>
      </c>
      <c r="BC79" s="2">
        <f t="shared" si="227"/>
        <v>0</v>
      </c>
      <c r="BD79" s="2">
        <f t="shared" si="228"/>
        <v>0</v>
      </c>
      <c r="BE79" s="2">
        <f t="shared" si="229"/>
        <v>0</v>
      </c>
      <c r="BF79" s="2">
        <f t="shared" si="230"/>
        <v>1</v>
      </c>
      <c r="BG79" s="2">
        <f t="shared" si="231"/>
        <v>1</v>
      </c>
      <c r="BH79" s="2">
        <f t="shared" si="232"/>
        <v>0</v>
      </c>
      <c r="BI79" s="2">
        <f t="shared" si="233"/>
        <v>1</v>
      </c>
      <c r="BJ79" s="2">
        <f t="shared" si="234"/>
        <v>1</v>
      </c>
      <c r="BK79" s="2">
        <f t="shared" si="235"/>
        <v>1</v>
      </c>
      <c r="BM79" s="8" t="str">
        <f t="shared" si="201"/>
        <v>Droz</v>
      </c>
      <c r="BN79" s="2">
        <f t="shared" si="168"/>
        <v>0</v>
      </c>
      <c r="BO79" s="2">
        <f t="shared" si="169"/>
        <v>0</v>
      </c>
      <c r="BP79" s="2">
        <f t="shared" si="170"/>
        <v>0</v>
      </c>
      <c r="BQ79" s="2">
        <f t="shared" si="171"/>
        <v>1</v>
      </c>
      <c r="BS79" s="2">
        <f t="shared" si="240"/>
        <v>0</v>
      </c>
      <c r="BT79" s="2">
        <f t="shared" si="241"/>
        <v>0</v>
      </c>
      <c r="BU79" s="2">
        <f t="shared" si="242"/>
        <v>0</v>
      </c>
      <c r="BV79" s="2">
        <f t="shared" si="243"/>
        <v>0</v>
      </c>
      <c r="BX79" s="2">
        <f t="shared" si="205"/>
        <v>0</v>
      </c>
      <c r="BY79" s="2" t="str">
        <f t="shared" si="244"/>
        <v>N/A</v>
      </c>
      <c r="BZ79" s="2" t="str">
        <f t="shared" si="245"/>
        <v>N/A</v>
      </c>
      <c r="CA79" s="2" t="str">
        <f t="shared" si="246"/>
        <v>N/A</v>
      </c>
      <c r="CB79" s="2" t="str">
        <f t="shared" si="247"/>
        <v>N/A</v>
      </c>
      <c r="CD79" s="2">
        <f t="shared" si="209"/>
        <v>1</v>
      </c>
      <c r="CE79" s="2">
        <f t="shared" si="248"/>
        <v>7</v>
      </c>
      <c r="CF79" s="2">
        <f t="shared" si="249"/>
        <v>7</v>
      </c>
      <c r="CG79" s="2">
        <f t="shared" si="250"/>
        <v>5</v>
      </c>
      <c r="CH79" s="2">
        <f t="shared" si="251"/>
        <v>4</v>
      </c>
      <c r="CJ79" s="2">
        <f t="shared" si="172"/>
        <v>0</v>
      </c>
      <c r="CK79" s="2" t="str">
        <f t="shared" si="252"/>
        <v>N/A</v>
      </c>
      <c r="CL79" s="2" t="str">
        <f t="shared" si="253"/>
        <v>N/A</v>
      </c>
      <c r="CM79" s="2" t="str">
        <f t="shared" si="254"/>
        <v>N/A</v>
      </c>
      <c r="CN79" s="2" t="str">
        <f t="shared" si="255"/>
        <v>N/A</v>
      </c>
      <c r="CU79" s="2">
        <f t="shared" si="216"/>
        <v>0</v>
      </c>
      <c r="CV79" s="2">
        <f t="shared" si="217"/>
        <v>0</v>
      </c>
      <c r="CW79" s="2">
        <f t="shared" si="218"/>
        <v>0</v>
      </c>
      <c r="CX79" s="2">
        <f t="shared" si="219"/>
        <v>0</v>
      </c>
    </row>
    <row r="80" spans="1:102" x14ac:dyDescent="0.25">
      <c r="A80" s="2" t="s">
        <v>168</v>
      </c>
      <c r="B80" s="2">
        <v>7</v>
      </c>
      <c r="C80" s="2">
        <v>129</v>
      </c>
      <c r="D80" s="2">
        <v>3</v>
      </c>
      <c r="E80" s="2">
        <v>17</v>
      </c>
      <c r="F80" s="2">
        <v>4</v>
      </c>
      <c r="G80" s="2">
        <v>5</v>
      </c>
      <c r="H80" s="2">
        <v>5</v>
      </c>
      <c r="I80" s="2">
        <v>5</v>
      </c>
      <c r="J80" s="2">
        <v>1</v>
      </c>
      <c r="L80" s="2">
        <f t="shared" si="220"/>
        <v>0</v>
      </c>
      <c r="M80" s="2">
        <f t="shared" si="221"/>
        <v>0</v>
      </c>
      <c r="N80" s="2">
        <f t="shared" si="222"/>
        <v>0</v>
      </c>
      <c r="O80" s="2">
        <f t="shared" si="223"/>
        <v>0</v>
      </c>
      <c r="Q80" s="2">
        <f t="shared" si="173"/>
        <v>0</v>
      </c>
      <c r="R80" s="2">
        <f t="shared" si="174"/>
        <v>0</v>
      </c>
      <c r="S80" s="2">
        <f t="shared" si="175"/>
        <v>0</v>
      </c>
      <c r="T80" s="2">
        <f t="shared" si="176"/>
        <v>0</v>
      </c>
      <c r="V80" s="2">
        <f t="shared" si="177"/>
        <v>1</v>
      </c>
      <c r="W80" s="2">
        <f t="shared" si="178"/>
        <v>0</v>
      </c>
      <c r="X80" s="2">
        <f t="shared" si="179"/>
        <v>0</v>
      </c>
      <c r="Y80" s="2">
        <f t="shared" si="180"/>
        <v>0</v>
      </c>
      <c r="AA80" s="2">
        <f t="shared" si="181"/>
        <v>0</v>
      </c>
      <c r="AB80" s="2">
        <f t="shared" si="182"/>
        <v>1</v>
      </c>
      <c r="AC80" s="2">
        <f t="shared" si="183"/>
        <v>1</v>
      </c>
      <c r="AD80" s="2">
        <f t="shared" si="184"/>
        <v>1</v>
      </c>
      <c r="AF80" s="2">
        <f t="shared" si="185"/>
        <v>0</v>
      </c>
      <c r="AG80" s="2">
        <f t="shared" si="186"/>
        <v>0</v>
      </c>
      <c r="AH80" s="2">
        <f t="shared" si="187"/>
        <v>0</v>
      </c>
      <c r="AI80" s="2">
        <f t="shared" si="188"/>
        <v>0</v>
      </c>
      <c r="AK80" s="2">
        <f t="shared" si="189"/>
        <v>0</v>
      </c>
      <c r="AL80" s="2">
        <f t="shared" si="190"/>
        <v>0</v>
      </c>
      <c r="AM80" s="2">
        <f t="shared" si="191"/>
        <v>0</v>
      </c>
      <c r="AN80" s="2">
        <f t="shared" si="192"/>
        <v>0</v>
      </c>
      <c r="AP80" s="2">
        <f t="shared" si="193"/>
        <v>0</v>
      </c>
      <c r="AQ80" s="2">
        <f t="shared" si="194"/>
        <v>0</v>
      </c>
      <c r="AR80" s="2">
        <f t="shared" si="195"/>
        <v>0</v>
      </c>
      <c r="AS80" s="2">
        <f t="shared" si="196"/>
        <v>0</v>
      </c>
      <c r="AU80" s="2">
        <f t="shared" si="197"/>
        <v>0</v>
      </c>
      <c r="AV80" s="2">
        <f t="shared" si="198"/>
        <v>0</v>
      </c>
      <c r="AW80" s="2">
        <f t="shared" si="199"/>
        <v>0</v>
      </c>
      <c r="AX80" s="2">
        <f t="shared" si="200"/>
        <v>0</v>
      </c>
      <c r="AZ80" s="2">
        <f t="shared" si="224"/>
        <v>1</v>
      </c>
      <c r="BA80" s="2">
        <f t="shared" si="225"/>
        <v>1</v>
      </c>
      <c r="BB80" s="2">
        <f t="shared" si="226"/>
        <v>1</v>
      </c>
      <c r="BC80" s="2">
        <f t="shared" si="227"/>
        <v>0</v>
      </c>
      <c r="BD80" s="2">
        <f t="shared" si="228"/>
        <v>0</v>
      </c>
      <c r="BE80" s="2">
        <f t="shared" si="229"/>
        <v>0</v>
      </c>
      <c r="BF80" s="2">
        <f t="shared" si="230"/>
        <v>0</v>
      </c>
      <c r="BG80" s="2">
        <f t="shared" si="231"/>
        <v>0</v>
      </c>
      <c r="BH80" s="2">
        <f t="shared" si="232"/>
        <v>0</v>
      </c>
      <c r="BI80" s="2">
        <f t="shared" si="233"/>
        <v>0</v>
      </c>
      <c r="BJ80" s="2">
        <f t="shared" si="234"/>
        <v>0</v>
      </c>
      <c r="BK80" s="2">
        <f t="shared" si="235"/>
        <v>0</v>
      </c>
      <c r="BM80" s="8" t="str">
        <f t="shared" si="201"/>
        <v>Paul</v>
      </c>
      <c r="BN80" s="2">
        <f t="shared" si="168"/>
        <v>1</v>
      </c>
      <c r="BO80" s="2">
        <f t="shared" si="169"/>
        <v>0</v>
      </c>
      <c r="BP80" s="2">
        <f t="shared" si="170"/>
        <v>0</v>
      </c>
      <c r="BQ80" s="2">
        <f t="shared" si="171"/>
        <v>0</v>
      </c>
      <c r="BS80" s="2">
        <f t="shared" si="240"/>
        <v>0</v>
      </c>
      <c r="BT80" s="2">
        <f t="shared" si="241"/>
        <v>0</v>
      </c>
      <c r="BU80" s="2">
        <f t="shared" si="242"/>
        <v>0</v>
      </c>
      <c r="BV80" s="2">
        <f t="shared" si="243"/>
        <v>0</v>
      </c>
      <c r="BX80" s="2">
        <f t="shared" si="205"/>
        <v>1</v>
      </c>
      <c r="BY80" s="2">
        <f t="shared" si="244"/>
        <v>4</v>
      </c>
      <c r="BZ80" s="2">
        <f t="shared" si="245"/>
        <v>5</v>
      </c>
      <c r="CA80" s="2">
        <f t="shared" si="246"/>
        <v>5</v>
      </c>
      <c r="CB80" s="2">
        <f t="shared" si="247"/>
        <v>5</v>
      </c>
      <c r="CD80" s="2">
        <f t="shared" si="209"/>
        <v>0</v>
      </c>
      <c r="CE80" s="2" t="str">
        <f t="shared" si="248"/>
        <v>N/A</v>
      </c>
      <c r="CF80" s="2" t="str">
        <f t="shared" si="249"/>
        <v>N/A</v>
      </c>
      <c r="CG80" s="2" t="str">
        <f t="shared" si="250"/>
        <v>N/A</v>
      </c>
      <c r="CH80" s="2" t="str">
        <f t="shared" si="251"/>
        <v>N/A</v>
      </c>
      <c r="CJ80" s="2">
        <f t="shared" si="172"/>
        <v>0</v>
      </c>
      <c r="CK80" s="2" t="str">
        <f t="shared" si="252"/>
        <v>N/A</v>
      </c>
      <c r="CL80" s="2" t="str">
        <f t="shared" si="253"/>
        <v>N/A</v>
      </c>
      <c r="CM80" s="2" t="str">
        <f t="shared" si="254"/>
        <v>N/A</v>
      </c>
      <c r="CN80" s="2" t="str">
        <f t="shared" si="255"/>
        <v>N/A</v>
      </c>
      <c r="CU80" s="2">
        <f t="shared" si="216"/>
        <v>0</v>
      </c>
      <c r="CV80" s="2">
        <f t="shared" si="217"/>
        <v>0</v>
      </c>
      <c r="CW80" s="2">
        <f t="shared" si="218"/>
        <v>0</v>
      </c>
      <c r="CX80" s="2">
        <f t="shared" si="219"/>
        <v>0</v>
      </c>
    </row>
    <row r="81" spans="1:107" x14ac:dyDescent="0.25">
      <c r="A81" s="2" t="s">
        <v>168</v>
      </c>
      <c r="B81" s="2">
        <v>8</v>
      </c>
      <c r="C81" s="2">
        <v>370</v>
      </c>
      <c r="D81" s="2">
        <v>4</v>
      </c>
      <c r="E81" s="2">
        <v>3</v>
      </c>
      <c r="F81" s="2">
        <v>5</v>
      </c>
      <c r="G81" s="2">
        <v>6</v>
      </c>
      <c r="H81" s="2">
        <v>5</v>
      </c>
      <c r="I81" s="2">
        <v>6</v>
      </c>
      <c r="J81" s="2">
        <v>1</v>
      </c>
      <c r="L81" s="2">
        <f t="shared" si="220"/>
        <v>0</v>
      </c>
      <c r="M81" s="2">
        <f t="shared" si="221"/>
        <v>0</v>
      </c>
      <c r="N81" s="2">
        <f t="shared" si="222"/>
        <v>0</v>
      </c>
      <c r="O81" s="2">
        <f t="shared" si="223"/>
        <v>0</v>
      </c>
      <c r="Q81" s="2">
        <f t="shared" si="173"/>
        <v>0</v>
      </c>
      <c r="R81" s="2">
        <f t="shared" si="174"/>
        <v>0</v>
      </c>
      <c r="S81" s="2">
        <f t="shared" si="175"/>
        <v>0</v>
      </c>
      <c r="T81" s="2">
        <f t="shared" si="176"/>
        <v>0</v>
      </c>
      <c r="V81" s="2">
        <f t="shared" si="177"/>
        <v>1</v>
      </c>
      <c r="W81" s="2">
        <f t="shared" si="178"/>
        <v>0</v>
      </c>
      <c r="X81" s="2">
        <f t="shared" si="179"/>
        <v>1</v>
      </c>
      <c r="Y81" s="2">
        <f t="shared" si="180"/>
        <v>0</v>
      </c>
      <c r="AA81" s="2">
        <f t="shared" si="181"/>
        <v>0</v>
      </c>
      <c r="AB81" s="2">
        <f t="shared" si="182"/>
        <v>1</v>
      </c>
      <c r="AC81" s="2">
        <f t="shared" si="183"/>
        <v>0</v>
      </c>
      <c r="AD81" s="2">
        <f t="shared" si="184"/>
        <v>1</v>
      </c>
      <c r="AF81" s="2">
        <f t="shared" si="185"/>
        <v>0</v>
      </c>
      <c r="AG81" s="2">
        <f t="shared" si="186"/>
        <v>0</v>
      </c>
      <c r="AH81" s="2">
        <f t="shared" si="187"/>
        <v>0</v>
      </c>
      <c r="AI81" s="2">
        <f t="shared" si="188"/>
        <v>0</v>
      </c>
      <c r="AK81" s="2">
        <f t="shared" si="189"/>
        <v>0</v>
      </c>
      <c r="AL81" s="2">
        <f t="shared" si="190"/>
        <v>0</v>
      </c>
      <c r="AM81" s="2">
        <f t="shared" si="191"/>
        <v>0</v>
      </c>
      <c r="AN81" s="2">
        <f t="shared" si="192"/>
        <v>0</v>
      </c>
      <c r="AP81" s="2">
        <f t="shared" si="193"/>
        <v>0</v>
      </c>
      <c r="AQ81" s="2">
        <f t="shared" si="194"/>
        <v>0</v>
      </c>
      <c r="AR81" s="2">
        <f t="shared" si="195"/>
        <v>0</v>
      </c>
      <c r="AS81" s="2">
        <f t="shared" si="196"/>
        <v>0</v>
      </c>
      <c r="AU81" s="2">
        <f t="shared" si="197"/>
        <v>0</v>
      </c>
      <c r="AV81" s="2">
        <f t="shared" si="198"/>
        <v>0</v>
      </c>
      <c r="AW81" s="2">
        <f t="shared" si="199"/>
        <v>0</v>
      </c>
      <c r="AX81" s="2">
        <f t="shared" si="200"/>
        <v>0</v>
      </c>
      <c r="AZ81" s="2">
        <f t="shared" si="224"/>
        <v>1</v>
      </c>
      <c r="BA81" s="2">
        <f t="shared" si="225"/>
        <v>0</v>
      </c>
      <c r="BB81" s="2">
        <f t="shared" si="226"/>
        <v>1</v>
      </c>
      <c r="BC81" s="2">
        <f t="shared" si="227"/>
        <v>0</v>
      </c>
      <c r="BD81" s="2">
        <f t="shared" si="228"/>
        <v>0</v>
      </c>
      <c r="BE81" s="2">
        <f t="shared" si="229"/>
        <v>0</v>
      </c>
      <c r="BF81" s="2">
        <f t="shared" si="230"/>
        <v>0</v>
      </c>
      <c r="BG81" s="2">
        <f t="shared" si="231"/>
        <v>1</v>
      </c>
      <c r="BH81" s="2">
        <f t="shared" si="232"/>
        <v>1</v>
      </c>
      <c r="BI81" s="2">
        <f t="shared" si="233"/>
        <v>0</v>
      </c>
      <c r="BJ81" s="2">
        <f t="shared" si="234"/>
        <v>0</v>
      </c>
      <c r="BK81" s="2">
        <f t="shared" si="235"/>
        <v>0</v>
      </c>
      <c r="BM81" s="8">
        <f t="shared" si="201"/>
        <v>0</v>
      </c>
      <c r="BN81" s="2">
        <f t="shared" si="168"/>
        <v>0</v>
      </c>
      <c r="BO81" s="2">
        <f t="shared" si="169"/>
        <v>0</v>
      </c>
      <c r="BP81" s="2">
        <f t="shared" si="170"/>
        <v>0</v>
      </c>
      <c r="BQ81" s="2">
        <f t="shared" si="171"/>
        <v>0</v>
      </c>
      <c r="BS81" s="2">
        <f t="shared" si="240"/>
        <v>0</v>
      </c>
      <c r="BT81" s="2">
        <f t="shared" si="241"/>
        <v>0</v>
      </c>
      <c r="BU81" s="2">
        <f t="shared" si="242"/>
        <v>0</v>
      </c>
      <c r="BV81" s="2">
        <f t="shared" si="243"/>
        <v>0</v>
      </c>
      <c r="BX81" s="2">
        <f t="shared" si="205"/>
        <v>0</v>
      </c>
      <c r="BY81" s="2" t="str">
        <f t="shared" si="244"/>
        <v>N/A</v>
      </c>
      <c r="BZ81" s="2" t="str">
        <f t="shared" si="245"/>
        <v>N/A</v>
      </c>
      <c r="CA81" s="2" t="str">
        <f t="shared" si="246"/>
        <v>N/A</v>
      </c>
      <c r="CB81" s="2" t="str">
        <f t="shared" si="247"/>
        <v>N/A</v>
      </c>
      <c r="CD81" s="2">
        <f t="shared" si="209"/>
        <v>1</v>
      </c>
      <c r="CE81" s="2">
        <f t="shared" si="248"/>
        <v>5</v>
      </c>
      <c r="CF81" s="2">
        <f t="shared" si="249"/>
        <v>6</v>
      </c>
      <c r="CG81" s="2">
        <f t="shared" si="250"/>
        <v>5</v>
      </c>
      <c r="CH81" s="2">
        <f t="shared" si="251"/>
        <v>6</v>
      </c>
      <c r="CJ81" s="2">
        <f t="shared" si="172"/>
        <v>0</v>
      </c>
      <c r="CK81" s="2" t="str">
        <f t="shared" si="252"/>
        <v>N/A</v>
      </c>
      <c r="CL81" s="2" t="str">
        <f t="shared" si="253"/>
        <v>N/A</v>
      </c>
      <c r="CM81" s="2" t="str">
        <f t="shared" si="254"/>
        <v>N/A</v>
      </c>
      <c r="CN81" s="2" t="str">
        <f t="shared" si="255"/>
        <v>N/A</v>
      </c>
      <c r="CU81" s="2">
        <f t="shared" si="216"/>
        <v>0</v>
      </c>
      <c r="CV81" s="2">
        <f t="shared" si="217"/>
        <v>0</v>
      </c>
      <c r="CW81" s="2">
        <f t="shared" si="218"/>
        <v>0</v>
      </c>
      <c r="CX81" s="2">
        <f t="shared" si="219"/>
        <v>0</v>
      </c>
    </row>
    <row r="82" spans="1:107" x14ac:dyDescent="0.25">
      <c r="A82" s="2" t="s">
        <v>168</v>
      </c>
      <c r="B82" s="2">
        <v>9</v>
      </c>
      <c r="C82" s="2">
        <v>390</v>
      </c>
      <c r="D82" s="2">
        <v>4</v>
      </c>
      <c r="E82" s="2">
        <v>7</v>
      </c>
      <c r="F82" s="2">
        <v>4</v>
      </c>
      <c r="G82" s="2">
        <v>7</v>
      </c>
      <c r="H82" s="2">
        <v>6</v>
      </c>
      <c r="I82" s="2">
        <v>8</v>
      </c>
      <c r="J82" s="2">
        <v>1</v>
      </c>
      <c r="L82" s="2">
        <f t="shared" si="220"/>
        <v>1</v>
      </c>
      <c r="M82" s="2">
        <f t="shared" si="221"/>
        <v>0</v>
      </c>
      <c r="N82" s="2">
        <f t="shared" si="222"/>
        <v>0</v>
      </c>
      <c r="O82" s="2">
        <f t="shared" si="223"/>
        <v>0</v>
      </c>
      <c r="Q82" s="2">
        <f t="shared" si="173"/>
        <v>0</v>
      </c>
      <c r="R82" s="2">
        <f t="shared" si="174"/>
        <v>0</v>
      </c>
      <c r="S82" s="2">
        <f t="shared" si="175"/>
        <v>0</v>
      </c>
      <c r="T82" s="2">
        <f t="shared" si="176"/>
        <v>0</v>
      </c>
      <c r="V82" s="2">
        <f t="shared" si="177"/>
        <v>0</v>
      </c>
      <c r="W82" s="2">
        <f t="shared" si="178"/>
        <v>0</v>
      </c>
      <c r="X82" s="2">
        <f t="shared" si="179"/>
        <v>0</v>
      </c>
      <c r="Y82" s="2">
        <f t="shared" si="180"/>
        <v>0</v>
      </c>
      <c r="AA82" s="2">
        <f t="shared" si="181"/>
        <v>0</v>
      </c>
      <c r="AB82" s="2">
        <f t="shared" si="182"/>
        <v>0</v>
      </c>
      <c r="AC82" s="2">
        <f t="shared" si="183"/>
        <v>1</v>
      </c>
      <c r="AD82" s="2">
        <f t="shared" si="184"/>
        <v>0</v>
      </c>
      <c r="AF82" s="2">
        <f t="shared" si="185"/>
        <v>0</v>
      </c>
      <c r="AG82" s="2">
        <f t="shared" si="186"/>
        <v>1</v>
      </c>
      <c r="AH82" s="2">
        <f t="shared" si="187"/>
        <v>0</v>
      </c>
      <c r="AI82" s="2">
        <f t="shared" si="188"/>
        <v>0</v>
      </c>
      <c r="AK82" s="2">
        <f t="shared" si="189"/>
        <v>0</v>
      </c>
      <c r="AL82" s="2">
        <f t="shared" si="190"/>
        <v>0</v>
      </c>
      <c r="AM82" s="2">
        <f t="shared" si="191"/>
        <v>0</v>
      </c>
      <c r="AN82" s="2">
        <f t="shared" si="192"/>
        <v>1</v>
      </c>
      <c r="AP82" s="2">
        <f t="shared" si="193"/>
        <v>0</v>
      </c>
      <c r="AQ82" s="2">
        <f t="shared" si="194"/>
        <v>0</v>
      </c>
      <c r="AR82" s="2">
        <f t="shared" si="195"/>
        <v>0</v>
      </c>
      <c r="AS82" s="2">
        <f t="shared" si="196"/>
        <v>0</v>
      </c>
      <c r="AU82" s="2">
        <f t="shared" si="197"/>
        <v>0</v>
      </c>
      <c r="AV82" s="2">
        <f t="shared" si="198"/>
        <v>0</v>
      </c>
      <c r="AW82" s="2">
        <f t="shared" si="199"/>
        <v>0</v>
      </c>
      <c r="AX82" s="2">
        <f t="shared" si="200"/>
        <v>0</v>
      </c>
      <c r="AZ82" s="2">
        <f t="shared" si="224"/>
        <v>1</v>
      </c>
      <c r="BA82" s="2">
        <f t="shared" si="225"/>
        <v>1</v>
      </c>
      <c r="BB82" s="2">
        <f t="shared" si="226"/>
        <v>1</v>
      </c>
      <c r="BC82" s="2">
        <f t="shared" si="227"/>
        <v>0</v>
      </c>
      <c r="BD82" s="2">
        <f t="shared" si="228"/>
        <v>0</v>
      </c>
      <c r="BE82" s="2">
        <f t="shared" si="229"/>
        <v>1</v>
      </c>
      <c r="BF82" s="2">
        <f t="shared" si="230"/>
        <v>0</v>
      </c>
      <c r="BG82" s="2">
        <f t="shared" si="231"/>
        <v>1</v>
      </c>
      <c r="BH82" s="2">
        <f t="shared" si="232"/>
        <v>1</v>
      </c>
      <c r="BI82" s="2">
        <f t="shared" si="233"/>
        <v>0</v>
      </c>
      <c r="BJ82" s="2">
        <f t="shared" si="234"/>
        <v>0</v>
      </c>
      <c r="BK82" s="2">
        <f t="shared" si="235"/>
        <v>0</v>
      </c>
      <c r="BM82" s="8" t="str">
        <f t="shared" si="201"/>
        <v>Paul</v>
      </c>
      <c r="BN82" s="2">
        <f t="shared" si="168"/>
        <v>1</v>
      </c>
      <c r="BO82" s="2">
        <f t="shared" si="169"/>
        <v>0</v>
      </c>
      <c r="BP82" s="2">
        <f t="shared" si="170"/>
        <v>0</v>
      </c>
      <c r="BQ82" s="2">
        <f t="shared" si="171"/>
        <v>0</v>
      </c>
      <c r="BS82" s="2">
        <f t="shared" si="240"/>
        <v>0</v>
      </c>
      <c r="BT82" s="2">
        <f t="shared" si="241"/>
        <v>0</v>
      </c>
      <c r="BU82" s="2">
        <f t="shared" si="242"/>
        <v>0</v>
      </c>
      <c r="BV82" s="2">
        <f t="shared" si="243"/>
        <v>1</v>
      </c>
      <c r="BX82" s="2">
        <f t="shared" si="205"/>
        <v>0</v>
      </c>
      <c r="BY82" s="2" t="str">
        <f t="shared" si="244"/>
        <v>N/A</v>
      </c>
      <c r="BZ82" s="2" t="str">
        <f t="shared" si="245"/>
        <v>N/A</v>
      </c>
      <c r="CA82" s="2" t="str">
        <f t="shared" si="246"/>
        <v>N/A</v>
      </c>
      <c r="CB82" s="2" t="str">
        <f t="shared" si="247"/>
        <v>N/A</v>
      </c>
      <c r="CD82" s="2">
        <f t="shared" si="209"/>
        <v>1</v>
      </c>
      <c r="CE82" s="2">
        <f t="shared" si="248"/>
        <v>4</v>
      </c>
      <c r="CF82" s="2">
        <f t="shared" si="249"/>
        <v>7</v>
      </c>
      <c r="CG82" s="2">
        <f t="shared" si="250"/>
        <v>6</v>
      </c>
      <c r="CH82" s="2">
        <f t="shared" si="251"/>
        <v>8</v>
      </c>
      <c r="CJ82" s="2">
        <f t="shared" si="172"/>
        <v>0</v>
      </c>
      <c r="CK82" s="2" t="str">
        <f t="shared" si="252"/>
        <v>N/A</v>
      </c>
      <c r="CL82" s="2" t="str">
        <f t="shared" si="253"/>
        <v>N/A</v>
      </c>
      <c r="CM82" s="2" t="str">
        <f t="shared" si="254"/>
        <v>N/A</v>
      </c>
      <c r="CN82" s="2" t="str">
        <f t="shared" si="255"/>
        <v>N/A</v>
      </c>
      <c r="CU82" s="2">
        <f t="shared" si="216"/>
        <v>0</v>
      </c>
      <c r="CV82" s="2">
        <f t="shared" si="217"/>
        <v>0</v>
      </c>
      <c r="CW82" s="2">
        <f t="shared" si="218"/>
        <v>0</v>
      </c>
      <c r="CX82" s="2">
        <f t="shared" si="219"/>
        <v>0</v>
      </c>
    </row>
    <row r="83" spans="1:107" x14ac:dyDescent="0.25">
      <c r="A83" s="2" t="s">
        <v>168</v>
      </c>
      <c r="B83" s="2">
        <v>10</v>
      </c>
      <c r="C83" s="2">
        <v>385</v>
      </c>
      <c r="D83" s="2">
        <v>4</v>
      </c>
      <c r="E83" s="2">
        <v>6</v>
      </c>
      <c r="F83" s="2">
        <v>8</v>
      </c>
      <c r="G83" s="2">
        <v>6</v>
      </c>
      <c r="H83" s="2">
        <v>7</v>
      </c>
      <c r="I83" s="2">
        <v>5</v>
      </c>
      <c r="J83" s="2">
        <v>1</v>
      </c>
      <c r="L83" s="2">
        <f t="shared" si="220"/>
        <v>0</v>
      </c>
      <c r="M83" s="2">
        <f t="shared" si="221"/>
        <v>0</v>
      </c>
      <c r="N83" s="2">
        <f t="shared" si="222"/>
        <v>0</v>
      </c>
      <c r="O83" s="2">
        <f t="shared" si="223"/>
        <v>0</v>
      </c>
      <c r="Q83" s="2">
        <f t="shared" si="173"/>
        <v>0</v>
      </c>
      <c r="R83" s="2">
        <f t="shared" si="174"/>
        <v>0</v>
      </c>
      <c r="S83" s="2">
        <f t="shared" si="175"/>
        <v>0</v>
      </c>
      <c r="T83" s="2">
        <f t="shared" si="176"/>
        <v>0</v>
      </c>
      <c r="V83" s="2">
        <f t="shared" si="177"/>
        <v>0</v>
      </c>
      <c r="W83" s="2">
        <f t="shared" si="178"/>
        <v>0</v>
      </c>
      <c r="X83" s="2">
        <f t="shared" si="179"/>
        <v>0</v>
      </c>
      <c r="Y83" s="2">
        <f t="shared" si="180"/>
        <v>1</v>
      </c>
      <c r="AA83" s="2">
        <f t="shared" si="181"/>
        <v>0</v>
      </c>
      <c r="AB83" s="2">
        <f t="shared" si="182"/>
        <v>1</v>
      </c>
      <c r="AC83" s="2">
        <f t="shared" si="183"/>
        <v>0</v>
      </c>
      <c r="AD83" s="2">
        <f t="shared" si="184"/>
        <v>0</v>
      </c>
      <c r="AF83" s="2">
        <f t="shared" si="185"/>
        <v>0</v>
      </c>
      <c r="AG83" s="2">
        <f t="shared" si="186"/>
        <v>0</v>
      </c>
      <c r="AH83" s="2">
        <f t="shared" si="187"/>
        <v>1</v>
      </c>
      <c r="AI83" s="2">
        <f t="shared" si="188"/>
        <v>0</v>
      </c>
      <c r="AK83" s="2">
        <f t="shared" si="189"/>
        <v>1</v>
      </c>
      <c r="AL83" s="2">
        <f t="shared" si="190"/>
        <v>0</v>
      </c>
      <c r="AM83" s="2">
        <f t="shared" si="191"/>
        <v>0</v>
      </c>
      <c r="AN83" s="2">
        <f t="shared" si="192"/>
        <v>0</v>
      </c>
      <c r="AP83" s="2">
        <f t="shared" si="193"/>
        <v>0</v>
      </c>
      <c r="AQ83" s="2">
        <f t="shared" si="194"/>
        <v>0</v>
      </c>
      <c r="AR83" s="2">
        <f t="shared" si="195"/>
        <v>0</v>
      </c>
      <c r="AS83" s="2">
        <f t="shared" si="196"/>
        <v>0</v>
      </c>
      <c r="AU83" s="2">
        <f t="shared" si="197"/>
        <v>0</v>
      </c>
      <c r="AV83" s="2">
        <f t="shared" si="198"/>
        <v>0</v>
      </c>
      <c r="AW83" s="2">
        <f t="shared" si="199"/>
        <v>0</v>
      </c>
      <c r="AX83" s="2">
        <f t="shared" si="200"/>
        <v>0</v>
      </c>
      <c r="AZ83" s="2">
        <f t="shared" si="224"/>
        <v>0</v>
      </c>
      <c r="BA83" s="2">
        <f t="shared" si="225"/>
        <v>0</v>
      </c>
      <c r="BB83" s="2">
        <f t="shared" si="226"/>
        <v>0</v>
      </c>
      <c r="BC83" s="2">
        <f t="shared" si="227"/>
        <v>1</v>
      </c>
      <c r="BD83" s="2">
        <f t="shared" si="228"/>
        <v>1</v>
      </c>
      <c r="BE83" s="2">
        <f t="shared" si="229"/>
        <v>0</v>
      </c>
      <c r="BF83" s="2">
        <f t="shared" si="230"/>
        <v>1</v>
      </c>
      <c r="BG83" s="2">
        <f t="shared" si="231"/>
        <v>0</v>
      </c>
      <c r="BH83" s="2">
        <f t="shared" si="232"/>
        <v>0</v>
      </c>
      <c r="BI83" s="2">
        <f t="shared" si="233"/>
        <v>1</v>
      </c>
      <c r="BJ83" s="2">
        <f t="shared" si="234"/>
        <v>1</v>
      </c>
      <c r="BK83" s="2">
        <f t="shared" si="235"/>
        <v>1</v>
      </c>
      <c r="BM83" s="8" t="str">
        <f t="shared" si="201"/>
        <v>Droz</v>
      </c>
      <c r="BN83" s="2">
        <f t="shared" si="168"/>
        <v>0</v>
      </c>
      <c r="BO83" s="2">
        <f t="shared" si="169"/>
        <v>0</v>
      </c>
      <c r="BP83" s="2">
        <f t="shared" si="170"/>
        <v>0</v>
      </c>
      <c r="BQ83" s="2">
        <f t="shared" si="171"/>
        <v>1</v>
      </c>
      <c r="BS83" s="2">
        <f t="shared" si="240"/>
        <v>1</v>
      </c>
      <c r="BT83" s="2">
        <f t="shared" si="241"/>
        <v>0</v>
      </c>
      <c r="BU83" s="2">
        <f t="shared" si="242"/>
        <v>0</v>
      </c>
      <c r="BV83" s="2">
        <f t="shared" si="243"/>
        <v>0</v>
      </c>
      <c r="BX83" s="2">
        <f t="shared" si="205"/>
        <v>0</v>
      </c>
      <c r="BY83" s="2" t="str">
        <f t="shared" si="244"/>
        <v>N/A</v>
      </c>
      <c r="BZ83" s="2" t="str">
        <f t="shared" si="245"/>
        <v>N/A</v>
      </c>
      <c r="CA83" s="2" t="str">
        <f t="shared" si="246"/>
        <v>N/A</v>
      </c>
      <c r="CB83" s="2" t="str">
        <f t="shared" si="247"/>
        <v>N/A</v>
      </c>
      <c r="CD83" s="2">
        <f t="shared" si="209"/>
        <v>1</v>
      </c>
      <c r="CE83" s="2">
        <f t="shared" si="248"/>
        <v>8</v>
      </c>
      <c r="CF83" s="2">
        <f t="shared" si="249"/>
        <v>6</v>
      </c>
      <c r="CG83" s="2">
        <f t="shared" si="250"/>
        <v>7</v>
      </c>
      <c r="CH83" s="2">
        <f t="shared" si="251"/>
        <v>5</v>
      </c>
      <c r="CJ83" s="2">
        <f t="shared" si="172"/>
        <v>0</v>
      </c>
      <c r="CK83" s="2" t="str">
        <f t="shared" si="252"/>
        <v>N/A</v>
      </c>
      <c r="CL83" s="2" t="str">
        <f t="shared" si="253"/>
        <v>N/A</v>
      </c>
      <c r="CM83" s="2" t="str">
        <f t="shared" si="254"/>
        <v>N/A</v>
      </c>
      <c r="CN83" s="2" t="str">
        <f t="shared" si="255"/>
        <v>N/A</v>
      </c>
      <c r="CU83" s="2">
        <f t="shared" si="216"/>
        <v>0</v>
      </c>
      <c r="CV83" s="2">
        <f t="shared" si="217"/>
        <v>0</v>
      </c>
      <c r="CW83" s="2">
        <f t="shared" si="218"/>
        <v>0</v>
      </c>
      <c r="CX83" s="2">
        <f t="shared" si="219"/>
        <v>0</v>
      </c>
    </row>
    <row r="84" spans="1:107" x14ac:dyDescent="0.25">
      <c r="A84" s="2" t="s">
        <v>168</v>
      </c>
      <c r="B84" s="2">
        <v>11</v>
      </c>
      <c r="C84" s="2">
        <v>310</v>
      </c>
      <c r="D84" s="2">
        <v>4</v>
      </c>
      <c r="E84" s="2">
        <v>14</v>
      </c>
      <c r="F84" s="2">
        <v>4</v>
      </c>
      <c r="G84" s="2">
        <v>5</v>
      </c>
      <c r="H84" s="2">
        <v>6</v>
      </c>
      <c r="I84" s="2">
        <v>5</v>
      </c>
      <c r="J84" s="2">
        <v>1</v>
      </c>
      <c r="L84" s="2">
        <f t="shared" si="220"/>
        <v>1</v>
      </c>
      <c r="M84" s="2">
        <f t="shared" si="221"/>
        <v>0</v>
      </c>
      <c r="N84" s="2">
        <f t="shared" si="222"/>
        <v>0</v>
      </c>
      <c r="O84" s="2">
        <f t="shared" si="223"/>
        <v>0</v>
      </c>
      <c r="Q84" s="2">
        <f t="shared" si="173"/>
        <v>0</v>
      </c>
      <c r="R84" s="2">
        <f t="shared" si="174"/>
        <v>0</v>
      </c>
      <c r="S84" s="2">
        <f t="shared" si="175"/>
        <v>0</v>
      </c>
      <c r="T84" s="2">
        <f t="shared" si="176"/>
        <v>0</v>
      </c>
      <c r="V84" s="2">
        <f t="shared" si="177"/>
        <v>0</v>
      </c>
      <c r="W84" s="2">
        <f t="shared" si="178"/>
        <v>1</v>
      </c>
      <c r="X84" s="2">
        <f t="shared" si="179"/>
        <v>0</v>
      </c>
      <c r="Y84" s="2">
        <f t="shared" si="180"/>
        <v>1</v>
      </c>
      <c r="AA84" s="2">
        <f t="shared" si="181"/>
        <v>0</v>
      </c>
      <c r="AB84" s="2">
        <f t="shared" si="182"/>
        <v>0</v>
      </c>
      <c r="AC84" s="2">
        <f t="shared" si="183"/>
        <v>1</v>
      </c>
      <c r="AD84" s="2">
        <f t="shared" si="184"/>
        <v>0</v>
      </c>
      <c r="AF84" s="2">
        <f t="shared" si="185"/>
        <v>0</v>
      </c>
      <c r="AG84" s="2">
        <f t="shared" si="186"/>
        <v>0</v>
      </c>
      <c r="AH84" s="2">
        <f t="shared" si="187"/>
        <v>0</v>
      </c>
      <c r="AI84" s="2">
        <f t="shared" si="188"/>
        <v>0</v>
      </c>
      <c r="AK84" s="2">
        <f t="shared" si="189"/>
        <v>0</v>
      </c>
      <c r="AL84" s="2">
        <f t="shared" si="190"/>
        <v>0</v>
      </c>
      <c r="AM84" s="2">
        <f t="shared" si="191"/>
        <v>0</v>
      </c>
      <c r="AN84" s="2">
        <f t="shared" si="192"/>
        <v>0</v>
      </c>
      <c r="AP84" s="2">
        <f t="shared" si="193"/>
        <v>0</v>
      </c>
      <c r="AQ84" s="2">
        <f t="shared" si="194"/>
        <v>0</v>
      </c>
      <c r="AR84" s="2">
        <f t="shared" si="195"/>
        <v>0</v>
      </c>
      <c r="AS84" s="2">
        <f t="shared" si="196"/>
        <v>0</v>
      </c>
      <c r="AU84" s="2">
        <f t="shared" si="197"/>
        <v>0</v>
      </c>
      <c r="AV84" s="2">
        <f t="shared" si="198"/>
        <v>0</v>
      </c>
      <c r="AW84" s="2">
        <f t="shared" si="199"/>
        <v>0</v>
      </c>
      <c r="AX84" s="2">
        <f t="shared" si="200"/>
        <v>0</v>
      </c>
      <c r="AZ84" s="2">
        <f t="shared" si="224"/>
        <v>1</v>
      </c>
      <c r="BA84" s="2">
        <f t="shared" si="225"/>
        <v>1</v>
      </c>
      <c r="BB84" s="2">
        <f t="shared" si="226"/>
        <v>1</v>
      </c>
      <c r="BC84" s="2">
        <f t="shared" si="227"/>
        <v>0</v>
      </c>
      <c r="BD84" s="2">
        <f t="shared" si="228"/>
        <v>1</v>
      </c>
      <c r="BE84" s="2">
        <f t="shared" si="229"/>
        <v>0</v>
      </c>
      <c r="BF84" s="2">
        <f t="shared" si="230"/>
        <v>0</v>
      </c>
      <c r="BG84" s="2">
        <f t="shared" si="231"/>
        <v>0</v>
      </c>
      <c r="BH84" s="2">
        <f t="shared" si="232"/>
        <v>0</v>
      </c>
      <c r="BI84" s="2">
        <f t="shared" si="233"/>
        <v>0</v>
      </c>
      <c r="BJ84" s="2">
        <f t="shared" si="234"/>
        <v>0</v>
      </c>
      <c r="BK84" s="2">
        <f t="shared" si="235"/>
        <v>1</v>
      </c>
      <c r="BM84" s="8" t="str">
        <f t="shared" si="201"/>
        <v>Paul</v>
      </c>
      <c r="BN84" s="2">
        <f t="shared" si="168"/>
        <v>1</v>
      </c>
      <c r="BO84" s="2">
        <f t="shared" si="169"/>
        <v>0</v>
      </c>
      <c r="BP84" s="2">
        <f t="shared" si="170"/>
        <v>0</v>
      </c>
      <c r="BQ84" s="2">
        <f t="shared" si="171"/>
        <v>0</v>
      </c>
      <c r="BS84" s="2">
        <f t="shared" si="240"/>
        <v>0</v>
      </c>
      <c r="BT84" s="2">
        <f t="shared" si="241"/>
        <v>0</v>
      </c>
      <c r="BU84" s="2">
        <f t="shared" si="242"/>
        <v>0</v>
      </c>
      <c r="BV84" s="2">
        <f t="shared" si="243"/>
        <v>0</v>
      </c>
      <c r="BX84" s="2">
        <f t="shared" si="205"/>
        <v>0</v>
      </c>
      <c r="BY84" s="2" t="str">
        <f t="shared" si="244"/>
        <v>N/A</v>
      </c>
      <c r="BZ84" s="2" t="str">
        <f t="shared" si="245"/>
        <v>N/A</v>
      </c>
      <c r="CA84" s="2" t="str">
        <f t="shared" si="246"/>
        <v>N/A</v>
      </c>
      <c r="CB84" s="2" t="str">
        <f t="shared" si="247"/>
        <v>N/A</v>
      </c>
      <c r="CD84" s="2">
        <f t="shared" si="209"/>
        <v>1</v>
      </c>
      <c r="CE84" s="2">
        <f t="shared" si="248"/>
        <v>4</v>
      </c>
      <c r="CF84" s="2">
        <f t="shared" si="249"/>
        <v>5</v>
      </c>
      <c r="CG84" s="2">
        <f t="shared" si="250"/>
        <v>6</v>
      </c>
      <c r="CH84" s="2">
        <f t="shared" si="251"/>
        <v>5</v>
      </c>
      <c r="CJ84" s="2">
        <f t="shared" si="172"/>
        <v>0</v>
      </c>
      <c r="CK84" s="2" t="str">
        <f t="shared" si="252"/>
        <v>N/A</v>
      </c>
      <c r="CL84" s="2" t="str">
        <f t="shared" si="253"/>
        <v>N/A</v>
      </c>
      <c r="CM84" s="2" t="str">
        <f t="shared" si="254"/>
        <v>N/A</v>
      </c>
      <c r="CN84" s="2" t="str">
        <f t="shared" si="255"/>
        <v>N/A</v>
      </c>
      <c r="CU84" s="2">
        <f t="shared" si="216"/>
        <v>0</v>
      </c>
      <c r="CV84" s="2">
        <f t="shared" si="217"/>
        <v>0</v>
      </c>
      <c r="CW84" s="2">
        <f t="shared" si="218"/>
        <v>0</v>
      </c>
      <c r="CX84" s="2">
        <f t="shared" si="219"/>
        <v>0</v>
      </c>
    </row>
    <row r="85" spans="1:107" x14ac:dyDescent="0.25">
      <c r="A85" s="2" t="s">
        <v>168</v>
      </c>
      <c r="B85" s="2">
        <v>12</v>
      </c>
      <c r="C85" s="2">
        <v>132</v>
      </c>
      <c r="D85" s="2">
        <v>3</v>
      </c>
      <c r="E85" s="2">
        <v>18</v>
      </c>
      <c r="F85" s="2">
        <v>5</v>
      </c>
      <c r="G85" s="2">
        <v>3</v>
      </c>
      <c r="H85" s="2">
        <v>5</v>
      </c>
      <c r="I85" s="2">
        <v>4</v>
      </c>
      <c r="J85" s="2">
        <v>1</v>
      </c>
      <c r="L85" s="2">
        <f t="shared" si="220"/>
        <v>0</v>
      </c>
      <c r="M85" s="2">
        <f t="shared" si="221"/>
        <v>1</v>
      </c>
      <c r="N85" s="2">
        <f t="shared" si="222"/>
        <v>0</v>
      </c>
      <c r="O85" s="2">
        <f t="shared" si="223"/>
        <v>0</v>
      </c>
      <c r="Q85" s="2">
        <f t="shared" si="173"/>
        <v>0</v>
      </c>
      <c r="R85" s="2">
        <f t="shared" si="174"/>
        <v>0</v>
      </c>
      <c r="S85" s="2">
        <f t="shared" si="175"/>
        <v>0</v>
      </c>
      <c r="T85" s="2">
        <f t="shared" si="176"/>
        <v>0</v>
      </c>
      <c r="V85" s="2">
        <f t="shared" si="177"/>
        <v>0</v>
      </c>
      <c r="W85" s="2">
        <f t="shared" si="178"/>
        <v>0</v>
      </c>
      <c r="X85" s="2">
        <f t="shared" si="179"/>
        <v>0</v>
      </c>
      <c r="Y85" s="2">
        <f t="shared" si="180"/>
        <v>1</v>
      </c>
      <c r="AA85" s="2">
        <f t="shared" si="181"/>
        <v>1</v>
      </c>
      <c r="AB85" s="2">
        <f t="shared" si="182"/>
        <v>0</v>
      </c>
      <c r="AC85" s="2">
        <f t="shared" si="183"/>
        <v>1</v>
      </c>
      <c r="AD85" s="2">
        <f t="shared" si="184"/>
        <v>0</v>
      </c>
      <c r="AF85" s="2">
        <f t="shared" si="185"/>
        <v>0</v>
      </c>
      <c r="AG85" s="2">
        <f t="shared" si="186"/>
        <v>0</v>
      </c>
      <c r="AH85" s="2">
        <f t="shared" si="187"/>
        <v>0</v>
      </c>
      <c r="AI85" s="2">
        <f t="shared" si="188"/>
        <v>0</v>
      </c>
      <c r="AK85" s="2">
        <f t="shared" si="189"/>
        <v>0</v>
      </c>
      <c r="AL85" s="2">
        <f t="shared" si="190"/>
        <v>0</v>
      </c>
      <c r="AM85" s="2">
        <f t="shared" si="191"/>
        <v>0</v>
      </c>
      <c r="AN85" s="2">
        <f t="shared" si="192"/>
        <v>0</v>
      </c>
      <c r="AP85" s="2">
        <f t="shared" si="193"/>
        <v>0</v>
      </c>
      <c r="AQ85" s="2">
        <f t="shared" si="194"/>
        <v>0</v>
      </c>
      <c r="AR85" s="2">
        <f t="shared" si="195"/>
        <v>0</v>
      </c>
      <c r="AS85" s="2">
        <f t="shared" si="196"/>
        <v>0</v>
      </c>
      <c r="AU85" s="2">
        <f t="shared" si="197"/>
        <v>0</v>
      </c>
      <c r="AV85" s="2">
        <f t="shared" si="198"/>
        <v>0</v>
      </c>
      <c r="AW85" s="2">
        <f t="shared" si="199"/>
        <v>0</v>
      </c>
      <c r="AX85" s="2">
        <f t="shared" si="200"/>
        <v>0</v>
      </c>
      <c r="AZ85" s="2">
        <f t="shared" si="224"/>
        <v>0</v>
      </c>
      <c r="BA85" s="2">
        <f t="shared" si="225"/>
        <v>0</v>
      </c>
      <c r="BB85" s="2">
        <f t="shared" si="226"/>
        <v>0</v>
      </c>
      <c r="BC85" s="2">
        <f t="shared" si="227"/>
        <v>1</v>
      </c>
      <c r="BD85" s="2">
        <f t="shared" si="228"/>
        <v>1</v>
      </c>
      <c r="BE85" s="2">
        <f t="shared" si="229"/>
        <v>1</v>
      </c>
      <c r="BF85" s="2">
        <f t="shared" si="230"/>
        <v>0</v>
      </c>
      <c r="BG85" s="2">
        <f t="shared" si="231"/>
        <v>0</v>
      </c>
      <c r="BH85" s="2">
        <f t="shared" si="232"/>
        <v>0</v>
      </c>
      <c r="BI85" s="2">
        <f t="shared" si="233"/>
        <v>1</v>
      </c>
      <c r="BJ85" s="2">
        <f t="shared" si="234"/>
        <v>0</v>
      </c>
      <c r="BK85" s="2">
        <f t="shared" si="235"/>
        <v>1</v>
      </c>
      <c r="BM85" s="8" t="str">
        <f t="shared" si="201"/>
        <v>Scott</v>
      </c>
      <c r="BN85" s="2">
        <f t="shared" si="168"/>
        <v>0</v>
      </c>
      <c r="BO85" s="2">
        <f t="shared" si="169"/>
        <v>1</v>
      </c>
      <c r="BP85" s="2">
        <f t="shared" si="170"/>
        <v>0</v>
      </c>
      <c r="BQ85" s="2">
        <f t="shared" si="171"/>
        <v>0</v>
      </c>
      <c r="BS85" s="2">
        <f t="shared" si="240"/>
        <v>0</v>
      </c>
      <c r="BT85" s="2">
        <f t="shared" si="241"/>
        <v>0</v>
      </c>
      <c r="BU85" s="2">
        <f t="shared" si="242"/>
        <v>0</v>
      </c>
      <c r="BV85" s="2">
        <f t="shared" si="243"/>
        <v>0</v>
      </c>
      <c r="BX85" s="2">
        <f t="shared" si="205"/>
        <v>1</v>
      </c>
      <c r="BY85" s="2">
        <f t="shared" si="244"/>
        <v>5</v>
      </c>
      <c r="BZ85" s="2">
        <f t="shared" si="245"/>
        <v>3</v>
      </c>
      <c r="CA85" s="2">
        <f t="shared" si="246"/>
        <v>5</v>
      </c>
      <c r="CB85" s="2">
        <f t="shared" si="247"/>
        <v>4</v>
      </c>
      <c r="CD85" s="2">
        <f t="shared" si="209"/>
        <v>0</v>
      </c>
      <c r="CE85" s="2" t="str">
        <f t="shared" si="248"/>
        <v>N/A</v>
      </c>
      <c r="CF85" s="2" t="str">
        <f t="shared" si="249"/>
        <v>N/A</v>
      </c>
      <c r="CG85" s="2" t="str">
        <f t="shared" si="250"/>
        <v>N/A</v>
      </c>
      <c r="CH85" s="2" t="str">
        <f t="shared" si="251"/>
        <v>N/A</v>
      </c>
      <c r="CJ85" s="2">
        <f t="shared" si="172"/>
        <v>0</v>
      </c>
      <c r="CK85" s="2" t="str">
        <f t="shared" si="252"/>
        <v>N/A</v>
      </c>
      <c r="CL85" s="2" t="str">
        <f t="shared" si="253"/>
        <v>N/A</v>
      </c>
      <c r="CM85" s="2" t="str">
        <f t="shared" si="254"/>
        <v>N/A</v>
      </c>
      <c r="CN85" s="2" t="str">
        <f t="shared" si="255"/>
        <v>N/A</v>
      </c>
      <c r="CU85" s="2">
        <f t="shared" si="216"/>
        <v>0</v>
      </c>
      <c r="CV85" s="2">
        <f t="shared" si="217"/>
        <v>0</v>
      </c>
      <c r="CW85" s="2">
        <f t="shared" si="218"/>
        <v>0</v>
      </c>
      <c r="CX85" s="2">
        <f t="shared" si="219"/>
        <v>0</v>
      </c>
    </row>
    <row r="86" spans="1:107" x14ac:dyDescent="0.25">
      <c r="A86" s="2" t="s">
        <v>168</v>
      </c>
      <c r="B86" s="2">
        <v>13</v>
      </c>
      <c r="C86" s="2">
        <v>348</v>
      </c>
      <c r="D86" s="2">
        <v>4</v>
      </c>
      <c r="E86" s="2">
        <v>12</v>
      </c>
      <c r="F86" s="2">
        <v>5</v>
      </c>
      <c r="G86" s="2">
        <v>5</v>
      </c>
      <c r="H86" s="2">
        <v>6</v>
      </c>
      <c r="I86" s="2">
        <v>5</v>
      </c>
      <c r="J86" s="2">
        <v>1</v>
      </c>
      <c r="L86" s="2">
        <f t="shared" si="220"/>
        <v>0</v>
      </c>
      <c r="M86" s="2">
        <f t="shared" si="221"/>
        <v>0</v>
      </c>
      <c r="N86" s="2">
        <f t="shared" si="222"/>
        <v>0</v>
      </c>
      <c r="O86" s="2">
        <f t="shared" si="223"/>
        <v>0</v>
      </c>
      <c r="Q86" s="2">
        <f t="shared" si="173"/>
        <v>0</v>
      </c>
      <c r="R86" s="2">
        <f t="shared" si="174"/>
        <v>0</v>
      </c>
      <c r="S86" s="2">
        <f t="shared" si="175"/>
        <v>0</v>
      </c>
      <c r="T86" s="2">
        <f t="shared" si="176"/>
        <v>0</v>
      </c>
      <c r="V86" s="2">
        <f t="shared" si="177"/>
        <v>1</v>
      </c>
      <c r="W86" s="2">
        <f t="shared" si="178"/>
        <v>1</v>
      </c>
      <c r="X86" s="2">
        <f t="shared" si="179"/>
        <v>0</v>
      </c>
      <c r="Y86" s="2">
        <f t="shared" si="180"/>
        <v>1</v>
      </c>
      <c r="AA86" s="2">
        <f t="shared" si="181"/>
        <v>0</v>
      </c>
      <c r="AB86" s="2">
        <f t="shared" si="182"/>
        <v>0</v>
      </c>
      <c r="AC86" s="2">
        <f t="shared" si="183"/>
        <v>1</v>
      </c>
      <c r="AD86" s="2">
        <f t="shared" si="184"/>
        <v>0</v>
      </c>
      <c r="AF86" s="2">
        <f t="shared" si="185"/>
        <v>0</v>
      </c>
      <c r="AG86" s="2">
        <f t="shared" si="186"/>
        <v>0</v>
      </c>
      <c r="AH86" s="2">
        <f t="shared" si="187"/>
        <v>0</v>
      </c>
      <c r="AI86" s="2">
        <f t="shared" si="188"/>
        <v>0</v>
      </c>
      <c r="AK86" s="2">
        <f t="shared" si="189"/>
        <v>0</v>
      </c>
      <c r="AL86" s="2">
        <f t="shared" si="190"/>
        <v>0</v>
      </c>
      <c r="AM86" s="2">
        <f t="shared" si="191"/>
        <v>0</v>
      </c>
      <c r="AN86" s="2">
        <f t="shared" si="192"/>
        <v>0</v>
      </c>
      <c r="AP86" s="2">
        <f t="shared" si="193"/>
        <v>0</v>
      </c>
      <c r="AQ86" s="2">
        <f t="shared" si="194"/>
        <v>0</v>
      </c>
      <c r="AR86" s="2">
        <f t="shared" si="195"/>
        <v>0</v>
      </c>
      <c r="AS86" s="2">
        <f t="shared" si="196"/>
        <v>0</v>
      </c>
      <c r="AU86" s="2">
        <f t="shared" si="197"/>
        <v>0</v>
      </c>
      <c r="AV86" s="2">
        <f t="shared" si="198"/>
        <v>0</v>
      </c>
      <c r="AW86" s="2">
        <f t="shared" si="199"/>
        <v>0</v>
      </c>
      <c r="AX86" s="2">
        <f t="shared" si="200"/>
        <v>0</v>
      </c>
      <c r="AZ86" s="2">
        <f t="shared" si="224"/>
        <v>0</v>
      </c>
      <c r="BA86" s="2">
        <f t="shared" si="225"/>
        <v>1</v>
      </c>
      <c r="BB86" s="2">
        <f t="shared" si="226"/>
        <v>0</v>
      </c>
      <c r="BC86" s="2">
        <f t="shared" si="227"/>
        <v>0</v>
      </c>
      <c r="BD86" s="2">
        <f t="shared" si="228"/>
        <v>1</v>
      </c>
      <c r="BE86" s="2">
        <f t="shared" si="229"/>
        <v>0</v>
      </c>
      <c r="BF86" s="2">
        <f t="shared" si="230"/>
        <v>0</v>
      </c>
      <c r="BG86" s="2">
        <f t="shared" si="231"/>
        <v>0</v>
      </c>
      <c r="BH86" s="2">
        <f t="shared" si="232"/>
        <v>0</v>
      </c>
      <c r="BI86" s="2">
        <f t="shared" si="233"/>
        <v>0</v>
      </c>
      <c r="BJ86" s="2">
        <f t="shared" si="234"/>
        <v>0</v>
      </c>
      <c r="BK86" s="2">
        <f t="shared" si="235"/>
        <v>1</v>
      </c>
      <c r="BM86" s="8">
        <f t="shared" si="201"/>
        <v>0</v>
      </c>
      <c r="BN86" s="2">
        <f t="shared" si="168"/>
        <v>0</v>
      </c>
      <c r="BO86" s="2">
        <f t="shared" si="169"/>
        <v>0</v>
      </c>
      <c r="BP86" s="2">
        <f t="shared" si="170"/>
        <v>0</v>
      </c>
      <c r="BQ86" s="2">
        <f t="shared" si="171"/>
        <v>0</v>
      </c>
      <c r="BS86" s="2">
        <f t="shared" si="240"/>
        <v>0</v>
      </c>
      <c r="BT86" s="2">
        <f t="shared" si="241"/>
        <v>0</v>
      </c>
      <c r="BU86" s="2">
        <f t="shared" si="242"/>
        <v>0</v>
      </c>
      <c r="BV86" s="2">
        <f t="shared" si="243"/>
        <v>0</v>
      </c>
      <c r="BX86" s="2">
        <f t="shared" si="205"/>
        <v>0</v>
      </c>
      <c r="BY86" s="2" t="str">
        <f t="shared" si="244"/>
        <v>N/A</v>
      </c>
      <c r="BZ86" s="2" t="str">
        <f t="shared" si="245"/>
        <v>N/A</v>
      </c>
      <c r="CA86" s="2" t="str">
        <f t="shared" si="246"/>
        <v>N/A</v>
      </c>
      <c r="CB86" s="2" t="str">
        <f t="shared" si="247"/>
        <v>N/A</v>
      </c>
      <c r="CD86" s="2">
        <f t="shared" si="209"/>
        <v>1</v>
      </c>
      <c r="CE86" s="2">
        <f t="shared" si="248"/>
        <v>5</v>
      </c>
      <c r="CF86" s="2">
        <f t="shared" si="249"/>
        <v>5</v>
      </c>
      <c r="CG86" s="2">
        <f t="shared" si="250"/>
        <v>6</v>
      </c>
      <c r="CH86" s="2">
        <f t="shared" si="251"/>
        <v>5</v>
      </c>
      <c r="CJ86" s="2">
        <f t="shared" si="172"/>
        <v>0</v>
      </c>
      <c r="CK86" s="2" t="str">
        <f t="shared" si="252"/>
        <v>N/A</v>
      </c>
      <c r="CL86" s="2" t="str">
        <f t="shared" si="253"/>
        <v>N/A</v>
      </c>
      <c r="CM86" s="2" t="str">
        <f t="shared" si="254"/>
        <v>N/A</v>
      </c>
      <c r="CN86" s="2" t="str">
        <f t="shared" si="255"/>
        <v>N/A</v>
      </c>
      <c r="CU86" s="2">
        <f t="shared" si="216"/>
        <v>0</v>
      </c>
      <c r="CV86" s="2">
        <f t="shared" si="217"/>
        <v>0</v>
      </c>
      <c r="CW86" s="2">
        <f t="shared" si="218"/>
        <v>0</v>
      </c>
      <c r="CX86" s="2">
        <f t="shared" si="219"/>
        <v>0</v>
      </c>
    </row>
    <row r="87" spans="1:107" x14ac:dyDescent="0.25">
      <c r="A87" s="2" t="s">
        <v>168</v>
      </c>
      <c r="B87" s="2">
        <v>14</v>
      </c>
      <c r="C87" s="2">
        <v>369</v>
      </c>
      <c r="D87" s="2">
        <v>4</v>
      </c>
      <c r="E87" s="2">
        <v>4</v>
      </c>
      <c r="F87" s="2">
        <v>6</v>
      </c>
      <c r="G87" s="2">
        <v>10</v>
      </c>
      <c r="H87" s="2">
        <v>6</v>
      </c>
      <c r="I87" s="2">
        <v>4</v>
      </c>
      <c r="J87" s="2">
        <v>1</v>
      </c>
      <c r="L87" s="2">
        <f t="shared" si="220"/>
        <v>0</v>
      </c>
      <c r="M87" s="2">
        <f t="shared" si="221"/>
        <v>0</v>
      </c>
      <c r="N87" s="2">
        <f t="shared" si="222"/>
        <v>0</v>
      </c>
      <c r="O87" s="2">
        <f t="shared" si="223"/>
        <v>1</v>
      </c>
      <c r="Q87" s="2">
        <f t="shared" si="173"/>
        <v>0</v>
      </c>
      <c r="R87" s="2">
        <f t="shared" si="174"/>
        <v>0</v>
      </c>
      <c r="S87" s="2">
        <f t="shared" si="175"/>
        <v>0</v>
      </c>
      <c r="T87" s="2">
        <f t="shared" si="176"/>
        <v>0</v>
      </c>
      <c r="V87" s="2">
        <f t="shared" si="177"/>
        <v>0</v>
      </c>
      <c r="W87" s="2">
        <f t="shared" si="178"/>
        <v>0</v>
      </c>
      <c r="X87" s="2">
        <f t="shared" si="179"/>
        <v>0</v>
      </c>
      <c r="Y87" s="2">
        <f t="shared" si="180"/>
        <v>0</v>
      </c>
      <c r="AA87" s="2">
        <f t="shared" si="181"/>
        <v>1</v>
      </c>
      <c r="AB87" s="2">
        <f t="shared" si="182"/>
        <v>0</v>
      </c>
      <c r="AC87" s="2">
        <f t="shared" si="183"/>
        <v>1</v>
      </c>
      <c r="AD87" s="2">
        <f t="shared" si="184"/>
        <v>0</v>
      </c>
      <c r="AF87" s="2">
        <f t="shared" si="185"/>
        <v>0</v>
      </c>
      <c r="AG87" s="2">
        <f t="shared" si="186"/>
        <v>0</v>
      </c>
      <c r="AH87" s="2">
        <f t="shared" si="187"/>
        <v>0</v>
      </c>
      <c r="AI87" s="2">
        <f t="shared" si="188"/>
        <v>0</v>
      </c>
      <c r="AK87" s="2">
        <f t="shared" si="189"/>
        <v>0</v>
      </c>
      <c r="AL87" s="2">
        <f t="shared" si="190"/>
        <v>0</v>
      </c>
      <c r="AM87" s="2">
        <f t="shared" si="191"/>
        <v>0</v>
      </c>
      <c r="AN87" s="2">
        <f t="shared" si="192"/>
        <v>0</v>
      </c>
      <c r="AP87" s="2">
        <f t="shared" si="193"/>
        <v>0</v>
      </c>
      <c r="AQ87" s="2">
        <f t="shared" si="194"/>
        <v>0</v>
      </c>
      <c r="AR87" s="2">
        <f t="shared" si="195"/>
        <v>0</v>
      </c>
      <c r="AS87" s="2">
        <f t="shared" si="196"/>
        <v>0</v>
      </c>
      <c r="AU87" s="2">
        <f t="shared" si="197"/>
        <v>0</v>
      </c>
      <c r="AV87" s="2">
        <f t="shared" si="198"/>
        <v>1</v>
      </c>
      <c r="AW87" s="2">
        <f t="shared" si="199"/>
        <v>0</v>
      </c>
      <c r="AX87" s="2">
        <f t="shared" si="200"/>
        <v>0</v>
      </c>
      <c r="AZ87" s="2">
        <f t="shared" si="224"/>
        <v>1</v>
      </c>
      <c r="BA87" s="2">
        <f t="shared" si="225"/>
        <v>0</v>
      </c>
      <c r="BB87" s="2">
        <f t="shared" si="226"/>
        <v>0</v>
      </c>
      <c r="BC87" s="2">
        <f t="shared" si="227"/>
        <v>0</v>
      </c>
      <c r="BD87" s="2">
        <f t="shared" si="228"/>
        <v>0</v>
      </c>
      <c r="BE87" s="2">
        <f t="shared" si="229"/>
        <v>0</v>
      </c>
      <c r="BF87" s="2">
        <f t="shared" si="230"/>
        <v>0</v>
      </c>
      <c r="BG87" s="2">
        <f t="shared" si="231"/>
        <v>1</v>
      </c>
      <c r="BH87" s="2">
        <f t="shared" si="232"/>
        <v>0</v>
      </c>
      <c r="BI87" s="2">
        <f t="shared" si="233"/>
        <v>1</v>
      </c>
      <c r="BJ87" s="2">
        <f t="shared" si="234"/>
        <v>1</v>
      </c>
      <c r="BK87" s="2">
        <f t="shared" si="235"/>
        <v>1</v>
      </c>
      <c r="BM87" s="8" t="str">
        <f t="shared" si="201"/>
        <v>Droz</v>
      </c>
      <c r="BN87" s="2">
        <f t="shared" si="168"/>
        <v>0</v>
      </c>
      <c r="BO87" s="2">
        <f t="shared" si="169"/>
        <v>0</v>
      </c>
      <c r="BP87" s="2">
        <f t="shared" si="170"/>
        <v>0</v>
      </c>
      <c r="BQ87" s="2">
        <f t="shared" si="171"/>
        <v>1</v>
      </c>
      <c r="BS87" s="2">
        <f t="shared" si="240"/>
        <v>0</v>
      </c>
      <c r="BT87" s="2">
        <f t="shared" si="241"/>
        <v>1</v>
      </c>
      <c r="BU87" s="2">
        <f t="shared" si="242"/>
        <v>0</v>
      </c>
      <c r="BV87" s="2">
        <f t="shared" si="243"/>
        <v>0</v>
      </c>
      <c r="BX87" s="2">
        <f t="shared" si="205"/>
        <v>0</v>
      </c>
      <c r="BY87" s="2" t="str">
        <f t="shared" si="244"/>
        <v>N/A</v>
      </c>
      <c r="BZ87" s="2" t="str">
        <f t="shared" si="245"/>
        <v>N/A</v>
      </c>
      <c r="CA87" s="2" t="str">
        <f t="shared" si="246"/>
        <v>N/A</v>
      </c>
      <c r="CB87" s="2" t="str">
        <f t="shared" si="247"/>
        <v>N/A</v>
      </c>
      <c r="CD87" s="2">
        <f t="shared" si="209"/>
        <v>1</v>
      </c>
      <c r="CE87" s="2">
        <f t="shared" si="248"/>
        <v>6</v>
      </c>
      <c r="CF87" s="2">
        <f t="shared" si="249"/>
        <v>10</v>
      </c>
      <c r="CG87" s="2">
        <f t="shared" si="250"/>
        <v>6</v>
      </c>
      <c r="CH87" s="2">
        <f t="shared" si="251"/>
        <v>4</v>
      </c>
      <c r="CJ87" s="2">
        <f t="shared" si="172"/>
        <v>0</v>
      </c>
      <c r="CK87" s="2" t="str">
        <f t="shared" si="252"/>
        <v>N/A</v>
      </c>
      <c r="CL87" s="2" t="str">
        <f t="shared" si="253"/>
        <v>N/A</v>
      </c>
      <c r="CM87" s="2" t="str">
        <f t="shared" si="254"/>
        <v>N/A</v>
      </c>
      <c r="CN87" s="2" t="str">
        <f t="shared" si="255"/>
        <v>N/A</v>
      </c>
      <c r="CU87" s="2">
        <f t="shared" si="216"/>
        <v>0</v>
      </c>
      <c r="CV87" s="2">
        <f t="shared" si="217"/>
        <v>0</v>
      </c>
      <c r="CW87" s="2">
        <f t="shared" si="218"/>
        <v>0</v>
      </c>
      <c r="CX87" s="2">
        <f t="shared" si="219"/>
        <v>0</v>
      </c>
    </row>
    <row r="88" spans="1:107" x14ac:dyDescent="0.25">
      <c r="A88" s="2" t="s">
        <v>168</v>
      </c>
      <c r="B88" s="2">
        <v>15</v>
      </c>
      <c r="C88" s="2">
        <v>168</v>
      </c>
      <c r="D88" s="2">
        <v>3</v>
      </c>
      <c r="E88" s="2">
        <v>16</v>
      </c>
      <c r="F88" s="2">
        <v>5</v>
      </c>
      <c r="G88" s="2">
        <v>5</v>
      </c>
      <c r="H88" s="2">
        <v>6</v>
      </c>
      <c r="I88" s="2">
        <v>6</v>
      </c>
      <c r="J88" s="2">
        <v>1</v>
      </c>
      <c r="L88" s="2">
        <f t="shared" si="220"/>
        <v>0</v>
      </c>
      <c r="M88" s="2">
        <f t="shared" si="221"/>
        <v>0</v>
      </c>
      <c r="N88" s="2">
        <f t="shared" si="222"/>
        <v>0</v>
      </c>
      <c r="O88" s="2">
        <f t="shared" si="223"/>
        <v>0</v>
      </c>
      <c r="Q88" s="2">
        <f t="shared" si="173"/>
        <v>0</v>
      </c>
      <c r="R88" s="2">
        <f t="shared" si="174"/>
        <v>0</v>
      </c>
      <c r="S88" s="2">
        <f t="shared" si="175"/>
        <v>0</v>
      </c>
      <c r="T88" s="2">
        <f t="shared" si="176"/>
        <v>0</v>
      </c>
      <c r="V88" s="2">
        <f t="shared" si="177"/>
        <v>0</v>
      </c>
      <c r="W88" s="2">
        <f t="shared" si="178"/>
        <v>0</v>
      </c>
      <c r="X88" s="2">
        <f t="shared" si="179"/>
        <v>0</v>
      </c>
      <c r="Y88" s="2">
        <f t="shared" si="180"/>
        <v>0</v>
      </c>
      <c r="AA88" s="2">
        <f t="shared" si="181"/>
        <v>1</v>
      </c>
      <c r="AB88" s="2">
        <f t="shared" si="182"/>
        <v>1</v>
      </c>
      <c r="AC88" s="2">
        <f t="shared" si="183"/>
        <v>0</v>
      </c>
      <c r="AD88" s="2">
        <f t="shared" si="184"/>
        <v>0</v>
      </c>
      <c r="AF88" s="2">
        <f t="shared" si="185"/>
        <v>0</v>
      </c>
      <c r="AG88" s="2">
        <f t="shared" si="186"/>
        <v>0</v>
      </c>
      <c r="AH88" s="2">
        <f t="shared" si="187"/>
        <v>1</v>
      </c>
      <c r="AI88" s="2">
        <f t="shared" si="188"/>
        <v>1</v>
      </c>
      <c r="AK88" s="2">
        <f t="shared" si="189"/>
        <v>0</v>
      </c>
      <c r="AL88" s="2">
        <f t="shared" si="190"/>
        <v>0</v>
      </c>
      <c r="AM88" s="2">
        <f t="shared" si="191"/>
        <v>0</v>
      </c>
      <c r="AN88" s="2">
        <f t="shared" si="192"/>
        <v>0</v>
      </c>
      <c r="AP88" s="2">
        <f t="shared" si="193"/>
        <v>0</v>
      </c>
      <c r="AQ88" s="2">
        <f t="shared" si="194"/>
        <v>0</v>
      </c>
      <c r="AR88" s="2">
        <f t="shared" si="195"/>
        <v>0</v>
      </c>
      <c r="AS88" s="2">
        <f t="shared" si="196"/>
        <v>0</v>
      </c>
      <c r="AU88" s="2">
        <f t="shared" si="197"/>
        <v>0</v>
      </c>
      <c r="AV88" s="2">
        <f t="shared" si="198"/>
        <v>0</v>
      </c>
      <c r="AW88" s="2">
        <f t="shared" si="199"/>
        <v>0</v>
      </c>
      <c r="AX88" s="2">
        <f t="shared" si="200"/>
        <v>0</v>
      </c>
      <c r="AZ88" s="2">
        <f t="shared" si="224"/>
        <v>0</v>
      </c>
      <c r="BA88" s="2">
        <f t="shared" si="225"/>
        <v>1</v>
      </c>
      <c r="BB88" s="2">
        <f t="shared" si="226"/>
        <v>1</v>
      </c>
      <c r="BC88" s="2">
        <f t="shared" si="227"/>
        <v>0</v>
      </c>
      <c r="BD88" s="2">
        <f t="shared" si="228"/>
        <v>1</v>
      </c>
      <c r="BE88" s="2">
        <f t="shared" si="229"/>
        <v>1</v>
      </c>
      <c r="BF88" s="2">
        <f t="shared" si="230"/>
        <v>0</v>
      </c>
      <c r="BG88" s="2">
        <f t="shared" si="231"/>
        <v>0</v>
      </c>
      <c r="BH88" s="2">
        <f t="shared" si="232"/>
        <v>0</v>
      </c>
      <c r="BI88" s="2">
        <f t="shared" si="233"/>
        <v>0</v>
      </c>
      <c r="BJ88" s="2">
        <f t="shared" si="234"/>
        <v>0</v>
      </c>
      <c r="BK88" s="2">
        <f t="shared" si="235"/>
        <v>0</v>
      </c>
      <c r="BM88" s="8">
        <f t="shared" si="201"/>
        <v>0</v>
      </c>
      <c r="BN88" s="2">
        <f t="shared" si="168"/>
        <v>0</v>
      </c>
      <c r="BO88" s="2">
        <f t="shared" si="169"/>
        <v>0</v>
      </c>
      <c r="BP88" s="2">
        <f t="shared" si="170"/>
        <v>0</v>
      </c>
      <c r="BQ88" s="2">
        <f t="shared" si="171"/>
        <v>0</v>
      </c>
      <c r="BS88" s="2">
        <f t="shared" si="240"/>
        <v>0</v>
      </c>
      <c r="BT88" s="2">
        <f t="shared" si="241"/>
        <v>0</v>
      </c>
      <c r="BU88" s="2">
        <f t="shared" si="242"/>
        <v>1</v>
      </c>
      <c r="BV88" s="2">
        <f t="shared" si="243"/>
        <v>1</v>
      </c>
      <c r="BX88" s="2">
        <f t="shared" si="205"/>
        <v>1</v>
      </c>
      <c r="BY88" s="2">
        <f t="shared" si="244"/>
        <v>5</v>
      </c>
      <c r="BZ88" s="2">
        <f t="shared" si="245"/>
        <v>5</v>
      </c>
      <c r="CA88" s="2">
        <f t="shared" si="246"/>
        <v>6</v>
      </c>
      <c r="CB88" s="2">
        <f t="shared" si="247"/>
        <v>6</v>
      </c>
      <c r="CD88" s="2">
        <f t="shared" si="209"/>
        <v>0</v>
      </c>
      <c r="CE88" s="2" t="str">
        <f t="shared" si="248"/>
        <v>N/A</v>
      </c>
      <c r="CF88" s="2" t="str">
        <f t="shared" si="249"/>
        <v>N/A</v>
      </c>
      <c r="CG88" s="2" t="str">
        <f t="shared" si="250"/>
        <v>N/A</v>
      </c>
      <c r="CH88" s="2" t="str">
        <f t="shared" si="251"/>
        <v>N/A</v>
      </c>
      <c r="CJ88" s="2">
        <f t="shared" si="172"/>
        <v>0</v>
      </c>
      <c r="CK88" s="2" t="str">
        <f t="shared" si="252"/>
        <v>N/A</v>
      </c>
      <c r="CL88" s="2" t="str">
        <f t="shared" si="253"/>
        <v>N/A</v>
      </c>
      <c r="CM88" s="2" t="str">
        <f t="shared" si="254"/>
        <v>N/A</v>
      </c>
      <c r="CN88" s="2" t="str">
        <f t="shared" si="255"/>
        <v>N/A</v>
      </c>
      <c r="CU88" s="2">
        <f t="shared" si="216"/>
        <v>0</v>
      </c>
      <c r="CV88" s="2">
        <f t="shared" si="217"/>
        <v>0</v>
      </c>
      <c r="CW88" s="2">
        <f t="shared" si="218"/>
        <v>0</v>
      </c>
      <c r="CX88" s="2">
        <f t="shared" si="219"/>
        <v>0</v>
      </c>
    </row>
    <row r="89" spans="1:107" x14ac:dyDescent="0.25">
      <c r="A89" s="2" t="s">
        <v>168</v>
      </c>
      <c r="B89" s="2">
        <v>16</v>
      </c>
      <c r="C89" s="2">
        <v>446</v>
      </c>
      <c r="D89" s="2">
        <v>5</v>
      </c>
      <c r="E89" s="2">
        <v>10</v>
      </c>
      <c r="F89" s="2">
        <v>6</v>
      </c>
      <c r="G89" s="2">
        <v>7</v>
      </c>
      <c r="H89" s="2">
        <v>7</v>
      </c>
      <c r="I89" s="2">
        <v>6</v>
      </c>
      <c r="J89" s="2">
        <v>1</v>
      </c>
      <c r="L89" s="2">
        <f t="shared" si="220"/>
        <v>0</v>
      </c>
      <c r="M89" s="2">
        <f t="shared" si="221"/>
        <v>0</v>
      </c>
      <c r="N89" s="2">
        <f t="shared" si="222"/>
        <v>0</v>
      </c>
      <c r="O89" s="2">
        <f t="shared" si="223"/>
        <v>0</v>
      </c>
      <c r="Q89" s="2">
        <f t="shared" si="173"/>
        <v>0</v>
      </c>
      <c r="R89" s="2">
        <f t="shared" si="174"/>
        <v>0</v>
      </c>
      <c r="S89" s="2">
        <f t="shared" si="175"/>
        <v>0</v>
      </c>
      <c r="T89" s="2">
        <f t="shared" si="176"/>
        <v>0</v>
      </c>
      <c r="V89" s="2">
        <f t="shared" si="177"/>
        <v>1</v>
      </c>
      <c r="W89" s="2">
        <f t="shared" si="178"/>
        <v>0</v>
      </c>
      <c r="X89" s="2">
        <f t="shared" si="179"/>
        <v>0</v>
      </c>
      <c r="Y89" s="2">
        <f t="shared" si="180"/>
        <v>1</v>
      </c>
      <c r="AA89" s="2">
        <f t="shared" si="181"/>
        <v>0</v>
      </c>
      <c r="AB89" s="2">
        <f t="shared" si="182"/>
        <v>1</v>
      </c>
      <c r="AC89" s="2">
        <f t="shared" si="183"/>
        <v>1</v>
      </c>
      <c r="AD89" s="2">
        <f t="shared" si="184"/>
        <v>0</v>
      </c>
      <c r="AF89" s="2">
        <f t="shared" si="185"/>
        <v>0</v>
      </c>
      <c r="AG89" s="2">
        <f t="shared" si="186"/>
        <v>0</v>
      </c>
      <c r="AH89" s="2">
        <f t="shared" si="187"/>
        <v>0</v>
      </c>
      <c r="AI89" s="2">
        <f t="shared" si="188"/>
        <v>0</v>
      </c>
      <c r="AK89" s="2">
        <f t="shared" si="189"/>
        <v>0</v>
      </c>
      <c r="AL89" s="2">
        <f t="shared" si="190"/>
        <v>0</v>
      </c>
      <c r="AM89" s="2">
        <f t="shared" si="191"/>
        <v>0</v>
      </c>
      <c r="AN89" s="2">
        <f t="shared" si="192"/>
        <v>0</v>
      </c>
      <c r="AP89" s="2">
        <f t="shared" si="193"/>
        <v>0</v>
      </c>
      <c r="AQ89" s="2">
        <f t="shared" si="194"/>
        <v>0</v>
      </c>
      <c r="AR89" s="2">
        <f t="shared" si="195"/>
        <v>0</v>
      </c>
      <c r="AS89" s="2">
        <f t="shared" si="196"/>
        <v>0</v>
      </c>
      <c r="AU89" s="2">
        <f t="shared" si="197"/>
        <v>0</v>
      </c>
      <c r="AV89" s="2">
        <f t="shared" si="198"/>
        <v>0</v>
      </c>
      <c r="AW89" s="2">
        <f t="shared" si="199"/>
        <v>0</v>
      </c>
      <c r="AX89" s="2">
        <f t="shared" si="200"/>
        <v>0</v>
      </c>
      <c r="AZ89" s="2">
        <f t="shared" si="224"/>
        <v>1</v>
      </c>
      <c r="BA89" s="2">
        <f t="shared" si="225"/>
        <v>1</v>
      </c>
      <c r="BB89" s="2">
        <f t="shared" si="226"/>
        <v>0</v>
      </c>
      <c r="BC89" s="2">
        <f t="shared" si="227"/>
        <v>0</v>
      </c>
      <c r="BD89" s="2">
        <f t="shared" si="228"/>
        <v>0</v>
      </c>
      <c r="BE89" s="2">
        <f t="shared" si="229"/>
        <v>0</v>
      </c>
      <c r="BF89" s="2">
        <f t="shared" si="230"/>
        <v>0</v>
      </c>
      <c r="BG89" s="2">
        <f t="shared" si="231"/>
        <v>0</v>
      </c>
      <c r="BH89" s="2">
        <f t="shared" si="232"/>
        <v>0</v>
      </c>
      <c r="BI89" s="2">
        <f t="shared" si="233"/>
        <v>0</v>
      </c>
      <c r="BJ89" s="2">
        <f t="shared" si="234"/>
        <v>1</v>
      </c>
      <c r="BK89" s="2">
        <f t="shared" si="235"/>
        <v>1</v>
      </c>
      <c r="BM89" s="8">
        <f t="shared" si="201"/>
        <v>0</v>
      </c>
      <c r="BN89" s="2">
        <f t="shared" si="168"/>
        <v>0</v>
      </c>
      <c r="BO89" s="2">
        <f t="shared" si="169"/>
        <v>0</v>
      </c>
      <c r="BP89" s="2">
        <f t="shared" si="170"/>
        <v>0</v>
      </c>
      <c r="BQ89" s="2">
        <f t="shared" si="171"/>
        <v>0</v>
      </c>
      <c r="BS89" s="2">
        <f t="shared" si="240"/>
        <v>0</v>
      </c>
      <c r="BT89" s="2">
        <f t="shared" si="241"/>
        <v>0</v>
      </c>
      <c r="BU89" s="2">
        <f t="shared" si="242"/>
        <v>0</v>
      </c>
      <c r="BV89" s="2">
        <f t="shared" si="243"/>
        <v>0</v>
      </c>
      <c r="BX89" s="2">
        <f t="shared" si="205"/>
        <v>0</v>
      </c>
      <c r="BY89" s="2" t="str">
        <f t="shared" si="244"/>
        <v>N/A</v>
      </c>
      <c r="BZ89" s="2" t="str">
        <f t="shared" si="245"/>
        <v>N/A</v>
      </c>
      <c r="CA89" s="2" t="str">
        <f t="shared" si="246"/>
        <v>N/A</v>
      </c>
      <c r="CB89" s="2" t="str">
        <f t="shared" si="247"/>
        <v>N/A</v>
      </c>
      <c r="CD89" s="2">
        <f t="shared" si="209"/>
        <v>0</v>
      </c>
      <c r="CE89" s="2" t="str">
        <f t="shared" si="248"/>
        <v>N/A</v>
      </c>
      <c r="CF89" s="2" t="str">
        <f t="shared" si="249"/>
        <v>N/A</v>
      </c>
      <c r="CG89" s="2" t="str">
        <f t="shared" si="250"/>
        <v>N/A</v>
      </c>
      <c r="CH89" s="2" t="str">
        <f t="shared" si="251"/>
        <v>N/A</v>
      </c>
      <c r="CJ89" s="2">
        <f t="shared" si="172"/>
        <v>1</v>
      </c>
      <c r="CK89" s="2">
        <f t="shared" si="252"/>
        <v>6</v>
      </c>
      <c r="CL89" s="2">
        <f t="shared" si="253"/>
        <v>7</v>
      </c>
      <c r="CM89" s="2">
        <f t="shared" si="254"/>
        <v>7</v>
      </c>
      <c r="CN89" s="2">
        <f t="shared" si="255"/>
        <v>6</v>
      </c>
      <c r="CU89" s="2">
        <f t="shared" si="216"/>
        <v>0</v>
      </c>
      <c r="CV89" s="2">
        <f t="shared" si="217"/>
        <v>0</v>
      </c>
      <c r="CW89" s="2">
        <f t="shared" si="218"/>
        <v>0</v>
      </c>
      <c r="CX89" s="2">
        <f t="shared" si="219"/>
        <v>0</v>
      </c>
    </row>
    <row r="90" spans="1:107" x14ac:dyDescent="0.25">
      <c r="A90" s="2" t="s">
        <v>168</v>
      </c>
      <c r="B90" s="2">
        <v>17</v>
      </c>
      <c r="C90" s="2">
        <v>450</v>
      </c>
      <c r="D90" s="2">
        <v>4</v>
      </c>
      <c r="E90" s="2">
        <v>2</v>
      </c>
      <c r="F90" s="2">
        <v>7</v>
      </c>
      <c r="G90" s="2">
        <v>6</v>
      </c>
      <c r="H90" s="2">
        <v>5</v>
      </c>
      <c r="I90" s="2">
        <v>6</v>
      </c>
      <c r="J90" s="2">
        <v>1</v>
      </c>
      <c r="L90" s="2">
        <f t="shared" si="220"/>
        <v>0</v>
      </c>
      <c r="M90" s="2">
        <f t="shared" si="221"/>
        <v>0</v>
      </c>
      <c r="N90" s="2">
        <f t="shared" si="222"/>
        <v>0</v>
      </c>
      <c r="O90" s="2">
        <f t="shared" si="223"/>
        <v>0</v>
      </c>
      <c r="Q90" s="2">
        <f t="shared" si="173"/>
        <v>0</v>
      </c>
      <c r="R90" s="2">
        <f t="shared" si="174"/>
        <v>0</v>
      </c>
      <c r="S90" s="2">
        <f t="shared" si="175"/>
        <v>0</v>
      </c>
      <c r="T90" s="2">
        <f t="shared" si="176"/>
        <v>0</v>
      </c>
      <c r="V90" s="2">
        <f t="shared" si="177"/>
        <v>0</v>
      </c>
      <c r="W90" s="2">
        <f t="shared" si="178"/>
        <v>0</v>
      </c>
      <c r="X90" s="2">
        <f t="shared" si="179"/>
        <v>1</v>
      </c>
      <c r="Y90" s="2">
        <f t="shared" si="180"/>
        <v>0</v>
      </c>
      <c r="AA90" s="2">
        <f t="shared" si="181"/>
        <v>0</v>
      </c>
      <c r="AB90" s="2">
        <f t="shared" si="182"/>
        <v>1</v>
      </c>
      <c r="AC90" s="2">
        <f t="shared" si="183"/>
        <v>0</v>
      </c>
      <c r="AD90" s="2">
        <f t="shared" si="184"/>
        <v>1</v>
      </c>
      <c r="AF90" s="2">
        <f t="shared" si="185"/>
        <v>1</v>
      </c>
      <c r="AG90" s="2">
        <f t="shared" si="186"/>
        <v>0</v>
      </c>
      <c r="AH90" s="2">
        <f t="shared" si="187"/>
        <v>0</v>
      </c>
      <c r="AI90" s="2">
        <f t="shared" si="188"/>
        <v>0</v>
      </c>
      <c r="AK90" s="2">
        <f t="shared" si="189"/>
        <v>0</v>
      </c>
      <c r="AL90" s="2">
        <f t="shared" si="190"/>
        <v>0</v>
      </c>
      <c r="AM90" s="2">
        <f t="shared" si="191"/>
        <v>0</v>
      </c>
      <c r="AN90" s="2">
        <f t="shared" si="192"/>
        <v>0</v>
      </c>
      <c r="AP90" s="2">
        <f t="shared" si="193"/>
        <v>0</v>
      </c>
      <c r="AQ90" s="2">
        <f t="shared" si="194"/>
        <v>0</v>
      </c>
      <c r="AR90" s="2">
        <f t="shared" si="195"/>
        <v>0</v>
      </c>
      <c r="AS90" s="2">
        <f t="shared" si="196"/>
        <v>0</v>
      </c>
      <c r="AU90" s="2">
        <f t="shared" si="197"/>
        <v>0</v>
      </c>
      <c r="AV90" s="2">
        <f t="shared" si="198"/>
        <v>0</v>
      </c>
      <c r="AW90" s="2">
        <f t="shared" si="199"/>
        <v>0</v>
      </c>
      <c r="AX90" s="2">
        <f t="shared" si="200"/>
        <v>0</v>
      </c>
      <c r="AZ90" s="2">
        <f t="shared" si="224"/>
        <v>0</v>
      </c>
      <c r="BA90" s="2">
        <f t="shared" si="225"/>
        <v>0</v>
      </c>
      <c r="BB90" s="2">
        <f t="shared" si="226"/>
        <v>0</v>
      </c>
      <c r="BC90" s="2">
        <f t="shared" si="227"/>
        <v>1</v>
      </c>
      <c r="BD90" s="2">
        <f t="shared" si="228"/>
        <v>0</v>
      </c>
      <c r="BE90" s="2">
        <f t="shared" si="229"/>
        <v>0</v>
      </c>
      <c r="BF90" s="2">
        <f t="shared" si="230"/>
        <v>1</v>
      </c>
      <c r="BG90" s="2">
        <f t="shared" si="231"/>
        <v>1</v>
      </c>
      <c r="BH90" s="2">
        <f t="shared" si="232"/>
        <v>1</v>
      </c>
      <c r="BI90" s="2">
        <f t="shared" si="233"/>
        <v>1</v>
      </c>
      <c r="BJ90" s="2">
        <f t="shared" si="234"/>
        <v>0</v>
      </c>
      <c r="BK90" s="2">
        <f t="shared" si="235"/>
        <v>0</v>
      </c>
      <c r="BM90" s="8" t="str">
        <f t="shared" si="201"/>
        <v>Dan</v>
      </c>
      <c r="BN90" s="2">
        <f t="shared" si="168"/>
        <v>0</v>
      </c>
      <c r="BO90" s="2">
        <f t="shared" si="169"/>
        <v>0</v>
      </c>
      <c r="BP90" s="2">
        <f t="shared" si="170"/>
        <v>1</v>
      </c>
      <c r="BQ90" s="2">
        <f t="shared" si="171"/>
        <v>0</v>
      </c>
      <c r="BS90" s="2">
        <f t="shared" si="240"/>
        <v>0</v>
      </c>
      <c r="BT90" s="2">
        <f t="shared" si="241"/>
        <v>0</v>
      </c>
      <c r="BU90" s="2">
        <f t="shared" si="242"/>
        <v>0</v>
      </c>
      <c r="BV90" s="2">
        <f t="shared" si="243"/>
        <v>0</v>
      </c>
      <c r="BX90" s="2">
        <f t="shared" si="205"/>
        <v>0</v>
      </c>
      <c r="BY90" s="2" t="str">
        <f t="shared" si="244"/>
        <v>N/A</v>
      </c>
      <c r="BZ90" s="2" t="str">
        <f t="shared" si="245"/>
        <v>N/A</v>
      </c>
      <c r="CA90" s="2" t="str">
        <f t="shared" si="246"/>
        <v>N/A</v>
      </c>
      <c r="CB90" s="2" t="str">
        <f t="shared" si="247"/>
        <v>N/A</v>
      </c>
      <c r="CD90" s="2">
        <f t="shared" si="209"/>
        <v>1</v>
      </c>
      <c r="CE90" s="2">
        <f t="shared" si="248"/>
        <v>7</v>
      </c>
      <c r="CF90" s="2">
        <f t="shared" si="249"/>
        <v>6</v>
      </c>
      <c r="CG90" s="2">
        <f t="shared" si="250"/>
        <v>5</v>
      </c>
      <c r="CH90" s="2">
        <f t="shared" si="251"/>
        <v>6</v>
      </c>
      <c r="CJ90" s="2">
        <f t="shared" si="172"/>
        <v>0</v>
      </c>
      <c r="CK90" s="2" t="str">
        <f t="shared" si="252"/>
        <v>N/A</v>
      </c>
      <c r="CL90" s="2" t="str">
        <f t="shared" si="253"/>
        <v>N/A</v>
      </c>
      <c r="CM90" s="2" t="str">
        <f t="shared" si="254"/>
        <v>N/A</v>
      </c>
      <c r="CN90" s="2" t="str">
        <f t="shared" si="255"/>
        <v>N/A</v>
      </c>
      <c r="CU90" s="2">
        <f t="shared" si="216"/>
        <v>0</v>
      </c>
      <c r="CV90" s="2">
        <f t="shared" si="217"/>
        <v>0</v>
      </c>
      <c r="CW90" s="2">
        <f t="shared" si="218"/>
        <v>0</v>
      </c>
      <c r="CX90" s="2">
        <f t="shared" si="219"/>
        <v>0</v>
      </c>
    </row>
    <row r="91" spans="1:107" x14ac:dyDescent="0.25">
      <c r="A91" s="2" t="s">
        <v>168</v>
      </c>
      <c r="B91" s="2">
        <v>18</v>
      </c>
      <c r="C91" s="2">
        <v>495</v>
      </c>
      <c r="D91" s="2">
        <v>5</v>
      </c>
      <c r="E91" s="2">
        <v>8</v>
      </c>
      <c r="F91" s="2">
        <v>7</v>
      </c>
      <c r="G91" s="2">
        <v>8</v>
      </c>
      <c r="H91" s="2">
        <v>6</v>
      </c>
      <c r="I91" s="2">
        <v>5</v>
      </c>
      <c r="J91" s="2">
        <v>1</v>
      </c>
      <c r="L91" s="2">
        <f t="shared" si="220"/>
        <v>0</v>
      </c>
      <c r="M91" s="2">
        <f t="shared" si="221"/>
        <v>0</v>
      </c>
      <c r="N91" s="2">
        <f t="shared" si="222"/>
        <v>0</v>
      </c>
      <c r="O91" s="2">
        <f t="shared" si="223"/>
        <v>1</v>
      </c>
      <c r="Q91" s="2">
        <f t="shared" si="173"/>
        <v>0</v>
      </c>
      <c r="R91" s="2">
        <f t="shared" si="174"/>
        <v>0</v>
      </c>
      <c r="S91" s="2">
        <f t="shared" si="175"/>
        <v>0</v>
      </c>
      <c r="T91" s="2">
        <f t="shared" si="176"/>
        <v>0</v>
      </c>
      <c r="V91" s="2">
        <f t="shared" si="177"/>
        <v>0</v>
      </c>
      <c r="W91" s="2">
        <f t="shared" si="178"/>
        <v>0</v>
      </c>
      <c r="X91" s="2">
        <f t="shared" si="179"/>
        <v>1</v>
      </c>
      <c r="Y91" s="2">
        <f t="shared" si="180"/>
        <v>0</v>
      </c>
      <c r="AA91" s="2">
        <f t="shared" si="181"/>
        <v>1</v>
      </c>
      <c r="AB91" s="2">
        <f t="shared" si="182"/>
        <v>0</v>
      </c>
      <c r="AC91" s="2">
        <f t="shared" si="183"/>
        <v>0</v>
      </c>
      <c r="AD91" s="2">
        <f t="shared" si="184"/>
        <v>0</v>
      </c>
      <c r="AF91" s="2">
        <f t="shared" si="185"/>
        <v>0</v>
      </c>
      <c r="AG91" s="2">
        <f t="shared" si="186"/>
        <v>1</v>
      </c>
      <c r="AH91" s="2">
        <f t="shared" si="187"/>
        <v>0</v>
      </c>
      <c r="AI91" s="2">
        <f t="shared" si="188"/>
        <v>0</v>
      </c>
      <c r="AK91" s="2">
        <f t="shared" si="189"/>
        <v>0</v>
      </c>
      <c r="AL91" s="2">
        <f t="shared" si="190"/>
        <v>0</v>
      </c>
      <c r="AM91" s="2">
        <f t="shared" si="191"/>
        <v>0</v>
      </c>
      <c r="AN91" s="2">
        <f t="shared" si="192"/>
        <v>0</v>
      </c>
      <c r="AP91" s="2">
        <f t="shared" si="193"/>
        <v>0</v>
      </c>
      <c r="AQ91" s="2">
        <f t="shared" si="194"/>
        <v>0</v>
      </c>
      <c r="AR91" s="2">
        <f t="shared" si="195"/>
        <v>0</v>
      </c>
      <c r="AS91" s="2">
        <f t="shared" si="196"/>
        <v>0</v>
      </c>
      <c r="AU91" s="2">
        <f t="shared" si="197"/>
        <v>0</v>
      </c>
      <c r="AV91" s="2">
        <f t="shared" si="198"/>
        <v>0</v>
      </c>
      <c r="AW91" s="2">
        <f t="shared" si="199"/>
        <v>0</v>
      </c>
      <c r="AX91" s="2">
        <f t="shared" si="200"/>
        <v>0</v>
      </c>
      <c r="AZ91" s="2">
        <f t="shared" si="224"/>
        <v>1</v>
      </c>
      <c r="BA91" s="2">
        <f t="shared" si="225"/>
        <v>0</v>
      </c>
      <c r="BB91" s="2">
        <f t="shared" si="226"/>
        <v>0</v>
      </c>
      <c r="BC91" s="2">
        <f t="shared" si="227"/>
        <v>0</v>
      </c>
      <c r="BD91" s="2">
        <f t="shared" si="228"/>
        <v>0</v>
      </c>
      <c r="BE91" s="2">
        <f t="shared" si="229"/>
        <v>0</v>
      </c>
      <c r="BF91" s="2">
        <f t="shared" si="230"/>
        <v>1</v>
      </c>
      <c r="BG91" s="2">
        <f t="shared" si="231"/>
        <v>1</v>
      </c>
      <c r="BH91" s="2">
        <f t="shared" si="232"/>
        <v>0</v>
      </c>
      <c r="BI91" s="2">
        <f t="shared" si="233"/>
        <v>1</v>
      </c>
      <c r="BJ91" s="2">
        <f t="shared" si="234"/>
        <v>1</v>
      </c>
      <c r="BK91" s="2">
        <f t="shared" si="235"/>
        <v>1</v>
      </c>
      <c r="BM91" s="8" t="str">
        <f t="shared" si="201"/>
        <v>Droz</v>
      </c>
      <c r="BN91" s="2">
        <f t="shared" si="168"/>
        <v>0</v>
      </c>
      <c r="BO91" s="2">
        <f t="shared" si="169"/>
        <v>0</v>
      </c>
      <c r="BP91" s="2">
        <f t="shared" si="170"/>
        <v>0</v>
      </c>
      <c r="BQ91" s="2">
        <f t="shared" si="171"/>
        <v>1</v>
      </c>
      <c r="BS91" s="2">
        <f t="shared" si="240"/>
        <v>0</v>
      </c>
      <c r="BT91" s="2">
        <f t="shared" si="241"/>
        <v>0</v>
      </c>
      <c r="BU91" s="2">
        <f t="shared" si="242"/>
        <v>0</v>
      </c>
      <c r="BV91" s="2">
        <f t="shared" si="243"/>
        <v>0</v>
      </c>
      <c r="BX91" s="2">
        <f t="shared" si="205"/>
        <v>0</v>
      </c>
      <c r="BY91" s="2" t="str">
        <f t="shared" si="244"/>
        <v>N/A</v>
      </c>
      <c r="BZ91" s="2" t="str">
        <f t="shared" si="245"/>
        <v>N/A</v>
      </c>
      <c r="CA91" s="2" t="str">
        <f t="shared" si="246"/>
        <v>N/A</v>
      </c>
      <c r="CB91" s="2" t="str">
        <f t="shared" si="247"/>
        <v>N/A</v>
      </c>
      <c r="CD91" s="2">
        <f t="shared" si="209"/>
        <v>0</v>
      </c>
      <c r="CE91" s="2" t="str">
        <f t="shared" si="248"/>
        <v>N/A</v>
      </c>
      <c r="CF91" s="2" t="str">
        <f t="shared" si="249"/>
        <v>N/A</v>
      </c>
      <c r="CG91" s="2" t="str">
        <f t="shared" si="250"/>
        <v>N/A</v>
      </c>
      <c r="CH91" s="2" t="str">
        <f t="shared" si="251"/>
        <v>N/A</v>
      </c>
      <c r="CJ91" s="2">
        <f t="shared" si="172"/>
        <v>1</v>
      </c>
      <c r="CK91" s="2">
        <f t="shared" si="252"/>
        <v>7</v>
      </c>
      <c r="CL91" s="2">
        <f t="shared" si="253"/>
        <v>8</v>
      </c>
      <c r="CM91" s="2">
        <f t="shared" si="254"/>
        <v>6</v>
      </c>
      <c r="CN91" s="2">
        <f t="shared" si="255"/>
        <v>5</v>
      </c>
      <c r="CU91" s="2">
        <f t="shared" si="216"/>
        <v>0</v>
      </c>
      <c r="CV91" s="2">
        <f t="shared" si="217"/>
        <v>0</v>
      </c>
      <c r="CW91" s="2">
        <f t="shared" si="218"/>
        <v>0</v>
      </c>
      <c r="CX91" s="2">
        <f t="shared" si="219"/>
        <v>0</v>
      </c>
    </row>
    <row r="92" spans="1:107" ht="13.8" thickBot="1" x14ac:dyDescent="0.3">
      <c r="B92" s="4">
        <f>COUNT(B2:B91)</f>
        <v>90</v>
      </c>
      <c r="C92" s="4">
        <f>AVERAGE(C2:C91)</f>
        <v>342.96666666666664</v>
      </c>
      <c r="D92" s="4">
        <f>SUM(D2:D91)</f>
        <v>358</v>
      </c>
      <c r="E92" s="4"/>
      <c r="F92" s="4">
        <f>SUM(F2:F91)</f>
        <v>202</v>
      </c>
      <c r="G92" s="4">
        <f>SUM(G2:G91)</f>
        <v>221</v>
      </c>
      <c r="H92" s="4">
        <f>SUM(H2:H91)</f>
        <v>201</v>
      </c>
      <c r="I92" s="4">
        <f>SUM(I2:I91)</f>
        <v>189</v>
      </c>
      <c r="J92" s="2">
        <f>SUM(J2:J91)</f>
        <v>90</v>
      </c>
      <c r="L92" s="4">
        <f>SUM(L2:L91)</f>
        <v>6</v>
      </c>
      <c r="M92" s="4">
        <f>SUM(M2:M91)</f>
        <v>2</v>
      </c>
      <c r="N92" s="4">
        <f>SUM(N2:N91)</f>
        <v>2</v>
      </c>
      <c r="O92" s="4">
        <f>SUM(O2:O91)</f>
        <v>9</v>
      </c>
      <c r="Q92" s="4">
        <f>SUM(Q2:Q91)</f>
        <v>54</v>
      </c>
      <c r="R92" s="4">
        <f>SUM(R2:R91)</f>
        <v>55</v>
      </c>
      <c r="S92" s="4">
        <f>SUM(S2:S91)</f>
        <v>55</v>
      </c>
      <c r="T92" s="4">
        <f>SUM(T2:T91)</f>
        <v>54</v>
      </c>
      <c r="V92" s="4">
        <f>SUM(V2:V91)</f>
        <v>12</v>
      </c>
      <c r="W92" s="4">
        <f>SUM(W2:W91)</f>
        <v>9</v>
      </c>
      <c r="X92" s="4">
        <f>SUM(X2:X91)</f>
        <v>15</v>
      </c>
      <c r="Y92" s="4">
        <f>SUM(Y2:Y91)</f>
        <v>15</v>
      </c>
      <c r="AA92" s="4">
        <f>SUM(AA2:AA91)</f>
        <v>10</v>
      </c>
      <c r="AB92" s="4">
        <f>SUM(AB2:AB91)</f>
        <v>12</v>
      </c>
      <c r="AC92" s="4">
        <f>SUM(AC2:AC91)</f>
        <v>10</v>
      </c>
      <c r="AD92" s="4">
        <f>SUM(AD2:AD91)</f>
        <v>8</v>
      </c>
      <c r="AF92" s="4">
        <f>SUM(AF2:AF91)</f>
        <v>5</v>
      </c>
      <c r="AG92" s="4">
        <f>SUM(AG2:AG91)</f>
        <v>6</v>
      </c>
      <c r="AH92" s="4">
        <f>SUM(AH2:AH91)</f>
        <v>8</v>
      </c>
      <c r="AI92" s="4">
        <f>SUM(AI2:AI91)</f>
        <v>1</v>
      </c>
      <c r="AK92" s="4">
        <f>SUM(AK2:AK91)</f>
        <v>3</v>
      </c>
      <c r="AL92" s="4">
        <f>SUM(AL2:AL91)</f>
        <v>4</v>
      </c>
      <c r="AM92" s="4">
        <f>SUM(AM2:AM91)</f>
        <v>0</v>
      </c>
      <c r="AN92" s="4">
        <f>SUM(AN2:AN91)</f>
        <v>3</v>
      </c>
      <c r="AP92" s="4">
        <f>SUM(AP2:AP91)</f>
        <v>0</v>
      </c>
      <c r="AQ92" s="4">
        <f>SUM(AQ2:AQ91)</f>
        <v>0</v>
      </c>
      <c r="AR92" s="4">
        <f>SUM(AR2:AR91)</f>
        <v>0</v>
      </c>
      <c r="AS92" s="4">
        <f>SUM(AS2:AS91)</f>
        <v>0</v>
      </c>
      <c r="AU92" s="4">
        <f>SUM(AU2:AU91)</f>
        <v>0</v>
      </c>
      <c r="AV92" s="4">
        <f>SUM(AV2:AV91)</f>
        <v>2</v>
      </c>
      <c r="AW92" s="4">
        <f>SUM(AW2:AW91)</f>
        <v>0</v>
      </c>
      <c r="AX92" s="4">
        <f>SUM(AX2:AX91)</f>
        <v>0</v>
      </c>
      <c r="AZ92" s="4">
        <f t="shared" ref="AZ92:BK92" si="256">SUM(AZ2:AZ91)</f>
        <v>17</v>
      </c>
      <c r="BA92" s="4">
        <f t="shared" si="256"/>
        <v>14</v>
      </c>
      <c r="BB92" s="4">
        <f t="shared" si="256"/>
        <v>10</v>
      </c>
      <c r="BC92" s="4">
        <f t="shared" si="256"/>
        <v>12</v>
      </c>
      <c r="BD92" s="4">
        <f t="shared" si="256"/>
        <v>11</v>
      </c>
      <c r="BE92" s="4">
        <f t="shared" si="256"/>
        <v>7</v>
      </c>
      <c r="BF92" s="4">
        <f t="shared" si="256"/>
        <v>12</v>
      </c>
      <c r="BG92" s="4">
        <f t="shared" si="256"/>
        <v>16</v>
      </c>
      <c r="BH92" s="4">
        <f t="shared" si="256"/>
        <v>10</v>
      </c>
      <c r="BI92" s="4">
        <f t="shared" si="256"/>
        <v>19</v>
      </c>
      <c r="BJ92" s="4">
        <f t="shared" si="256"/>
        <v>18</v>
      </c>
      <c r="BK92" s="4">
        <f t="shared" si="256"/>
        <v>21</v>
      </c>
      <c r="BN92" s="4">
        <f>SUM(BN2:BN91)</f>
        <v>6</v>
      </c>
      <c r="BO92" s="4">
        <f>SUM(BO2:BO91)</f>
        <v>3</v>
      </c>
      <c r="BP92" s="4">
        <f>SUM(BP2:BP91)</f>
        <v>3</v>
      </c>
      <c r="BQ92" s="4">
        <f>SUM(BQ2:BQ91)</f>
        <v>11</v>
      </c>
      <c r="BS92" s="4">
        <f>SUM(BS2:BS91)</f>
        <v>2</v>
      </c>
      <c r="BT92" s="4">
        <f>SUM(BT2:BT91)</f>
        <v>6</v>
      </c>
      <c r="BU92" s="4">
        <f>SUM(BU2:BU91)</f>
        <v>1</v>
      </c>
      <c r="BV92" s="4">
        <f>SUM(BV2:BV91)</f>
        <v>4</v>
      </c>
      <c r="BX92" s="4">
        <f>SUM(BX2:BX91)</f>
        <v>22</v>
      </c>
      <c r="BY92" s="4">
        <f>SUM(BY2:BY91)</f>
        <v>38</v>
      </c>
      <c r="BZ92" s="4">
        <f>SUM(BZ2:BZ91)</f>
        <v>39</v>
      </c>
      <c r="CA92" s="4">
        <f>SUM(CA2:CA91)</f>
        <v>42</v>
      </c>
      <c r="CB92" s="4">
        <f>SUM(CB2:CB91)</f>
        <v>40</v>
      </c>
      <c r="CD92" s="4">
        <f>SUM(CD2:CD91)</f>
        <v>48</v>
      </c>
      <c r="CE92" s="4">
        <f>SUM(CE2:CE91)</f>
        <v>108</v>
      </c>
      <c r="CF92" s="4">
        <f>SUM(CF2:CF91)</f>
        <v>124</v>
      </c>
      <c r="CG92" s="4">
        <f>SUM(CG2:CG91)</f>
        <v>106</v>
      </c>
      <c r="CH92" s="4">
        <f>SUM(CH2:CH91)</f>
        <v>103</v>
      </c>
      <c r="CJ92" s="4">
        <f>SUM(CJ2:CJ91)</f>
        <v>20</v>
      </c>
      <c r="CK92" s="4">
        <f>SUM(CK2:CK91)</f>
        <v>56</v>
      </c>
      <c r="CL92" s="4">
        <f>SUM(CL2:CL91)</f>
        <v>58</v>
      </c>
      <c r="CM92" s="4">
        <f>SUM(CM2:CM91)</f>
        <v>53</v>
      </c>
      <c r="CN92" s="4">
        <f>SUM(CN2:CN91)</f>
        <v>46</v>
      </c>
      <c r="CP92" s="4">
        <f>SUM(CP2:CP91)</f>
        <v>0</v>
      </c>
      <c r="CQ92" s="4">
        <f>SUM(CQ2:CQ91)</f>
        <v>0</v>
      </c>
      <c r="CR92" s="4">
        <f>SUM(CR2:CR91)</f>
        <v>0</v>
      </c>
      <c r="CS92" s="4">
        <f>SUM(CS2:CS91)</f>
        <v>0</v>
      </c>
      <c r="CU92" s="4">
        <f>SUM(CU2:CU91)</f>
        <v>54</v>
      </c>
      <c r="CV92" s="4">
        <f>SUM(CV2:CV91)</f>
        <v>54</v>
      </c>
      <c r="CW92" s="4">
        <f>SUM(CW2:CW91)</f>
        <v>54</v>
      </c>
      <c r="CX92" s="4">
        <f>SUM(CX2:CX91)</f>
        <v>54</v>
      </c>
      <c r="CZ92" s="4">
        <f>SUM(CZ2:CZ91)</f>
        <v>0</v>
      </c>
      <c r="DA92" s="4">
        <f>SUM(DA2:DA91)</f>
        <v>0</v>
      </c>
      <c r="DB92" s="4">
        <f>SUM(DB2:DB91)</f>
        <v>0</v>
      </c>
      <c r="DC92" s="4">
        <f>SUM(DC2:DC91)</f>
        <v>0</v>
      </c>
    </row>
    <row r="93" spans="1:107" ht="13.8" thickTop="1" x14ac:dyDescent="0.25">
      <c r="A93" s="2" t="s">
        <v>62</v>
      </c>
      <c r="F93" s="7">
        <f>F92/$B92</f>
        <v>2.2444444444444445</v>
      </c>
      <c r="G93" s="7">
        <f>G92/$B92</f>
        <v>2.4555555555555557</v>
      </c>
      <c r="H93" s="7">
        <f>H92/$B92</f>
        <v>2.2333333333333334</v>
      </c>
      <c r="I93" s="7">
        <f>I92/$B92</f>
        <v>2.1</v>
      </c>
      <c r="L93" s="2">
        <f>SUM(L92,Q92,V92,AA92,AF92,AK92,AP92,AU92)</f>
        <v>90</v>
      </c>
      <c r="M93" s="2">
        <f>SUM(M92,R92,W92,AB92,AG92,AL92,AQ92,AV92)</f>
        <v>90</v>
      </c>
      <c r="N93" s="2">
        <f>SUM(N92,S92,X92,AC92,AH92,AM92,AR92,AW92)</f>
        <v>90</v>
      </c>
      <c r="O93" s="2">
        <f>SUM(O92,T92,Y92,AD92,AI92,AN92,AS92,AX92)</f>
        <v>90</v>
      </c>
      <c r="BY93" s="7">
        <f>BY92/$BX$92</f>
        <v>1.7272727272727273</v>
      </c>
      <c r="BZ93" s="7">
        <f>BZ92/$BX$92</f>
        <v>1.7727272727272727</v>
      </c>
      <c r="CA93" s="7">
        <f>CA92/$BX$92</f>
        <v>1.9090909090909092</v>
      </c>
      <c r="CB93" s="7">
        <f>CB92/$BX$92</f>
        <v>1.8181818181818181</v>
      </c>
      <c r="CE93" s="7">
        <f>CE92/$CD$92</f>
        <v>2.25</v>
      </c>
      <c r="CF93" s="7">
        <f>CF92/$CD$92</f>
        <v>2.5833333333333335</v>
      </c>
      <c r="CG93" s="7">
        <f>CG92/$CD$92</f>
        <v>2.2083333333333335</v>
      </c>
      <c r="CH93" s="7">
        <f>CH92/$CD$92</f>
        <v>2.1458333333333335</v>
      </c>
      <c r="CK93" s="7">
        <f>CK92/$CJ$92</f>
        <v>2.8</v>
      </c>
      <c r="CL93" s="7">
        <f>CL92/$CJ$92</f>
        <v>2.9</v>
      </c>
      <c r="CM93" s="7">
        <f>CM92/$CJ$92</f>
        <v>2.65</v>
      </c>
      <c r="CN93" s="7">
        <f>CN92/$CJ$92</f>
        <v>2.2999999999999998</v>
      </c>
      <c r="CO93" s="2" t="s">
        <v>105</v>
      </c>
      <c r="CP93" s="2">
        <f>COUNTIF(CP2:CP91,"&gt;2")</f>
        <v>0</v>
      </c>
      <c r="CQ93" s="2">
        <f>COUNTIF(CQ2:CQ91,"&gt;2")</f>
        <v>0</v>
      </c>
      <c r="CR93" s="2">
        <f>COUNTIF(CR2:CR91,"&gt;2")</f>
        <v>0</v>
      </c>
      <c r="CS93" s="2">
        <f>COUNTIF(CS2:CS91,"&gt;2")</f>
        <v>0</v>
      </c>
    </row>
    <row r="94" spans="1:107" x14ac:dyDescent="0.25">
      <c r="F94" s="7"/>
      <c r="G94" s="7"/>
      <c r="H94" s="7"/>
      <c r="I94" s="7"/>
      <c r="CO94" s="2" t="s">
        <v>106</v>
      </c>
      <c r="CP94" s="2">
        <f>COUNTIF(CP2:CP91,"=1")</f>
        <v>0</v>
      </c>
      <c r="CQ94" s="2">
        <f>COUNTIF(CQ2:CQ91,"=1")</f>
        <v>0</v>
      </c>
      <c r="CR94" s="2">
        <f>COUNTIF(CR2:CR91,"=1")</f>
        <v>0</v>
      </c>
      <c r="CS94" s="2">
        <f>COUNTIF(CS2:CS91,"=1")</f>
        <v>0</v>
      </c>
    </row>
    <row r="95" spans="1:107" x14ac:dyDescent="0.25">
      <c r="A95" s="5" t="str">
        <f>A2</f>
        <v>Bali Hai Golf Club</v>
      </c>
      <c r="L95" s="23" t="s">
        <v>109</v>
      </c>
      <c r="Q95" s="23" t="s">
        <v>122</v>
      </c>
      <c r="BX95" s="2" t="s">
        <v>92</v>
      </c>
      <c r="CD95" s="2" t="s">
        <v>92</v>
      </c>
      <c r="CJ95" s="2" t="s">
        <v>92</v>
      </c>
      <c r="CO95" s="2" t="s">
        <v>107</v>
      </c>
      <c r="CP95" s="2">
        <f>COUNTIF(CP2:CP91,"=0")</f>
        <v>0</v>
      </c>
      <c r="CQ95" s="2">
        <f>COUNTIF(CQ2:CQ91,"=0")</f>
        <v>0</v>
      </c>
      <c r="CR95" s="2">
        <f>COUNTIF(CR2:CR91,"=0")</f>
        <v>0</v>
      </c>
      <c r="CS95" s="2">
        <f>COUNTIF(CS2:CS91,"=0")</f>
        <v>0</v>
      </c>
    </row>
    <row r="96" spans="1:107" x14ac:dyDescent="0.25">
      <c r="A96" s="32" t="s">
        <v>40</v>
      </c>
      <c r="F96" s="28">
        <f>SUM(F2:F10)</f>
        <v>0</v>
      </c>
      <c r="G96" s="28">
        <f>SUM(G2:G10)</f>
        <v>0</v>
      </c>
      <c r="H96" s="28">
        <f>SUM(H2:H10)</f>
        <v>0</v>
      </c>
      <c r="I96" s="28">
        <f>SUM(I2:I10)</f>
        <v>0</v>
      </c>
      <c r="L96" s="2">
        <f>COUNTIF(L2:L19,"=1")</f>
        <v>0</v>
      </c>
      <c r="M96" s="2">
        <f>COUNTIF(M2:M19,"=1")</f>
        <v>0</v>
      </c>
      <c r="N96" s="2">
        <f>COUNTIF(N2:N19,"=1")</f>
        <v>0</v>
      </c>
      <c r="O96" s="2">
        <f>COUNTIF(O2:O19,"=1")</f>
        <v>0</v>
      </c>
      <c r="Q96" s="2">
        <f>COUNTIF(Q2:Q19,"=1")</f>
        <v>18</v>
      </c>
      <c r="R96" s="2">
        <f>COUNTIF(R2:R19,"=1")</f>
        <v>18</v>
      </c>
      <c r="S96" s="2">
        <f>COUNTIF(S2:S19,"=1")</f>
        <v>18</v>
      </c>
      <c r="T96" s="2">
        <f>COUNTIF(T2:T19,"=1")</f>
        <v>18</v>
      </c>
      <c r="BX96" s="2" t="s">
        <v>93</v>
      </c>
      <c r="BY96" s="2">
        <f>COUNTIF(BY2:BY91,"=3")</f>
        <v>1</v>
      </c>
      <c r="BZ96" s="2">
        <f>COUNTIF(BZ2:BZ91,"=3")</f>
        <v>2</v>
      </c>
      <c r="CA96" s="2">
        <f>COUNTIF(CA2:CA91,"=3")</f>
        <v>0</v>
      </c>
      <c r="CB96" s="2">
        <f>COUNTIF(CB2:CB91,"=3")</f>
        <v>2</v>
      </c>
      <c r="CD96" s="2" t="s">
        <v>95</v>
      </c>
      <c r="CE96" s="2">
        <f>COUNTIF(CE2:CE91,"=4")</f>
        <v>5</v>
      </c>
      <c r="CF96" s="2">
        <f>COUNTIF(CF2:CF91,"=4")</f>
        <v>0</v>
      </c>
      <c r="CG96" s="2">
        <f>COUNTIF(CG2:CG91,"=4")</f>
        <v>1</v>
      </c>
      <c r="CH96" s="2">
        <f>COUNTIF(CH2:CH91,"=4")</f>
        <v>4</v>
      </c>
      <c r="CJ96" s="2" t="s">
        <v>96</v>
      </c>
      <c r="CK96" s="2">
        <f>COUNTIF(CK2:CK91,"=5")</f>
        <v>0</v>
      </c>
      <c r="CL96" s="2">
        <f>COUNTIF(CL2:CL91,"=5")</f>
        <v>0</v>
      </c>
      <c r="CM96" s="2">
        <f>COUNTIF(CM2:CM91,"=5")</f>
        <v>1</v>
      </c>
      <c r="CN96" s="2">
        <f>COUNTIF(CN2:CN91,"=5")</f>
        <v>3</v>
      </c>
      <c r="CO96" s="5" t="s">
        <v>92</v>
      </c>
      <c r="CP96" s="2">
        <f>SUM(CP2:CP10)</f>
        <v>0</v>
      </c>
      <c r="CQ96" s="2">
        <f>SUM(CQ2:CQ10)</f>
        <v>0</v>
      </c>
      <c r="CR96" s="2">
        <f>SUM(CR2:CR10)</f>
        <v>0</v>
      </c>
      <c r="CS96" s="2">
        <f>SUM(CS2:CS10)</f>
        <v>0</v>
      </c>
      <c r="CU96" s="2">
        <f>SUM(CU2:CU10)</f>
        <v>9</v>
      </c>
      <c r="CV96" s="2">
        <f>SUM(CV2:CV10)</f>
        <v>9</v>
      </c>
      <c r="CW96" s="2">
        <f>SUM(CW2:CW10)</f>
        <v>9</v>
      </c>
      <c r="CX96" s="2">
        <f>SUM(CX2:CX10)</f>
        <v>9</v>
      </c>
      <c r="CZ96" s="2">
        <f>SUM(CZ2:CZ10)</f>
        <v>0</v>
      </c>
      <c r="DA96" s="2">
        <f>SUM(DA2:DA10)</f>
        <v>0</v>
      </c>
      <c r="DB96" s="2">
        <f>SUM(DB2:DB10)</f>
        <v>0</v>
      </c>
      <c r="DC96" s="2">
        <f>SUM(DC2:DC10)</f>
        <v>0</v>
      </c>
    </row>
    <row r="97" spans="1:107" x14ac:dyDescent="0.25">
      <c r="A97" s="6" t="s">
        <v>41</v>
      </c>
      <c r="F97" s="2">
        <f>SUM(F11:F19)</f>
        <v>0</v>
      </c>
      <c r="G97" s="2">
        <f>SUM(G11:G19)</f>
        <v>0</v>
      </c>
      <c r="H97" s="2">
        <f>SUM(H11:H19)</f>
        <v>0</v>
      </c>
      <c r="I97" s="2">
        <f>SUM(I11:I19)</f>
        <v>0</v>
      </c>
      <c r="CO97" s="5" t="s">
        <v>108</v>
      </c>
      <c r="CP97" s="2">
        <f>SUM(CP11:CP19)</f>
        <v>0</v>
      </c>
      <c r="CQ97" s="2">
        <f>SUM(CQ11:CQ19)</f>
        <v>0</v>
      </c>
      <c r="CR97" s="2">
        <f>SUM(CR11:CR19)</f>
        <v>0</v>
      </c>
      <c r="CS97" s="2">
        <f>SUM(CS11:CS19)</f>
        <v>0</v>
      </c>
      <c r="CU97" s="2">
        <f>SUM(CU11:CU19)</f>
        <v>9</v>
      </c>
      <c r="CV97" s="2">
        <f>SUM(CV11:CV19)</f>
        <v>9</v>
      </c>
      <c r="CW97" s="2">
        <f>SUM(CW11:CW19)</f>
        <v>9</v>
      </c>
      <c r="CX97" s="2">
        <f>SUM(CX11:CX19)</f>
        <v>9</v>
      </c>
      <c r="CZ97" s="2">
        <f>SUM(CZ11:CZ19)</f>
        <v>0</v>
      </c>
      <c r="DA97" s="2">
        <f>SUM(DA11:DA19)</f>
        <v>0</v>
      </c>
      <c r="DB97" s="2">
        <f>SUM(DB11:DB19)</f>
        <v>0</v>
      </c>
      <c r="DC97" s="2">
        <f>SUM(DC11:DC19)</f>
        <v>0</v>
      </c>
    </row>
    <row r="98" spans="1:107" x14ac:dyDescent="0.25">
      <c r="A98" s="6" t="s">
        <v>42</v>
      </c>
      <c r="F98" s="2">
        <f>SUM(F96:F97)</f>
        <v>0</v>
      </c>
      <c r="G98" s="2">
        <f>SUM(G96:G97)</f>
        <v>0</v>
      </c>
      <c r="H98" s="2">
        <f>SUM(H96:H97)</f>
        <v>0</v>
      </c>
      <c r="I98" s="2">
        <f>SUM(I96:I97)</f>
        <v>0</v>
      </c>
      <c r="BX98" s="2" t="s">
        <v>94</v>
      </c>
      <c r="BY98" s="21">
        <f>BY96/$BX$92</f>
        <v>4.5454545454545456E-2</v>
      </c>
      <c r="BZ98" s="21">
        <f>BZ96/$BX$92</f>
        <v>9.0909090909090912E-2</v>
      </c>
      <c r="CA98" s="21">
        <f>CA96/$BX$92</f>
        <v>0</v>
      </c>
      <c r="CB98" s="21">
        <f>CB96/$BX$92</f>
        <v>9.0909090909090912E-2</v>
      </c>
      <c r="CD98" s="2" t="s">
        <v>94</v>
      </c>
      <c r="CE98" s="21">
        <f>CE96/$CD$92</f>
        <v>0.10416666666666667</v>
      </c>
      <c r="CF98" s="21">
        <f>CF96/$CD$92</f>
        <v>0</v>
      </c>
      <c r="CG98" s="21">
        <f>CG96/$CD$92</f>
        <v>2.0833333333333332E-2</v>
      </c>
      <c r="CH98" s="21">
        <f>CH96/$CD$92</f>
        <v>8.3333333333333329E-2</v>
      </c>
      <c r="CJ98" s="2" t="s">
        <v>94</v>
      </c>
      <c r="CK98" s="21">
        <f>CK96/$CJ$92</f>
        <v>0</v>
      </c>
      <c r="CL98" s="21">
        <f>CL96/$CJ$92</f>
        <v>0</v>
      </c>
      <c r="CM98" s="21">
        <f>CM96/$CJ$92</f>
        <v>0.05</v>
      </c>
      <c r="CN98" s="21">
        <f>CN96/$CJ$92</f>
        <v>0.15</v>
      </c>
      <c r="CP98" s="2">
        <f>SUM(CP96:CP97)</f>
        <v>0</v>
      </c>
      <c r="CQ98" s="2">
        <f>SUM(CQ96:CQ97)</f>
        <v>0</v>
      </c>
      <c r="CR98" s="2">
        <f>SUM(CR96:CR97)</f>
        <v>0</v>
      </c>
      <c r="CS98" s="2">
        <f>SUM(CS96:CS97)</f>
        <v>0</v>
      </c>
      <c r="CU98" s="2">
        <f>SUM(CU96:CU97)</f>
        <v>18</v>
      </c>
      <c r="CV98" s="2">
        <f>SUM(CV96:CV97)</f>
        <v>18</v>
      </c>
      <c r="CW98" s="2">
        <f>SUM(CW96:CW97)</f>
        <v>18</v>
      </c>
      <c r="CX98" s="2">
        <f>SUM(CX96:CX97)</f>
        <v>18</v>
      </c>
      <c r="CZ98" s="2">
        <f>SUM(CZ96:CZ97)</f>
        <v>0</v>
      </c>
      <c r="DA98" s="2">
        <f>SUM(DA96:DA97)</f>
        <v>0</v>
      </c>
      <c r="DB98" s="2">
        <f>SUM(DB96:DB97)</f>
        <v>0</v>
      </c>
      <c r="DC98" s="2">
        <f>SUM(DC96:DC97)</f>
        <v>0</v>
      </c>
    </row>
    <row r="99" spans="1:107" x14ac:dyDescent="0.25">
      <c r="A99" s="5" t="str">
        <f>A20</f>
        <v>South Shore Lake Las Vegas</v>
      </c>
    </row>
    <row r="100" spans="1:107" x14ac:dyDescent="0.25">
      <c r="A100" s="32" t="s">
        <v>40</v>
      </c>
      <c r="F100" s="2">
        <f>SUM(F20:F28)</f>
        <v>53</v>
      </c>
      <c r="G100" s="2">
        <f>SUM(G20:G28)</f>
        <v>57</v>
      </c>
      <c r="H100" s="2">
        <f>SUM(H20:H28)</f>
        <v>46</v>
      </c>
      <c r="I100" s="2">
        <f>SUM(I20:I28)</f>
        <v>47</v>
      </c>
      <c r="L100" s="2">
        <f>COUNTIF(L20:L37,"=1")</f>
        <v>4</v>
      </c>
      <c r="M100" s="2">
        <f>COUNTIF(M20:M37,"=1")</f>
        <v>0</v>
      </c>
      <c r="N100" s="2">
        <f>COUNTIF(N20:N37,"=1")</f>
        <v>2</v>
      </c>
      <c r="O100" s="2">
        <f>COUNTIF(O20:O37,"=1")</f>
        <v>5</v>
      </c>
      <c r="Q100" s="2">
        <f>COUNTIF(Q20:Q37,"=1")</f>
        <v>0</v>
      </c>
      <c r="R100" s="2">
        <f>COUNTIF(R20:R37,"=1")</f>
        <v>1</v>
      </c>
      <c r="S100" s="2">
        <f>COUNTIF(S20:S37,"=1")</f>
        <v>1</v>
      </c>
      <c r="T100" s="2">
        <f>COUNTIF(T20:T37,"=1")</f>
        <v>0</v>
      </c>
      <c r="BX100" s="2" t="s">
        <v>92</v>
      </c>
      <c r="CP100" s="2">
        <f>SUM(CP20:CP28)</f>
        <v>0</v>
      </c>
      <c r="CQ100" s="2">
        <f>SUM(CQ20:CQ28)</f>
        <v>0</v>
      </c>
      <c r="CR100" s="2">
        <f>SUM(CR20:CR28)</f>
        <v>0</v>
      </c>
      <c r="CS100" s="2">
        <f>SUM(CS20:CS28)</f>
        <v>0</v>
      </c>
      <c r="CU100" s="2">
        <f>SUM(CU20:CU28)</f>
        <v>0</v>
      </c>
      <c r="CV100" s="2">
        <f>SUM(CV20:CV28)</f>
        <v>0</v>
      </c>
      <c r="CW100" s="2">
        <f>SUM(CW20:CW28)</f>
        <v>0</v>
      </c>
      <c r="CX100" s="2">
        <f>SUM(CX20:CX28)</f>
        <v>0</v>
      </c>
      <c r="CZ100" s="2">
        <f>SUM(CZ20:CZ28)</f>
        <v>0</v>
      </c>
      <c r="DA100" s="2">
        <f>SUM(DA20:DA28)</f>
        <v>0</v>
      </c>
      <c r="DB100" s="2">
        <f>SUM(DB20:DB28)</f>
        <v>0</v>
      </c>
      <c r="DC100" s="2">
        <f>SUM(DC20:DC28)</f>
        <v>0</v>
      </c>
    </row>
    <row r="101" spans="1:107" x14ac:dyDescent="0.25">
      <c r="A101" s="6" t="s">
        <v>41</v>
      </c>
      <c r="F101" s="2">
        <f>SUM(F29:F37)</f>
        <v>44</v>
      </c>
      <c r="G101" s="2">
        <f>SUM(G29:G37)</f>
        <v>56</v>
      </c>
      <c r="H101" s="2">
        <f>SUM(H29:H37)</f>
        <v>46</v>
      </c>
      <c r="I101" s="2">
        <f>SUM(I29:I37)</f>
        <v>46</v>
      </c>
      <c r="BX101" s="2" t="s">
        <v>97</v>
      </c>
      <c r="BY101" s="2">
        <f>BY96+CE96+CK96</f>
        <v>6</v>
      </c>
      <c r="BZ101" s="2">
        <f>BZ96+CF96+CL96</f>
        <v>2</v>
      </c>
      <c r="CA101" s="2">
        <f>CA96+CG96+CM96</f>
        <v>2</v>
      </c>
      <c r="CB101" s="2">
        <f>CB96+CH96+CN96</f>
        <v>9</v>
      </c>
      <c r="CP101" s="2">
        <f>SUM(CP29:CP37)</f>
        <v>0</v>
      </c>
      <c r="CQ101" s="2">
        <f>SUM(CQ29:CQ37)</f>
        <v>0</v>
      </c>
      <c r="CR101" s="2">
        <f>SUM(CR29:CR37)</f>
        <v>0</v>
      </c>
      <c r="CS101" s="2">
        <f>SUM(CS29:CS37)</f>
        <v>0</v>
      </c>
      <c r="CU101" s="2">
        <f>SUM(CU29:CU37)</f>
        <v>0</v>
      </c>
      <c r="CV101" s="2">
        <f>SUM(CV29:CV37)</f>
        <v>0</v>
      </c>
      <c r="CW101" s="2">
        <f>SUM(CW29:CW37)</f>
        <v>0</v>
      </c>
      <c r="CX101" s="2">
        <f>SUM(CX29:CX37)</f>
        <v>0</v>
      </c>
      <c r="CZ101" s="2">
        <f>SUM(CZ29:CZ37)</f>
        <v>0</v>
      </c>
      <c r="DA101" s="2">
        <f>SUM(DA29:DA37)</f>
        <v>0</v>
      </c>
      <c r="DB101" s="2">
        <f>SUM(DB29:DB37)</f>
        <v>0</v>
      </c>
      <c r="DC101" s="2">
        <f>SUM(DC29:DC37)</f>
        <v>0</v>
      </c>
    </row>
    <row r="102" spans="1:107" x14ac:dyDescent="0.25">
      <c r="A102" s="6" t="s">
        <v>42</v>
      </c>
      <c r="F102" s="2">
        <f>SUM(F100:F101)</f>
        <v>97</v>
      </c>
      <c r="G102" s="2">
        <f>SUM(G100:G101)</f>
        <v>113</v>
      </c>
      <c r="H102" s="2">
        <f>SUM(H100:H101)</f>
        <v>92</v>
      </c>
      <c r="I102" s="2">
        <f>SUM(I100:I101)</f>
        <v>93</v>
      </c>
      <c r="BY102" s="22" t="str">
        <f>IF(BY101&lt;&gt;L92,"UNBALANCED","")</f>
        <v/>
      </c>
      <c r="BZ102" s="22" t="str">
        <f>IF(BZ101&lt;&gt;M92,"UNBALANCED","")</f>
        <v/>
      </c>
      <c r="CA102" s="22" t="str">
        <f>IF(CA101&lt;&gt;N92,"UNBALANCED","")</f>
        <v/>
      </c>
      <c r="CB102" s="22" t="str">
        <f>IF(CB101&lt;&gt;O92,"UNBALANCED","")</f>
        <v/>
      </c>
      <c r="CP102" s="2">
        <f>SUM(CP100:CP101)</f>
        <v>0</v>
      </c>
      <c r="CQ102" s="2">
        <f>SUM(CQ100:CQ101)</f>
        <v>0</v>
      </c>
      <c r="CR102" s="2">
        <f>SUM(CR100:CR101)</f>
        <v>0</v>
      </c>
      <c r="CS102" s="2">
        <f>SUM(CS100:CS101)</f>
        <v>0</v>
      </c>
      <c r="CU102" s="2">
        <f>SUM(CU100:CU101)</f>
        <v>0</v>
      </c>
      <c r="CV102" s="2">
        <f>SUM(CV100:CV101)</f>
        <v>0</v>
      </c>
      <c r="CW102" s="2">
        <f>SUM(CW100:CW101)</f>
        <v>0</v>
      </c>
      <c r="CX102" s="2">
        <f>SUM(CX100:CX101)</f>
        <v>0</v>
      </c>
      <c r="CZ102" s="2">
        <f>SUM(CZ100:CZ101)</f>
        <v>0</v>
      </c>
      <c r="DA102" s="2">
        <f>SUM(DA100:DA101)</f>
        <v>0</v>
      </c>
      <c r="DB102" s="2">
        <f>SUM(DB100:DB101)</f>
        <v>0</v>
      </c>
      <c r="DC102" s="2">
        <f>SUM(DC100:DC101)</f>
        <v>0</v>
      </c>
    </row>
    <row r="103" spans="1:107" x14ac:dyDescent="0.25">
      <c r="A103" s="5" t="str">
        <f>A38</f>
        <v>Spanish Trail Country Club - Canyon to Lakes</v>
      </c>
    </row>
    <row r="104" spans="1:107" x14ac:dyDescent="0.25">
      <c r="A104" s="32" t="s">
        <v>40</v>
      </c>
      <c r="F104" s="2">
        <f>SUM(F47:F55)</f>
        <v>0</v>
      </c>
      <c r="G104" s="2">
        <f>SUM(G47:G55)</f>
        <v>0</v>
      </c>
      <c r="H104" s="2">
        <f>SUM(H47:H55)</f>
        <v>0</v>
      </c>
      <c r="I104" s="2">
        <f>SUM(I47:I55)</f>
        <v>0</v>
      </c>
      <c r="L104" s="2">
        <f>COUNTIF(L38:L55,"=1")</f>
        <v>0</v>
      </c>
      <c r="M104" s="2">
        <f>COUNTIF(M38:M55,"=1")</f>
        <v>0</v>
      </c>
      <c r="N104" s="2">
        <f>COUNTIF(N38:N55,"=1")</f>
        <v>0</v>
      </c>
      <c r="O104" s="2">
        <f>COUNTIF(O38:O55,"=1")</f>
        <v>0</v>
      </c>
      <c r="Q104" s="2">
        <f>COUNTIF(Q38:Q55,"=1")</f>
        <v>18</v>
      </c>
      <c r="R104" s="2">
        <f>COUNTIF(R38:R55,"=1")</f>
        <v>18</v>
      </c>
      <c r="S104" s="2">
        <f>COUNTIF(S38:S55,"=1")</f>
        <v>18</v>
      </c>
      <c r="T104" s="2">
        <f>COUNTIF(T38:T55,"=1")</f>
        <v>18</v>
      </c>
      <c r="CP104" s="2">
        <f>SUM(CP38:CP46)</f>
        <v>0</v>
      </c>
      <c r="CQ104" s="2">
        <f>SUM(CQ38:CQ46)</f>
        <v>0</v>
      </c>
      <c r="CR104" s="2">
        <f>SUM(CR38:CR46)</f>
        <v>0</v>
      </c>
      <c r="CS104" s="2">
        <f>SUM(CS38:CS46)</f>
        <v>0</v>
      </c>
      <c r="CU104" s="2">
        <f>SUM(CU38:CU46)</f>
        <v>9</v>
      </c>
      <c r="CV104" s="2">
        <f>SUM(CV38:CV46)</f>
        <v>9</v>
      </c>
      <c r="CW104" s="2">
        <f>SUM(CW38:CW46)</f>
        <v>9</v>
      </c>
      <c r="CX104" s="2">
        <f>SUM(CX38:CX46)</f>
        <v>9</v>
      </c>
      <c r="CZ104" s="2">
        <f>SUM(CZ38:CZ46)</f>
        <v>0</v>
      </c>
      <c r="DA104" s="2">
        <f>SUM(DA38:DA46)</f>
        <v>0</v>
      </c>
      <c r="DB104" s="2">
        <f>SUM(DB38:DB46)</f>
        <v>0</v>
      </c>
      <c r="DC104" s="2">
        <f>SUM(DC38:DC46)</f>
        <v>0</v>
      </c>
    </row>
    <row r="105" spans="1:107" x14ac:dyDescent="0.25">
      <c r="A105" s="6" t="s">
        <v>41</v>
      </c>
      <c r="F105" s="2">
        <f>SUM(F38:F46)</f>
        <v>0</v>
      </c>
      <c r="G105" s="2">
        <f>SUM(G38:G46)</f>
        <v>0</v>
      </c>
      <c r="H105" s="2">
        <f>SUM(H38:H46)</f>
        <v>0</v>
      </c>
      <c r="I105" s="2">
        <f>SUM(I38:I46)</f>
        <v>0</v>
      </c>
      <c r="CP105" s="2">
        <f>SUM(CP47:CP55)</f>
        <v>0</v>
      </c>
      <c r="CQ105" s="2">
        <f>SUM(CQ47:CQ55)</f>
        <v>0</v>
      </c>
      <c r="CR105" s="2">
        <f>SUM(CR47:CR55)</f>
        <v>0</v>
      </c>
      <c r="CS105" s="2">
        <f>SUM(CS47:CS55)</f>
        <v>0</v>
      </c>
      <c r="CU105" s="2">
        <f>SUM(CU47:CU55)</f>
        <v>9</v>
      </c>
      <c r="CV105" s="2">
        <f>SUM(CV47:CV55)</f>
        <v>9</v>
      </c>
      <c r="CW105" s="2">
        <f>SUM(CW47:CW55)</f>
        <v>9</v>
      </c>
      <c r="CX105" s="2">
        <f>SUM(CX47:CX55)</f>
        <v>9</v>
      </c>
      <c r="CZ105" s="2">
        <f>SUM(CZ47:CZ55)</f>
        <v>0</v>
      </c>
      <c r="DA105" s="2">
        <f>SUM(DA47:DA55)</f>
        <v>0</v>
      </c>
      <c r="DB105" s="2">
        <f>SUM(DB47:DB55)</f>
        <v>0</v>
      </c>
      <c r="DC105" s="2">
        <f>SUM(DC47:DC55)</f>
        <v>0</v>
      </c>
    </row>
    <row r="106" spans="1:107" x14ac:dyDescent="0.25">
      <c r="A106" s="6" t="s">
        <v>42</v>
      </c>
      <c r="F106" s="2">
        <f>SUM(F104:F105)</f>
        <v>0</v>
      </c>
      <c r="G106" s="2">
        <f>SUM(G104:G105)</f>
        <v>0</v>
      </c>
      <c r="H106" s="2">
        <f>SUM(H104:H105)</f>
        <v>0</v>
      </c>
      <c r="I106" s="2">
        <f>SUM(I104:I105)</f>
        <v>0</v>
      </c>
      <c r="CP106" s="2">
        <f>SUM(CP104:CP105)</f>
        <v>0</v>
      </c>
      <c r="CQ106" s="2">
        <f>SUM(CQ104:CQ105)</f>
        <v>0</v>
      </c>
      <c r="CR106" s="2">
        <f>SUM(CR104:CR105)</f>
        <v>0</v>
      </c>
      <c r="CS106" s="2">
        <f>SUM(CS104:CS105)</f>
        <v>0</v>
      </c>
      <c r="CU106" s="2">
        <f>SUM(CU104:CU105)</f>
        <v>18</v>
      </c>
      <c r="CV106" s="2">
        <f>SUM(CV104:CV105)</f>
        <v>18</v>
      </c>
      <c r="CW106" s="2">
        <f>SUM(CW104:CW105)</f>
        <v>18</v>
      </c>
      <c r="CX106" s="2">
        <f>SUM(CX104:CX105)</f>
        <v>18</v>
      </c>
      <c r="CZ106" s="2">
        <f>SUM(CZ104:CZ105)</f>
        <v>0</v>
      </c>
      <c r="DA106" s="2">
        <f>SUM(DA104:DA105)</f>
        <v>0</v>
      </c>
      <c r="DB106" s="2">
        <f>SUM(DB104:DB105)</f>
        <v>0</v>
      </c>
      <c r="DC106" s="2">
        <f>SUM(DC104:DC105)</f>
        <v>0</v>
      </c>
    </row>
    <row r="107" spans="1:107" x14ac:dyDescent="0.25">
      <c r="A107" s="5" t="str">
        <f>A56</f>
        <v>DragonRidge Country Club</v>
      </c>
    </row>
    <row r="108" spans="1:107" x14ac:dyDescent="0.25">
      <c r="A108" s="32" t="s">
        <v>40</v>
      </c>
      <c r="F108" s="2">
        <f>SUM(F56:F64)</f>
        <v>0</v>
      </c>
      <c r="G108" s="2">
        <f>SUM(G56:G64)</f>
        <v>0</v>
      </c>
      <c r="H108" s="2">
        <f>SUM(H56:H64)</f>
        <v>0</v>
      </c>
      <c r="I108" s="2">
        <f>SUM(I56:I64)</f>
        <v>0</v>
      </c>
      <c r="L108" s="2">
        <f>COUNTIF(L56:L73,"=1")</f>
        <v>0</v>
      </c>
      <c r="M108" s="2">
        <f>COUNTIF(M56:M73,"=1")</f>
        <v>0</v>
      </c>
      <c r="N108" s="2">
        <f>COUNTIF(N56:N73,"=1")</f>
        <v>0</v>
      </c>
      <c r="O108" s="2">
        <f>COUNTIF(O56:O73,"=1")</f>
        <v>0</v>
      </c>
      <c r="Q108" s="2">
        <f>COUNTIF(Q56:Q73,"=1")</f>
        <v>18</v>
      </c>
      <c r="R108" s="2">
        <f>COUNTIF(R56:R73,"=1")</f>
        <v>18</v>
      </c>
      <c r="S108" s="2">
        <f>COUNTIF(S56:S73,"=1")</f>
        <v>18</v>
      </c>
      <c r="T108" s="2">
        <f>COUNTIF(T56:T73,"=1")</f>
        <v>18</v>
      </c>
      <c r="CP108" s="2">
        <f>SUM(CP56:CP64)</f>
        <v>0</v>
      </c>
      <c r="CQ108" s="2">
        <f>SUM(CQ56:CQ64)</f>
        <v>0</v>
      </c>
      <c r="CR108" s="2">
        <f>SUM(CR56:CR64)</f>
        <v>0</v>
      </c>
      <c r="CS108" s="2">
        <f>SUM(CS56:CS64)</f>
        <v>0</v>
      </c>
      <c r="CU108" s="2">
        <f>SUM(CU56:CU64)</f>
        <v>9</v>
      </c>
      <c r="CV108" s="2">
        <f>SUM(CV56:CV64)</f>
        <v>9</v>
      </c>
      <c r="CW108" s="2">
        <f>SUM(CW56:CW64)</f>
        <v>9</v>
      </c>
      <c r="CX108" s="2">
        <f>SUM(CX56:CX64)</f>
        <v>9</v>
      </c>
      <c r="CZ108" s="2">
        <f>SUM(CZ56:CZ64)</f>
        <v>0</v>
      </c>
      <c r="DA108" s="2">
        <f>SUM(DA56:DA64)</f>
        <v>0</v>
      </c>
      <c r="DB108" s="2">
        <f>SUM(DB56:DB64)</f>
        <v>0</v>
      </c>
      <c r="DC108" s="2">
        <f>SUM(DC56:DC64)</f>
        <v>0</v>
      </c>
    </row>
    <row r="109" spans="1:107" x14ac:dyDescent="0.25">
      <c r="A109" s="6" t="s">
        <v>41</v>
      </c>
      <c r="F109" s="2">
        <f>SUM(F65:F73)</f>
        <v>0</v>
      </c>
      <c r="G109" s="2">
        <f>SUM(G65:G73)</f>
        <v>0</v>
      </c>
      <c r="H109" s="2">
        <f>SUM(H65:H73)</f>
        <v>0</v>
      </c>
      <c r="I109" s="2">
        <f>SUM(I65:I73)</f>
        <v>0</v>
      </c>
      <c r="CP109" s="2">
        <f>SUM(CP65:CP73)</f>
        <v>0</v>
      </c>
      <c r="CQ109" s="2">
        <f>SUM(CQ65:CQ73)</f>
        <v>0</v>
      </c>
      <c r="CR109" s="2">
        <f>SUM(CR65:CR73)</f>
        <v>0</v>
      </c>
      <c r="CS109" s="2">
        <f>SUM(CS65:CS73)</f>
        <v>0</v>
      </c>
      <c r="CU109" s="2">
        <f>SUM(CU65:CU73)</f>
        <v>9</v>
      </c>
      <c r="CV109" s="2">
        <f>SUM(CV65:CV73)</f>
        <v>9</v>
      </c>
      <c r="CW109" s="2">
        <f>SUM(CW65:CW73)</f>
        <v>9</v>
      </c>
      <c r="CX109" s="2">
        <f>SUM(CX65:CX73)</f>
        <v>9</v>
      </c>
      <c r="CZ109" s="2">
        <f>SUM(CZ65:CZ73)</f>
        <v>0</v>
      </c>
      <c r="DA109" s="2">
        <f>SUM(DA65:DA73)</f>
        <v>0</v>
      </c>
      <c r="DB109" s="2">
        <f>SUM(DB65:DB73)</f>
        <v>0</v>
      </c>
      <c r="DC109" s="2">
        <f>SUM(DC65:DC73)</f>
        <v>0</v>
      </c>
    </row>
    <row r="110" spans="1:107" x14ac:dyDescent="0.25">
      <c r="A110" s="6" t="s">
        <v>42</v>
      </c>
      <c r="F110" s="2">
        <f>SUM(F108:F109)</f>
        <v>0</v>
      </c>
      <c r="G110" s="2">
        <f>SUM(G108:G109)</f>
        <v>0</v>
      </c>
      <c r="H110" s="2">
        <f>SUM(H108:H109)</f>
        <v>0</v>
      </c>
      <c r="I110" s="2">
        <f>SUM(I108:I109)</f>
        <v>0</v>
      </c>
      <c r="CP110" s="2">
        <f>SUM(CP108:CP109)</f>
        <v>0</v>
      </c>
      <c r="CQ110" s="2">
        <f>SUM(CQ108:CQ109)</f>
        <v>0</v>
      </c>
      <c r="CR110" s="2">
        <f>SUM(CR108:CR109)</f>
        <v>0</v>
      </c>
      <c r="CS110" s="2">
        <f>SUM(CS108:CS109)</f>
        <v>0</v>
      </c>
      <c r="CU110" s="2">
        <f>SUM(CU108:CU109)</f>
        <v>18</v>
      </c>
      <c r="CV110" s="2">
        <f>SUM(CV108:CV109)</f>
        <v>18</v>
      </c>
      <c r="CW110" s="2">
        <f>SUM(CW108:CW109)</f>
        <v>18</v>
      </c>
      <c r="CX110" s="2">
        <f>SUM(CX108:CX109)</f>
        <v>18</v>
      </c>
      <c r="CZ110" s="2">
        <f>SUM(CZ108:CZ109)</f>
        <v>0</v>
      </c>
      <c r="DA110" s="2">
        <f>SUM(DA108:DA109)</f>
        <v>0</v>
      </c>
      <c r="DB110" s="2">
        <f>SUM(DB108:DB109)</f>
        <v>0</v>
      </c>
      <c r="DC110" s="2">
        <f>SUM(DC108:DC109)</f>
        <v>0</v>
      </c>
    </row>
    <row r="111" spans="1:107" x14ac:dyDescent="0.25">
      <c r="A111" s="5" t="str">
        <f>A74</f>
        <v>Cascata</v>
      </c>
      <c r="F111" s="27"/>
      <c r="G111" s="27"/>
      <c r="H111" s="27"/>
      <c r="I111" s="27"/>
    </row>
    <row r="112" spans="1:107" x14ac:dyDescent="0.25">
      <c r="A112" s="32" t="s">
        <v>40</v>
      </c>
      <c r="F112" s="27">
        <f>SUM(F74:F82)</f>
        <v>52</v>
      </c>
      <c r="G112" s="27">
        <f>SUM(G74:G82)</f>
        <v>53</v>
      </c>
      <c r="H112" s="27">
        <f>SUM(H74:H82)</f>
        <v>55</v>
      </c>
      <c r="I112" s="27">
        <f>SUM(I74:I82)</f>
        <v>50</v>
      </c>
      <c r="L112" s="2">
        <f>COUNTIF(L74:L91,"=1")</f>
        <v>2</v>
      </c>
      <c r="M112" s="2">
        <f>COUNTIF(M74:M91,"=1")</f>
        <v>2</v>
      </c>
      <c r="N112" s="2">
        <f>COUNTIF(N74:N91,"=1")</f>
        <v>0</v>
      </c>
      <c r="O112" s="2">
        <f>COUNTIF(O74:O91,"=1")</f>
        <v>4</v>
      </c>
      <c r="Q112" s="2">
        <f>COUNTIF(Q74:Q91,"=1")</f>
        <v>0</v>
      </c>
      <c r="R112" s="2">
        <f>COUNTIF(R74:R91,"=1")</f>
        <v>0</v>
      </c>
      <c r="S112" s="2">
        <f>COUNTIF(S74:S91,"=1")</f>
        <v>0</v>
      </c>
      <c r="T112" s="2">
        <f>COUNTIF(T74:T91,"=1")</f>
        <v>0</v>
      </c>
      <c r="CP112" s="2">
        <f>SUM(CP74:CP82)</f>
        <v>0</v>
      </c>
      <c r="CQ112" s="2">
        <f>SUM(CQ74:CQ82)</f>
        <v>0</v>
      </c>
      <c r="CR112" s="2">
        <f>SUM(CR74:CR82)</f>
        <v>0</v>
      </c>
      <c r="CS112" s="2">
        <f>SUM(CS74:CS82)</f>
        <v>0</v>
      </c>
      <c r="CU112" s="2">
        <f>SUM(CU74:CU82)</f>
        <v>0</v>
      </c>
      <c r="CV112" s="2">
        <f>SUM(CV74:CV82)</f>
        <v>0</v>
      </c>
      <c r="CW112" s="2">
        <f>SUM(CW74:CW82)</f>
        <v>0</v>
      </c>
      <c r="CX112" s="2">
        <f>SUM(CX74:CX82)</f>
        <v>0</v>
      </c>
      <c r="CZ112" s="2">
        <f>SUM(CZ74:CZ82)</f>
        <v>0</v>
      </c>
      <c r="DA112" s="2">
        <f>SUM(DA74:DA82)</f>
        <v>0</v>
      </c>
      <c r="DB112" s="2">
        <f>SUM(DB74:DB82)</f>
        <v>0</v>
      </c>
      <c r="DC112" s="2">
        <f>SUM(DC74:DC82)</f>
        <v>0</v>
      </c>
    </row>
    <row r="113" spans="1:107" s="26" customFormat="1" x14ac:dyDescent="0.25">
      <c r="A113" s="6" t="s">
        <v>41</v>
      </c>
      <c r="F113" s="27">
        <f>SUM(F83:F91)</f>
        <v>53</v>
      </c>
      <c r="G113" s="27">
        <f>SUM(G83:G91)</f>
        <v>55</v>
      </c>
      <c r="H113" s="27">
        <f>SUM(H83:H91)</f>
        <v>54</v>
      </c>
      <c r="I113" s="27">
        <f>SUM(I83:I91)</f>
        <v>46</v>
      </c>
      <c r="CP113" s="27">
        <f>SUM(CP83:CP91)</f>
        <v>0</v>
      </c>
      <c r="CQ113" s="27">
        <f>SUM(CQ83:CQ91)</f>
        <v>0</v>
      </c>
      <c r="CR113" s="27">
        <f>SUM(CR83:CR91)</f>
        <v>0</v>
      </c>
      <c r="CS113" s="27">
        <f>SUM(CS83:CS91)</f>
        <v>0</v>
      </c>
      <c r="CU113" s="27">
        <f>SUM(CU83:CU91)</f>
        <v>0</v>
      </c>
      <c r="CV113" s="27">
        <f>SUM(CV83:CV91)</f>
        <v>0</v>
      </c>
      <c r="CW113" s="27">
        <f>SUM(CW83:CW91)</f>
        <v>0</v>
      </c>
      <c r="CX113" s="27">
        <f>SUM(CX83:CX91)</f>
        <v>0</v>
      </c>
      <c r="CZ113" s="27">
        <f>SUM(CZ83:CZ91)</f>
        <v>0</v>
      </c>
      <c r="DA113" s="27">
        <f>SUM(DA83:DA91)</f>
        <v>0</v>
      </c>
      <c r="DB113" s="27">
        <f>SUM(DB83:DB91)</f>
        <v>0</v>
      </c>
      <c r="DC113" s="27">
        <f>SUM(DC83:DC91)</f>
        <v>0</v>
      </c>
    </row>
    <row r="114" spans="1:107" s="26" customFormat="1" x14ac:dyDescent="0.25">
      <c r="A114" s="6" t="s">
        <v>42</v>
      </c>
      <c r="F114" s="27">
        <f>SUM(F112:F113)</f>
        <v>105</v>
      </c>
      <c r="G114" s="27">
        <f>SUM(G112:G113)</f>
        <v>108</v>
      </c>
      <c r="H114" s="27">
        <f>SUM(H112:H113)</f>
        <v>109</v>
      </c>
      <c r="I114" s="27">
        <f>SUM(I112:I113)</f>
        <v>96</v>
      </c>
      <c r="CP114" s="27">
        <f>SUM(CP112:CP113)</f>
        <v>0</v>
      </c>
      <c r="CQ114" s="27">
        <f>SUM(CQ112:CQ113)</f>
        <v>0</v>
      </c>
      <c r="CR114" s="27">
        <f>SUM(CR112:CR113)</f>
        <v>0</v>
      </c>
      <c r="CS114" s="27">
        <f>SUM(CS112:CS113)</f>
        <v>0</v>
      </c>
      <c r="CU114" s="27">
        <f>SUM(CU112:CU113)</f>
        <v>0</v>
      </c>
      <c r="CV114" s="27">
        <f>SUM(CV112:CV113)</f>
        <v>0</v>
      </c>
      <c r="CW114" s="27">
        <f>SUM(CW112:CW113)</f>
        <v>0</v>
      </c>
      <c r="CX114" s="27">
        <f>SUM(CX112:CX113)</f>
        <v>0</v>
      </c>
      <c r="CZ114" s="27">
        <f>SUM(CZ112:CZ113)</f>
        <v>0</v>
      </c>
      <c r="DA114" s="27">
        <f>SUM(DA112:DA113)</f>
        <v>0</v>
      </c>
      <c r="DB114" s="27">
        <f>SUM(DB112:DB113)</f>
        <v>0</v>
      </c>
      <c r="DC114" s="27">
        <f>SUM(DC112:DC113)</f>
        <v>0</v>
      </c>
    </row>
    <row r="115" spans="1:107" x14ac:dyDescent="0.25">
      <c r="A115" s="6"/>
      <c r="L115" s="2">
        <f>SUM(L96:L114)</f>
        <v>6</v>
      </c>
      <c r="M115" s="2">
        <f>SUM(M96:M114)</f>
        <v>2</v>
      </c>
      <c r="N115" s="2">
        <f>SUM(N96:N114)</f>
        <v>2</v>
      </c>
      <c r="O115" s="2">
        <f>SUM(O96:O114)</f>
        <v>9</v>
      </c>
      <c r="Q115" s="2">
        <f>SUM(Q96:Q114)</f>
        <v>54</v>
      </c>
      <c r="R115" s="2">
        <f>SUM(R96:R114)</f>
        <v>55</v>
      </c>
      <c r="S115" s="2">
        <f>SUM(S96:S114)</f>
        <v>55</v>
      </c>
      <c r="T115" s="2">
        <f>SUM(T96:T114)</f>
        <v>54</v>
      </c>
    </row>
    <row r="117" spans="1:107" x14ac:dyDescent="0.25">
      <c r="A117" s="5" t="s">
        <v>61</v>
      </c>
    </row>
    <row r="118" spans="1:107" x14ac:dyDescent="0.25">
      <c r="A118" s="2" t="s">
        <v>60</v>
      </c>
      <c r="F118" s="7" t="e">
        <f>AVERAGE(F96,F100,F104,F108,#REF!,F112)</f>
        <v>#REF!</v>
      </c>
      <c r="G118" s="7" t="e">
        <f>AVERAGE(G96,G100,G104,G108,#REF!,G112)</f>
        <v>#REF!</v>
      </c>
      <c r="H118" s="7" t="e">
        <f>AVERAGE(H96,H100,H104,H108,#REF!,H112)</f>
        <v>#REF!</v>
      </c>
      <c r="I118" s="7" t="e">
        <f>AVERAGE(I96,I100,I104,I108,#REF!,I112)</f>
        <v>#REF!</v>
      </c>
    </row>
    <row r="119" spans="1:107" x14ac:dyDescent="0.25">
      <c r="A119" s="2" t="s">
        <v>110</v>
      </c>
      <c r="F119" s="7" t="e">
        <f>AVERAGE(F97,F101,F105,F109,#REF!,F113)</f>
        <v>#REF!</v>
      </c>
      <c r="G119" s="7" t="e">
        <f>AVERAGE(G97,G101,G105,G109,#REF!,G113)</f>
        <v>#REF!</v>
      </c>
      <c r="H119" s="7" t="e">
        <f>AVERAGE(H97,H101,H105,H109,#REF!,H113)</f>
        <v>#REF!</v>
      </c>
      <c r="I119" s="7" t="e">
        <f>AVERAGE(I97,I101,I105,I109,#REF!,I113)</f>
        <v>#REF!</v>
      </c>
    </row>
    <row r="120" spans="1:107" x14ac:dyDescent="0.25">
      <c r="A120" s="2" t="s">
        <v>111</v>
      </c>
      <c r="F120" s="7" t="e">
        <f>AVERAGE(F98,F102,F106,F110,#REF!,F114)</f>
        <v>#REF!</v>
      </c>
      <c r="G120" s="7" t="e">
        <f>AVERAGE(G98,G102,G106,G110,#REF!,G114)</f>
        <v>#REF!</v>
      </c>
      <c r="H120" s="7" t="e">
        <f>AVERAGE(H98,H102,H106,H110,#REF!,H114)</f>
        <v>#REF!</v>
      </c>
      <c r="I120" s="7" t="e">
        <f>AVERAGE(I98,I102,I106,I110,#REF!,I114)</f>
        <v>#REF!</v>
      </c>
    </row>
    <row r="123" spans="1:107" x14ac:dyDescent="0.25">
      <c r="A123" s="2" t="s">
        <v>63</v>
      </c>
    </row>
    <row r="124" spans="1:107" x14ac:dyDescent="0.25">
      <c r="A124" s="2">
        <v>1</v>
      </c>
      <c r="D124" s="7" t="e">
        <f>AVERAGE(D2,D20,D38,D56,#REF!,D74)</f>
        <v>#REF!</v>
      </c>
      <c r="E124" s="7"/>
      <c r="F124" s="7" t="e">
        <f>AVERAGE(F2,F20,F38,F56,#REF!,F74)</f>
        <v>#REF!</v>
      </c>
      <c r="G124" s="7" t="e">
        <f>AVERAGE(G2,G20,G38,G56,#REF!,G74)</f>
        <v>#REF!</v>
      </c>
      <c r="H124" s="7" t="e">
        <f>AVERAGE(H2,H20,H38,H56,#REF!,H74)</f>
        <v>#REF!</v>
      </c>
      <c r="I124" s="7" t="e">
        <f>AVERAGE(I2,I20,I38,I56,#REF!,I74)</f>
        <v>#REF!</v>
      </c>
    </row>
    <row r="125" spans="1:107" x14ac:dyDescent="0.25">
      <c r="A125" s="2">
        <v>2</v>
      </c>
      <c r="D125" s="7" t="e">
        <f>AVERAGE(D3,D21,D39,D57,#REF!,D75)</f>
        <v>#REF!</v>
      </c>
      <c r="E125" s="7"/>
      <c r="F125" s="7" t="e">
        <f>AVERAGE(F3,F21,F39,F57,#REF!,F75)</f>
        <v>#REF!</v>
      </c>
      <c r="G125" s="7" t="e">
        <f>AVERAGE(G3,G21,G39,G57,#REF!,G75)</f>
        <v>#REF!</v>
      </c>
      <c r="H125" s="7" t="e">
        <f>AVERAGE(H3,H21,H39,H57,#REF!,H75)</f>
        <v>#REF!</v>
      </c>
      <c r="I125" s="7" t="e">
        <f>AVERAGE(I3,I21,I39,I57,#REF!,I75)</f>
        <v>#REF!</v>
      </c>
    </row>
    <row r="126" spans="1:107" x14ac:dyDescent="0.25">
      <c r="A126" s="2">
        <v>3</v>
      </c>
      <c r="D126" s="7" t="e">
        <f>AVERAGE(D4,D22,D40,D58,#REF!,D76)</f>
        <v>#REF!</v>
      </c>
      <c r="E126" s="7"/>
      <c r="F126" s="7" t="e">
        <f>AVERAGE(F4,F22,F40,F58,#REF!,F76)</f>
        <v>#REF!</v>
      </c>
      <c r="G126" s="7" t="e">
        <f>AVERAGE(G4,G22,G40,G58,#REF!,G76)</f>
        <v>#REF!</v>
      </c>
      <c r="H126" s="7" t="e">
        <f>AVERAGE(H4,H22,H40,H58,#REF!,H76)</f>
        <v>#REF!</v>
      </c>
      <c r="I126" s="7" t="e">
        <f>AVERAGE(I4,I22,I40,I58,#REF!,I76)</f>
        <v>#REF!</v>
      </c>
    </row>
    <row r="127" spans="1:107" x14ac:dyDescent="0.25">
      <c r="A127" s="2">
        <v>4</v>
      </c>
      <c r="D127" s="7" t="e">
        <f>AVERAGE(D5,D23,D41,D59,#REF!,D77)</f>
        <v>#REF!</v>
      </c>
      <c r="E127" s="7"/>
      <c r="F127" s="7" t="e">
        <f>AVERAGE(F5,F23,F41,F59,#REF!,F77)</f>
        <v>#REF!</v>
      </c>
      <c r="G127" s="7" t="e">
        <f>AVERAGE(G5,G23,G41,G59,#REF!,G77)</f>
        <v>#REF!</v>
      </c>
      <c r="H127" s="7" t="e">
        <f>AVERAGE(H5,H23,H41,H59,#REF!,H77)</f>
        <v>#REF!</v>
      </c>
      <c r="I127" s="7" t="e">
        <f>AVERAGE(I5,I23,I41,I59,#REF!,I77)</f>
        <v>#REF!</v>
      </c>
    </row>
    <row r="128" spans="1:107" x14ac:dyDescent="0.25">
      <c r="A128" s="2">
        <v>5</v>
      </c>
      <c r="D128" s="7" t="e">
        <f>AVERAGE(D6,D24,D42,D60,#REF!,D78)</f>
        <v>#REF!</v>
      </c>
      <c r="E128" s="7"/>
      <c r="F128" s="7" t="e">
        <f>AVERAGE(F6,F24,F42,F60,#REF!,F78)</f>
        <v>#REF!</v>
      </c>
      <c r="G128" s="7" t="e">
        <f>AVERAGE(G6,G24,G42,G60,#REF!,G78)</f>
        <v>#REF!</v>
      </c>
      <c r="H128" s="7" t="e">
        <f>AVERAGE(H6,H24,H42,H60,#REF!,H78)</f>
        <v>#REF!</v>
      </c>
      <c r="I128" s="7" t="e">
        <f>AVERAGE(I6,I24,I42,I60,#REF!,I78)</f>
        <v>#REF!</v>
      </c>
    </row>
    <row r="129" spans="1:10" x14ac:dyDescent="0.25">
      <c r="A129" s="2">
        <v>6</v>
      </c>
      <c r="D129" s="7" t="e">
        <f>AVERAGE(D7,D25,D43,D61,#REF!,D79)</f>
        <v>#REF!</v>
      </c>
      <c r="E129" s="7"/>
      <c r="F129" s="7" t="e">
        <f>AVERAGE(F7,F25,F43,F61,#REF!,F79)</f>
        <v>#REF!</v>
      </c>
      <c r="G129" s="7" t="e">
        <f>AVERAGE(G7,G25,G43,G61,#REF!,G79)</f>
        <v>#REF!</v>
      </c>
      <c r="H129" s="7" t="e">
        <f>AVERAGE(H7,H25,H43,H61,#REF!,H79)</f>
        <v>#REF!</v>
      </c>
      <c r="I129" s="7" t="e">
        <f>AVERAGE(I7,I25,I43,I61,#REF!,I79)</f>
        <v>#REF!</v>
      </c>
    </row>
    <row r="130" spans="1:10" x14ac:dyDescent="0.25">
      <c r="A130" s="2">
        <v>7</v>
      </c>
      <c r="D130" s="7" t="e">
        <f>AVERAGE(D8,D26,D44,D62,#REF!,D80)</f>
        <v>#REF!</v>
      </c>
      <c r="E130" s="7"/>
      <c r="F130" s="7" t="e">
        <f>AVERAGE(F8,F26,F44,F62,#REF!,F80)</f>
        <v>#REF!</v>
      </c>
      <c r="G130" s="7" t="e">
        <f>AVERAGE(G8,G26,G44,G62,#REF!,G80)</f>
        <v>#REF!</v>
      </c>
      <c r="H130" s="7" t="e">
        <f>AVERAGE(H8,H26,H44,H62,#REF!,H80)</f>
        <v>#REF!</v>
      </c>
      <c r="I130" s="7" t="e">
        <f>AVERAGE(I8,I26,I44,I62,#REF!,I80)</f>
        <v>#REF!</v>
      </c>
    </row>
    <row r="131" spans="1:10" x14ac:dyDescent="0.25">
      <c r="A131" s="2">
        <v>8</v>
      </c>
      <c r="D131" s="7" t="e">
        <f>AVERAGE(D9,D27,D45,D63,#REF!,D81)</f>
        <v>#REF!</v>
      </c>
      <c r="E131" s="7"/>
      <c r="F131" s="7" t="e">
        <f>AVERAGE(F9,F27,F45,F63,#REF!,F81)</f>
        <v>#REF!</v>
      </c>
      <c r="G131" s="7" t="e">
        <f>AVERAGE(G9,G27,G45,G63,#REF!,G81)</f>
        <v>#REF!</v>
      </c>
      <c r="H131" s="7" t="e">
        <f>AVERAGE(H9,H27,H45,H63,#REF!,H81)</f>
        <v>#REF!</v>
      </c>
      <c r="I131" s="7" t="e">
        <f>AVERAGE(I9,I27,I45,I63,#REF!,I81)</f>
        <v>#REF!</v>
      </c>
    </row>
    <row r="132" spans="1:10" x14ac:dyDescent="0.25">
      <c r="A132" s="2">
        <v>9</v>
      </c>
      <c r="D132" s="7" t="e">
        <f>AVERAGE(D10,D28,D46,D64,#REF!,D82)</f>
        <v>#REF!</v>
      </c>
      <c r="E132" s="7"/>
      <c r="F132" s="7" t="e">
        <f>AVERAGE(F10,F28,F46,F64,#REF!,F82)</f>
        <v>#REF!</v>
      </c>
      <c r="G132" s="7" t="e">
        <f>AVERAGE(G10,G28,G46,G64,#REF!,G82)</f>
        <v>#REF!</v>
      </c>
      <c r="H132" s="7" t="e">
        <f>AVERAGE(H10,H28,H46,H64,#REF!,H82)</f>
        <v>#REF!</v>
      </c>
      <c r="I132" s="7" t="e">
        <f>AVERAGE(I10,I28,I46,I64,#REF!,I82)</f>
        <v>#REF!</v>
      </c>
    </row>
    <row r="133" spans="1:10" x14ac:dyDescent="0.25">
      <c r="A133" s="2">
        <v>10</v>
      </c>
      <c r="D133" s="7" t="e">
        <f>AVERAGE(D11,D29,D47,D65,#REF!,D83)</f>
        <v>#REF!</v>
      </c>
      <c r="E133" s="7"/>
      <c r="F133" s="7" t="e">
        <f>AVERAGE(F11,F29,F47,F65,#REF!,F83)</f>
        <v>#REF!</v>
      </c>
      <c r="G133" s="7" t="e">
        <f>AVERAGE(G11,G29,G47,G65,#REF!,G83)</f>
        <v>#REF!</v>
      </c>
      <c r="H133" s="7" t="e">
        <f>AVERAGE(H11,H29,H47,H65,#REF!,H83)</f>
        <v>#REF!</v>
      </c>
      <c r="I133" s="7" t="e">
        <f>AVERAGE(I11,I29,I47,I65,#REF!,I83)</f>
        <v>#REF!</v>
      </c>
    </row>
    <row r="134" spans="1:10" x14ac:dyDescent="0.25">
      <c r="A134" s="2">
        <v>11</v>
      </c>
      <c r="D134" s="7" t="e">
        <f>AVERAGE(D12,D30,D48,D66,#REF!,D84)</f>
        <v>#REF!</v>
      </c>
      <c r="E134" s="7"/>
      <c r="F134" s="7" t="e">
        <f>AVERAGE(F12,F30,F48,F66,#REF!,F84)</f>
        <v>#REF!</v>
      </c>
      <c r="G134" s="7" t="e">
        <f>AVERAGE(G12,G30,G48,G66,#REF!,G84)</f>
        <v>#REF!</v>
      </c>
      <c r="H134" s="7" t="e">
        <f>AVERAGE(H12,H30,H48,H66,#REF!,H84)</f>
        <v>#REF!</v>
      </c>
      <c r="I134" s="7" t="e">
        <f>AVERAGE(I12,I30,I48,I66,#REF!,I84)</f>
        <v>#REF!</v>
      </c>
    </row>
    <row r="135" spans="1:10" x14ac:dyDescent="0.25">
      <c r="A135" s="2">
        <v>12</v>
      </c>
      <c r="D135" s="7" t="e">
        <f>AVERAGE(D13,D31,D49,D67,#REF!,D85)</f>
        <v>#REF!</v>
      </c>
      <c r="E135" s="7"/>
      <c r="F135" s="7" t="e">
        <f>AVERAGE(F13,F31,F49,F67,#REF!,F85)</f>
        <v>#REF!</v>
      </c>
      <c r="G135" s="7" t="e">
        <f>AVERAGE(G13,G31,G49,G67,#REF!,G85)</f>
        <v>#REF!</v>
      </c>
      <c r="H135" s="7" t="e">
        <f>AVERAGE(H13,H31,H49,H67,#REF!,H85)</f>
        <v>#REF!</v>
      </c>
      <c r="I135" s="7" t="e">
        <f>AVERAGE(I13,I31,I49,I67,#REF!,I85)</f>
        <v>#REF!</v>
      </c>
    </row>
    <row r="136" spans="1:10" x14ac:dyDescent="0.25">
      <c r="A136" s="2">
        <v>13</v>
      </c>
      <c r="D136" s="7" t="e">
        <f>AVERAGE(D14,D32,D50,D68,#REF!,D86)</f>
        <v>#REF!</v>
      </c>
      <c r="E136" s="7"/>
      <c r="F136" s="7" t="e">
        <f>AVERAGE(F14,F32,F50,F68,#REF!,F86)</f>
        <v>#REF!</v>
      </c>
      <c r="G136" s="7" t="e">
        <f>AVERAGE(G14,G32,G50,G68,#REF!,G86)</f>
        <v>#REF!</v>
      </c>
      <c r="H136" s="7" t="e">
        <f>AVERAGE(H14,H32,H50,H68,#REF!,H86)</f>
        <v>#REF!</v>
      </c>
      <c r="I136" s="7" t="e">
        <f>AVERAGE(I14,I32,I50,I68,#REF!,I86)</f>
        <v>#REF!</v>
      </c>
    </row>
    <row r="137" spans="1:10" x14ac:dyDescent="0.25">
      <c r="A137" s="2">
        <v>14</v>
      </c>
      <c r="D137" s="7" t="e">
        <f>AVERAGE(D15,D33,D51,D69,#REF!,D87)</f>
        <v>#REF!</v>
      </c>
      <c r="E137" s="7"/>
      <c r="F137" s="7" t="e">
        <f>AVERAGE(F15,F33,F51,F69,#REF!,F87)</f>
        <v>#REF!</v>
      </c>
      <c r="G137" s="7" t="e">
        <f>AVERAGE(G15,G33,G51,G69,#REF!,G87)</f>
        <v>#REF!</v>
      </c>
      <c r="H137" s="7" t="e">
        <f>AVERAGE(H15,H33,H51,H69,#REF!,H87)</f>
        <v>#REF!</v>
      </c>
      <c r="I137" s="7" t="e">
        <f>AVERAGE(I15,I33,I51,I69,#REF!,I87)</f>
        <v>#REF!</v>
      </c>
    </row>
    <row r="138" spans="1:10" x14ac:dyDescent="0.25">
      <c r="A138" s="2">
        <v>15</v>
      </c>
      <c r="D138" s="7" t="e">
        <f>AVERAGE(D16,D34,D52,D70,#REF!,D88)</f>
        <v>#REF!</v>
      </c>
      <c r="E138" s="7"/>
      <c r="F138" s="7" t="e">
        <f>AVERAGE(F16,F34,F52,F70,#REF!,F88)</f>
        <v>#REF!</v>
      </c>
      <c r="G138" s="7" t="e">
        <f>AVERAGE(G16,G34,G52,G70,#REF!,G88)</f>
        <v>#REF!</v>
      </c>
      <c r="H138" s="7" t="e">
        <f>AVERAGE(H16,H34,H52,H70,#REF!,H88)</f>
        <v>#REF!</v>
      </c>
      <c r="I138" s="7" t="e">
        <f>AVERAGE(I16,I34,I52,I70,#REF!,I88)</f>
        <v>#REF!</v>
      </c>
    </row>
    <row r="139" spans="1:10" x14ac:dyDescent="0.25">
      <c r="A139" s="2">
        <v>16</v>
      </c>
      <c r="D139" s="7" t="e">
        <f>AVERAGE(D17,D35,D53,D71,#REF!,D89)</f>
        <v>#REF!</v>
      </c>
      <c r="E139" s="7"/>
      <c r="F139" s="7" t="e">
        <f>AVERAGE(F17,F35,F53,F71,#REF!,F89)</f>
        <v>#REF!</v>
      </c>
      <c r="G139" s="7" t="e">
        <f>AVERAGE(G17,G35,G53,G71,#REF!,G89)</f>
        <v>#REF!</v>
      </c>
      <c r="H139" s="7" t="e">
        <f>AVERAGE(H17,H35,H53,H71,#REF!,H89)</f>
        <v>#REF!</v>
      </c>
      <c r="I139" s="7" t="e">
        <f>AVERAGE(I17,I35,I53,I71,#REF!,I89)</f>
        <v>#REF!</v>
      </c>
    </row>
    <row r="140" spans="1:10" x14ac:dyDescent="0.25">
      <c r="A140" s="2">
        <v>17</v>
      </c>
      <c r="D140" s="7" t="e">
        <f>AVERAGE(D18,D36,D54,D72,#REF!,D90)</f>
        <v>#REF!</v>
      </c>
      <c r="E140" s="7"/>
      <c r="F140" s="7" t="e">
        <f>AVERAGE(F18,F36,F54,F72,#REF!,F90)</f>
        <v>#REF!</v>
      </c>
      <c r="G140" s="7" t="e">
        <f>AVERAGE(G18,G36,G54,G72,#REF!,G90)</f>
        <v>#REF!</v>
      </c>
      <c r="H140" s="7" t="e">
        <f>AVERAGE(H18,H36,H54,H72,#REF!,H90)</f>
        <v>#REF!</v>
      </c>
      <c r="I140" s="7" t="e">
        <f>AVERAGE(I18,I36,I54,I72,#REF!,I90)</f>
        <v>#REF!</v>
      </c>
    </row>
    <row r="141" spans="1:10" x14ac:dyDescent="0.25">
      <c r="A141" s="2">
        <v>18</v>
      </c>
      <c r="D141" s="7" t="e">
        <f>AVERAGE(D19,D37,D55,D73,#REF!,D91)</f>
        <v>#REF!</v>
      </c>
      <c r="E141" s="7"/>
      <c r="F141" s="7" t="e">
        <f>AVERAGE(F19,F37,F55,F73,#REF!,F91)</f>
        <v>#REF!</v>
      </c>
      <c r="G141" s="7" t="e">
        <f>AVERAGE(G19,G37,G55,G73,#REF!,G91)</f>
        <v>#REF!</v>
      </c>
      <c r="H141" s="7" t="e">
        <f>AVERAGE(H19,H37,H55,H73,#REF!,H91)</f>
        <v>#REF!</v>
      </c>
      <c r="I141" s="7" t="e">
        <f>AVERAGE(I19,I37,I55,I73,#REF!,I91)</f>
        <v>#REF!</v>
      </c>
    </row>
    <row r="144" spans="1:10" x14ac:dyDescent="0.25">
      <c r="A144" s="9" t="s">
        <v>64</v>
      </c>
      <c r="B144" s="10"/>
      <c r="C144" s="10"/>
      <c r="D144" s="10"/>
      <c r="E144" s="10"/>
      <c r="F144" s="10"/>
      <c r="G144" s="10"/>
      <c r="H144" s="10"/>
      <c r="I144" s="10"/>
      <c r="J144" s="11"/>
    </row>
    <row r="145" spans="1:56" x14ac:dyDescent="0.25">
      <c r="A145" s="12" t="s">
        <v>70</v>
      </c>
      <c r="B145" s="13"/>
      <c r="C145" s="14" t="e">
        <f>K266</f>
        <v>#REF!</v>
      </c>
      <c r="D145" s="15" t="e">
        <f>L266</f>
        <v>#REF!</v>
      </c>
      <c r="E145" s="15"/>
      <c r="F145" s="15" t="e">
        <f>M266</f>
        <v>#REF!</v>
      </c>
      <c r="G145" s="15" t="e">
        <f>N266</f>
        <v>#REF!</v>
      </c>
      <c r="H145" s="15" t="e">
        <f>O266</f>
        <v>#REF!</v>
      </c>
      <c r="I145" s="15" t="e">
        <f>P266</f>
        <v>#REF!</v>
      </c>
      <c r="J145" s="16"/>
    </row>
    <row r="146" spans="1:56" x14ac:dyDescent="0.25">
      <c r="A146" s="12" t="s">
        <v>65</v>
      </c>
      <c r="B146" s="13"/>
      <c r="C146" s="14" t="e">
        <f>U266</f>
        <v>#REF!</v>
      </c>
      <c r="D146" s="15" t="e">
        <f>V266</f>
        <v>#REF!</v>
      </c>
      <c r="E146" s="14"/>
      <c r="F146" s="15" t="e">
        <f>W266</f>
        <v>#REF!</v>
      </c>
      <c r="G146" s="15" t="e">
        <f>X266</f>
        <v>#REF!</v>
      </c>
      <c r="H146" s="15" t="e">
        <f>Y266</f>
        <v>#REF!</v>
      </c>
      <c r="I146" s="15" t="e">
        <f>Z266</f>
        <v>#REF!</v>
      </c>
      <c r="J146" s="16"/>
    </row>
    <row r="147" spans="1:56" x14ac:dyDescent="0.25">
      <c r="A147" s="12" t="s">
        <v>66</v>
      </c>
      <c r="B147" s="13"/>
      <c r="C147" s="14" t="e">
        <f>AE266</f>
        <v>#REF!</v>
      </c>
      <c r="D147" s="15" t="e">
        <f>AF266</f>
        <v>#REF!</v>
      </c>
      <c r="E147" s="15"/>
      <c r="F147" s="15" t="e">
        <f>AG266</f>
        <v>#REF!</v>
      </c>
      <c r="G147" s="15" t="e">
        <f>AH266</f>
        <v>#REF!</v>
      </c>
      <c r="H147" s="15" t="e">
        <f>AI266</f>
        <v>#REF!</v>
      </c>
      <c r="I147" s="15" t="e">
        <f>AJ266</f>
        <v>#REF!</v>
      </c>
      <c r="J147" s="16"/>
    </row>
    <row r="148" spans="1:56" x14ac:dyDescent="0.25">
      <c r="A148" s="12" t="s">
        <v>67</v>
      </c>
      <c r="B148" s="13"/>
      <c r="C148" s="14" t="e">
        <f>AO266</f>
        <v>#REF!</v>
      </c>
      <c r="D148" s="15" t="e">
        <f>AP266</f>
        <v>#REF!</v>
      </c>
      <c r="E148" s="15"/>
      <c r="F148" s="15" t="e">
        <f>AQ266</f>
        <v>#REF!</v>
      </c>
      <c r="G148" s="15" t="e">
        <f>AR266</f>
        <v>#REF!</v>
      </c>
      <c r="H148" s="15" t="e">
        <f>AS266</f>
        <v>#REF!</v>
      </c>
      <c r="I148" s="15" t="e">
        <f>AT266</f>
        <v>#REF!</v>
      </c>
      <c r="J148" s="16"/>
    </row>
    <row r="149" spans="1:56" x14ac:dyDescent="0.25">
      <c r="A149" s="12" t="s">
        <v>68</v>
      </c>
      <c r="B149" s="13"/>
      <c r="C149" s="14" t="e">
        <f>AV266</f>
        <v>#REF!</v>
      </c>
      <c r="D149" s="15" t="e">
        <f>AW266</f>
        <v>#REF!</v>
      </c>
      <c r="E149" s="15"/>
      <c r="F149" s="15" t="e">
        <f>AX266</f>
        <v>#REF!</v>
      </c>
      <c r="G149" s="15" t="e">
        <f>AY266</f>
        <v>#REF!</v>
      </c>
      <c r="H149" s="15" t="e">
        <f>AZ266</f>
        <v>#REF!</v>
      </c>
      <c r="I149" s="15" t="e">
        <f>BA266</f>
        <v>#REF!</v>
      </c>
      <c r="J149" s="16"/>
    </row>
    <row r="150" spans="1:56" x14ac:dyDescent="0.25">
      <c r="A150" s="12"/>
      <c r="B150" s="13"/>
      <c r="C150" s="13"/>
      <c r="D150" s="13"/>
      <c r="E150" s="13"/>
      <c r="F150" s="13"/>
      <c r="G150" s="13"/>
      <c r="H150" s="13"/>
      <c r="I150" s="13"/>
      <c r="J150" s="16"/>
    </row>
    <row r="151" spans="1:56" x14ac:dyDescent="0.25">
      <c r="A151" s="12"/>
      <c r="B151" s="13"/>
      <c r="C151" s="13"/>
      <c r="D151" s="13"/>
      <c r="E151" s="13"/>
      <c r="F151" s="13"/>
      <c r="G151" s="13"/>
      <c r="H151" s="13"/>
      <c r="I151" s="13"/>
      <c r="J151" s="16"/>
    </row>
    <row r="152" spans="1:56" x14ac:dyDescent="0.25">
      <c r="A152" s="17"/>
      <c r="B152" s="18"/>
      <c r="C152" s="18"/>
      <c r="D152" s="18"/>
      <c r="E152" s="18"/>
      <c r="F152" s="18"/>
      <c r="G152" s="18"/>
      <c r="H152" s="18"/>
      <c r="I152" s="18"/>
      <c r="J152" s="19"/>
    </row>
    <row r="154" spans="1:56" x14ac:dyDescent="0.25">
      <c r="C154" s="7"/>
    </row>
    <row r="155" spans="1:56" x14ac:dyDescent="0.25">
      <c r="J155" s="58" t="s">
        <v>70</v>
      </c>
      <c r="K155" s="59"/>
      <c r="L155" s="59"/>
      <c r="M155" s="59"/>
      <c r="N155" s="59"/>
      <c r="O155" s="59"/>
      <c r="P155" s="59"/>
      <c r="Q155" s="58" t="s">
        <v>65</v>
      </c>
      <c r="R155" s="59"/>
      <c r="S155" s="59"/>
      <c r="T155" s="59"/>
      <c r="U155" s="59"/>
      <c r="V155" s="59"/>
      <c r="W155" s="59"/>
      <c r="X155" s="59"/>
      <c r="Y155" s="59"/>
      <c r="Z155" s="60"/>
      <c r="AA155" s="58" t="s">
        <v>66</v>
      </c>
      <c r="AB155" s="59"/>
      <c r="AC155" s="59"/>
      <c r="AD155" s="59"/>
      <c r="AE155" s="59"/>
      <c r="AF155" s="59"/>
      <c r="AG155" s="59"/>
      <c r="AH155" s="59"/>
      <c r="AI155" s="59"/>
      <c r="AJ155" s="60"/>
      <c r="AK155" s="58" t="s">
        <v>67</v>
      </c>
      <c r="AL155" s="59"/>
      <c r="AM155" s="59"/>
      <c r="AN155" s="59"/>
      <c r="AO155" s="59"/>
      <c r="AP155" s="59"/>
      <c r="AQ155" s="59"/>
      <c r="AR155" s="59"/>
      <c r="AS155" s="59"/>
      <c r="AT155" s="60"/>
      <c r="AU155" s="58" t="s">
        <v>71</v>
      </c>
      <c r="AV155" s="59"/>
      <c r="AW155" s="59"/>
      <c r="AX155" s="59"/>
      <c r="AY155" s="59"/>
      <c r="AZ155" s="59"/>
      <c r="BA155" s="59"/>
      <c r="BB155" s="59"/>
      <c r="BC155" s="59"/>
      <c r="BD155" s="60"/>
    </row>
    <row r="156" spans="1:56" x14ac:dyDescent="0.25">
      <c r="A156" s="1" t="s">
        <v>3</v>
      </c>
      <c r="B156" s="1" t="s">
        <v>2</v>
      </c>
      <c r="C156" s="1" t="s">
        <v>0</v>
      </c>
      <c r="D156" s="1" t="s">
        <v>1</v>
      </c>
      <c r="E156" s="1" t="s">
        <v>69</v>
      </c>
      <c r="F156" s="1" t="s">
        <v>4</v>
      </c>
      <c r="G156" s="1" t="s">
        <v>5</v>
      </c>
      <c r="H156" s="1" t="s">
        <v>6</v>
      </c>
      <c r="I156" s="1" t="s">
        <v>7</v>
      </c>
      <c r="K156" s="1" t="s">
        <v>0</v>
      </c>
      <c r="L156" s="1" t="s">
        <v>1</v>
      </c>
      <c r="M156" s="1" t="s">
        <v>4</v>
      </c>
      <c r="N156" s="1" t="s">
        <v>5</v>
      </c>
      <c r="O156" s="1" t="s">
        <v>6</v>
      </c>
      <c r="P156" s="1" t="s">
        <v>7</v>
      </c>
      <c r="U156" s="1" t="s">
        <v>0</v>
      </c>
      <c r="V156" s="1" t="s">
        <v>1</v>
      </c>
      <c r="W156" s="1" t="s">
        <v>4</v>
      </c>
      <c r="X156" s="1" t="s">
        <v>5</v>
      </c>
      <c r="Y156" s="1" t="s">
        <v>6</v>
      </c>
      <c r="Z156" s="1" t="s">
        <v>7</v>
      </c>
      <c r="AE156" s="1" t="s">
        <v>0</v>
      </c>
      <c r="AF156" s="1" t="s">
        <v>1</v>
      </c>
      <c r="AG156" s="1" t="s">
        <v>4</v>
      </c>
      <c r="AH156" s="1" t="s">
        <v>5</v>
      </c>
      <c r="AI156" s="1" t="s">
        <v>6</v>
      </c>
      <c r="AJ156" s="1" t="s">
        <v>7</v>
      </c>
      <c r="AO156" s="1" t="s">
        <v>0</v>
      </c>
      <c r="AP156" s="1" t="s">
        <v>1</v>
      </c>
      <c r="AQ156" s="1" t="s">
        <v>4</v>
      </c>
      <c r="AR156" s="1" t="s">
        <v>5</v>
      </c>
      <c r="AS156" s="1" t="s">
        <v>6</v>
      </c>
      <c r="AT156" s="1" t="s">
        <v>7</v>
      </c>
      <c r="AV156" s="1" t="s">
        <v>0</v>
      </c>
      <c r="AW156" s="1" t="s">
        <v>1</v>
      </c>
      <c r="AX156" s="1" t="s">
        <v>4</v>
      </c>
      <c r="AY156" s="1" t="s">
        <v>5</v>
      </c>
      <c r="AZ156" s="1" t="s">
        <v>6</v>
      </c>
      <c r="BA156" s="1" t="s">
        <v>7</v>
      </c>
      <c r="BB156" s="1"/>
      <c r="BC156" s="1"/>
      <c r="BD156" s="1"/>
    </row>
    <row r="157" spans="1:56" x14ac:dyDescent="0.25">
      <c r="A157" s="2" t="str">
        <f t="shared" ref="A157:A188" si="257">A2</f>
        <v>Bali Hai Golf Club</v>
      </c>
      <c r="B157" s="2">
        <v>1</v>
      </c>
      <c r="C157" s="2">
        <f t="shared" ref="C157:I166" si="258">C2</f>
        <v>290</v>
      </c>
      <c r="D157" s="2">
        <f t="shared" si="258"/>
        <v>4</v>
      </c>
      <c r="E157" s="2">
        <f t="shared" si="258"/>
        <v>17</v>
      </c>
      <c r="F157" s="2">
        <f t="shared" si="258"/>
        <v>0</v>
      </c>
      <c r="G157" s="2">
        <f t="shared" si="258"/>
        <v>0</v>
      </c>
      <c r="H157" s="2">
        <f t="shared" si="258"/>
        <v>0</v>
      </c>
      <c r="I157" s="2">
        <f t="shared" si="258"/>
        <v>0</v>
      </c>
      <c r="J157" s="2">
        <f>IF(C157&lt;201,1,0)</f>
        <v>0</v>
      </c>
      <c r="K157" s="2">
        <f>IF($J157=1,C157,0)</f>
        <v>0</v>
      </c>
      <c r="L157" s="2">
        <f>IF($J157=1,D157,0)</f>
        <v>0</v>
      </c>
      <c r="M157" s="2">
        <f>IF($J157=1,F157,0)</f>
        <v>0</v>
      </c>
      <c r="N157" s="2">
        <f>IF($J157=1,G157,0)</f>
        <v>0</v>
      </c>
      <c r="O157" s="2">
        <f>IF($J157=1,H157,0)</f>
        <v>0</v>
      </c>
      <c r="P157" s="2">
        <f>IF($J157=1,I157,0)</f>
        <v>0</v>
      </c>
      <c r="Q157" s="2">
        <f>IF(C157&lt;301,1,0)</f>
        <v>1</v>
      </c>
      <c r="R157" s="2">
        <f>IF(C157&gt;200,1,0)</f>
        <v>1</v>
      </c>
      <c r="S157" s="2">
        <f>SUM(Q157:R157)</f>
        <v>2</v>
      </c>
      <c r="T157" s="2">
        <f>IF(S157=2,1,0)</f>
        <v>1</v>
      </c>
      <c r="U157" s="2">
        <f>IF($T157=1,C157,0)</f>
        <v>290</v>
      </c>
      <c r="V157" s="2">
        <f>IF($T157=1,D157,0)</f>
        <v>4</v>
      </c>
      <c r="W157" s="2">
        <f>IF($T157=1,F157,0)</f>
        <v>0</v>
      </c>
      <c r="X157" s="2">
        <f>IF($T157=1,G157,0)</f>
        <v>0</v>
      </c>
      <c r="Y157" s="2">
        <f>IF($T157=1,H157,0)</f>
        <v>0</v>
      </c>
      <c r="Z157" s="2">
        <f>IF($T157=1,I157,0)</f>
        <v>0</v>
      </c>
      <c r="AA157" s="2">
        <f>IF(C157&lt;401,1,0)</f>
        <v>1</v>
      </c>
      <c r="AB157" s="2">
        <f>IF(C157&gt;300,1,0)</f>
        <v>0</v>
      </c>
      <c r="AC157" s="2">
        <f>SUM(AA157:AB157)</f>
        <v>1</v>
      </c>
      <c r="AD157" s="2">
        <f>IF(AC157=2,1,0)</f>
        <v>0</v>
      </c>
      <c r="AE157" s="2">
        <f>IF($AD157=1,C157,0)</f>
        <v>0</v>
      </c>
      <c r="AF157" s="2">
        <f>IF($AD157=1,D157,0)</f>
        <v>0</v>
      </c>
      <c r="AG157" s="2">
        <f>IF($AD157=1,F157,0)</f>
        <v>0</v>
      </c>
      <c r="AH157" s="2">
        <f>IF($AD157=1,G157,0)</f>
        <v>0</v>
      </c>
      <c r="AI157" s="2">
        <f>IF($AD157=1,H157,0)</f>
        <v>0</v>
      </c>
      <c r="AJ157" s="2">
        <f>IF($AD157=1,I157,0)</f>
        <v>0</v>
      </c>
      <c r="AK157" s="2">
        <f>IF(C157&lt;501,1,0)</f>
        <v>1</v>
      </c>
      <c r="AL157" s="2">
        <f>IF(C157&gt;400,1,0)</f>
        <v>0</v>
      </c>
      <c r="AM157" s="2">
        <f>SUM(AK157:AL157)</f>
        <v>1</v>
      </c>
      <c r="AN157" s="2">
        <f>IF(AM157=2,1,0)</f>
        <v>0</v>
      </c>
      <c r="AO157" s="2">
        <f>IF($AN157=1,C157,0)</f>
        <v>0</v>
      </c>
      <c r="AP157" s="2">
        <f>IF($AN157=1,D157,0)</f>
        <v>0</v>
      </c>
      <c r="AQ157" s="2">
        <f>IF($AN157=1,F157,0)</f>
        <v>0</v>
      </c>
      <c r="AR157" s="2">
        <f>IF($AN157=1,G157,0)</f>
        <v>0</v>
      </c>
      <c r="AS157" s="2">
        <f>IF($AN157=1,H157,0)</f>
        <v>0</v>
      </c>
      <c r="AT157" s="2">
        <f>IF($AN157=1,I157,0)</f>
        <v>0</v>
      </c>
      <c r="AU157" s="2">
        <f>IF(C157&gt;500,1,0)</f>
        <v>0</v>
      </c>
      <c r="AV157" s="2">
        <f>IF($AU157=1,C157,0)</f>
        <v>0</v>
      </c>
      <c r="AW157" s="2">
        <f>IF($AU157=1,D157,0)</f>
        <v>0</v>
      </c>
      <c r="AX157" s="2">
        <f>IF($AU157=1,F157,0)</f>
        <v>0</v>
      </c>
      <c r="AY157" s="2">
        <f>IF($AU157=1,G157,0)</f>
        <v>0</v>
      </c>
      <c r="AZ157" s="2">
        <f>IF($AU157=1,H157,0)</f>
        <v>0</v>
      </c>
      <c r="BA157" s="2">
        <f>IF($AU157=1,I157,0)</f>
        <v>0</v>
      </c>
    </row>
    <row r="158" spans="1:56" x14ac:dyDescent="0.25">
      <c r="A158" s="2" t="str">
        <f t="shared" si="257"/>
        <v>Bali Hai Golf Club</v>
      </c>
      <c r="B158" s="2">
        <v>2</v>
      </c>
      <c r="C158" s="2">
        <f t="shared" si="258"/>
        <v>494</v>
      </c>
      <c r="D158" s="2">
        <f t="shared" si="258"/>
        <v>5</v>
      </c>
      <c r="E158" s="2">
        <f t="shared" si="258"/>
        <v>7</v>
      </c>
      <c r="F158" s="2">
        <f t="shared" si="258"/>
        <v>0</v>
      </c>
      <c r="G158" s="2">
        <f t="shared" si="258"/>
        <v>0</v>
      </c>
      <c r="H158" s="2">
        <f t="shared" si="258"/>
        <v>0</v>
      </c>
      <c r="I158" s="2">
        <f t="shared" si="258"/>
        <v>0</v>
      </c>
      <c r="J158" s="2">
        <f t="shared" ref="J158:J221" si="259">IF(C158&lt;201,1,0)</f>
        <v>0</v>
      </c>
      <c r="K158" s="2">
        <f t="shared" ref="K158:K221" si="260">IF($J158=1,C158,0)</f>
        <v>0</v>
      </c>
      <c r="L158" s="2">
        <f t="shared" ref="L158:L221" si="261">IF($J158=1,D158,0)</f>
        <v>0</v>
      </c>
      <c r="M158" s="2">
        <f t="shared" ref="M158:M170" si="262">IF($J158=1,F158,0)</f>
        <v>0</v>
      </c>
      <c r="N158" s="2">
        <f t="shared" ref="N158:N170" si="263">IF($J158=1,G158,0)</f>
        <v>0</v>
      </c>
      <c r="O158" s="2">
        <f t="shared" ref="O158:O170" si="264">IF($J158=1,H158,0)</f>
        <v>0</v>
      </c>
      <c r="P158" s="2">
        <f t="shared" ref="P158:P170" si="265">IF($J158=1,I158,0)</f>
        <v>0</v>
      </c>
      <c r="Q158" s="2">
        <f t="shared" ref="Q158:Q221" si="266">IF(C158&lt;301,1,0)</f>
        <v>0</v>
      </c>
      <c r="R158" s="2">
        <f t="shared" ref="R158:R221" si="267">IF(C158&gt;200,1,0)</f>
        <v>1</v>
      </c>
      <c r="S158" s="2">
        <f t="shared" ref="S158:S221" si="268">SUM(Q158:R158)</f>
        <v>1</v>
      </c>
      <c r="T158" s="2">
        <f t="shared" ref="T158:T221" si="269">IF(S158=2,1,0)</f>
        <v>0</v>
      </c>
      <c r="U158" s="2">
        <f t="shared" ref="U158:U221" si="270">IF($T158=1,C158,0)</f>
        <v>0</v>
      </c>
      <c r="V158" s="2">
        <f t="shared" ref="V158:V189" si="271">IF($T158=1,D158,0)</f>
        <v>0</v>
      </c>
      <c r="W158" s="2">
        <f t="shared" ref="W158:W221" si="272">IF($T158=1,F158,0)</f>
        <v>0</v>
      </c>
      <c r="X158" s="2">
        <f t="shared" ref="X158:X221" si="273">IF($T158=1,G158,0)</f>
        <v>0</v>
      </c>
      <c r="Y158" s="2">
        <f t="shared" ref="Y158:Y221" si="274">IF($T158=1,H158,0)</f>
        <v>0</v>
      </c>
      <c r="Z158" s="2">
        <f t="shared" ref="Z158:Z221" si="275">IF($T158=1,I158,0)</f>
        <v>0</v>
      </c>
      <c r="AA158" s="2">
        <f t="shared" ref="AA158:AA221" si="276">IF(C158&lt;401,1,0)</f>
        <v>0</v>
      </c>
      <c r="AB158" s="2">
        <f t="shared" ref="AB158:AB221" si="277">IF(C158&gt;300,1,0)</f>
        <v>1</v>
      </c>
      <c r="AC158" s="2">
        <f t="shared" ref="AC158:AC221" si="278">SUM(AA158:AB158)</f>
        <v>1</v>
      </c>
      <c r="AD158" s="2">
        <f t="shared" ref="AD158:AD221" si="279">IF(AC158=2,1,0)</f>
        <v>0</v>
      </c>
      <c r="AE158" s="2">
        <f t="shared" ref="AE158:AE221" si="280">IF($AD158=1,C158,0)</f>
        <v>0</v>
      </c>
      <c r="AF158" s="2">
        <f t="shared" ref="AF158:AF221" si="281">IF($AD158=1,D158,0)</f>
        <v>0</v>
      </c>
      <c r="AG158" s="2">
        <f t="shared" ref="AG158:AG221" si="282">IF($AD158=1,F158,0)</f>
        <v>0</v>
      </c>
      <c r="AH158" s="2">
        <f t="shared" ref="AH158:AH221" si="283">IF($AD158=1,G158,0)</f>
        <v>0</v>
      </c>
      <c r="AI158" s="2">
        <f t="shared" ref="AI158:AI221" si="284">IF($AD158=1,H158,0)</f>
        <v>0</v>
      </c>
      <c r="AJ158" s="2">
        <f t="shared" ref="AJ158:AJ221" si="285">IF($AD158=1,I158,0)</f>
        <v>0</v>
      </c>
      <c r="AK158" s="2">
        <f t="shared" ref="AK158:AK221" si="286">IF(C158&lt;501,1,0)</f>
        <v>1</v>
      </c>
      <c r="AL158" s="2">
        <f t="shared" ref="AL158:AL221" si="287">IF(C158&gt;400,1,0)</f>
        <v>1</v>
      </c>
      <c r="AM158" s="2">
        <f t="shared" ref="AM158:AM221" si="288">SUM(AK158:AL158)</f>
        <v>2</v>
      </c>
      <c r="AN158" s="2">
        <f t="shared" ref="AN158:AN221" si="289">IF(AM158=2,1,0)</f>
        <v>1</v>
      </c>
      <c r="AO158" s="2">
        <f t="shared" ref="AO158:AO221" si="290">IF($AN158=1,C158,0)</f>
        <v>494</v>
      </c>
      <c r="AP158" s="2">
        <f t="shared" ref="AP158:AP221" si="291">IF($AN158=1,D158,0)</f>
        <v>5</v>
      </c>
      <c r="AQ158" s="2">
        <f t="shared" ref="AQ158:AQ221" si="292">IF($AN158=1,F158,0)</f>
        <v>0</v>
      </c>
      <c r="AR158" s="2">
        <f t="shared" ref="AR158:AR221" si="293">IF($AN158=1,G158,0)</f>
        <v>0</v>
      </c>
      <c r="AS158" s="2">
        <f t="shared" ref="AS158:AS221" si="294">IF($AN158=1,H158,0)</f>
        <v>0</v>
      </c>
      <c r="AT158" s="2">
        <f t="shared" ref="AT158:AT221" si="295">IF($AN158=1,I158,0)</f>
        <v>0</v>
      </c>
      <c r="AU158" s="2">
        <f t="shared" ref="AU158:AU221" si="296">IF(C158&gt;500,1,0)</f>
        <v>0</v>
      </c>
      <c r="AV158" s="2">
        <f t="shared" ref="AV158:AV221" si="297">IF($AU158=1,C158,0)</f>
        <v>0</v>
      </c>
      <c r="AW158" s="2">
        <f t="shared" ref="AW158:AW221" si="298">IF($AU158=1,D158,0)</f>
        <v>0</v>
      </c>
      <c r="AX158" s="2">
        <f t="shared" ref="AX158:AX221" si="299">IF($AU158=1,F158,0)</f>
        <v>0</v>
      </c>
      <c r="AY158" s="2">
        <f t="shared" ref="AY158:AY221" si="300">IF($AU158=1,G158,0)</f>
        <v>0</v>
      </c>
      <c r="AZ158" s="2">
        <f t="shared" ref="AZ158:AZ221" si="301">IF($AU158=1,H158,0)</f>
        <v>0</v>
      </c>
      <c r="BA158" s="2">
        <f t="shared" ref="BA158:BA221" si="302">IF($AU158=1,I158,0)</f>
        <v>0</v>
      </c>
    </row>
    <row r="159" spans="1:56" x14ac:dyDescent="0.25">
      <c r="A159" s="2" t="str">
        <f t="shared" si="257"/>
        <v>Bali Hai Golf Club</v>
      </c>
      <c r="B159" s="2">
        <v>3</v>
      </c>
      <c r="C159" s="2">
        <f t="shared" si="258"/>
        <v>415</v>
      </c>
      <c r="D159" s="2">
        <f t="shared" si="258"/>
        <v>4</v>
      </c>
      <c r="E159" s="2">
        <f t="shared" si="258"/>
        <v>3</v>
      </c>
      <c r="F159" s="2">
        <f t="shared" si="258"/>
        <v>0</v>
      </c>
      <c r="G159" s="2">
        <f t="shared" si="258"/>
        <v>0</v>
      </c>
      <c r="H159" s="2">
        <f t="shared" si="258"/>
        <v>0</v>
      </c>
      <c r="I159" s="2">
        <f t="shared" si="258"/>
        <v>0</v>
      </c>
      <c r="J159" s="2">
        <f t="shared" si="259"/>
        <v>0</v>
      </c>
      <c r="K159" s="2">
        <f t="shared" si="260"/>
        <v>0</v>
      </c>
      <c r="L159" s="2">
        <f t="shared" si="261"/>
        <v>0</v>
      </c>
      <c r="M159" s="2">
        <f t="shared" si="262"/>
        <v>0</v>
      </c>
      <c r="N159" s="2">
        <f t="shared" si="263"/>
        <v>0</v>
      </c>
      <c r="O159" s="2">
        <f t="shared" si="264"/>
        <v>0</v>
      </c>
      <c r="P159" s="2">
        <f t="shared" si="265"/>
        <v>0</v>
      </c>
      <c r="Q159" s="2">
        <f t="shared" si="266"/>
        <v>0</v>
      </c>
      <c r="R159" s="2">
        <f t="shared" si="267"/>
        <v>1</v>
      </c>
      <c r="S159" s="2">
        <f t="shared" si="268"/>
        <v>1</v>
      </c>
      <c r="T159" s="2">
        <f t="shared" si="269"/>
        <v>0</v>
      </c>
      <c r="U159" s="2">
        <f t="shared" si="270"/>
        <v>0</v>
      </c>
      <c r="V159" s="2">
        <f t="shared" si="271"/>
        <v>0</v>
      </c>
      <c r="W159" s="2">
        <f t="shared" si="272"/>
        <v>0</v>
      </c>
      <c r="X159" s="2">
        <f t="shared" si="273"/>
        <v>0</v>
      </c>
      <c r="Y159" s="2">
        <f t="shared" si="274"/>
        <v>0</v>
      </c>
      <c r="Z159" s="2">
        <f t="shared" si="275"/>
        <v>0</v>
      </c>
      <c r="AA159" s="2">
        <f t="shared" si="276"/>
        <v>0</v>
      </c>
      <c r="AB159" s="2">
        <f t="shared" si="277"/>
        <v>1</v>
      </c>
      <c r="AC159" s="2">
        <f t="shared" si="278"/>
        <v>1</v>
      </c>
      <c r="AD159" s="2">
        <f t="shared" si="279"/>
        <v>0</v>
      </c>
      <c r="AE159" s="2">
        <f t="shared" si="280"/>
        <v>0</v>
      </c>
      <c r="AF159" s="2">
        <f t="shared" si="281"/>
        <v>0</v>
      </c>
      <c r="AG159" s="2">
        <f t="shared" si="282"/>
        <v>0</v>
      </c>
      <c r="AH159" s="2">
        <f t="shared" si="283"/>
        <v>0</v>
      </c>
      <c r="AI159" s="2">
        <f t="shared" si="284"/>
        <v>0</v>
      </c>
      <c r="AJ159" s="2">
        <f t="shared" si="285"/>
        <v>0</v>
      </c>
      <c r="AK159" s="2">
        <f t="shared" si="286"/>
        <v>1</v>
      </c>
      <c r="AL159" s="2">
        <f t="shared" si="287"/>
        <v>1</v>
      </c>
      <c r="AM159" s="2">
        <f t="shared" si="288"/>
        <v>2</v>
      </c>
      <c r="AN159" s="2">
        <f t="shared" si="289"/>
        <v>1</v>
      </c>
      <c r="AO159" s="2">
        <f t="shared" si="290"/>
        <v>415</v>
      </c>
      <c r="AP159" s="2">
        <f t="shared" si="291"/>
        <v>4</v>
      </c>
      <c r="AQ159" s="2">
        <f t="shared" si="292"/>
        <v>0</v>
      </c>
      <c r="AR159" s="2">
        <f t="shared" si="293"/>
        <v>0</v>
      </c>
      <c r="AS159" s="2">
        <f t="shared" si="294"/>
        <v>0</v>
      </c>
      <c r="AT159" s="2">
        <f t="shared" si="295"/>
        <v>0</v>
      </c>
      <c r="AU159" s="2">
        <f t="shared" si="296"/>
        <v>0</v>
      </c>
      <c r="AV159" s="2">
        <f t="shared" si="297"/>
        <v>0</v>
      </c>
      <c r="AW159" s="2">
        <f t="shared" si="298"/>
        <v>0</v>
      </c>
      <c r="AX159" s="2">
        <f t="shared" si="299"/>
        <v>0</v>
      </c>
      <c r="AY159" s="2">
        <f t="shared" si="300"/>
        <v>0</v>
      </c>
      <c r="AZ159" s="2">
        <f t="shared" si="301"/>
        <v>0</v>
      </c>
      <c r="BA159" s="2">
        <f t="shared" si="302"/>
        <v>0</v>
      </c>
    </row>
    <row r="160" spans="1:56" x14ac:dyDescent="0.25">
      <c r="A160" s="2" t="str">
        <f t="shared" si="257"/>
        <v>Bali Hai Golf Club</v>
      </c>
      <c r="B160" s="2">
        <v>4</v>
      </c>
      <c r="C160" s="2">
        <f t="shared" si="258"/>
        <v>280</v>
      </c>
      <c r="D160" s="2">
        <f t="shared" si="258"/>
        <v>4</v>
      </c>
      <c r="E160" s="2">
        <f t="shared" si="258"/>
        <v>13</v>
      </c>
      <c r="F160" s="2">
        <f t="shared" si="258"/>
        <v>0</v>
      </c>
      <c r="G160" s="2">
        <f t="shared" si="258"/>
        <v>0</v>
      </c>
      <c r="H160" s="2">
        <f t="shared" si="258"/>
        <v>0</v>
      </c>
      <c r="I160" s="2">
        <f t="shared" si="258"/>
        <v>0</v>
      </c>
      <c r="J160" s="2">
        <f t="shared" si="259"/>
        <v>0</v>
      </c>
      <c r="K160" s="2">
        <f t="shared" si="260"/>
        <v>0</v>
      </c>
      <c r="L160" s="2">
        <f t="shared" si="261"/>
        <v>0</v>
      </c>
      <c r="M160" s="2">
        <f t="shared" si="262"/>
        <v>0</v>
      </c>
      <c r="N160" s="2">
        <f t="shared" si="263"/>
        <v>0</v>
      </c>
      <c r="O160" s="2">
        <f t="shared" si="264"/>
        <v>0</v>
      </c>
      <c r="P160" s="2">
        <f t="shared" si="265"/>
        <v>0</v>
      </c>
      <c r="Q160" s="2">
        <f t="shared" si="266"/>
        <v>1</v>
      </c>
      <c r="R160" s="2">
        <f t="shared" si="267"/>
        <v>1</v>
      </c>
      <c r="S160" s="2">
        <f t="shared" si="268"/>
        <v>2</v>
      </c>
      <c r="T160" s="2">
        <f t="shared" si="269"/>
        <v>1</v>
      </c>
      <c r="U160" s="2">
        <f t="shared" si="270"/>
        <v>280</v>
      </c>
      <c r="V160" s="2">
        <f t="shared" si="271"/>
        <v>4</v>
      </c>
      <c r="W160" s="2">
        <f t="shared" si="272"/>
        <v>0</v>
      </c>
      <c r="X160" s="2">
        <f t="shared" si="273"/>
        <v>0</v>
      </c>
      <c r="Y160" s="2">
        <f t="shared" si="274"/>
        <v>0</v>
      </c>
      <c r="Z160" s="2">
        <f t="shared" si="275"/>
        <v>0</v>
      </c>
      <c r="AA160" s="2">
        <f t="shared" si="276"/>
        <v>1</v>
      </c>
      <c r="AB160" s="2">
        <f t="shared" si="277"/>
        <v>0</v>
      </c>
      <c r="AC160" s="2">
        <f t="shared" si="278"/>
        <v>1</v>
      </c>
      <c r="AD160" s="2">
        <f t="shared" si="279"/>
        <v>0</v>
      </c>
      <c r="AE160" s="2">
        <f t="shared" si="280"/>
        <v>0</v>
      </c>
      <c r="AF160" s="2">
        <f t="shared" si="281"/>
        <v>0</v>
      </c>
      <c r="AG160" s="2">
        <f t="shared" si="282"/>
        <v>0</v>
      </c>
      <c r="AH160" s="2">
        <f t="shared" si="283"/>
        <v>0</v>
      </c>
      <c r="AI160" s="2">
        <f t="shared" si="284"/>
        <v>0</v>
      </c>
      <c r="AJ160" s="2">
        <f t="shared" si="285"/>
        <v>0</v>
      </c>
      <c r="AK160" s="2">
        <f t="shared" si="286"/>
        <v>1</v>
      </c>
      <c r="AL160" s="2">
        <f t="shared" si="287"/>
        <v>0</v>
      </c>
      <c r="AM160" s="2">
        <f t="shared" si="288"/>
        <v>1</v>
      </c>
      <c r="AN160" s="2">
        <f t="shared" si="289"/>
        <v>0</v>
      </c>
      <c r="AO160" s="2">
        <f t="shared" si="290"/>
        <v>0</v>
      </c>
      <c r="AP160" s="2">
        <f t="shared" si="291"/>
        <v>0</v>
      </c>
      <c r="AQ160" s="2">
        <f t="shared" si="292"/>
        <v>0</v>
      </c>
      <c r="AR160" s="2">
        <f t="shared" si="293"/>
        <v>0</v>
      </c>
      <c r="AS160" s="2">
        <f t="shared" si="294"/>
        <v>0</v>
      </c>
      <c r="AT160" s="2">
        <f t="shared" si="295"/>
        <v>0</v>
      </c>
      <c r="AU160" s="2">
        <f t="shared" si="296"/>
        <v>0</v>
      </c>
      <c r="AV160" s="2">
        <f t="shared" si="297"/>
        <v>0</v>
      </c>
      <c r="AW160" s="2">
        <f t="shared" si="298"/>
        <v>0</v>
      </c>
      <c r="AX160" s="2">
        <f t="shared" si="299"/>
        <v>0</v>
      </c>
      <c r="AY160" s="2">
        <f t="shared" si="300"/>
        <v>0</v>
      </c>
      <c r="AZ160" s="2">
        <f t="shared" si="301"/>
        <v>0</v>
      </c>
      <c r="BA160" s="2">
        <f t="shared" si="302"/>
        <v>0</v>
      </c>
    </row>
    <row r="161" spans="1:53" x14ac:dyDescent="0.25">
      <c r="A161" s="2" t="str">
        <f t="shared" si="257"/>
        <v>Bali Hai Golf Club</v>
      </c>
      <c r="B161" s="2">
        <v>5</v>
      </c>
      <c r="C161" s="2">
        <f t="shared" si="258"/>
        <v>341</v>
      </c>
      <c r="D161" s="2">
        <f t="shared" si="258"/>
        <v>4</v>
      </c>
      <c r="E161" s="2">
        <f t="shared" si="258"/>
        <v>11</v>
      </c>
      <c r="F161" s="2">
        <f t="shared" si="258"/>
        <v>0</v>
      </c>
      <c r="G161" s="2">
        <f t="shared" si="258"/>
        <v>0</v>
      </c>
      <c r="H161" s="2">
        <f t="shared" si="258"/>
        <v>0</v>
      </c>
      <c r="I161" s="2">
        <f t="shared" si="258"/>
        <v>0</v>
      </c>
      <c r="J161" s="2">
        <f t="shared" si="259"/>
        <v>0</v>
      </c>
      <c r="K161" s="2">
        <f t="shared" si="260"/>
        <v>0</v>
      </c>
      <c r="L161" s="2">
        <f t="shared" si="261"/>
        <v>0</v>
      </c>
      <c r="M161" s="2">
        <f t="shared" si="262"/>
        <v>0</v>
      </c>
      <c r="N161" s="2">
        <f t="shared" si="263"/>
        <v>0</v>
      </c>
      <c r="O161" s="2">
        <f t="shared" si="264"/>
        <v>0</v>
      </c>
      <c r="P161" s="2">
        <f t="shared" si="265"/>
        <v>0</v>
      </c>
      <c r="Q161" s="2">
        <f t="shared" si="266"/>
        <v>0</v>
      </c>
      <c r="R161" s="2">
        <f t="shared" si="267"/>
        <v>1</v>
      </c>
      <c r="S161" s="2">
        <f t="shared" si="268"/>
        <v>1</v>
      </c>
      <c r="T161" s="2">
        <f t="shared" si="269"/>
        <v>0</v>
      </c>
      <c r="U161" s="2">
        <f t="shared" si="270"/>
        <v>0</v>
      </c>
      <c r="V161" s="2">
        <f t="shared" si="271"/>
        <v>0</v>
      </c>
      <c r="W161" s="2">
        <f t="shared" si="272"/>
        <v>0</v>
      </c>
      <c r="X161" s="2">
        <f t="shared" si="273"/>
        <v>0</v>
      </c>
      <c r="Y161" s="2">
        <f t="shared" si="274"/>
        <v>0</v>
      </c>
      <c r="Z161" s="2">
        <f t="shared" si="275"/>
        <v>0</v>
      </c>
      <c r="AA161" s="2">
        <f t="shared" si="276"/>
        <v>1</v>
      </c>
      <c r="AB161" s="2">
        <f t="shared" si="277"/>
        <v>1</v>
      </c>
      <c r="AC161" s="2">
        <f t="shared" si="278"/>
        <v>2</v>
      </c>
      <c r="AD161" s="2">
        <f t="shared" si="279"/>
        <v>1</v>
      </c>
      <c r="AE161" s="2">
        <f t="shared" si="280"/>
        <v>341</v>
      </c>
      <c r="AF161" s="2">
        <f t="shared" si="281"/>
        <v>4</v>
      </c>
      <c r="AG161" s="2">
        <f t="shared" si="282"/>
        <v>0</v>
      </c>
      <c r="AH161" s="2">
        <f t="shared" si="283"/>
        <v>0</v>
      </c>
      <c r="AI161" s="2">
        <f t="shared" si="284"/>
        <v>0</v>
      </c>
      <c r="AJ161" s="2">
        <f t="shared" si="285"/>
        <v>0</v>
      </c>
      <c r="AK161" s="2">
        <f t="shared" si="286"/>
        <v>1</v>
      </c>
      <c r="AL161" s="2">
        <f t="shared" si="287"/>
        <v>0</v>
      </c>
      <c r="AM161" s="2">
        <f t="shared" si="288"/>
        <v>1</v>
      </c>
      <c r="AN161" s="2">
        <f t="shared" si="289"/>
        <v>0</v>
      </c>
      <c r="AO161" s="2">
        <f t="shared" si="290"/>
        <v>0</v>
      </c>
      <c r="AP161" s="2">
        <f t="shared" si="291"/>
        <v>0</v>
      </c>
      <c r="AQ161" s="2">
        <f t="shared" si="292"/>
        <v>0</v>
      </c>
      <c r="AR161" s="2">
        <f t="shared" si="293"/>
        <v>0</v>
      </c>
      <c r="AS161" s="2">
        <f t="shared" si="294"/>
        <v>0</v>
      </c>
      <c r="AT161" s="2">
        <f t="shared" si="295"/>
        <v>0</v>
      </c>
      <c r="AU161" s="2">
        <f t="shared" si="296"/>
        <v>0</v>
      </c>
      <c r="AV161" s="2">
        <f t="shared" si="297"/>
        <v>0</v>
      </c>
      <c r="AW161" s="2">
        <f t="shared" si="298"/>
        <v>0</v>
      </c>
      <c r="AX161" s="2">
        <f t="shared" si="299"/>
        <v>0</v>
      </c>
      <c r="AY161" s="2">
        <f t="shared" si="300"/>
        <v>0</v>
      </c>
      <c r="AZ161" s="2">
        <f t="shared" si="301"/>
        <v>0</v>
      </c>
      <c r="BA161" s="2">
        <f t="shared" si="302"/>
        <v>0</v>
      </c>
    </row>
    <row r="162" spans="1:53" x14ac:dyDescent="0.25">
      <c r="A162" s="2" t="str">
        <f t="shared" si="257"/>
        <v>Bali Hai Golf Club</v>
      </c>
      <c r="B162" s="2">
        <v>6</v>
      </c>
      <c r="C162" s="2">
        <f t="shared" si="258"/>
        <v>121</v>
      </c>
      <c r="D162" s="2">
        <f t="shared" si="258"/>
        <v>3</v>
      </c>
      <c r="E162" s="2">
        <f t="shared" si="258"/>
        <v>15</v>
      </c>
      <c r="F162" s="2">
        <f t="shared" si="258"/>
        <v>0</v>
      </c>
      <c r="G162" s="2">
        <f t="shared" si="258"/>
        <v>0</v>
      </c>
      <c r="H162" s="2">
        <f t="shared" si="258"/>
        <v>0</v>
      </c>
      <c r="I162" s="2">
        <f t="shared" si="258"/>
        <v>0</v>
      </c>
      <c r="J162" s="2">
        <f t="shared" si="259"/>
        <v>1</v>
      </c>
      <c r="K162" s="2">
        <f t="shared" si="260"/>
        <v>121</v>
      </c>
      <c r="L162" s="2">
        <f t="shared" si="261"/>
        <v>3</v>
      </c>
      <c r="M162" s="2">
        <f t="shared" si="262"/>
        <v>0</v>
      </c>
      <c r="N162" s="2">
        <f t="shared" si="263"/>
        <v>0</v>
      </c>
      <c r="O162" s="2">
        <f t="shared" si="264"/>
        <v>0</v>
      </c>
      <c r="P162" s="2">
        <f t="shared" si="265"/>
        <v>0</v>
      </c>
      <c r="Q162" s="2">
        <f t="shared" si="266"/>
        <v>1</v>
      </c>
      <c r="R162" s="2">
        <f t="shared" si="267"/>
        <v>0</v>
      </c>
      <c r="S162" s="2">
        <f t="shared" si="268"/>
        <v>1</v>
      </c>
      <c r="T162" s="2">
        <f t="shared" si="269"/>
        <v>0</v>
      </c>
      <c r="U162" s="2">
        <f t="shared" si="270"/>
        <v>0</v>
      </c>
      <c r="V162" s="2">
        <f t="shared" si="271"/>
        <v>0</v>
      </c>
      <c r="W162" s="2">
        <f t="shared" si="272"/>
        <v>0</v>
      </c>
      <c r="X162" s="2">
        <f t="shared" si="273"/>
        <v>0</v>
      </c>
      <c r="Y162" s="2">
        <f t="shared" si="274"/>
        <v>0</v>
      </c>
      <c r="Z162" s="2">
        <f t="shared" si="275"/>
        <v>0</v>
      </c>
      <c r="AA162" s="2">
        <f t="shared" si="276"/>
        <v>1</v>
      </c>
      <c r="AB162" s="2">
        <f t="shared" si="277"/>
        <v>0</v>
      </c>
      <c r="AC162" s="2">
        <f t="shared" si="278"/>
        <v>1</v>
      </c>
      <c r="AD162" s="2">
        <f t="shared" si="279"/>
        <v>0</v>
      </c>
      <c r="AE162" s="2">
        <f t="shared" si="280"/>
        <v>0</v>
      </c>
      <c r="AF162" s="2">
        <f t="shared" si="281"/>
        <v>0</v>
      </c>
      <c r="AG162" s="2">
        <f t="shared" si="282"/>
        <v>0</v>
      </c>
      <c r="AH162" s="2">
        <f t="shared" si="283"/>
        <v>0</v>
      </c>
      <c r="AI162" s="2">
        <f t="shared" si="284"/>
        <v>0</v>
      </c>
      <c r="AJ162" s="2">
        <f t="shared" si="285"/>
        <v>0</v>
      </c>
      <c r="AK162" s="2">
        <f t="shared" si="286"/>
        <v>1</v>
      </c>
      <c r="AL162" s="2">
        <f t="shared" si="287"/>
        <v>0</v>
      </c>
      <c r="AM162" s="2">
        <f t="shared" si="288"/>
        <v>1</v>
      </c>
      <c r="AN162" s="2">
        <f t="shared" si="289"/>
        <v>0</v>
      </c>
      <c r="AO162" s="2">
        <f t="shared" si="290"/>
        <v>0</v>
      </c>
      <c r="AP162" s="2">
        <f t="shared" si="291"/>
        <v>0</v>
      </c>
      <c r="AQ162" s="2">
        <f t="shared" si="292"/>
        <v>0</v>
      </c>
      <c r="AR162" s="2">
        <f t="shared" si="293"/>
        <v>0</v>
      </c>
      <c r="AS162" s="2">
        <f t="shared" si="294"/>
        <v>0</v>
      </c>
      <c r="AT162" s="2">
        <f t="shared" si="295"/>
        <v>0</v>
      </c>
      <c r="AU162" s="2">
        <f t="shared" si="296"/>
        <v>0</v>
      </c>
      <c r="AV162" s="2">
        <f t="shared" si="297"/>
        <v>0</v>
      </c>
      <c r="AW162" s="2">
        <f t="shared" si="298"/>
        <v>0</v>
      </c>
      <c r="AX162" s="2">
        <f t="shared" si="299"/>
        <v>0</v>
      </c>
      <c r="AY162" s="2">
        <f t="shared" si="300"/>
        <v>0</v>
      </c>
      <c r="AZ162" s="2">
        <f t="shared" si="301"/>
        <v>0</v>
      </c>
      <c r="BA162" s="2">
        <f t="shared" si="302"/>
        <v>0</v>
      </c>
    </row>
    <row r="163" spans="1:53" x14ac:dyDescent="0.25">
      <c r="A163" s="2" t="str">
        <f t="shared" si="257"/>
        <v>Bali Hai Golf Club</v>
      </c>
      <c r="B163" s="2">
        <v>7</v>
      </c>
      <c r="C163" s="2">
        <f t="shared" si="258"/>
        <v>517</v>
      </c>
      <c r="D163" s="2">
        <f t="shared" si="258"/>
        <v>5</v>
      </c>
      <c r="E163" s="2">
        <f t="shared" si="258"/>
        <v>5</v>
      </c>
      <c r="F163" s="2">
        <f t="shared" si="258"/>
        <v>0</v>
      </c>
      <c r="G163" s="2">
        <f t="shared" si="258"/>
        <v>0</v>
      </c>
      <c r="H163" s="2">
        <f t="shared" si="258"/>
        <v>0</v>
      </c>
      <c r="I163" s="2">
        <f t="shared" si="258"/>
        <v>0</v>
      </c>
      <c r="J163" s="2">
        <f t="shared" si="259"/>
        <v>0</v>
      </c>
      <c r="K163" s="2">
        <f t="shared" si="260"/>
        <v>0</v>
      </c>
      <c r="L163" s="2">
        <f t="shared" si="261"/>
        <v>0</v>
      </c>
      <c r="M163" s="2">
        <f t="shared" si="262"/>
        <v>0</v>
      </c>
      <c r="N163" s="2">
        <f t="shared" si="263"/>
        <v>0</v>
      </c>
      <c r="O163" s="2">
        <f t="shared" si="264"/>
        <v>0</v>
      </c>
      <c r="P163" s="2">
        <f t="shared" si="265"/>
        <v>0</v>
      </c>
      <c r="Q163" s="2">
        <f t="shared" si="266"/>
        <v>0</v>
      </c>
      <c r="R163" s="2">
        <f t="shared" si="267"/>
        <v>1</v>
      </c>
      <c r="S163" s="2">
        <f t="shared" si="268"/>
        <v>1</v>
      </c>
      <c r="T163" s="2">
        <f t="shared" si="269"/>
        <v>0</v>
      </c>
      <c r="U163" s="2">
        <f t="shared" si="270"/>
        <v>0</v>
      </c>
      <c r="V163" s="2">
        <f t="shared" si="271"/>
        <v>0</v>
      </c>
      <c r="W163" s="2">
        <f t="shared" si="272"/>
        <v>0</v>
      </c>
      <c r="X163" s="2">
        <f t="shared" si="273"/>
        <v>0</v>
      </c>
      <c r="Y163" s="2">
        <f t="shared" si="274"/>
        <v>0</v>
      </c>
      <c r="Z163" s="2">
        <f t="shared" si="275"/>
        <v>0</v>
      </c>
      <c r="AA163" s="2">
        <f t="shared" si="276"/>
        <v>0</v>
      </c>
      <c r="AB163" s="2">
        <f t="shared" si="277"/>
        <v>1</v>
      </c>
      <c r="AC163" s="2">
        <f t="shared" si="278"/>
        <v>1</v>
      </c>
      <c r="AD163" s="2">
        <f t="shared" si="279"/>
        <v>0</v>
      </c>
      <c r="AE163" s="2">
        <f t="shared" si="280"/>
        <v>0</v>
      </c>
      <c r="AF163" s="2">
        <f t="shared" si="281"/>
        <v>0</v>
      </c>
      <c r="AG163" s="2">
        <f t="shared" si="282"/>
        <v>0</v>
      </c>
      <c r="AH163" s="2">
        <f t="shared" si="283"/>
        <v>0</v>
      </c>
      <c r="AI163" s="2">
        <f t="shared" si="284"/>
        <v>0</v>
      </c>
      <c r="AJ163" s="2">
        <f t="shared" si="285"/>
        <v>0</v>
      </c>
      <c r="AK163" s="2">
        <f t="shared" si="286"/>
        <v>0</v>
      </c>
      <c r="AL163" s="2">
        <f t="shared" si="287"/>
        <v>1</v>
      </c>
      <c r="AM163" s="2">
        <f t="shared" si="288"/>
        <v>1</v>
      </c>
      <c r="AN163" s="2">
        <f t="shared" si="289"/>
        <v>0</v>
      </c>
      <c r="AO163" s="2">
        <f t="shared" si="290"/>
        <v>0</v>
      </c>
      <c r="AP163" s="2">
        <f t="shared" si="291"/>
        <v>0</v>
      </c>
      <c r="AQ163" s="2">
        <f t="shared" si="292"/>
        <v>0</v>
      </c>
      <c r="AR163" s="2">
        <f t="shared" si="293"/>
        <v>0</v>
      </c>
      <c r="AS163" s="2">
        <f t="shared" si="294"/>
        <v>0</v>
      </c>
      <c r="AT163" s="2">
        <f t="shared" si="295"/>
        <v>0</v>
      </c>
      <c r="AU163" s="2">
        <f t="shared" si="296"/>
        <v>1</v>
      </c>
      <c r="AV163" s="2">
        <f t="shared" si="297"/>
        <v>517</v>
      </c>
      <c r="AW163" s="2">
        <f t="shared" si="298"/>
        <v>5</v>
      </c>
      <c r="AX163" s="2">
        <f t="shared" si="299"/>
        <v>0</v>
      </c>
      <c r="AY163" s="2">
        <f t="shared" si="300"/>
        <v>0</v>
      </c>
      <c r="AZ163" s="2">
        <f t="shared" si="301"/>
        <v>0</v>
      </c>
      <c r="BA163" s="2">
        <f t="shared" si="302"/>
        <v>0</v>
      </c>
    </row>
    <row r="164" spans="1:53" x14ac:dyDescent="0.25">
      <c r="A164" s="2" t="str">
        <f t="shared" si="257"/>
        <v>Bali Hai Golf Club</v>
      </c>
      <c r="B164" s="2">
        <v>8</v>
      </c>
      <c r="C164" s="2">
        <f t="shared" si="258"/>
        <v>450</v>
      </c>
      <c r="D164" s="2">
        <f t="shared" si="258"/>
        <v>4</v>
      </c>
      <c r="E164" s="2">
        <f t="shared" si="258"/>
        <v>1</v>
      </c>
      <c r="F164" s="2">
        <f t="shared" si="258"/>
        <v>0</v>
      </c>
      <c r="G164" s="2">
        <f t="shared" si="258"/>
        <v>0</v>
      </c>
      <c r="H164" s="2">
        <f t="shared" si="258"/>
        <v>0</v>
      </c>
      <c r="I164" s="2">
        <f t="shared" si="258"/>
        <v>0</v>
      </c>
      <c r="J164" s="2">
        <f t="shared" si="259"/>
        <v>0</v>
      </c>
      <c r="K164" s="2">
        <f t="shared" si="260"/>
        <v>0</v>
      </c>
      <c r="L164" s="2">
        <f t="shared" si="261"/>
        <v>0</v>
      </c>
      <c r="M164" s="2">
        <f t="shared" si="262"/>
        <v>0</v>
      </c>
      <c r="N164" s="2">
        <f t="shared" si="263"/>
        <v>0</v>
      </c>
      <c r="O164" s="2">
        <f t="shared" si="264"/>
        <v>0</v>
      </c>
      <c r="P164" s="2">
        <f t="shared" si="265"/>
        <v>0</v>
      </c>
      <c r="Q164" s="2">
        <f t="shared" si="266"/>
        <v>0</v>
      </c>
      <c r="R164" s="2">
        <f t="shared" si="267"/>
        <v>1</v>
      </c>
      <c r="S164" s="2">
        <f t="shared" si="268"/>
        <v>1</v>
      </c>
      <c r="T164" s="2">
        <f t="shared" si="269"/>
        <v>0</v>
      </c>
      <c r="U164" s="2">
        <f t="shared" si="270"/>
        <v>0</v>
      </c>
      <c r="V164" s="2">
        <f t="shared" si="271"/>
        <v>0</v>
      </c>
      <c r="W164" s="2">
        <f t="shared" si="272"/>
        <v>0</v>
      </c>
      <c r="X164" s="2">
        <f t="shared" si="273"/>
        <v>0</v>
      </c>
      <c r="Y164" s="2">
        <f t="shared" si="274"/>
        <v>0</v>
      </c>
      <c r="Z164" s="2">
        <f t="shared" si="275"/>
        <v>0</v>
      </c>
      <c r="AA164" s="2">
        <f t="shared" si="276"/>
        <v>0</v>
      </c>
      <c r="AB164" s="2">
        <f t="shared" si="277"/>
        <v>1</v>
      </c>
      <c r="AC164" s="2">
        <f t="shared" si="278"/>
        <v>1</v>
      </c>
      <c r="AD164" s="2">
        <f t="shared" si="279"/>
        <v>0</v>
      </c>
      <c r="AE164" s="2">
        <f t="shared" si="280"/>
        <v>0</v>
      </c>
      <c r="AF164" s="2">
        <f t="shared" si="281"/>
        <v>0</v>
      </c>
      <c r="AG164" s="2">
        <f t="shared" si="282"/>
        <v>0</v>
      </c>
      <c r="AH164" s="2">
        <f t="shared" si="283"/>
        <v>0</v>
      </c>
      <c r="AI164" s="2">
        <f t="shared" si="284"/>
        <v>0</v>
      </c>
      <c r="AJ164" s="2">
        <f t="shared" si="285"/>
        <v>0</v>
      </c>
      <c r="AK164" s="2">
        <f t="shared" si="286"/>
        <v>1</v>
      </c>
      <c r="AL164" s="2">
        <f t="shared" si="287"/>
        <v>1</v>
      </c>
      <c r="AM164" s="2">
        <f t="shared" si="288"/>
        <v>2</v>
      </c>
      <c r="AN164" s="2">
        <f t="shared" si="289"/>
        <v>1</v>
      </c>
      <c r="AO164" s="2">
        <f t="shared" si="290"/>
        <v>450</v>
      </c>
      <c r="AP164" s="2">
        <f t="shared" si="291"/>
        <v>4</v>
      </c>
      <c r="AQ164" s="2">
        <f t="shared" si="292"/>
        <v>0</v>
      </c>
      <c r="AR164" s="2">
        <f t="shared" si="293"/>
        <v>0</v>
      </c>
      <c r="AS164" s="2">
        <f t="shared" si="294"/>
        <v>0</v>
      </c>
      <c r="AT164" s="2">
        <f t="shared" si="295"/>
        <v>0</v>
      </c>
      <c r="AU164" s="2">
        <f t="shared" si="296"/>
        <v>0</v>
      </c>
      <c r="AV164" s="2">
        <f t="shared" si="297"/>
        <v>0</v>
      </c>
      <c r="AW164" s="2">
        <f t="shared" si="298"/>
        <v>0</v>
      </c>
      <c r="AX164" s="2">
        <f t="shared" si="299"/>
        <v>0</v>
      </c>
      <c r="AY164" s="2">
        <f t="shared" si="300"/>
        <v>0</v>
      </c>
      <c r="AZ164" s="2">
        <f t="shared" si="301"/>
        <v>0</v>
      </c>
      <c r="BA164" s="2">
        <f t="shared" si="302"/>
        <v>0</v>
      </c>
    </row>
    <row r="165" spans="1:53" x14ac:dyDescent="0.25">
      <c r="A165" s="2" t="str">
        <f t="shared" si="257"/>
        <v>Bali Hai Golf Club</v>
      </c>
      <c r="B165" s="2">
        <v>9</v>
      </c>
      <c r="C165" s="2">
        <f t="shared" si="258"/>
        <v>140</v>
      </c>
      <c r="D165" s="2">
        <f t="shared" si="258"/>
        <v>3</v>
      </c>
      <c r="E165" s="2">
        <f t="shared" si="258"/>
        <v>9</v>
      </c>
      <c r="F165" s="2">
        <f t="shared" si="258"/>
        <v>0</v>
      </c>
      <c r="G165" s="2">
        <f t="shared" si="258"/>
        <v>0</v>
      </c>
      <c r="H165" s="2">
        <f t="shared" si="258"/>
        <v>0</v>
      </c>
      <c r="I165" s="2">
        <f t="shared" si="258"/>
        <v>0</v>
      </c>
      <c r="J165" s="2">
        <f t="shared" si="259"/>
        <v>1</v>
      </c>
      <c r="K165" s="2">
        <f t="shared" si="260"/>
        <v>140</v>
      </c>
      <c r="L165" s="2">
        <f t="shared" si="261"/>
        <v>3</v>
      </c>
      <c r="M165" s="2">
        <f t="shared" si="262"/>
        <v>0</v>
      </c>
      <c r="N165" s="2">
        <f t="shared" si="263"/>
        <v>0</v>
      </c>
      <c r="O165" s="2">
        <f t="shared" si="264"/>
        <v>0</v>
      </c>
      <c r="P165" s="2">
        <f t="shared" si="265"/>
        <v>0</v>
      </c>
      <c r="Q165" s="2">
        <f t="shared" si="266"/>
        <v>1</v>
      </c>
      <c r="R165" s="2">
        <f t="shared" si="267"/>
        <v>0</v>
      </c>
      <c r="S165" s="2">
        <f t="shared" si="268"/>
        <v>1</v>
      </c>
      <c r="T165" s="2">
        <f t="shared" si="269"/>
        <v>0</v>
      </c>
      <c r="U165" s="2">
        <f t="shared" si="270"/>
        <v>0</v>
      </c>
      <c r="V165" s="2">
        <f t="shared" si="271"/>
        <v>0</v>
      </c>
      <c r="W165" s="2">
        <f t="shared" si="272"/>
        <v>0</v>
      </c>
      <c r="X165" s="2">
        <f t="shared" si="273"/>
        <v>0</v>
      </c>
      <c r="Y165" s="2">
        <f t="shared" si="274"/>
        <v>0</v>
      </c>
      <c r="Z165" s="2">
        <f t="shared" si="275"/>
        <v>0</v>
      </c>
      <c r="AA165" s="2">
        <f t="shared" si="276"/>
        <v>1</v>
      </c>
      <c r="AB165" s="2">
        <f t="shared" si="277"/>
        <v>0</v>
      </c>
      <c r="AC165" s="2">
        <f t="shared" si="278"/>
        <v>1</v>
      </c>
      <c r="AD165" s="2">
        <f t="shared" si="279"/>
        <v>0</v>
      </c>
      <c r="AE165" s="2">
        <f t="shared" si="280"/>
        <v>0</v>
      </c>
      <c r="AF165" s="2">
        <f t="shared" si="281"/>
        <v>0</v>
      </c>
      <c r="AG165" s="2">
        <f t="shared" si="282"/>
        <v>0</v>
      </c>
      <c r="AH165" s="2">
        <f t="shared" si="283"/>
        <v>0</v>
      </c>
      <c r="AI165" s="2">
        <f t="shared" si="284"/>
        <v>0</v>
      </c>
      <c r="AJ165" s="2">
        <f t="shared" si="285"/>
        <v>0</v>
      </c>
      <c r="AK165" s="2">
        <f t="shared" si="286"/>
        <v>1</v>
      </c>
      <c r="AL165" s="2">
        <f t="shared" si="287"/>
        <v>0</v>
      </c>
      <c r="AM165" s="2">
        <f t="shared" si="288"/>
        <v>1</v>
      </c>
      <c r="AN165" s="2">
        <f t="shared" si="289"/>
        <v>0</v>
      </c>
      <c r="AO165" s="2">
        <f t="shared" si="290"/>
        <v>0</v>
      </c>
      <c r="AP165" s="2">
        <f t="shared" si="291"/>
        <v>0</v>
      </c>
      <c r="AQ165" s="2">
        <f t="shared" si="292"/>
        <v>0</v>
      </c>
      <c r="AR165" s="2">
        <f t="shared" si="293"/>
        <v>0</v>
      </c>
      <c r="AS165" s="2">
        <f t="shared" si="294"/>
        <v>0</v>
      </c>
      <c r="AT165" s="2">
        <f t="shared" si="295"/>
        <v>0</v>
      </c>
      <c r="AU165" s="2">
        <f t="shared" si="296"/>
        <v>0</v>
      </c>
      <c r="AV165" s="2">
        <f t="shared" si="297"/>
        <v>0</v>
      </c>
      <c r="AW165" s="2">
        <f t="shared" si="298"/>
        <v>0</v>
      </c>
      <c r="AX165" s="2">
        <f t="shared" si="299"/>
        <v>0</v>
      </c>
      <c r="AY165" s="2">
        <f t="shared" si="300"/>
        <v>0</v>
      </c>
      <c r="AZ165" s="2">
        <f t="shared" si="301"/>
        <v>0</v>
      </c>
      <c r="BA165" s="2">
        <f t="shared" si="302"/>
        <v>0</v>
      </c>
    </row>
    <row r="166" spans="1:53" x14ac:dyDescent="0.25">
      <c r="A166" s="2" t="str">
        <f t="shared" si="257"/>
        <v>Bali Hai Golf Club</v>
      </c>
      <c r="B166" s="2">
        <v>10</v>
      </c>
      <c r="C166" s="2">
        <f t="shared" si="258"/>
        <v>472</v>
      </c>
      <c r="D166" s="2">
        <f t="shared" si="258"/>
        <v>5</v>
      </c>
      <c r="E166" s="2">
        <f t="shared" si="258"/>
        <v>14</v>
      </c>
      <c r="F166" s="2">
        <f t="shared" si="258"/>
        <v>0</v>
      </c>
      <c r="G166" s="2">
        <f t="shared" si="258"/>
        <v>0</v>
      </c>
      <c r="H166" s="2">
        <f t="shared" si="258"/>
        <v>0</v>
      </c>
      <c r="I166" s="2">
        <f t="shared" si="258"/>
        <v>0</v>
      </c>
      <c r="J166" s="2">
        <f t="shared" si="259"/>
        <v>0</v>
      </c>
      <c r="K166" s="2">
        <f t="shared" si="260"/>
        <v>0</v>
      </c>
      <c r="L166" s="2">
        <f t="shared" si="261"/>
        <v>0</v>
      </c>
      <c r="M166" s="2">
        <f t="shared" si="262"/>
        <v>0</v>
      </c>
      <c r="N166" s="2">
        <f t="shared" si="263"/>
        <v>0</v>
      </c>
      <c r="O166" s="2">
        <f t="shared" si="264"/>
        <v>0</v>
      </c>
      <c r="P166" s="2">
        <f t="shared" si="265"/>
        <v>0</v>
      </c>
      <c r="Q166" s="2">
        <f t="shared" si="266"/>
        <v>0</v>
      </c>
      <c r="R166" s="2">
        <f t="shared" si="267"/>
        <v>1</v>
      </c>
      <c r="S166" s="2">
        <f t="shared" si="268"/>
        <v>1</v>
      </c>
      <c r="T166" s="2">
        <f t="shared" si="269"/>
        <v>0</v>
      </c>
      <c r="U166" s="2">
        <f t="shared" si="270"/>
        <v>0</v>
      </c>
      <c r="V166" s="2">
        <f t="shared" si="271"/>
        <v>0</v>
      </c>
      <c r="W166" s="2">
        <f t="shared" si="272"/>
        <v>0</v>
      </c>
      <c r="X166" s="2">
        <f t="shared" si="273"/>
        <v>0</v>
      </c>
      <c r="Y166" s="2">
        <f t="shared" si="274"/>
        <v>0</v>
      </c>
      <c r="Z166" s="2">
        <f t="shared" si="275"/>
        <v>0</v>
      </c>
      <c r="AA166" s="2">
        <f t="shared" si="276"/>
        <v>0</v>
      </c>
      <c r="AB166" s="2">
        <f t="shared" si="277"/>
        <v>1</v>
      </c>
      <c r="AC166" s="2">
        <f t="shared" si="278"/>
        <v>1</v>
      </c>
      <c r="AD166" s="2">
        <f t="shared" si="279"/>
        <v>0</v>
      </c>
      <c r="AE166" s="2">
        <f t="shared" si="280"/>
        <v>0</v>
      </c>
      <c r="AF166" s="2">
        <f t="shared" si="281"/>
        <v>0</v>
      </c>
      <c r="AG166" s="2">
        <f t="shared" si="282"/>
        <v>0</v>
      </c>
      <c r="AH166" s="2">
        <f t="shared" si="283"/>
        <v>0</v>
      </c>
      <c r="AI166" s="2">
        <f t="shared" si="284"/>
        <v>0</v>
      </c>
      <c r="AJ166" s="2">
        <f t="shared" si="285"/>
        <v>0</v>
      </c>
      <c r="AK166" s="2">
        <f t="shared" si="286"/>
        <v>1</v>
      </c>
      <c r="AL166" s="2">
        <f t="shared" si="287"/>
        <v>1</v>
      </c>
      <c r="AM166" s="2">
        <f t="shared" si="288"/>
        <v>2</v>
      </c>
      <c r="AN166" s="2">
        <f t="shared" si="289"/>
        <v>1</v>
      </c>
      <c r="AO166" s="2">
        <f t="shared" si="290"/>
        <v>472</v>
      </c>
      <c r="AP166" s="2">
        <f t="shared" si="291"/>
        <v>5</v>
      </c>
      <c r="AQ166" s="2">
        <f t="shared" si="292"/>
        <v>0</v>
      </c>
      <c r="AR166" s="2">
        <f t="shared" si="293"/>
        <v>0</v>
      </c>
      <c r="AS166" s="2">
        <f t="shared" si="294"/>
        <v>0</v>
      </c>
      <c r="AT166" s="2">
        <f t="shared" si="295"/>
        <v>0</v>
      </c>
      <c r="AU166" s="2">
        <f t="shared" si="296"/>
        <v>0</v>
      </c>
      <c r="AV166" s="2">
        <f t="shared" si="297"/>
        <v>0</v>
      </c>
      <c r="AW166" s="2">
        <f t="shared" si="298"/>
        <v>0</v>
      </c>
      <c r="AX166" s="2">
        <f t="shared" si="299"/>
        <v>0</v>
      </c>
      <c r="AY166" s="2">
        <f t="shared" si="300"/>
        <v>0</v>
      </c>
      <c r="AZ166" s="2">
        <f t="shared" si="301"/>
        <v>0</v>
      </c>
      <c r="BA166" s="2">
        <f t="shared" si="302"/>
        <v>0</v>
      </c>
    </row>
    <row r="167" spans="1:53" x14ac:dyDescent="0.25">
      <c r="A167" s="2" t="str">
        <f t="shared" si="257"/>
        <v>Bali Hai Golf Club</v>
      </c>
      <c r="B167" s="2">
        <v>11</v>
      </c>
      <c r="C167" s="2">
        <f t="shared" ref="C167:I176" si="303">C12</f>
        <v>138</v>
      </c>
      <c r="D167" s="2">
        <f t="shared" si="303"/>
        <v>3</v>
      </c>
      <c r="E167" s="2">
        <f t="shared" si="303"/>
        <v>18</v>
      </c>
      <c r="F167" s="2">
        <f t="shared" si="303"/>
        <v>0</v>
      </c>
      <c r="G167" s="2">
        <f t="shared" si="303"/>
        <v>0</v>
      </c>
      <c r="H167" s="2">
        <f t="shared" si="303"/>
        <v>0</v>
      </c>
      <c r="I167" s="2">
        <f t="shared" si="303"/>
        <v>0</v>
      </c>
      <c r="J167" s="2">
        <f t="shared" si="259"/>
        <v>1</v>
      </c>
      <c r="K167" s="2">
        <f t="shared" si="260"/>
        <v>138</v>
      </c>
      <c r="L167" s="2">
        <f t="shared" si="261"/>
        <v>3</v>
      </c>
      <c r="M167" s="2">
        <f t="shared" si="262"/>
        <v>0</v>
      </c>
      <c r="N167" s="2">
        <f t="shared" si="263"/>
        <v>0</v>
      </c>
      <c r="O167" s="2">
        <f t="shared" si="264"/>
        <v>0</v>
      </c>
      <c r="P167" s="2">
        <f t="shared" si="265"/>
        <v>0</v>
      </c>
      <c r="Q167" s="2">
        <f t="shared" si="266"/>
        <v>1</v>
      </c>
      <c r="R167" s="2">
        <f t="shared" si="267"/>
        <v>0</v>
      </c>
      <c r="S167" s="2">
        <f t="shared" si="268"/>
        <v>1</v>
      </c>
      <c r="T167" s="2">
        <f t="shared" si="269"/>
        <v>0</v>
      </c>
      <c r="U167" s="2">
        <f t="shared" si="270"/>
        <v>0</v>
      </c>
      <c r="V167" s="2">
        <f t="shared" si="271"/>
        <v>0</v>
      </c>
      <c r="W167" s="2">
        <f t="shared" si="272"/>
        <v>0</v>
      </c>
      <c r="X167" s="2">
        <f t="shared" si="273"/>
        <v>0</v>
      </c>
      <c r="Y167" s="2">
        <f t="shared" si="274"/>
        <v>0</v>
      </c>
      <c r="Z167" s="2">
        <f t="shared" si="275"/>
        <v>0</v>
      </c>
      <c r="AA167" s="2">
        <f t="shared" si="276"/>
        <v>1</v>
      </c>
      <c r="AB167" s="2">
        <f t="shared" si="277"/>
        <v>0</v>
      </c>
      <c r="AC167" s="2">
        <f t="shared" si="278"/>
        <v>1</v>
      </c>
      <c r="AD167" s="2">
        <f t="shared" si="279"/>
        <v>0</v>
      </c>
      <c r="AE167" s="2">
        <f t="shared" si="280"/>
        <v>0</v>
      </c>
      <c r="AF167" s="2">
        <f t="shared" si="281"/>
        <v>0</v>
      </c>
      <c r="AG167" s="2">
        <f t="shared" si="282"/>
        <v>0</v>
      </c>
      <c r="AH167" s="2">
        <f t="shared" si="283"/>
        <v>0</v>
      </c>
      <c r="AI167" s="2">
        <f t="shared" si="284"/>
        <v>0</v>
      </c>
      <c r="AJ167" s="2">
        <f t="shared" si="285"/>
        <v>0</v>
      </c>
      <c r="AK167" s="2">
        <f t="shared" si="286"/>
        <v>1</v>
      </c>
      <c r="AL167" s="2">
        <f t="shared" si="287"/>
        <v>0</v>
      </c>
      <c r="AM167" s="2">
        <f t="shared" si="288"/>
        <v>1</v>
      </c>
      <c r="AN167" s="2">
        <f t="shared" si="289"/>
        <v>0</v>
      </c>
      <c r="AO167" s="2">
        <f t="shared" si="290"/>
        <v>0</v>
      </c>
      <c r="AP167" s="2">
        <f t="shared" si="291"/>
        <v>0</v>
      </c>
      <c r="AQ167" s="2">
        <f t="shared" si="292"/>
        <v>0</v>
      </c>
      <c r="AR167" s="2">
        <f t="shared" si="293"/>
        <v>0</v>
      </c>
      <c r="AS167" s="2">
        <f t="shared" si="294"/>
        <v>0</v>
      </c>
      <c r="AT167" s="2">
        <f t="shared" si="295"/>
        <v>0</v>
      </c>
      <c r="AU167" s="2">
        <f t="shared" si="296"/>
        <v>0</v>
      </c>
      <c r="AV167" s="2">
        <f t="shared" si="297"/>
        <v>0</v>
      </c>
      <c r="AW167" s="2">
        <f t="shared" si="298"/>
        <v>0</v>
      </c>
      <c r="AX167" s="2">
        <f t="shared" si="299"/>
        <v>0</v>
      </c>
      <c r="AY167" s="2">
        <f t="shared" si="300"/>
        <v>0</v>
      </c>
      <c r="AZ167" s="2">
        <f t="shared" si="301"/>
        <v>0</v>
      </c>
      <c r="BA167" s="2">
        <f t="shared" si="302"/>
        <v>0</v>
      </c>
    </row>
    <row r="168" spans="1:53" x14ac:dyDescent="0.25">
      <c r="A168" s="2" t="str">
        <f t="shared" si="257"/>
        <v>Bali Hai Golf Club</v>
      </c>
      <c r="B168" s="2">
        <v>12</v>
      </c>
      <c r="C168" s="2">
        <f t="shared" si="303"/>
        <v>407</v>
      </c>
      <c r="D168" s="2">
        <f t="shared" si="303"/>
        <v>4</v>
      </c>
      <c r="E168" s="2">
        <f t="shared" si="303"/>
        <v>10</v>
      </c>
      <c r="F168" s="2">
        <f t="shared" si="303"/>
        <v>0</v>
      </c>
      <c r="G168" s="2">
        <f t="shared" si="303"/>
        <v>0</v>
      </c>
      <c r="H168" s="2">
        <f t="shared" si="303"/>
        <v>0</v>
      </c>
      <c r="I168" s="2">
        <f t="shared" si="303"/>
        <v>0</v>
      </c>
      <c r="J168" s="2">
        <f t="shared" si="259"/>
        <v>0</v>
      </c>
      <c r="K168" s="2">
        <f t="shared" si="260"/>
        <v>0</v>
      </c>
      <c r="L168" s="2">
        <f t="shared" si="261"/>
        <v>0</v>
      </c>
      <c r="M168" s="2">
        <f t="shared" si="262"/>
        <v>0</v>
      </c>
      <c r="N168" s="2">
        <f t="shared" si="263"/>
        <v>0</v>
      </c>
      <c r="O168" s="2">
        <f t="shared" si="264"/>
        <v>0</v>
      </c>
      <c r="P168" s="2">
        <f t="shared" si="265"/>
        <v>0</v>
      </c>
      <c r="Q168" s="2">
        <f t="shared" si="266"/>
        <v>0</v>
      </c>
      <c r="R168" s="2">
        <f t="shared" si="267"/>
        <v>1</v>
      </c>
      <c r="S168" s="2">
        <f t="shared" si="268"/>
        <v>1</v>
      </c>
      <c r="T168" s="2">
        <f t="shared" si="269"/>
        <v>0</v>
      </c>
      <c r="U168" s="2">
        <f t="shared" si="270"/>
        <v>0</v>
      </c>
      <c r="V168" s="2">
        <f t="shared" si="271"/>
        <v>0</v>
      </c>
      <c r="W168" s="2">
        <f t="shared" si="272"/>
        <v>0</v>
      </c>
      <c r="X168" s="2">
        <f t="shared" si="273"/>
        <v>0</v>
      </c>
      <c r="Y168" s="2">
        <f t="shared" si="274"/>
        <v>0</v>
      </c>
      <c r="Z168" s="2">
        <f t="shared" si="275"/>
        <v>0</v>
      </c>
      <c r="AA168" s="2">
        <f t="shared" si="276"/>
        <v>0</v>
      </c>
      <c r="AB168" s="2">
        <f t="shared" si="277"/>
        <v>1</v>
      </c>
      <c r="AC168" s="2">
        <f t="shared" si="278"/>
        <v>1</v>
      </c>
      <c r="AD168" s="2">
        <f t="shared" si="279"/>
        <v>0</v>
      </c>
      <c r="AE168" s="2">
        <f t="shared" si="280"/>
        <v>0</v>
      </c>
      <c r="AF168" s="2">
        <f t="shared" si="281"/>
        <v>0</v>
      </c>
      <c r="AG168" s="2">
        <f t="shared" si="282"/>
        <v>0</v>
      </c>
      <c r="AH168" s="2">
        <f t="shared" si="283"/>
        <v>0</v>
      </c>
      <c r="AI168" s="2">
        <f t="shared" si="284"/>
        <v>0</v>
      </c>
      <c r="AJ168" s="2">
        <f t="shared" si="285"/>
        <v>0</v>
      </c>
      <c r="AK168" s="2">
        <f t="shared" si="286"/>
        <v>1</v>
      </c>
      <c r="AL168" s="2">
        <f t="shared" si="287"/>
        <v>1</v>
      </c>
      <c r="AM168" s="2">
        <f t="shared" si="288"/>
        <v>2</v>
      </c>
      <c r="AN168" s="2">
        <f t="shared" si="289"/>
        <v>1</v>
      </c>
      <c r="AO168" s="2">
        <f t="shared" si="290"/>
        <v>407</v>
      </c>
      <c r="AP168" s="2">
        <f t="shared" si="291"/>
        <v>4</v>
      </c>
      <c r="AQ168" s="2">
        <f t="shared" si="292"/>
        <v>0</v>
      </c>
      <c r="AR168" s="2">
        <f t="shared" si="293"/>
        <v>0</v>
      </c>
      <c r="AS168" s="2">
        <f t="shared" si="294"/>
        <v>0</v>
      </c>
      <c r="AT168" s="2">
        <f t="shared" si="295"/>
        <v>0</v>
      </c>
      <c r="AU168" s="2">
        <f t="shared" si="296"/>
        <v>0</v>
      </c>
      <c r="AV168" s="2">
        <f t="shared" si="297"/>
        <v>0</v>
      </c>
      <c r="AW168" s="2">
        <f t="shared" si="298"/>
        <v>0</v>
      </c>
      <c r="AX168" s="2">
        <f t="shared" si="299"/>
        <v>0</v>
      </c>
      <c r="AY168" s="2">
        <f t="shared" si="300"/>
        <v>0</v>
      </c>
      <c r="AZ168" s="2">
        <f t="shared" si="301"/>
        <v>0</v>
      </c>
      <c r="BA168" s="2">
        <f t="shared" si="302"/>
        <v>0</v>
      </c>
    </row>
    <row r="169" spans="1:53" x14ac:dyDescent="0.25">
      <c r="A169" s="2" t="str">
        <f t="shared" si="257"/>
        <v>Bali Hai Golf Club</v>
      </c>
      <c r="B169" s="2">
        <v>13</v>
      </c>
      <c r="C169" s="2">
        <f t="shared" si="303"/>
        <v>426</v>
      </c>
      <c r="D169" s="2">
        <f t="shared" si="303"/>
        <v>4</v>
      </c>
      <c r="E169" s="2">
        <f t="shared" si="303"/>
        <v>4</v>
      </c>
      <c r="F169" s="2">
        <f t="shared" si="303"/>
        <v>0</v>
      </c>
      <c r="G169" s="2">
        <f t="shared" si="303"/>
        <v>0</v>
      </c>
      <c r="H169" s="2">
        <f t="shared" si="303"/>
        <v>0</v>
      </c>
      <c r="I169" s="2">
        <f t="shared" si="303"/>
        <v>0</v>
      </c>
      <c r="J169" s="2">
        <f t="shared" si="259"/>
        <v>0</v>
      </c>
      <c r="K169" s="2">
        <f t="shared" si="260"/>
        <v>0</v>
      </c>
      <c r="L169" s="2">
        <f t="shared" si="261"/>
        <v>0</v>
      </c>
      <c r="M169" s="2">
        <f t="shared" si="262"/>
        <v>0</v>
      </c>
      <c r="N169" s="2">
        <f t="shared" si="263"/>
        <v>0</v>
      </c>
      <c r="O169" s="2">
        <f t="shared" si="264"/>
        <v>0</v>
      </c>
      <c r="P169" s="2">
        <f t="shared" si="265"/>
        <v>0</v>
      </c>
      <c r="Q169" s="2">
        <f t="shared" si="266"/>
        <v>0</v>
      </c>
      <c r="R169" s="2">
        <f t="shared" si="267"/>
        <v>1</v>
      </c>
      <c r="S169" s="2">
        <f t="shared" si="268"/>
        <v>1</v>
      </c>
      <c r="T169" s="2">
        <f t="shared" si="269"/>
        <v>0</v>
      </c>
      <c r="U169" s="2">
        <f t="shared" si="270"/>
        <v>0</v>
      </c>
      <c r="V169" s="2">
        <f t="shared" si="271"/>
        <v>0</v>
      </c>
      <c r="W169" s="2">
        <f t="shared" si="272"/>
        <v>0</v>
      </c>
      <c r="X169" s="2">
        <f t="shared" si="273"/>
        <v>0</v>
      </c>
      <c r="Y169" s="2">
        <f t="shared" si="274"/>
        <v>0</v>
      </c>
      <c r="Z169" s="2">
        <f t="shared" si="275"/>
        <v>0</v>
      </c>
      <c r="AA169" s="2">
        <f t="shared" si="276"/>
        <v>0</v>
      </c>
      <c r="AB169" s="2">
        <f t="shared" si="277"/>
        <v>1</v>
      </c>
      <c r="AC169" s="2">
        <f t="shared" si="278"/>
        <v>1</v>
      </c>
      <c r="AD169" s="2">
        <f t="shared" si="279"/>
        <v>0</v>
      </c>
      <c r="AE169" s="2">
        <f t="shared" si="280"/>
        <v>0</v>
      </c>
      <c r="AF169" s="2">
        <f t="shared" si="281"/>
        <v>0</v>
      </c>
      <c r="AG169" s="2">
        <f t="shared" si="282"/>
        <v>0</v>
      </c>
      <c r="AH169" s="2">
        <f t="shared" si="283"/>
        <v>0</v>
      </c>
      <c r="AI169" s="2">
        <f t="shared" si="284"/>
        <v>0</v>
      </c>
      <c r="AJ169" s="2">
        <f t="shared" si="285"/>
        <v>0</v>
      </c>
      <c r="AK169" s="2">
        <f t="shared" si="286"/>
        <v>1</v>
      </c>
      <c r="AL169" s="2">
        <f t="shared" si="287"/>
        <v>1</v>
      </c>
      <c r="AM169" s="2">
        <f t="shared" si="288"/>
        <v>2</v>
      </c>
      <c r="AN169" s="2">
        <f t="shared" si="289"/>
        <v>1</v>
      </c>
      <c r="AO169" s="2">
        <f t="shared" si="290"/>
        <v>426</v>
      </c>
      <c r="AP169" s="2">
        <f t="shared" si="291"/>
        <v>4</v>
      </c>
      <c r="AQ169" s="2">
        <f t="shared" si="292"/>
        <v>0</v>
      </c>
      <c r="AR169" s="2">
        <f t="shared" si="293"/>
        <v>0</v>
      </c>
      <c r="AS169" s="2">
        <f t="shared" si="294"/>
        <v>0</v>
      </c>
      <c r="AT169" s="2">
        <f t="shared" si="295"/>
        <v>0</v>
      </c>
      <c r="AU169" s="2">
        <f t="shared" si="296"/>
        <v>0</v>
      </c>
      <c r="AV169" s="2">
        <f t="shared" si="297"/>
        <v>0</v>
      </c>
      <c r="AW169" s="2">
        <f t="shared" si="298"/>
        <v>0</v>
      </c>
      <c r="AX169" s="2">
        <f t="shared" si="299"/>
        <v>0</v>
      </c>
      <c r="AY169" s="2">
        <f t="shared" si="300"/>
        <v>0</v>
      </c>
      <c r="AZ169" s="2">
        <f t="shared" si="301"/>
        <v>0</v>
      </c>
      <c r="BA169" s="2">
        <f t="shared" si="302"/>
        <v>0</v>
      </c>
    </row>
    <row r="170" spans="1:53" x14ac:dyDescent="0.25">
      <c r="A170" s="2" t="str">
        <f t="shared" si="257"/>
        <v>Bali Hai Golf Club</v>
      </c>
      <c r="B170" s="2">
        <v>14</v>
      </c>
      <c r="C170" s="2">
        <f t="shared" si="303"/>
        <v>202</v>
      </c>
      <c r="D170" s="2">
        <f t="shared" si="303"/>
        <v>3</v>
      </c>
      <c r="E170" s="2">
        <f t="shared" si="303"/>
        <v>12</v>
      </c>
      <c r="F170" s="2">
        <f t="shared" si="303"/>
        <v>0</v>
      </c>
      <c r="G170" s="2">
        <f t="shared" si="303"/>
        <v>0</v>
      </c>
      <c r="H170" s="2">
        <f t="shared" si="303"/>
        <v>0</v>
      </c>
      <c r="I170" s="2">
        <f t="shared" si="303"/>
        <v>0</v>
      </c>
      <c r="J170" s="2">
        <f t="shared" si="259"/>
        <v>0</v>
      </c>
      <c r="K170" s="2">
        <f t="shared" si="260"/>
        <v>0</v>
      </c>
      <c r="L170" s="2">
        <f t="shared" si="261"/>
        <v>0</v>
      </c>
      <c r="M170" s="2">
        <f t="shared" si="262"/>
        <v>0</v>
      </c>
      <c r="N170" s="2">
        <f t="shared" si="263"/>
        <v>0</v>
      </c>
      <c r="O170" s="2">
        <f t="shared" si="264"/>
        <v>0</v>
      </c>
      <c r="P170" s="2">
        <f t="shared" si="265"/>
        <v>0</v>
      </c>
      <c r="Q170" s="2">
        <f t="shared" si="266"/>
        <v>1</v>
      </c>
      <c r="R170" s="2">
        <f t="shared" si="267"/>
        <v>1</v>
      </c>
      <c r="S170" s="2">
        <f t="shared" si="268"/>
        <v>2</v>
      </c>
      <c r="T170" s="2">
        <f t="shared" si="269"/>
        <v>1</v>
      </c>
      <c r="U170" s="2">
        <f t="shared" si="270"/>
        <v>202</v>
      </c>
      <c r="V170" s="2">
        <f t="shared" si="271"/>
        <v>3</v>
      </c>
      <c r="W170" s="2">
        <f t="shared" si="272"/>
        <v>0</v>
      </c>
      <c r="X170" s="2">
        <f t="shared" si="273"/>
        <v>0</v>
      </c>
      <c r="Y170" s="2">
        <f t="shared" si="274"/>
        <v>0</v>
      </c>
      <c r="Z170" s="2">
        <f t="shared" si="275"/>
        <v>0</v>
      </c>
      <c r="AA170" s="2">
        <f t="shared" si="276"/>
        <v>1</v>
      </c>
      <c r="AB170" s="2">
        <f t="shared" si="277"/>
        <v>0</v>
      </c>
      <c r="AC170" s="2">
        <f t="shared" si="278"/>
        <v>1</v>
      </c>
      <c r="AD170" s="2">
        <f t="shared" si="279"/>
        <v>0</v>
      </c>
      <c r="AE170" s="2">
        <f t="shared" si="280"/>
        <v>0</v>
      </c>
      <c r="AF170" s="2">
        <f t="shared" si="281"/>
        <v>0</v>
      </c>
      <c r="AG170" s="2">
        <f t="shared" si="282"/>
        <v>0</v>
      </c>
      <c r="AH170" s="2">
        <f t="shared" si="283"/>
        <v>0</v>
      </c>
      <c r="AI170" s="2">
        <f t="shared" si="284"/>
        <v>0</v>
      </c>
      <c r="AJ170" s="2">
        <f t="shared" si="285"/>
        <v>0</v>
      </c>
      <c r="AK170" s="2">
        <f t="shared" si="286"/>
        <v>1</v>
      </c>
      <c r="AL170" s="2">
        <f t="shared" si="287"/>
        <v>0</v>
      </c>
      <c r="AM170" s="2">
        <f t="shared" si="288"/>
        <v>1</v>
      </c>
      <c r="AN170" s="2">
        <f t="shared" si="289"/>
        <v>0</v>
      </c>
      <c r="AO170" s="2">
        <f t="shared" si="290"/>
        <v>0</v>
      </c>
      <c r="AP170" s="2">
        <f t="shared" si="291"/>
        <v>0</v>
      </c>
      <c r="AQ170" s="2">
        <f t="shared" si="292"/>
        <v>0</v>
      </c>
      <c r="AR170" s="2">
        <f t="shared" si="293"/>
        <v>0</v>
      </c>
      <c r="AS170" s="2">
        <f t="shared" si="294"/>
        <v>0</v>
      </c>
      <c r="AT170" s="2">
        <f t="shared" si="295"/>
        <v>0</v>
      </c>
      <c r="AU170" s="2">
        <f t="shared" si="296"/>
        <v>0</v>
      </c>
      <c r="AV170" s="2">
        <f t="shared" si="297"/>
        <v>0</v>
      </c>
      <c r="AW170" s="2">
        <f t="shared" si="298"/>
        <v>0</v>
      </c>
      <c r="AX170" s="2">
        <f t="shared" si="299"/>
        <v>0</v>
      </c>
      <c r="AY170" s="2">
        <f t="shared" si="300"/>
        <v>0</v>
      </c>
      <c r="AZ170" s="2">
        <f t="shared" si="301"/>
        <v>0</v>
      </c>
      <c r="BA170" s="2">
        <f t="shared" si="302"/>
        <v>0</v>
      </c>
    </row>
    <row r="171" spans="1:53" x14ac:dyDescent="0.25">
      <c r="A171" s="2" t="str">
        <f t="shared" si="257"/>
        <v>Bali Hai Golf Club</v>
      </c>
      <c r="B171" s="2">
        <v>15</v>
      </c>
      <c r="C171" s="2">
        <f t="shared" si="303"/>
        <v>498</v>
      </c>
      <c r="D171" s="2">
        <f t="shared" si="303"/>
        <v>5</v>
      </c>
      <c r="E171" s="2">
        <f t="shared" si="303"/>
        <v>8</v>
      </c>
      <c r="F171" s="2">
        <f t="shared" si="303"/>
        <v>0</v>
      </c>
      <c r="G171" s="2">
        <f t="shared" si="303"/>
        <v>0</v>
      </c>
      <c r="H171" s="2">
        <f t="shared" si="303"/>
        <v>0</v>
      </c>
      <c r="I171" s="2">
        <f t="shared" si="303"/>
        <v>0</v>
      </c>
      <c r="J171" s="2">
        <f t="shared" si="259"/>
        <v>0</v>
      </c>
      <c r="K171" s="2">
        <f t="shared" si="260"/>
        <v>0</v>
      </c>
      <c r="L171" s="2">
        <f t="shared" si="261"/>
        <v>0</v>
      </c>
      <c r="M171" s="2">
        <f t="shared" ref="M171:M234" si="304">IF($J171=1,F171,0)</f>
        <v>0</v>
      </c>
      <c r="N171" s="2">
        <f t="shared" ref="N171:N234" si="305">IF($J171=1,G171,0)</f>
        <v>0</v>
      </c>
      <c r="O171" s="2">
        <f t="shared" ref="O171:O234" si="306">IF($J171=1,H171,0)</f>
        <v>0</v>
      </c>
      <c r="P171" s="2">
        <f t="shared" ref="P171:P234" si="307">IF($J171=1,I171,0)</f>
        <v>0</v>
      </c>
      <c r="Q171" s="2">
        <f t="shared" si="266"/>
        <v>0</v>
      </c>
      <c r="R171" s="2">
        <f t="shared" si="267"/>
        <v>1</v>
      </c>
      <c r="S171" s="2">
        <f t="shared" si="268"/>
        <v>1</v>
      </c>
      <c r="T171" s="2">
        <f t="shared" si="269"/>
        <v>0</v>
      </c>
      <c r="U171" s="2">
        <f t="shared" si="270"/>
        <v>0</v>
      </c>
      <c r="V171" s="2">
        <f t="shared" si="271"/>
        <v>0</v>
      </c>
      <c r="W171" s="2">
        <f t="shared" si="272"/>
        <v>0</v>
      </c>
      <c r="X171" s="2">
        <f t="shared" si="273"/>
        <v>0</v>
      </c>
      <c r="Y171" s="2">
        <f t="shared" si="274"/>
        <v>0</v>
      </c>
      <c r="Z171" s="2">
        <f t="shared" si="275"/>
        <v>0</v>
      </c>
      <c r="AA171" s="2">
        <f t="shared" si="276"/>
        <v>0</v>
      </c>
      <c r="AB171" s="2">
        <f t="shared" si="277"/>
        <v>1</v>
      </c>
      <c r="AC171" s="2">
        <f t="shared" si="278"/>
        <v>1</v>
      </c>
      <c r="AD171" s="2">
        <f t="shared" si="279"/>
        <v>0</v>
      </c>
      <c r="AE171" s="2">
        <f t="shared" si="280"/>
        <v>0</v>
      </c>
      <c r="AF171" s="2">
        <f t="shared" si="281"/>
        <v>0</v>
      </c>
      <c r="AG171" s="2">
        <f t="shared" si="282"/>
        <v>0</v>
      </c>
      <c r="AH171" s="2">
        <f t="shared" si="283"/>
        <v>0</v>
      </c>
      <c r="AI171" s="2">
        <f t="shared" si="284"/>
        <v>0</v>
      </c>
      <c r="AJ171" s="2">
        <f t="shared" si="285"/>
        <v>0</v>
      </c>
      <c r="AK171" s="2">
        <f t="shared" si="286"/>
        <v>1</v>
      </c>
      <c r="AL171" s="2">
        <f t="shared" si="287"/>
        <v>1</v>
      </c>
      <c r="AM171" s="2">
        <f t="shared" si="288"/>
        <v>2</v>
      </c>
      <c r="AN171" s="2">
        <f t="shared" si="289"/>
        <v>1</v>
      </c>
      <c r="AO171" s="2">
        <f t="shared" si="290"/>
        <v>498</v>
      </c>
      <c r="AP171" s="2">
        <f t="shared" si="291"/>
        <v>5</v>
      </c>
      <c r="AQ171" s="2">
        <f t="shared" si="292"/>
        <v>0</v>
      </c>
      <c r="AR171" s="2">
        <f t="shared" si="293"/>
        <v>0</v>
      </c>
      <c r="AS171" s="2">
        <f t="shared" si="294"/>
        <v>0</v>
      </c>
      <c r="AT171" s="2">
        <f t="shared" si="295"/>
        <v>0</v>
      </c>
      <c r="AU171" s="2">
        <f t="shared" si="296"/>
        <v>0</v>
      </c>
      <c r="AV171" s="2">
        <f t="shared" si="297"/>
        <v>0</v>
      </c>
      <c r="AW171" s="2">
        <f t="shared" si="298"/>
        <v>0</v>
      </c>
      <c r="AX171" s="2">
        <f t="shared" si="299"/>
        <v>0</v>
      </c>
      <c r="AY171" s="2">
        <f t="shared" si="300"/>
        <v>0</v>
      </c>
      <c r="AZ171" s="2">
        <f t="shared" si="301"/>
        <v>0</v>
      </c>
      <c r="BA171" s="2">
        <f t="shared" si="302"/>
        <v>0</v>
      </c>
    </row>
    <row r="172" spans="1:53" x14ac:dyDescent="0.25">
      <c r="A172" s="2" t="str">
        <f t="shared" si="257"/>
        <v>Bali Hai Golf Club</v>
      </c>
      <c r="B172" s="2">
        <v>16</v>
      </c>
      <c r="C172" s="2">
        <f t="shared" si="303"/>
        <v>98</v>
      </c>
      <c r="D172" s="2">
        <f t="shared" si="303"/>
        <v>3</v>
      </c>
      <c r="E172" s="2">
        <f t="shared" si="303"/>
        <v>16</v>
      </c>
      <c r="F172" s="2">
        <f t="shared" si="303"/>
        <v>0</v>
      </c>
      <c r="G172" s="2">
        <f t="shared" si="303"/>
        <v>0</v>
      </c>
      <c r="H172" s="2">
        <f t="shared" si="303"/>
        <v>0</v>
      </c>
      <c r="I172" s="2">
        <f t="shared" si="303"/>
        <v>0</v>
      </c>
      <c r="J172" s="2">
        <f t="shared" si="259"/>
        <v>1</v>
      </c>
      <c r="K172" s="2">
        <f t="shared" si="260"/>
        <v>98</v>
      </c>
      <c r="L172" s="2">
        <f t="shared" si="261"/>
        <v>3</v>
      </c>
      <c r="M172" s="2">
        <f t="shared" si="304"/>
        <v>0</v>
      </c>
      <c r="N172" s="2">
        <f t="shared" si="305"/>
        <v>0</v>
      </c>
      <c r="O172" s="2">
        <f t="shared" si="306"/>
        <v>0</v>
      </c>
      <c r="P172" s="2">
        <f t="shared" si="307"/>
        <v>0</v>
      </c>
      <c r="Q172" s="2">
        <f t="shared" si="266"/>
        <v>1</v>
      </c>
      <c r="R172" s="2">
        <f t="shared" si="267"/>
        <v>0</v>
      </c>
      <c r="S172" s="2">
        <f t="shared" si="268"/>
        <v>1</v>
      </c>
      <c r="T172" s="2">
        <f t="shared" si="269"/>
        <v>0</v>
      </c>
      <c r="U172" s="2">
        <f t="shared" si="270"/>
        <v>0</v>
      </c>
      <c r="V172" s="2">
        <f t="shared" si="271"/>
        <v>0</v>
      </c>
      <c r="W172" s="2">
        <f t="shared" si="272"/>
        <v>0</v>
      </c>
      <c r="X172" s="2">
        <f t="shared" si="273"/>
        <v>0</v>
      </c>
      <c r="Y172" s="2">
        <f t="shared" si="274"/>
        <v>0</v>
      </c>
      <c r="Z172" s="2">
        <f t="shared" si="275"/>
        <v>0</v>
      </c>
      <c r="AA172" s="2">
        <f t="shared" si="276"/>
        <v>1</v>
      </c>
      <c r="AB172" s="2">
        <f t="shared" si="277"/>
        <v>0</v>
      </c>
      <c r="AC172" s="2">
        <f t="shared" si="278"/>
        <v>1</v>
      </c>
      <c r="AD172" s="2">
        <f t="shared" si="279"/>
        <v>0</v>
      </c>
      <c r="AE172" s="2">
        <f t="shared" si="280"/>
        <v>0</v>
      </c>
      <c r="AF172" s="2">
        <f t="shared" si="281"/>
        <v>0</v>
      </c>
      <c r="AG172" s="2">
        <f t="shared" si="282"/>
        <v>0</v>
      </c>
      <c r="AH172" s="2">
        <f t="shared" si="283"/>
        <v>0</v>
      </c>
      <c r="AI172" s="2">
        <f t="shared" si="284"/>
        <v>0</v>
      </c>
      <c r="AJ172" s="2">
        <f t="shared" si="285"/>
        <v>0</v>
      </c>
      <c r="AK172" s="2">
        <f t="shared" si="286"/>
        <v>1</v>
      </c>
      <c r="AL172" s="2">
        <f t="shared" si="287"/>
        <v>0</v>
      </c>
      <c r="AM172" s="2">
        <f t="shared" si="288"/>
        <v>1</v>
      </c>
      <c r="AN172" s="2">
        <f t="shared" si="289"/>
        <v>0</v>
      </c>
      <c r="AO172" s="2">
        <f t="shared" si="290"/>
        <v>0</v>
      </c>
      <c r="AP172" s="2">
        <f t="shared" si="291"/>
        <v>0</v>
      </c>
      <c r="AQ172" s="2">
        <f t="shared" si="292"/>
        <v>0</v>
      </c>
      <c r="AR172" s="2">
        <f t="shared" si="293"/>
        <v>0</v>
      </c>
      <c r="AS172" s="2">
        <f t="shared" si="294"/>
        <v>0</v>
      </c>
      <c r="AT172" s="2">
        <f t="shared" si="295"/>
        <v>0</v>
      </c>
      <c r="AU172" s="2">
        <f t="shared" si="296"/>
        <v>0</v>
      </c>
      <c r="AV172" s="2">
        <f t="shared" si="297"/>
        <v>0</v>
      </c>
      <c r="AW172" s="2">
        <f t="shared" si="298"/>
        <v>0</v>
      </c>
      <c r="AX172" s="2">
        <f t="shared" si="299"/>
        <v>0</v>
      </c>
      <c r="AY172" s="2">
        <f t="shared" si="300"/>
        <v>0</v>
      </c>
      <c r="AZ172" s="2">
        <f t="shared" si="301"/>
        <v>0</v>
      </c>
      <c r="BA172" s="2">
        <f t="shared" si="302"/>
        <v>0</v>
      </c>
    </row>
    <row r="173" spans="1:53" x14ac:dyDescent="0.25">
      <c r="A173" s="2" t="str">
        <f t="shared" si="257"/>
        <v>Bali Hai Golf Club</v>
      </c>
      <c r="B173" s="2">
        <v>17</v>
      </c>
      <c r="C173" s="2">
        <f t="shared" si="303"/>
        <v>419</v>
      </c>
      <c r="D173" s="2">
        <f t="shared" si="303"/>
        <v>4</v>
      </c>
      <c r="E173" s="2">
        <f t="shared" si="303"/>
        <v>6</v>
      </c>
      <c r="F173" s="2">
        <f t="shared" si="303"/>
        <v>0</v>
      </c>
      <c r="G173" s="2">
        <f t="shared" si="303"/>
        <v>0</v>
      </c>
      <c r="H173" s="2">
        <f t="shared" si="303"/>
        <v>0</v>
      </c>
      <c r="I173" s="2">
        <f t="shared" si="303"/>
        <v>0</v>
      </c>
      <c r="J173" s="2">
        <f t="shared" si="259"/>
        <v>0</v>
      </c>
      <c r="K173" s="2">
        <f t="shared" si="260"/>
        <v>0</v>
      </c>
      <c r="L173" s="2">
        <f t="shared" si="261"/>
        <v>0</v>
      </c>
      <c r="M173" s="2">
        <f t="shared" si="304"/>
        <v>0</v>
      </c>
      <c r="N173" s="2">
        <f t="shared" si="305"/>
        <v>0</v>
      </c>
      <c r="O173" s="2">
        <f t="shared" si="306"/>
        <v>0</v>
      </c>
      <c r="P173" s="2">
        <f t="shared" si="307"/>
        <v>0</v>
      </c>
      <c r="Q173" s="2">
        <f t="shared" si="266"/>
        <v>0</v>
      </c>
      <c r="R173" s="2">
        <f t="shared" si="267"/>
        <v>1</v>
      </c>
      <c r="S173" s="2">
        <f t="shared" si="268"/>
        <v>1</v>
      </c>
      <c r="T173" s="2">
        <f t="shared" si="269"/>
        <v>0</v>
      </c>
      <c r="U173" s="2">
        <f t="shared" si="270"/>
        <v>0</v>
      </c>
      <c r="V173" s="2">
        <f t="shared" si="271"/>
        <v>0</v>
      </c>
      <c r="W173" s="2">
        <f t="shared" si="272"/>
        <v>0</v>
      </c>
      <c r="X173" s="2">
        <f t="shared" si="273"/>
        <v>0</v>
      </c>
      <c r="Y173" s="2">
        <f t="shared" si="274"/>
        <v>0</v>
      </c>
      <c r="Z173" s="2">
        <f t="shared" si="275"/>
        <v>0</v>
      </c>
      <c r="AA173" s="2">
        <f t="shared" si="276"/>
        <v>0</v>
      </c>
      <c r="AB173" s="2">
        <f t="shared" si="277"/>
        <v>1</v>
      </c>
      <c r="AC173" s="2">
        <f t="shared" si="278"/>
        <v>1</v>
      </c>
      <c r="AD173" s="2">
        <f t="shared" si="279"/>
        <v>0</v>
      </c>
      <c r="AE173" s="2">
        <f t="shared" si="280"/>
        <v>0</v>
      </c>
      <c r="AF173" s="2">
        <f t="shared" si="281"/>
        <v>0</v>
      </c>
      <c r="AG173" s="2">
        <f t="shared" si="282"/>
        <v>0</v>
      </c>
      <c r="AH173" s="2">
        <f t="shared" si="283"/>
        <v>0</v>
      </c>
      <c r="AI173" s="2">
        <f t="shared" si="284"/>
        <v>0</v>
      </c>
      <c r="AJ173" s="2">
        <f t="shared" si="285"/>
        <v>0</v>
      </c>
      <c r="AK173" s="2">
        <f t="shared" si="286"/>
        <v>1</v>
      </c>
      <c r="AL173" s="2">
        <f t="shared" si="287"/>
        <v>1</v>
      </c>
      <c r="AM173" s="2">
        <f t="shared" si="288"/>
        <v>2</v>
      </c>
      <c r="AN173" s="2">
        <f t="shared" si="289"/>
        <v>1</v>
      </c>
      <c r="AO173" s="2">
        <f t="shared" si="290"/>
        <v>419</v>
      </c>
      <c r="AP173" s="2">
        <f t="shared" si="291"/>
        <v>4</v>
      </c>
      <c r="AQ173" s="2">
        <f t="shared" si="292"/>
        <v>0</v>
      </c>
      <c r="AR173" s="2">
        <f t="shared" si="293"/>
        <v>0</v>
      </c>
      <c r="AS173" s="2">
        <f t="shared" si="294"/>
        <v>0</v>
      </c>
      <c r="AT173" s="2">
        <f t="shared" si="295"/>
        <v>0</v>
      </c>
      <c r="AU173" s="2">
        <f t="shared" si="296"/>
        <v>0</v>
      </c>
      <c r="AV173" s="2">
        <f t="shared" si="297"/>
        <v>0</v>
      </c>
      <c r="AW173" s="2">
        <f t="shared" si="298"/>
        <v>0</v>
      </c>
      <c r="AX173" s="2">
        <f t="shared" si="299"/>
        <v>0</v>
      </c>
      <c r="AY173" s="2">
        <f t="shared" si="300"/>
        <v>0</v>
      </c>
      <c r="AZ173" s="2">
        <f t="shared" si="301"/>
        <v>0</v>
      </c>
      <c r="BA173" s="2">
        <f t="shared" si="302"/>
        <v>0</v>
      </c>
    </row>
    <row r="174" spans="1:53" x14ac:dyDescent="0.25">
      <c r="A174" s="2" t="str">
        <f t="shared" si="257"/>
        <v>Bali Hai Golf Club</v>
      </c>
      <c r="B174" s="2">
        <v>18</v>
      </c>
      <c r="C174" s="2">
        <f t="shared" si="303"/>
        <v>448</v>
      </c>
      <c r="D174" s="2">
        <f t="shared" si="303"/>
        <v>4</v>
      </c>
      <c r="E174" s="2">
        <f t="shared" si="303"/>
        <v>2</v>
      </c>
      <c r="F174" s="2">
        <f t="shared" si="303"/>
        <v>0</v>
      </c>
      <c r="G174" s="2">
        <f t="shared" si="303"/>
        <v>0</v>
      </c>
      <c r="H174" s="2">
        <f t="shared" si="303"/>
        <v>0</v>
      </c>
      <c r="I174" s="2">
        <f t="shared" si="303"/>
        <v>0</v>
      </c>
      <c r="J174" s="2">
        <f t="shared" si="259"/>
        <v>0</v>
      </c>
      <c r="K174" s="2">
        <f t="shared" si="260"/>
        <v>0</v>
      </c>
      <c r="L174" s="2">
        <f t="shared" si="261"/>
        <v>0</v>
      </c>
      <c r="M174" s="2">
        <f t="shared" si="304"/>
        <v>0</v>
      </c>
      <c r="N174" s="2">
        <f t="shared" si="305"/>
        <v>0</v>
      </c>
      <c r="O174" s="2">
        <f t="shared" si="306"/>
        <v>0</v>
      </c>
      <c r="P174" s="2">
        <f t="shared" si="307"/>
        <v>0</v>
      </c>
      <c r="Q174" s="2">
        <f t="shared" si="266"/>
        <v>0</v>
      </c>
      <c r="R174" s="2">
        <f t="shared" si="267"/>
        <v>1</v>
      </c>
      <c r="S174" s="2">
        <f t="shared" si="268"/>
        <v>1</v>
      </c>
      <c r="T174" s="2">
        <f t="shared" si="269"/>
        <v>0</v>
      </c>
      <c r="U174" s="2">
        <f t="shared" si="270"/>
        <v>0</v>
      </c>
      <c r="V174" s="2">
        <f t="shared" si="271"/>
        <v>0</v>
      </c>
      <c r="W174" s="2">
        <f t="shared" si="272"/>
        <v>0</v>
      </c>
      <c r="X174" s="2">
        <f t="shared" si="273"/>
        <v>0</v>
      </c>
      <c r="Y174" s="2">
        <f t="shared" si="274"/>
        <v>0</v>
      </c>
      <c r="Z174" s="2">
        <f t="shared" si="275"/>
        <v>0</v>
      </c>
      <c r="AA174" s="2">
        <f t="shared" si="276"/>
        <v>0</v>
      </c>
      <c r="AB174" s="2">
        <f t="shared" si="277"/>
        <v>1</v>
      </c>
      <c r="AC174" s="2">
        <f t="shared" si="278"/>
        <v>1</v>
      </c>
      <c r="AD174" s="2">
        <f t="shared" si="279"/>
        <v>0</v>
      </c>
      <c r="AE174" s="2">
        <f t="shared" si="280"/>
        <v>0</v>
      </c>
      <c r="AF174" s="2">
        <f t="shared" si="281"/>
        <v>0</v>
      </c>
      <c r="AG174" s="2">
        <f t="shared" si="282"/>
        <v>0</v>
      </c>
      <c r="AH174" s="2">
        <f t="shared" si="283"/>
        <v>0</v>
      </c>
      <c r="AI174" s="2">
        <f t="shared" si="284"/>
        <v>0</v>
      </c>
      <c r="AJ174" s="2">
        <f t="shared" si="285"/>
        <v>0</v>
      </c>
      <c r="AK174" s="2">
        <f t="shared" si="286"/>
        <v>1</v>
      </c>
      <c r="AL174" s="2">
        <f t="shared" si="287"/>
        <v>1</v>
      </c>
      <c r="AM174" s="2">
        <f t="shared" si="288"/>
        <v>2</v>
      </c>
      <c r="AN174" s="2">
        <f t="shared" si="289"/>
        <v>1</v>
      </c>
      <c r="AO174" s="2">
        <f t="shared" si="290"/>
        <v>448</v>
      </c>
      <c r="AP174" s="2">
        <f t="shared" si="291"/>
        <v>4</v>
      </c>
      <c r="AQ174" s="2">
        <f t="shared" si="292"/>
        <v>0</v>
      </c>
      <c r="AR174" s="2">
        <f t="shared" si="293"/>
        <v>0</v>
      </c>
      <c r="AS174" s="2">
        <f t="shared" si="294"/>
        <v>0</v>
      </c>
      <c r="AT174" s="2">
        <f t="shared" si="295"/>
        <v>0</v>
      </c>
      <c r="AU174" s="2">
        <f t="shared" si="296"/>
        <v>0</v>
      </c>
      <c r="AV174" s="2">
        <f t="shared" si="297"/>
        <v>0</v>
      </c>
      <c r="AW174" s="2">
        <f t="shared" si="298"/>
        <v>0</v>
      </c>
      <c r="AX174" s="2">
        <f t="shared" si="299"/>
        <v>0</v>
      </c>
      <c r="AY174" s="2">
        <f t="shared" si="300"/>
        <v>0</v>
      </c>
      <c r="AZ174" s="2">
        <f t="shared" si="301"/>
        <v>0</v>
      </c>
      <c r="BA174" s="2">
        <f t="shared" si="302"/>
        <v>0</v>
      </c>
    </row>
    <row r="175" spans="1:53" x14ac:dyDescent="0.25">
      <c r="A175" s="2" t="str">
        <f t="shared" si="257"/>
        <v>South Shore Lake Las Vegas</v>
      </c>
      <c r="B175" s="2">
        <v>1</v>
      </c>
      <c r="C175" s="2">
        <f t="shared" si="303"/>
        <v>539</v>
      </c>
      <c r="D175" s="2">
        <f t="shared" si="303"/>
        <v>5</v>
      </c>
      <c r="E175" s="2">
        <f t="shared" si="303"/>
        <v>15</v>
      </c>
      <c r="F175" s="2">
        <f t="shared" si="303"/>
        <v>9</v>
      </c>
      <c r="G175" s="2">
        <f t="shared" si="303"/>
        <v>7</v>
      </c>
      <c r="H175" s="2">
        <f t="shared" si="303"/>
        <v>7</v>
      </c>
      <c r="I175" s="2">
        <f t="shared" si="303"/>
        <v>6</v>
      </c>
      <c r="J175" s="2">
        <f t="shared" si="259"/>
        <v>0</v>
      </c>
      <c r="K175" s="2">
        <f t="shared" si="260"/>
        <v>0</v>
      </c>
      <c r="L175" s="2">
        <f t="shared" si="261"/>
        <v>0</v>
      </c>
      <c r="M175" s="2">
        <f t="shared" si="304"/>
        <v>0</v>
      </c>
      <c r="N175" s="2">
        <f t="shared" si="305"/>
        <v>0</v>
      </c>
      <c r="O175" s="2">
        <f t="shared" si="306"/>
        <v>0</v>
      </c>
      <c r="P175" s="2">
        <f t="shared" si="307"/>
        <v>0</v>
      </c>
      <c r="Q175" s="2">
        <f t="shared" si="266"/>
        <v>0</v>
      </c>
      <c r="R175" s="2">
        <f t="shared" si="267"/>
        <v>1</v>
      </c>
      <c r="S175" s="2">
        <f t="shared" si="268"/>
        <v>1</v>
      </c>
      <c r="T175" s="2">
        <f t="shared" si="269"/>
        <v>0</v>
      </c>
      <c r="U175" s="2">
        <f t="shared" si="270"/>
        <v>0</v>
      </c>
      <c r="V175" s="2">
        <f t="shared" si="271"/>
        <v>0</v>
      </c>
      <c r="W175" s="2">
        <f t="shared" si="272"/>
        <v>0</v>
      </c>
      <c r="X175" s="2">
        <f t="shared" si="273"/>
        <v>0</v>
      </c>
      <c r="Y175" s="2">
        <f t="shared" si="274"/>
        <v>0</v>
      </c>
      <c r="Z175" s="2">
        <f t="shared" si="275"/>
        <v>0</v>
      </c>
      <c r="AA175" s="2">
        <f t="shared" si="276"/>
        <v>0</v>
      </c>
      <c r="AB175" s="2">
        <f t="shared" si="277"/>
        <v>1</v>
      </c>
      <c r="AC175" s="2">
        <f t="shared" si="278"/>
        <v>1</v>
      </c>
      <c r="AD175" s="2">
        <f t="shared" si="279"/>
        <v>0</v>
      </c>
      <c r="AE175" s="2">
        <f t="shared" si="280"/>
        <v>0</v>
      </c>
      <c r="AF175" s="2">
        <f t="shared" si="281"/>
        <v>0</v>
      </c>
      <c r="AG175" s="2">
        <f t="shared" si="282"/>
        <v>0</v>
      </c>
      <c r="AH175" s="2">
        <f t="shared" si="283"/>
        <v>0</v>
      </c>
      <c r="AI175" s="2">
        <f t="shared" si="284"/>
        <v>0</v>
      </c>
      <c r="AJ175" s="2">
        <f t="shared" si="285"/>
        <v>0</v>
      </c>
      <c r="AK175" s="2">
        <f t="shared" si="286"/>
        <v>0</v>
      </c>
      <c r="AL175" s="2">
        <f t="shared" si="287"/>
        <v>1</v>
      </c>
      <c r="AM175" s="2">
        <f t="shared" si="288"/>
        <v>1</v>
      </c>
      <c r="AN175" s="2">
        <f t="shared" si="289"/>
        <v>0</v>
      </c>
      <c r="AO175" s="2">
        <f t="shared" si="290"/>
        <v>0</v>
      </c>
      <c r="AP175" s="2">
        <f t="shared" si="291"/>
        <v>0</v>
      </c>
      <c r="AQ175" s="2">
        <f t="shared" si="292"/>
        <v>0</v>
      </c>
      <c r="AR175" s="2">
        <f t="shared" si="293"/>
        <v>0</v>
      </c>
      <c r="AS175" s="2">
        <f t="shared" si="294"/>
        <v>0</v>
      </c>
      <c r="AT175" s="2">
        <f t="shared" si="295"/>
        <v>0</v>
      </c>
      <c r="AU175" s="2">
        <f t="shared" si="296"/>
        <v>1</v>
      </c>
      <c r="AV175" s="2">
        <f t="shared" si="297"/>
        <v>539</v>
      </c>
      <c r="AW175" s="2">
        <f t="shared" si="298"/>
        <v>5</v>
      </c>
      <c r="AX175" s="2">
        <f t="shared" si="299"/>
        <v>9</v>
      </c>
      <c r="AY175" s="2">
        <f t="shared" si="300"/>
        <v>7</v>
      </c>
      <c r="AZ175" s="2">
        <f t="shared" si="301"/>
        <v>7</v>
      </c>
      <c r="BA175" s="2">
        <f t="shared" si="302"/>
        <v>6</v>
      </c>
    </row>
    <row r="176" spans="1:53" x14ac:dyDescent="0.25">
      <c r="A176" s="2" t="str">
        <f t="shared" si="257"/>
        <v>South Shore Lake Las Vegas</v>
      </c>
      <c r="B176" s="2">
        <v>2</v>
      </c>
      <c r="C176" s="2">
        <f t="shared" si="303"/>
        <v>340</v>
      </c>
      <c r="D176" s="2">
        <f t="shared" si="303"/>
        <v>4</v>
      </c>
      <c r="E176" s="2">
        <f t="shared" si="303"/>
        <v>3</v>
      </c>
      <c r="F176" s="2">
        <f t="shared" si="303"/>
        <v>5</v>
      </c>
      <c r="G176" s="2">
        <f t="shared" si="303"/>
        <v>7</v>
      </c>
      <c r="H176" s="2">
        <f t="shared" si="303"/>
        <v>7</v>
      </c>
      <c r="I176" s="2">
        <f t="shared" si="303"/>
        <v>8</v>
      </c>
      <c r="J176" s="2">
        <f t="shared" si="259"/>
        <v>0</v>
      </c>
      <c r="K176" s="2">
        <f t="shared" si="260"/>
        <v>0</v>
      </c>
      <c r="L176" s="2">
        <f t="shared" si="261"/>
        <v>0</v>
      </c>
      <c r="M176" s="2">
        <f t="shared" si="304"/>
        <v>0</v>
      </c>
      <c r="N176" s="2">
        <f t="shared" si="305"/>
        <v>0</v>
      </c>
      <c r="O176" s="2">
        <f t="shared" si="306"/>
        <v>0</v>
      </c>
      <c r="P176" s="2">
        <f t="shared" si="307"/>
        <v>0</v>
      </c>
      <c r="Q176" s="2">
        <f t="shared" si="266"/>
        <v>0</v>
      </c>
      <c r="R176" s="2">
        <f t="shared" si="267"/>
        <v>1</v>
      </c>
      <c r="S176" s="2">
        <f t="shared" si="268"/>
        <v>1</v>
      </c>
      <c r="T176" s="2">
        <f t="shared" si="269"/>
        <v>0</v>
      </c>
      <c r="U176" s="2">
        <f t="shared" si="270"/>
        <v>0</v>
      </c>
      <c r="V176" s="2">
        <f t="shared" si="271"/>
        <v>0</v>
      </c>
      <c r="W176" s="2">
        <f t="shared" si="272"/>
        <v>0</v>
      </c>
      <c r="X176" s="2">
        <f t="shared" si="273"/>
        <v>0</v>
      </c>
      <c r="Y176" s="2">
        <f t="shared" si="274"/>
        <v>0</v>
      </c>
      <c r="Z176" s="2">
        <f t="shared" si="275"/>
        <v>0</v>
      </c>
      <c r="AA176" s="2">
        <f t="shared" si="276"/>
        <v>1</v>
      </c>
      <c r="AB176" s="2">
        <f t="shared" si="277"/>
        <v>1</v>
      </c>
      <c r="AC176" s="2">
        <f t="shared" si="278"/>
        <v>2</v>
      </c>
      <c r="AD176" s="2">
        <f t="shared" si="279"/>
        <v>1</v>
      </c>
      <c r="AE176" s="2">
        <f t="shared" si="280"/>
        <v>340</v>
      </c>
      <c r="AF176" s="2">
        <f t="shared" si="281"/>
        <v>4</v>
      </c>
      <c r="AG176" s="2">
        <f t="shared" si="282"/>
        <v>5</v>
      </c>
      <c r="AH176" s="2">
        <f t="shared" si="283"/>
        <v>7</v>
      </c>
      <c r="AI176" s="2">
        <f t="shared" si="284"/>
        <v>7</v>
      </c>
      <c r="AJ176" s="2">
        <f t="shared" si="285"/>
        <v>8</v>
      </c>
      <c r="AK176" s="2">
        <f t="shared" si="286"/>
        <v>1</v>
      </c>
      <c r="AL176" s="2">
        <f t="shared" si="287"/>
        <v>0</v>
      </c>
      <c r="AM176" s="2">
        <f t="shared" si="288"/>
        <v>1</v>
      </c>
      <c r="AN176" s="2">
        <f t="shared" si="289"/>
        <v>0</v>
      </c>
      <c r="AO176" s="2">
        <f t="shared" si="290"/>
        <v>0</v>
      </c>
      <c r="AP176" s="2">
        <f t="shared" si="291"/>
        <v>0</v>
      </c>
      <c r="AQ176" s="2">
        <f t="shared" si="292"/>
        <v>0</v>
      </c>
      <c r="AR176" s="2">
        <f t="shared" si="293"/>
        <v>0</v>
      </c>
      <c r="AS176" s="2">
        <f t="shared" si="294"/>
        <v>0</v>
      </c>
      <c r="AT176" s="2">
        <f t="shared" si="295"/>
        <v>0</v>
      </c>
      <c r="AU176" s="2">
        <f t="shared" si="296"/>
        <v>0</v>
      </c>
      <c r="AV176" s="2">
        <f t="shared" si="297"/>
        <v>0</v>
      </c>
      <c r="AW176" s="2">
        <f t="shared" si="298"/>
        <v>0</v>
      </c>
      <c r="AX176" s="2">
        <f t="shared" si="299"/>
        <v>0</v>
      </c>
      <c r="AY176" s="2">
        <f t="shared" si="300"/>
        <v>0</v>
      </c>
      <c r="AZ176" s="2">
        <f t="shared" si="301"/>
        <v>0</v>
      </c>
      <c r="BA176" s="2">
        <f t="shared" si="302"/>
        <v>0</v>
      </c>
    </row>
    <row r="177" spans="1:53" x14ac:dyDescent="0.25">
      <c r="A177" s="2" t="str">
        <f t="shared" si="257"/>
        <v>South Shore Lake Las Vegas</v>
      </c>
      <c r="B177" s="2">
        <v>3</v>
      </c>
      <c r="C177" s="2">
        <f t="shared" ref="C177:I186" si="308">C22</f>
        <v>442</v>
      </c>
      <c r="D177" s="2">
        <f t="shared" si="308"/>
        <v>4</v>
      </c>
      <c r="E177" s="2">
        <f t="shared" si="308"/>
        <v>1</v>
      </c>
      <c r="F177" s="2">
        <f t="shared" si="308"/>
        <v>6</v>
      </c>
      <c r="G177" s="2">
        <f t="shared" si="308"/>
        <v>10</v>
      </c>
      <c r="H177" s="2">
        <f t="shared" si="308"/>
        <v>5</v>
      </c>
      <c r="I177" s="2">
        <f t="shared" si="308"/>
        <v>5</v>
      </c>
      <c r="J177" s="2">
        <f t="shared" si="259"/>
        <v>0</v>
      </c>
      <c r="K177" s="2">
        <f t="shared" si="260"/>
        <v>0</v>
      </c>
      <c r="L177" s="2">
        <f t="shared" si="261"/>
        <v>0</v>
      </c>
      <c r="M177" s="2">
        <f t="shared" si="304"/>
        <v>0</v>
      </c>
      <c r="N177" s="2">
        <f t="shared" si="305"/>
        <v>0</v>
      </c>
      <c r="O177" s="2">
        <f t="shared" si="306"/>
        <v>0</v>
      </c>
      <c r="P177" s="2">
        <f t="shared" si="307"/>
        <v>0</v>
      </c>
      <c r="Q177" s="2">
        <f t="shared" si="266"/>
        <v>0</v>
      </c>
      <c r="R177" s="2">
        <f t="shared" si="267"/>
        <v>1</v>
      </c>
      <c r="S177" s="2">
        <f t="shared" si="268"/>
        <v>1</v>
      </c>
      <c r="T177" s="2">
        <f t="shared" si="269"/>
        <v>0</v>
      </c>
      <c r="U177" s="2">
        <f t="shared" si="270"/>
        <v>0</v>
      </c>
      <c r="V177" s="2">
        <f t="shared" si="271"/>
        <v>0</v>
      </c>
      <c r="W177" s="2">
        <f t="shared" si="272"/>
        <v>0</v>
      </c>
      <c r="X177" s="2">
        <f t="shared" si="273"/>
        <v>0</v>
      </c>
      <c r="Y177" s="2">
        <f t="shared" si="274"/>
        <v>0</v>
      </c>
      <c r="Z177" s="2">
        <f t="shared" si="275"/>
        <v>0</v>
      </c>
      <c r="AA177" s="2">
        <f t="shared" si="276"/>
        <v>0</v>
      </c>
      <c r="AB177" s="2">
        <f t="shared" si="277"/>
        <v>1</v>
      </c>
      <c r="AC177" s="2">
        <f t="shared" si="278"/>
        <v>1</v>
      </c>
      <c r="AD177" s="2">
        <f t="shared" si="279"/>
        <v>0</v>
      </c>
      <c r="AE177" s="2">
        <f t="shared" si="280"/>
        <v>0</v>
      </c>
      <c r="AF177" s="2">
        <f t="shared" si="281"/>
        <v>0</v>
      </c>
      <c r="AG177" s="2">
        <f t="shared" si="282"/>
        <v>0</v>
      </c>
      <c r="AH177" s="2">
        <f t="shared" si="283"/>
        <v>0</v>
      </c>
      <c r="AI177" s="2">
        <f t="shared" si="284"/>
        <v>0</v>
      </c>
      <c r="AJ177" s="2">
        <f t="shared" si="285"/>
        <v>0</v>
      </c>
      <c r="AK177" s="2">
        <f t="shared" si="286"/>
        <v>1</v>
      </c>
      <c r="AL177" s="2">
        <f t="shared" si="287"/>
        <v>1</v>
      </c>
      <c r="AM177" s="2">
        <f t="shared" si="288"/>
        <v>2</v>
      </c>
      <c r="AN177" s="2">
        <f t="shared" si="289"/>
        <v>1</v>
      </c>
      <c r="AO177" s="2">
        <f t="shared" si="290"/>
        <v>442</v>
      </c>
      <c r="AP177" s="2">
        <f t="shared" si="291"/>
        <v>4</v>
      </c>
      <c r="AQ177" s="2">
        <f t="shared" si="292"/>
        <v>6</v>
      </c>
      <c r="AR177" s="2">
        <f t="shared" si="293"/>
        <v>10</v>
      </c>
      <c r="AS177" s="2">
        <f t="shared" si="294"/>
        <v>5</v>
      </c>
      <c r="AT177" s="2">
        <f t="shared" si="295"/>
        <v>5</v>
      </c>
      <c r="AU177" s="2">
        <f t="shared" si="296"/>
        <v>0</v>
      </c>
      <c r="AV177" s="2">
        <f t="shared" si="297"/>
        <v>0</v>
      </c>
      <c r="AW177" s="2">
        <f t="shared" si="298"/>
        <v>0</v>
      </c>
      <c r="AX177" s="2">
        <f t="shared" si="299"/>
        <v>0</v>
      </c>
      <c r="AY177" s="2">
        <f t="shared" si="300"/>
        <v>0</v>
      </c>
      <c r="AZ177" s="2">
        <f t="shared" si="301"/>
        <v>0</v>
      </c>
      <c r="BA177" s="2">
        <f t="shared" si="302"/>
        <v>0</v>
      </c>
    </row>
    <row r="178" spans="1:53" x14ac:dyDescent="0.25">
      <c r="A178" s="2" t="str">
        <f t="shared" si="257"/>
        <v>South Shore Lake Las Vegas</v>
      </c>
      <c r="B178" s="2">
        <v>4</v>
      </c>
      <c r="C178" s="2">
        <f t="shared" si="308"/>
        <v>153</v>
      </c>
      <c r="D178" s="2">
        <f t="shared" si="308"/>
        <v>3</v>
      </c>
      <c r="E178" s="2">
        <f t="shared" si="308"/>
        <v>13</v>
      </c>
      <c r="F178" s="2">
        <f t="shared" si="308"/>
        <v>3</v>
      </c>
      <c r="G178" s="2">
        <f t="shared" si="308"/>
        <v>4</v>
      </c>
      <c r="H178" s="2">
        <f t="shared" si="308"/>
        <v>4</v>
      </c>
      <c r="I178" s="2">
        <f t="shared" si="308"/>
        <v>4</v>
      </c>
      <c r="J178" s="2">
        <f t="shared" si="259"/>
        <v>1</v>
      </c>
      <c r="K178" s="2">
        <f t="shared" si="260"/>
        <v>153</v>
      </c>
      <c r="L178" s="2">
        <f t="shared" si="261"/>
        <v>3</v>
      </c>
      <c r="M178" s="2">
        <f t="shared" si="304"/>
        <v>3</v>
      </c>
      <c r="N178" s="2">
        <f t="shared" si="305"/>
        <v>4</v>
      </c>
      <c r="O178" s="2">
        <f t="shared" si="306"/>
        <v>4</v>
      </c>
      <c r="P178" s="2">
        <f t="shared" si="307"/>
        <v>4</v>
      </c>
      <c r="Q178" s="2">
        <f t="shared" si="266"/>
        <v>1</v>
      </c>
      <c r="R178" s="2">
        <f t="shared" si="267"/>
        <v>0</v>
      </c>
      <c r="S178" s="2">
        <f t="shared" si="268"/>
        <v>1</v>
      </c>
      <c r="T178" s="2">
        <f t="shared" si="269"/>
        <v>0</v>
      </c>
      <c r="U178" s="2">
        <f t="shared" si="270"/>
        <v>0</v>
      </c>
      <c r="V178" s="2">
        <f t="shared" si="271"/>
        <v>0</v>
      </c>
      <c r="W178" s="2">
        <f t="shared" si="272"/>
        <v>0</v>
      </c>
      <c r="X178" s="2">
        <f t="shared" si="273"/>
        <v>0</v>
      </c>
      <c r="Y178" s="2">
        <f t="shared" si="274"/>
        <v>0</v>
      </c>
      <c r="Z178" s="2">
        <f t="shared" si="275"/>
        <v>0</v>
      </c>
      <c r="AA178" s="2">
        <f t="shared" si="276"/>
        <v>1</v>
      </c>
      <c r="AB178" s="2">
        <f t="shared" si="277"/>
        <v>0</v>
      </c>
      <c r="AC178" s="2">
        <f t="shared" si="278"/>
        <v>1</v>
      </c>
      <c r="AD178" s="2">
        <f t="shared" si="279"/>
        <v>0</v>
      </c>
      <c r="AE178" s="2">
        <f t="shared" si="280"/>
        <v>0</v>
      </c>
      <c r="AF178" s="2">
        <f t="shared" si="281"/>
        <v>0</v>
      </c>
      <c r="AG178" s="2">
        <f t="shared" si="282"/>
        <v>0</v>
      </c>
      <c r="AH178" s="2">
        <f t="shared" si="283"/>
        <v>0</v>
      </c>
      <c r="AI178" s="2">
        <f t="shared" si="284"/>
        <v>0</v>
      </c>
      <c r="AJ178" s="2">
        <f t="shared" si="285"/>
        <v>0</v>
      </c>
      <c r="AK178" s="2">
        <f t="shared" si="286"/>
        <v>1</v>
      </c>
      <c r="AL178" s="2">
        <f t="shared" si="287"/>
        <v>0</v>
      </c>
      <c r="AM178" s="2">
        <f t="shared" si="288"/>
        <v>1</v>
      </c>
      <c r="AN178" s="2">
        <f t="shared" si="289"/>
        <v>0</v>
      </c>
      <c r="AO178" s="2">
        <f t="shared" si="290"/>
        <v>0</v>
      </c>
      <c r="AP178" s="2">
        <f t="shared" si="291"/>
        <v>0</v>
      </c>
      <c r="AQ178" s="2">
        <f t="shared" si="292"/>
        <v>0</v>
      </c>
      <c r="AR178" s="2">
        <f t="shared" si="293"/>
        <v>0</v>
      </c>
      <c r="AS178" s="2">
        <f t="shared" si="294"/>
        <v>0</v>
      </c>
      <c r="AT178" s="2">
        <f t="shared" si="295"/>
        <v>0</v>
      </c>
      <c r="AU178" s="2">
        <f t="shared" si="296"/>
        <v>0</v>
      </c>
      <c r="AV178" s="2">
        <f t="shared" si="297"/>
        <v>0</v>
      </c>
      <c r="AW178" s="2">
        <f t="shared" si="298"/>
        <v>0</v>
      </c>
      <c r="AX178" s="2">
        <f t="shared" si="299"/>
        <v>0</v>
      </c>
      <c r="AY178" s="2">
        <f t="shared" si="300"/>
        <v>0</v>
      </c>
      <c r="AZ178" s="2">
        <f t="shared" si="301"/>
        <v>0</v>
      </c>
      <c r="BA178" s="2">
        <f t="shared" si="302"/>
        <v>0</v>
      </c>
    </row>
    <row r="179" spans="1:53" x14ac:dyDescent="0.25">
      <c r="A179" s="2" t="str">
        <f t="shared" si="257"/>
        <v>South Shore Lake Las Vegas</v>
      </c>
      <c r="B179" s="2">
        <v>5</v>
      </c>
      <c r="C179" s="2">
        <f t="shared" si="308"/>
        <v>380</v>
      </c>
      <c r="D179" s="2">
        <f t="shared" si="308"/>
        <v>4</v>
      </c>
      <c r="E179" s="2">
        <f t="shared" si="308"/>
        <v>7</v>
      </c>
      <c r="F179" s="2">
        <f t="shared" si="308"/>
        <v>7</v>
      </c>
      <c r="G179" s="2">
        <f t="shared" si="308"/>
        <v>5</v>
      </c>
      <c r="H179" s="2">
        <f t="shared" si="308"/>
        <v>5</v>
      </c>
      <c r="I179" s="2">
        <f t="shared" si="308"/>
        <v>6</v>
      </c>
      <c r="J179" s="2">
        <f t="shared" si="259"/>
        <v>0</v>
      </c>
      <c r="K179" s="2">
        <f t="shared" si="260"/>
        <v>0</v>
      </c>
      <c r="L179" s="2">
        <f t="shared" si="261"/>
        <v>0</v>
      </c>
      <c r="M179" s="2">
        <f t="shared" si="304"/>
        <v>0</v>
      </c>
      <c r="N179" s="2">
        <f t="shared" si="305"/>
        <v>0</v>
      </c>
      <c r="O179" s="2">
        <f t="shared" si="306"/>
        <v>0</v>
      </c>
      <c r="P179" s="2">
        <f t="shared" si="307"/>
        <v>0</v>
      </c>
      <c r="Q179" s="2">
        <f t="shared" si="266"/>
        <v>0</v>
      </c>
      <c r="R179" s="2">
        <f t="shared" si="267"/>
        <v>1</v>
      </c>
      <c r="S179" s="2">
        <f t="shared" si="268"/>
        <v>1</v>
      </c>
      <c r="T179" s="2">
        <f t="shared" si="269"/>
        <v>0</v>
      </c>
      <c r="U179" s="2">
        <f t="shared" si="270"/>
        <v>0</v>
      </c>
      <c r="V179" s="2">
        <f t="shared" si="271"/>
        <v>0</v>
      </c>
      <c r="W179" s="2">
        <f t="shared" si="272"/>
        <v>0</v>
      </c>
      <c r="X179" s="2">
        <f t="shared" si="273"/>
        <v>0</v>
      </c>
      <c r="Y179" s="2">
        <f t="shared" si="274"/>
        <v>0</v>
      </c>
      <c r="Z179" s="2">
        <f t="shared" si="275"/>
        <v>0</v>
      </c>
      <c r="AA179" s="2">
        <f t="shared" si="276"/>
        <v>1</v>
      </c>
      <c r="AB179" s="2">
        <f t="shared" si="277"/>
        <v>1</v>
      </c>
      <c r="AC179" s="2">
        <f t="shared" si="278"/>
        <v>2</v>
      </c>
      <c r="AD179" s="2">
        <f t="shared" si="279"/>
        <v>1</v>
      </c>
      <c r="AE179" s="2">
        <f t="shared" si="280"/>
        <v>380</v>
      </c>
      <c r="AF179" s="2">
        <f t="shared" si="281"/>
        <v>4</v>
      </c>
      <c r="AG179" s="2">
        <f t="shared" si="282"/>
        <v>7</v>
      </c>
      <c r="AH179" s="2">
        <f t="shared" si="283"/>
        <v>5</v>
      </c>
      <c r="AI179" s="2">
        <f t="shared" si="284"/>
        <v>5</v>
      </c>
      <c r="AJ179" s="2">
        <f t="shared" si="285"/>
        <v>6</v>
      </c>
      <c r="AK179" s="2">
        <f t="shared" si="286"/>
        <v>1</v>
      </c>
      <c r="AL179" s="2">
        <f t="shared" si="287"/>
        <v>0</v>
      </c>
      <c r="AM179" s="2">
        <f t="shared" si="288"/>
        <v>1</v>
      </c>
      <c r="AN179" s="2">
        <f t="shared" si="289"/>
        <v>0</v>
      </c>
      <c r="AO179" s="2">
        <f t="shared" si="290"/>
        <v>0</v>
      </c>
      <c r="AP179" s="2">
        <f t="shared" si="291"/>
        <v>0</v>
      </c>
      <c r="AQ179" s="2">
        <f t="shared" si="292"/>
        <v>0</v>
      </c>
      <c r="AR179" s="2">
        <f t="shared" si="293"/>
        <v>0</v>
      </c>
      <c r="AS179" s="2">
        <f t="shared" si="294"/>
        <v>0</v>
      </c>
      <c r="AT179" s="2">
        <f t="shared" si="295"/>
        <v>0</v>
      </c>
      <c r="AU179" s="2">
        <f t="shared" si="296"/>
        <v>0</v>
      </c>
      <c r="AV179" s="2">
        <f t="shared" si="297"/>
        <v>0</v>
      </c>
      <c r="AW179" s="2">
        <f t="shared" si="298"/>
        <v>0</v>
      </c>
      <c r="AX179" s="2">
        <f t="shared" si="299"/>
        <v>0</v>
      </c>
      <c r="AY179" s="2">
        <f t="shared" si="300"/>
        <v>0</v>
      </c>
      <c r="AZ179" s="2">
        <f t="shared" si="301"/>
        <v>0</v>
      </c>
      <c r="BA179" s="2">
        <f t="shared" si="302"/>
        <v>0</v>
      </c>
    </row>
    <row r="180" spans="1:53" x14ac:dyDescent="0.25">
      <c r="A180" s="2" t="str">
        <f t="shared" si="257"/>
        <v>South Shore Lake Las Vegas</v>
      </c>
      <c r="B180" s="2">
        <v>6</v>
      </c>
      <c r="C180" s="2">
        <f t="shared" si="308"/>
        <v>526</v>
      </c>
      <c r="D180" s="2">
        <f t="shared" si="308"/>
        <v>5</v>
      </c>
      <c r="E180" s="2">
        <f t="shared" si="308"/>
        <v>9</v>
      </c>
      <c r="F180" s="2">
        <f t="shared" si="308"/>
        <v>6</v>
      </c>
      <c r="G180" s="2">
        <f t="shared" si="308"/>
        <v>9</v>
      </c>
      <c r="H180" s="2">
        <f t="shared" si="308"/>
        <v>6</v>
      </c>
      <c r="I180" s="2">
        <f t="shared" si="308"/>
        <v>5</v>
      </c>
      <c r="J180" s="2">
        <f t="shared" si="259"/>
        <v>0</v>
      </c>
      <c r="K180" s="2">
        <f t="shared" si="260"/>
        <v>0</v>
      </c>
      <c r="L180" s="2">
        <f t="shared" si="261"/>
        <v>0</v>
      </c>
      <c r="M180" s="2">
        <f t="shared" si="304"/>
        <v>0</v>
      </c>
      <c r="N180" s="2">
        <f t="shared" si="305"/>
        <v>0</v>
      </c>
      <c r="O180" s="2">
        <f t="shared" si="306"/>
        <v>0</v>
      </c>
      <c r="P180" s="2">
        <f t="shared" si="307"/>
        <v>0</v>
      </c>
      <c r="Q180" s="2">
        <f t="shared" si="266"/>
        <v>0</v>
      </c>
      <c r="R180" s="2">
        <f t="shared" si="267"/>
        <v>1</v>
      </c>
      <c r="S180" s="2">
        <f t="shared" si="268"/>
        <v>1</v>
      </c>
      <c r="T180" s="2">
        <f t="shared" si="269"/>
        <v>0</v>
      </c>
      <c r="U180" s="2">
        <f t="shared" si="270"/>
        <v>0</v>
      </c>
      <c r="V180" s="2">
        <f t="shared" si="271"/>
        <v>0</v>
      </c>
      <c r="W180" s="2">
        <f t="shared" si="272"/>
        <v>0</v>
      </c>
      <c r="X180" s="2">
        <f t="shared" si="273"/>
        <v>0</v>
      </c>
      <c r="Y180" s="2">
        <f t="shared" si="274"/>
        <v>0</v>
      </c>
      <c r="Z180" s="2">
        <f t="shared" si="275"/>
        <v>0</v>
      </c>
      <c r="AA180" s="2">
        <f t="shared" si="276"/>
        <v>0</v>
      </c>
      <c r="AB180" s="2">
        <f t="shared" si="277"/>
        <v>1</v>
      </c>
      <c r="AC180" s="2">
        <f t="shared" si="278"/>
        <v>1</v>
      </c>
      <c r="AD180" s="2">
        <f t="shared" si="279"/>
        <v>0</v>
      </c>
      <c r="AE180" s="2">
        <f t="shared" si="280"/>
        <v>0</v>
      </c>
      <c r="AF180" s="2">
        <f t="shared" si="281"/>
        <v>0</v>
      </c>
      <c r="AG180" s="2">
        <f t="shared" si="282"/>
        <v>0</v>
      </c>
      <c r="AH180" s="2">
        <f t="shared" si="283"/>
        <v>0</v>
      </c>
      <c r="AI180" s="2">
        <f t="shared" si="284"/>
        <v>0</v>
      </c>
      <c r="AJ180" s="2">
        <f t="shared" si="285"/>
        <v>0</v>
      </c>
      <c r="AK180" s="2">
        <f t="shared" si="286"/>
        <v>0</v>
      </c>
      <c r="AL180" s="2">
        <f t="shared" si="287"/>
        <v>1</v>
      </c>
      <c r="AM180" s="2">
        <f t="shared" si="288"/>
        <v>1</v>
      </c>
      <c r="AN180" s="2">
        <f t="shared" si="289"/>
        <v>0</v>
      </c>
      <c r="AO180" s="2">
        <f t="shared" si="290"/>
        <v>0</v>
      </c>
      <c r="AP180" s="2">
        <f t="shared" si="291"/>
        <v>0</v>
      </c>
      <c r="AQ180" s="2">
        <f t="shared" si="292"/>
        <v>0</v>
      </c>
      <c r="AR180" s="2">
        <f t="shared" si="293"/>
        <v>0</v>
      </c>
      <c r="AS180" s="2">
        <f t="shared" si="294"/>
        <v>0</v>
      </c>
      <c r="AT180" s="2">
        <f t="shared" si="295"/>
        <v>0</v>
      </c>
      <c r="AU180" s="2">
        <f t="shared" si="296"/>
        <v>1</v>
      </c>
      <c r="AV180" s="2">
        <f t="shared" si="297"/>
        <v>526</v>
      </c>
      <c r="AW180" s="2">
        <f t="shared" si="298"/>
        <v>5</v>
      </c>
      <c r="AX180" s="2">
        <f t="shared" si="299"/>
        <v>6</v>
      </c>
      <c r="AY180" s="2">
        <f t="shared" si="300"/>
        <v>9</v>
      </c>
      <c r="AZ180" s="2">
        <f t="shared" si="301"/>
        <v>6</v>
      </c>
      <c r="BA180" s="2">
        <f t="shared" si="302"/>
        <v>5</v>
      </c>
    </row>
    <row r="181" spans="1:53" x14ac:dyDescent="0.25">
      <c r="A181" s="2" t="str">
        <f t="shared" si="257"/>
        <v>South Shore Lake Las Vegas</v>
      </c>
      <c r="B181" s="2">
        <v>7</v>
      </c>
      <c r="C181" s="2">
        <f t="shared" si="308"/>
        <v>340</v>
      </c>
      <c r="D181" s="2">
        <f t="shared" si="308"/>
        <v>4</v>
      </c>
      <c r="E181" s="2">
        <f t="shared" si="308"/>
        <v>11</v>
      </c>
      <c r="F181" s="2">
        <f t="shared" si="308"/>
        <v>6</v>
      </c>
      <c r="G181" s="2">
        <f t="shared" si="308"/>
        <v>5</v>
      </c>
      <c r="H181" s="2">
        <f t="shared" si="308"/>
        <v>3</v>
      </c>
      <c r="I181" s="2">
        <f t="shared" si="308"/>
        <v>5</v>
      </c>
      <c r="J181" s="2">
        <f t="shared" si="259"/>
        <v>0</v>
      </c>
      <c r="K181" s="2">
        <f t="shared" si="260"/>
        <v>0</v>
      </c>
      <c r="L181" s="2">
        <f t="shared" si="261"/>
        <v>0</v>
      </c>
      <c r="M181" s="2">
        <f t="shared" si="304"/>
        <v>0</v>
      </c>
      <c r="N181" s="2">
        <f t="shared" si="305"/>
        <v>0</v>
      </c>
      <c r="O181" s="2">
        <f t="shared" si="306"/>
        <v>0</v>
      </c>
      <c r="P181" s="2">
        <f t="shared" si="307"/>
        <v>0</v>
      </c>
      <c r="Q181" s="2">
        <f t="shared" si="266"/>
        <v>0</v>
      </c>
      <c r="R181" s="2">
        <f t="shared" si="267"/>
        <v>1</v>
      </c>
      <c r="S181" s="2">
        <f t="shared" si="268"/>
        <v>1</v>
      </c>
      <c r="T181" s="2">
        <f t="shared" si="269"/>
        <v>0</v>
      </c>
      <c r="U181" s="2">
        <f t="shared" si="270"/>
        <v>0</v>
      </c>
      <c r="V181" s="2">
        <f t="shared" si="271"/>
        <v>0</v>
      </c>
      <c r="W181" s="2">
        <f t="shared" si="272"/>
        <v>0</v>
      </c>
      <c r="X181" s="2">
        <f t="shared" si="273"/>
        <v>0</v>
      </c>
      <c r="Y181" s="2">
        <f t="shared" si="274"/>
        <v>0</v>
      </c>
      <c r="Z181" s="2">
        <f t="shared" si="275"/>
        <v>0</v>
      </c>
      <c r="AA181" s="2">
        <f t="shared" si="276"/>
        <v>1</v>
      </c>
      <c r="AB181" s="2">
        <f t="shared" si="277"/>
        <v>1</v>
      </c>
      <c r="AC181" s="2">
        <f t="shared" si="278"/>
        <v>2</v>
      </c>
      <c r="AD181" s="2">
        <f t="shared" si="279"/>
        <v>1</v>
      </c>
      <c r="AE181" s="2">
        <f t="shared" si="280"/>
        <v>340</v>
      </c>
      <c r="AF181" s="2">
        <f t="shared" si="281"/>
        <v>4</v>
      </c>
      <c r="AG181" s="2">
        <f t="shared" si="282"/>
        <v>6</v>
      </c>
      <c r="AH181" s="2">
        <f t="shared" si="283"/>
        <v>5</v>
      </c>
      <c r="AI181" s="2">
        <f t="shared" si="284"/>
        <v>3</v>
      </c>
      <c r="AJ181" s="2">
        <f t="shared" si="285"/>
        <v>5</v>
      </c>
      <c r="AK181" s="2">
        <f t="shared" si="286"/>
        <v>1</v>
      </c>
      <c r="AL181" s="2">
        <f t="shared" si="287"/>
        <v>0</v>
      </c>
      <c r="AM181" s="2">
        <f t="shared" si="288"/>
        <v>1</v>
      </c>
      <c r="AN181" s="2">
        <f t="shared" si="289"/>
        <v>0</v>
      </c>
      <c r="AO181" s="2">
        <f t="shared" si="290"/>
        <v>0</v>
      </c>
      <c r="AP181" s="2">
        <f t="shared" si="291"/>
        <v>0</v>
      </c>
      <c r="AQ181" s="2">
        <f t="shared" si="292"/>
        <v>0</v>
      </c>
      <c r="AR181" s="2">
        <f t="shared" si="293"/>
        <v>0</v>
      </c>
      <c r="AS181" s="2">
        <f t="shared" si="294"/>
        <v>0</v>
      </c>
      <c r="AT181" s="2">
        <f t="shared" si="295"/>
        <v>0</v>
      </c>
      <c r="AU181" s="2">
        <f t="shared" si="296"/>
        <v>0</v>
      </c>
      <c r="AV181" s="2">
        <f t="shared" si="297"/>
        <v>0</v>
      </c>
      <c r="AW181" s="2">
        <f t="shared" si="298"/>
        <v>0</v>
      </c>
      <c r="AX181" s="2">
        <f t="shared" si="299"/>
        <v>0</v>
      </c>
      <c r="AY181" s="2">
        <f t="shared" si="300"/>
        <v>0</v>
      </c>
      <c r="AZ181" s="2">
        <f t="shared" si="301"/>
        <v>0</v>
      </c>
      <c r="BA181" s="2">
        <f t="shared" si="302"/>
        <v>0</v>
      </c>
    </row>
    <row r="182" spans="1:53" x14ac:dyDescent="0.25">
      <c r="A182" s="2" t="str">
        <f t="shared" si="257"/>
        <v>South Shore Lake Las Vegas</v>
      </c>
      <c r="B182" s="2">
        <v>8</v>
      </c>
      <c r="C182" s="2">
        <f t="shared" si="308"/>
        <v>176</v>
      </c>
      <c r="D182" s="2">
        <f t="shared" si="308"/>
        <v>3</v>
      </c>
      <c r="E182" s="2">
        <f t="shared" si="308"/>
        <v>17</v>
      </c>
      <c r="F182" s="2">
        <f t="shared" si="308"/>
        <v>4</v>
      </c>
      <c r="G182" s="2">
        <f t="shared" si="308"/>
        <v>4</v>
      </c>
      <c r="H182" s="2">
        <f t="shared" si="308"/>
        <v>4</v>
      </c>
      <c r="I182" s="2">
        <f t="shared" si="308"/>
        <v>3</v>
      </c>
      <c r="J182" s="2">
        <f t="shared" si="259"/>
        <v>1</v>
      </c>
      <c r="K182" s="2">
        <f t="shared" si="260"/>
        <v>176</v>
      </c>
      <c r="L182" s="2">
        <f t="shared" si="261"/>
        <v>3</v>
      </c>
      <c r="M182" s="2">
        <f t="shared" si="304"/>
        <v>4</v>
      </c>
      <c r="N182" s="2">
        <f t="shared" si="305"/>
        <v>4</v>
      </c>
      <c r="O182" s="2">
        <f t="shared" si="306"/>
        <v>4</v>
      </c>
      <c r="P182" s="2">
        <f t="shared" si="307"/>
        <v>3</v>
      </c>
      <c r="Q182" s="2">
        <f t="shared" si="266"/>
        <v>1</v>
      </c>
      <c r="R182" s="2">
        <f t="shared" si="267"/>
        <v>0</v>
      </c>
      <c r="S182" s="2">
        <f t="shared" si="268"/>
        <v>1</v>
      </c>
      <c r="T182" s="2">
        <f t="shared" si="269"/>
        <v>0</v>
      </c>
      <c r="U182" s="2">
        <f t="shared" si="270"/>
        <v>0</v>
      </c>
      <c r="V182" s="2">
        <f t="shared" si="271"/>
        <v>0</v>
      </c>
      <c r="W182" s="2">
        <f t="shared" si="272"/>
        <v>0</v>
      </c>
      <c r="X182" s="2">
        <f t="shared" si="273"/>
        <v>0</v>
      </c>
      <c r="Y182" s="2">
        <f t="shared" si="274"/>
        <v>0</v>
      </c>
      <c r="Z182" s="2">
        <f t="shared" si="275"/>
        <v>0</v>
      </c>
      <c r="AA182" s="2">
        <f t="shared" si="276"/>
        <v>1</v>
      </c>
      <c r="AB182" s="2">
        <f t="shared" si="277"/>
        <v>0</v>
      </c>
      <c r="AC182" s="2">
        <f t="shared" si="278"/>
        <v>1</v>
      </c>
      <c r="AD182" s="2">
        <f t="shared" si="279"/>
        <v>0</v>
      </c>
      <c r="AE182" s="2">
        <f t="shared" si="280"/>
        <v>0</v>
      </c>
      <c r="AF182" s="2">
        <f t="shared" si="281"/>
        <v>0</v>
      </c>
      <c r="AG182" s="2">
        <f t="shared" si="282"/>
        <v>0</v>
      </c>
      <c r="AH182" s="2">
        <f t="shared" si="283"/>
        <v>0</v>
      </c>
      <c r="AI182" s="2">
        <f t="shared" si="284"/>
        <v>0</v>
      </c>
      <c r="AJ182" s="2">
        <f t="shared" si="285"/>
        <v>0</v>
      </c>
      <c r="AK182" s="2">
        <f t="shared" si="286"/>
        <v>1</v>
      </c>
      <c r="AL182" s="2">
        <f t="shared" si="287"/>
        <v>0</v>
      </c>
      <c r="AM182" s="2">
        <f t="shared" si="288"/>
        <v>1</v>
      </c>
      <c r="AN182" s="2">
        <f t="shared" si="289"/>
        <v>0</v>
      </c>
      <c r="AO182" s="2">
        <f t="shared" si="290"/>
        <v>0</v>
      </c>
      <c r="AP182" s="2">
        <f t="shared" si="291"/>
        <v>0</v>
      </c>
      <c r="AQ182" s="2">
        <f t="shared" si="292"/>
        <v>0</v>
      </c>
      <c r="AR182" s="2">
        <f t="shared" si="293"/>
        <v>0</v>
      </c>
      <c r="AS182" s="2">
        <f t="shared" si="294"/>
        <v>0</v>
      </c>
      <c r="AT182" s="2">
        <f t="shared" si="295"/>
        <v>0</v>
      </c>
      <c r="AU182" s="2">
        <f t="shared" si="296"/>
        <v>0</v>
      </c>
      <c r="AV182" s="2">
        <f t="shared" si="297"/>
        <v>0</v>
      </c>
      <c r="AW182" s="2">
        <f t="shared" si="298"/>
        <v>0</v>
      </c>
      <c r="AX182" s="2">
        <f t="shared" si="299"/>
        <v>0</v>
      </c>
      <c r="AY182" s="2">
        <f t="shared" si="300"/>
        <v>0</v>
      </c>
      <c r="AZ182" s="2">
        <f t="shared" si="301"/>
        <v>0</v>
      </c>
      <c r="BA182" s="2">
        <f t="shared" si="302"/>
        <v>0</v>
      </c>
    </row>
    <row r="183" spans="1:53" x14ac:dyDescent="0.25">
      <c r="A183" s="2" t="str">
        <f t="shared" si="257"/>
        <v>South Shore Lake Las Vegas</v>
      </c>
      <c r="B183" s="2">
        <v>9</v>
      </c>
      <c r="C183" s="2">
        <f t="shared" si="308"/>
        <v>389</v>
      </c>
      <c r="D183" s="2">
        <f t="shared" si="308"/>
        <v>4</v>
      </c>
      <c r="E183" s="2">
        <f t="shared" si="308"/>
        <v>5</v>
      </c>
      <c r="F183" s="2">
        <f t="shared" si="308"/>
        <v>7</v>
      </c>
      <c r="G183" s="2">
        <f t="shared" si="308"/>
        <v>6</v>
      </c>
      <c r="H183" s="2">
        <f t="shared" si="308"/>
        <v>5</v>
      </c>
      <c r="I183" s="2">
        <f t="shared" si="308"/>
        <v>5</v>
      </c>
      <c r="J183" s="2">
        <f t="shared" si="259"/>
        <v>0</v>
      </c>
      <c r="K183" s="2">
        <f t="shared" si="260"/>
        <v>0</v>
      </c>
      <c r="L183" s="2">
        <f t="shared" si="261"/>
        <v>0</v>
      </c>
      <c r="M183" s="2">
        <f t="shared" si="304"/>
        <v>0</v>
      </c>
      <c r="N183" s="2">
        <f t="shared" si="305"/>
        <v>0</v>
      </c>
      <c r="O183" s="2">
        <f t="shared" si="306"/>
        <v>0</v>
      </c>
      <c r="P183" s="2">
        <f t="shared" si="307"/>
        <v>0</v>
      </c>
      <c r="Q183" s="2">
        <f t="shared" si="266"/>
        <v>0</v>
      </c>
      <c r="R183" s="2">
        <f t="shared" si="267"/>
        <v>1</v>
      </c>
      <c r="S183" s="2">
        <f t="shared" si="268"/>
        <v>1</v>
      </c>
      <c r="T183" s="2">
        <f t="shared" si="269"/>
        <v>0</v>
      </c>
      <c r="U183" s="2">
        <f t="shared" si="270"/>
        <v>0</v>
      </c>
      <c r="V183" s="2">
        <f t="shared" si="271"/>
        <v>0</v>
      </c>
      <c r="W183" s="2">
        <f t="shared" si="272"/>
        <v>0</v>
      </c>
      <c r="X183" s="2">
        <f t="shared" si="273"/>
        <v>0</v>
      </c>
      <c r="Y183" s="2">
        <f t="shared" si="274"/>
        <v>0</v>
      </c>
      <c r="Z183" s="2">
        <f t="shared" si="275"/>
        <v>0</v>
      </c>
      <c r="AA183" s="2">
        <f t="shared" si="276"/>
        <v>1</v>
      </c>
      <c r="AB183" s="2">
        <f t="shared" si="277"/>
        <v>1</v>
      </c>
      <c r="AC183" s="2">
        <f t="shared" si="278"/>
        <v>2</v>
      </c>
      <c r="AD183" s="2">
        <f t="shared" si="279"/>
        <v>1</v>
      </c>
      <c r="AE183" s="2">
        <f t="shared" si="280"/>
        <v>389</v>
      </c>
      <c r="AF183" s="2">
        <f t="shared" si="281"/>
        <v>4</v>
      </c>
      <c r="AG183" s="2">
        <f t="shared" si="282"/>
        <v>7</v>
      </c>
      <c r="AH183" s="2">
        <f t="shared" si="283"/>
        <v>6</v>
      </c>
      <c r="AI183" s="2">
        <f t="shared" si="284"/>
        <v>5</v>
      </c>
      <c r="AJ183" s="2">
        <f t="shared" si="285"/>
        <v>5</v>
      </c>
      <c r="AK183" s="2">
        <f t="shared" si="286"/>
        <v>1</v>
      </c>
      <c r="AL183" s="2">
        <f t="shared" si="287"/>
        <v>0</v>
      </c>
      <c r="AM183" s="2">
        <f t="shared" si="288"/>
        <v>1</v>
      </c>
      <c r="AN183" s="2">
        <f t="shared" si="289"/>
        <v>0</v>
      </c>
      <c r="AO183" s="2">
        <f t="shared" si="290"/>
        <v>0</v>
      </c>
      <c r="AP183" s="2">
        <f t="shared" si="291"/>
        <v>0</v>
      </c>
      <c r="AQ183" s="2">
        <f t="shared" si="292"/>
        <v>0</v>
      </c>
      <c r="AR183" s="2">
        <f t="shared" si="293"/>
        <v>0</v>
      </c>
      <c r="AS183" s="2">
        <f t="shared" si="294"/>
        <v>0</v>
      </c>
      <c r="AT183" s="2">
        <f t="shared" si="295"/>
        <v>0</v>
      </c>
      <c r="AU183" s="2">
        <f t="shared" si="296"/>
        <v>0</v>
      </c>
      <c r="AV183" s="2">
        <f t="shared" si="297"/>
        <v>0</v>
      </c>
      <c r="AW183" s="2">
        <f t="shared" si="298"/>
        <v>0</v>
      </c>
      <c r="AX183" s="2">
        <f t="shared" si="299"/>
        <v>0</v>
      </c>
      <c r="AY183" s="2">
        <f t="shared" si="300"/>
        <v>0</v>
      </c>
      <c r="AZ183" s="2">
        <f t="shared" si="301"/>
        <v>0</v>
      </c>
      <c r="BA183" s="2">
        <f t="shared" si="302"/>
        <v>0</v>
      </c>
    </row>
    <row r="184" spans="1:53" x14ac:dyDescent="0.25">
      <c r="A184" s="2" t="str">
        <f t="shared" si="257"/>
        <v>South Shore Lake Las Vegas</v>
      </c>
      <c r="B184" s="2">
        <v>10</v>
      </c>
      <c r="C184" s="2">
        <f t="shared" si="308"/>
        <v>178</v>
      </c>
      <c r="D184" s="2">
        <f t="shared" si="308"/>
        <v>3</v>
      </c>
      <c r="E184" s="2">
        <f t="shared" si="308"/>
        <v>18</v>
      </c>
      <c r="F184" s="2">
        <f t="shared" si="308"/>
        <v>5</v>
      </c>
      <c r="G184" s="2">
        <f t="shared" si="308"/>
        <v>7</v>
      </c>
      <c r="H184" s="2">
        <f t="shared" si="308"/>
        <v>5</v>
      </c>
      <c r="I184" s="2">
        <f t="shared" si="308"/>
        <v>4</v>
      </c>
      <c r="J184" s="2">
        <f t="shared" si="259"/>
        <v>1</v>
      </c>
      <c r="K184" s="2">
        <f t="shared" si="260"/>
        <v>178</v>
      </c>
      <c r="L184" s="2">
        <f t="shared" si="261"/>
        <v>3</v>
      </c>
      <c r="M184" s="2">
        <f t="shared" si="304"/>
        <v>5</v>
      </c>
      <c r="N184" s="2">
        <f t="shared" si="305"/>
        <v>7</v>
      </c>
      <c r="O184" s="2">
        <f t="shared" si="306"/>
        <v>5</v>
      </c>
      <c r="P184" s="2">
        <f t="shared" si="307"/>
        <v>4</v>
      </c>
      <c r="Q184" s="2">
        <f t="shared" si="266"/>
        <v>1</v>
      </c>
      <c r="R184" s="2">
        <f t="shared" si="267"/>
        <v>0</v>
      </c>
      <c r="S184" s="2">
        <f t="shared" si="268"/>
        <v>1</v>
      </c>
      <c r="T184" s="2">
        <f t="shared" si="269"/>
        <v>0</v>
      </c>
      <c r="U184" s="2">
        <f t="shared" si="270"/>
        <v>0</v>
      </c>
      <c r="V184" s="2">
        <f t="shared" si="271"/>
        <v>0</v>
      </c>
      <c r="W184" s="2">
        <f t="shared" si="272"/>
        <v>0</v>
      </c>
      <c r="X184" s="2">
        <f t="shared" si="273"/>
        <v>0</v>
      </c>
      <c r="Y184" s="2">
        <f t="shared" si="274"/>
        <v>0</v>
      </c>
      <c r="Z184" s="2">
        <f t="shared" si="275"/>
        <v>0</v>
      </c>
      <c r="AA184" s="2">
        <f t="shared" si="276"/>
        <v>1</v>
      </c>
      <c r="AB184" s="2">
        <f t="shared" si="277"/>
        <v>0</v>
      </c>
      <c r="AC184" s="2">
        <f t="shared" si="278"/>
        <v>1</v>
      </c>
      <c r="AD184" s="2">
        <f t="shared" si="279"/>
        <v>0</v>
      </c>
      <c r="AE184" s="2">
        <f t="shared" si="280"/>
        <v>0</v>
      </c>
      <c r="AF184" s="2">
        <f t="shared" si="281"/>
        <v>0</v>
      </c>
      <c r="AG184" s="2">
        <f t="shared" si="282"/>
        <v>0</v>
      </c>
      <c r="AH184" s="2">
        <f t="shared" si="283"/>
        <v>0</v>
      </c>
      <c r="AI184" s="2">
        <f t="shared" si="284"/>
        <v>0</v>
      </c>
      <c r="AJ184" s="2">
        <f t="shared" si="285"/>
        <v>0</v>
      </c>
      <c r="AK184" s="2">
        <f t="shared" si="286"/>
        <v>1</v>
      </c>
      <c r="AL184" s="2">
        <f t="shared" si="287"/>
        <v>0</v>
      </c>
      <c r="AM184" s="2">
        <f t="shared" si="288"/>
        <v>1</v>
      </c>
      <c r="AN184" s="2">
        <f t="shared" si="289"/>
        <v>0</v>
      </c>
      <c r="AO184" s="2">
        <f t="shared" si="290"/>
        <v>0</v>
      </c>
      <c r="AP184" s="2">
        <f t="shared" si="291"/>
        <v>0</v>
      </c>
      <c r="AQ184" s="2">
        <f t="shared" si="292"/>
        <v>0</v>
      </c>
      <c r="AR184" s="2">
        <f t="shared" si="293"/>
        <v>0</v>
      </c>
      <c r="AS184" s="2">
        <f t="shared" si="294"/>
        <v>0</v>
      </c>
      <c r="AT184" s="2">
        <f t="shared" si="295"/>
        <v>0</v>
      </c>
      <c r="AU184" s="2">
        <f t="shared" si="296"/>
        <v>0</v>
      </c>
      <c r="AV184" s="2">
        <f t="shared" si="297"/>
        <v>0</v>
      </c>
      <c r="AW184" s="2">
        <f t="shared" si="298"/>
        <v>0</v>
      </c>
      <c r="AX184" s="2">
        <f t="shared" si="299"/>
        <v>0</v>
      </c>
      <c r="AY184" s="2">
        <f t="shared" si="300"/>
        <v>0</v>
      </c>
      <c r="AZ184" s="2">
        <f t="shared" si="301"/>
        <v>0</v>
      </c>
      <c r="BA184" s="2">
        <f t="shared" si="302"/>
        <v>0</v>
      </c>
    </row>
    <row r="185" spans="1:53" x14ac:dyDescent="0.25">
      <c r="A185" s="2" t="str">
        <f t="shared" si="257"/>
        <v>South Shore Lake Las Vegas</v>
      </c>
      <c r="B185" s="2">
        <v>11</v>
      </c>
      <c r="C185" s="2">
        <f t="shared" si="308"/>
        <v>500</v>
      </c>
      <c r="D185" s="2">
        <f t="shared" si="308"/>
        <v>5</v>
      </c>
      <c r="E185" s="2">
        <f t="shared" si="308"/>
        <v>14</v>
      </c>
      <c r="F185" s="2">
        <f t="shared" si="308"/>
        <v>7</v>
      </c>
      <c r="G185" s="2">
        <f t="shared" si="308"/>
        <v>6</v>
      </c>
      <c r="H185" s="2">
        <f t="shared" si="308"/>
        <v>6</v>
      </c>
      <c r="I185" s="2">
        <f t="shared" si="308"/>
        <v>5</v>
      </c>
      <c r="J185" s="2">
        <f t="shared" si="259"/>
        <v>0</v>
      </c>
      <c r="K185" s="2">
        <f t="shared" si="260"/>
        <v>0</v>
      </c>
      <c r="L185" s="2">
        <f t="shared" si="261"/>
        <v>0</v>
      </c>
      <c r="M185" s="2">
        <f t="shared" si="304"/>
        <v>0</v>
      </c>
      <c r="N185" s="2">
        <f t="shared" si="305"/>
        <v>0</v>
      </c>
      <c r="O185" s="2">
        <f t="shared" si="306"/>
        <v>0</v>
      </c>
      <c r="P185" s="2">
        <f t="shared" si="307"/>
        <v>0</v>
      </c>
      <c r="Q185" s="2">
        <f t="shared" si="266"/>
        <v>0</v>
      </c>
      <c r="R185" s="2">
        <f t="shared" si="267"/>
        <v>1</v>
      </c>
      <c r="S185" s="2">
        <f t="shared" si="268"/>
        <v>1</v>
      </c>
      <c r="T185" s="2">
        <f t="shared" si="269"/>
        <v>0</v>
      </c>
      <c r="U185" s="2">
        <f t="shared" si="270"/>
        <v>0</v>
      </c>
      <c r="V185" s="2">
        <f t="shared" si="271"/>
        <v>0</v>
      </c>
      <c r="W185" s="2">
        <f t="shared" si="272"/>
        <v>0</v>
      </c>
      <c r="X185" s="2">
        <f t="shared" si="273"/>
        <v>0</v>
      </c>
      <c r="Y185" s="2">
        <f t="shared" si="274"/>
        <v>0</v>
      </c>
      <c r="Z185" s="2">
        <f t="shared" si="275"/>
        <v>0</v>
      </c>
      <c r="AA185" s="2">
        <f t="shared" si="276"/>
        <v>0</v>
      </c>
      <c r="AB185" s="2">
        <f t="shared" si="277"/>
        <v>1</v>
      </c>
      <c r="AC185" s="2">
        <f t="shared" si="278"/>
        <v>1</v>
      </c>
      <c r="AD185" s="2">
        <f t="shared" si="279"/>
        <v>0</v>
      </c>
      <c r="AE185" s="2">
        <f t="shared" si="280"/>
        <v>0</v>
      </c>
      <c r="AF185" s="2">
        <f t="shared" si="281"/>
        <v>0</v>
      </c>
      <c r="AG185" s="2">
        <f t="shared" si="282"/>
        <v>0</v>
      </c>
      <c r="AH185" s="2">
        <f t="shared" si="283"/>
        <v>0</v>
      </c>
      <c r="AI185" s="2">
        <f t="shared" si="284"/>
        <v>0</v>
      </c>
      <c r="AJ185" s="2">
        <f t="shared" si="285"/>
        <v>0</v>
      </c>
      <c r="AK185" s="2">
        <f t="shared" si="286"/>
        <v>1</v>
      </c>
      <c r="AL185" s="2">
        <f t="shared" si="287"/>
        <v>1</v>
      </c>
      <c r="AM185" s="2">
        <f t="shared" si="288"/>
        <v>2</v>
      </c>
      <c r="AN185" s="2">
        <f t="shared" si="289"/>
        <v>1</v>
      </c>
      <c r="AO185" s="2">
        <f t="shared" si="290"/>
        <v>500</v>
      </c>
      <c r="AP185" s="2">
        <f t="shared" si="291"/>
        <v>5</v>
      </c>
      <c r="AQ185" s="2">
        <f t="shared" si="292"/>
        <v>7</v>
      </c>
      <c r="AR185" s="2">
        <f t="shared" si="293"/>
        <v>6</v>
      </c>
      <c r="AS185" s="2">
        <f t="shared" si="294"/>
        <v>6</v>
      </c>
      <c r="AT185" s="2">
        <f t="shared" si="295"/>
        <v>5</v>
      </c>
      <c r="AU185" s="2">
        <f t="shared" si="296"/>
        <v>0</v>
      </c>
      <c r="AV185" s="2">
        <f t="shared" si="297"/>
        <v>0</v>
      </c>
      <c r="AW185" s="2">
        <f t="shared" si="298"/>
        <v>0</v>
      </c>
      <c r="AX185" s="2">
        <f t="shared" si="299"/>
        <v>0</v>
      </c>
      <c r="AY185" s="2">
        <f t="shared" si="300"/>
        <v>0</v>
      </c>
      <c r="AZ185" s="2">
        <f t="shared" si="301"/>
        <v>0</v>
      </c>
      <c r="BA185" s="2">
        <f t="shared" si="302"/>
        <v>0</v>
      </c>
    </row>
    <row r="186" spans="1:53" x14ac:dyDescent="0.25">
      <c r="A186" s="2" t="str">
        <f t="shared" si="257"/>
        <v>South Shore Lake Las Vegas</v>
      </c>
      <c r="B186" s="2">
        <v>12</v>
      </c>
      <c r="C186" s="2">
        <f t="shared" si="308"/>
        <v>332</v>
      </c>
      <c r="D186" s="2">
        <f t="shared" si="308"/>
        <v>4</v>
      </c>
      <c r="E186" s="2">
        <f t="shared" si="308"/>
        <v>8</v>
      </c>
      <c r="F186" s="2">
        <f t="shared" si="308"/>
        <v>4</v>
      </c>
      <c r="G186" s="2">
        <f t="shared" si="308"/>
        <v>8</v>
      </c>
      <c r="H186" s="2">
        <f t="shared" si="308"/>
        <v>4</v>
      </c>
      <c r="I186" s="2">
        <f t="shared" si="308"/>
        <v>5</v>
      </c>
      <c r="J186" s="2">
        <f t="shared" si="259"/>
        <v>0</v>
      </c>
      <c r="K186" s="2">
        <f t="shared" si="260"/>
        <v>0</v>
      </c>
      <c r="L186" s="2">
        <f t="shared" si="261"/>
        <v>0</v>
      </c>
      <c r="M186" s="2">
        <f t="shared" si="304"/>
        <v>0</v>
      </c>
      <c r="N186" s="2">
        <f t="shared" si="305"/>
        <v>0</v>
      </c>
      <c r="O186" s="2">
        <f t="shared" si="306"/>
        <v>0</v>
      </c>
      <c r="P186" s="2">
        <f t="shared" si="307"/>
        <v>0</v>
      </c>
      <c r="Q186" s="2">
        <f t="shared" si="266"/>
        <v>0</v>
      </c>
      <c r="R186" s="2">
        <f t="shared" si="267"/>
        <v>1</v>
      </c>
      <c r="S186" s="2">
        <f t="shared" si="268"/>
        <v>1</v>
      </c>
      <c r="T186" s="2">
        <f t="shared" si="269"/>
        <v>0</v>
      </c>
      <c r="U186" s="2">
        <f t="shared" si="270"/>
        <v>0</v>
      </c>
      <c r="V186" s="2">
        <f t="shared" si="271"/>
        <v>0</v>
      </c>
      <c r="W186" s="2">
        <f t="shared" si="272"/>
        <v>0</v>
      </c>
      <c r="X186" s="2">
        <f t="shared" si="273"/>
        <v>0</v>
      </c>
      <c r="Y186" s="2">
        <f t="shared" si="274"/>
        <v>0</v>
      </c>
      <c r="Z186" s="2">
        <f t="shared" si="275"/>
        <v>0</v>
      </c>
      <c r="AA186" s="2">
        <f t="shared" si="276"/>
        <v>1</v>
      </c>
      <c r="AB186" s="2">
        <f t="shared" si="277"/>
        <v>1</v>
      </c>
      <c r="AC186" s="2">
        <f t="shared" si="278"/>
        <v>2</v>
      </c>
      <c r="AD186" s="2">
        <f t="shared" si="279"/>
        <v>1</v>
      </c>
      <c r="AE186" s="2">
        <f t="shared" si="280"/>
        <v>332</v>
      </c>
      <c r="AF186" s="2">
        <f t="shared" si="281"/>
        <v>4</v>
      </c>
      <c r="AG186" s="2">
        <f t="shared" si="282"/>
        <v>4</v>
      </c>
      <c r="AH186" s="2">
        <f t="shared" si="283"/>
        <v>8</v>
      </c>
      <c r="AI186" s="2">
        <f t="shared" si="284"/>
        <v>4</v>
      </c>
      <c r="AJ186" s="2">
        <f t="shared" si="285"/>
        <v>5</v>
      </c>
      <c r="AK186" s="2">
        <f t="shared" si="286"/>
        <v>1</v>
      </c>
      <c r="AL186" s="2">
        <f t="shared" si="287"/>
        <v>0</v>
      </c>
      <c r="AM186" s="2">
        <f t="shared" si="288"/>
        <v>1</v>
      </c>
      <c r="AN186" s="2">
        <f t="shared" si="289"/>
        <v>0</v>
      </c>
      <c r="AO186" s="2">
        <f t="shared" si="290"/>
        <v>0</v>
      </c>
      <c r="AP186" s="2">
        <f t="shared" si="291"/>
        <v>0</v>
      </c>
      <c r="AQ186" s="2">
        <f t="shared" si="292"/>
        <v>0</v>
      </c>
      <c r="AR186" s="2">
        <f t="shared" si="293"/>
        <v>0</v>
      </c>
      <c r="AS186" s="2">
        <f t="shared" si="294"/>
        <v>0</v>
      </c>
      <c r="AT186" s="2">
        <f t="shared" si="295"/>
        <v>0</v>
      </c>
      <c r="AU186" s="2">
        <f t="shared" si="296"/>
        <v>0</v>
      </c>
      <c r="AV186" s="2">
        <f t="shared" si="297"/>
        <v>0</v>
      </c>
      <c r="AW186" s="2">
        <f t="shared" si="298"/>
        <v>0</v>
      </c>
      <c r="AX186" s="2">
        <f t="shared" si="299"/>
        <v>0</v>
      </c>
      <c r="AY186" s="2">
        <f t="shared" si="300"/>
        <v>0</v>
      </c>
      <c r="AZ186" s="2">
        <f t="shared" si="301"/>
        <v>0</v>
      </c>
      <c r="BA186" s="2">
        <f t="shared" si="302"/>
        <v>0</v>
      </c>
    </row>
    <row r="187" spans="1:53" x14ac:dyDescent="0.25">
      <c r="A187" s="2" t="str">
        <f t="shared" si="257"/>
        <v>South Shore Lake Las Vegas</v>
      </c>
      <c r="B187" s="2">
        <v>13</v>
      </c>
      <c r="C187" s="2">
        <f t="shared" ref="C187:I196" si="309">C32</f>
        <v>503</v>
      </c>
      <c r="D187" s="2">
        <f t="shared" si="309"/>
        <v>5</v>
      </c>
      <c r="E187" s="2">
        <f t="shared" si="309"/>
        <v>6</v>
      </c>
      <c r="F187" s="2">
        <f t="shared" si="309"/>
        <v>7</v>
      </c>
      <c r="G187" s="2">
        <f t="shared" si="309"/>
        <v>7</v>
      </c>
      <c r="H187" s="2">
        <f t="shared" si="309"/>
        <v>5</v>
      </c>
      <c r="I187" s="2">
        <f t="shared" si="309"/>
        <v>7</v>
      </c>
      <c r="J187" s="2">
        <f t="shared" si="259"/>
        <v>0</v>
      </c>
      <c r="K187" s="2">
        <f t="shared" si="260"/>
        <v>0</v>
      </c>
      <c r="L187" s="2">
        <f t="shared" si="261"/>
        <v>0</v>
      </c>
      <c r="M187" s="2">
        <f t="shared" si="304"/>
        <v>0</v>
      </c>
      <c r="N187" s="2">
        <f t="shared" si="305"/>
        <v>0</v>
      </c>
      <c r="O187" s="2">
        <f t="shared" si="306"/>
        <v>0</v>
      </c>
      <c r="P187" s="2">
        <f t="shared" si="307"/>
        <v>0</v>
      </c>
      <c r="Q187" s="2">
        <f t="shared" si="266"/>
        <v>0</v>
      </c>
      <c r="R187" s="2">
        <f t="shared" si="267"/>
        <v>1</v>
      </c>
      <c r="S187" s="2">
        <f t="shared" si="268"/>
        <v>1</v>
      </c>
      <c r="T187" s="2">
        <f t="shared" si="269"/>
        <v>0</v>
      </c>
      <c r="U187" s="2">
        <f t="shared" si="270"/>
        <v>0</v>
      </c>
      <c r="V187" s="2">
        <f t="shared" si="271"/>
        <v>0</v>
      </c>
      <c r="W187" s="2">
        <f t="shared" si="272"/>
        <v>0</v>
      </c>
      <c r="X187" s="2">
        <f t="shared" si="273"/>
        <v>0</v>
      </c>
      <c r="Y187" s="2">
        <f t="shared" si="274"/>
        <v>0</v>
      </c>
      <c r="Z187" s="2">
        <f t="shared" si="275"/>
        <v>0</v>
      </c>
      <c r="AA187" s="2">
        <f t="shared" si="276"/>
        <v>0</v>
      </c>
      <c r="AB187" s="2">
        <f t="shared" si="277"/>
        <v>1</v>
      </c>
      <c r="AC187" s="2">
        <f t="shared" si="278"/>
        <v>1</v>
      </c>
      <c r="AD187" s="2">
        <f t="shared" si="279"/>
        <v>0</v>
      </c>
      <c r="AE187" s="2">
        <f t="shared" si="280"/>
        <v>0</v>
      </c>
      <c r="AF187" s="2">
        <f t="shared" si="281"/>
        <v>0</v>
      </c>
      <c r="AG187" s="2">
        <f t="shared" si="282"/>
        <v>0</v>
      </c>
      <c r="AH187" s="2">
        <f t="shared" si="283"/>
        <v>0</v>
      </c>
      <c r="AI187" s="2">
        <f t="shared" si="284"/>
        <v>0</v>
      </c>
      <c r="AJ187" s="2">
        <f t="shared" si="285"/>
        <v>0</v>
      </c>
      <c r="AK187" s="2">
        <f t="shared" si="286"/>
        <v>0</v>
      </c>
      <c r="AL187" s="2">
        <f t="shared" si="287"/>
        <v>1</v>
      </c>
      <c r="AM187" s="2">
        <f t="shared" si="288"/>
        <v>1</v>
      </c>
      <c r="AN187" s="2">
        <f t="shared" si="289"/>
        <v>0</v>
      </c>
      <c r="AO187" s="2">
        <f t="shared" si="290"/>
        <v>0</v>
      </c>
      <c r="AP187" s="2">
        <f t="shared" si="291"/>
        <v>0</v>
      </c>
      <c r="AQ187" s="2">
        <f t="shared" si="292"/>
        <v>0</v>
      </c>
      <c r="AR187" s="2">
        <f t="shared" si="293"/>
        <v>0</v>
      </c>
      <c r="AS187" s="2">
        <f t="shared" si="294"/>
        <v>0</v>
      </c>
      <c r="AT187" s="2">
        <f t="shared" si="295"/>
        <v>0</v>
      </c>
      <c r="AU187" s="2">
        <f t="shared" si="296"/>
        <v>1</v>
      </c>
      <c r="AV187" s="2">
        <f t="shared" si="297"/>
        <v>503</v>
      </c>
      <c r="AW187" s="2">
        <f t="shared" si="298"/>
        <v>5</v>
      </c>
      <c r="AX187" s="2">
        <f t="shared" si="299"/>
        <v>7</v>
      </c>
      <c r="AY187" s="2">
        <f t="shared" si="300"/>
        <v>7</v>
      </c>
      <c r="AZ187" s="2">
        <f t="shared" si="301"/>
        <v>5</v>
      </c>
      <c r="BA187" s="2">
        <f t="shared" si="302"/>
        <v>7</v>
      </c>
    </row>
    <row r="188" spans="1:53" x14ac:dyDescent="0.25">
      <c r="A188" s="2" t="str">
        <f t="shared" si="257"/>
        <v>South Shore Lake Las Vegas</v>
      </c>
      <c r="B188" s="2">
        <v>14</v>
      </c>
      <c r="C188" s="2">
        <f t="shared" si="309"/>
        <v>132</v>
      </c>
      <c r="D188" s="2">
        <f t="shared" si="309"/>
        <v>3</v>
      </c>
      <c r="E188" s="2">
        <f t="shared" si="309"/>
        <v>16</v>
      </c>
      <c r="F188" s="2">
        <f t="shared" si="309"/>
        <v>4</v>
      </c>
      <c r="G188" s="2">
        <f t="shared" si="309"/>
        <v>2</v>
      </c>
      <c r="H188" s="2">
        <f t="shared" si="309"/>
        <v>4</v>
      </c>
      <c r="I188" s="2">
        <f t="shared" si="309"/>
        <v>7</v>
      </c>
      <c r="J188" s="2">
        <f t="shared" si="259"/>
        <v>1</v>
      </c>
      <c r="K188" s="2">
        <f t="shared" si="260"/>
        <v>132</v>
      </c>
      <c r="L188" s="2">
        <f t="shared" si="261"/>
        <v>3</v>
      </c>
      <c r="M188" s="2">
        <f t="shared" si="304"/>
        <v>4</v>
      </c>
      <c r="N188" s="2">
        <f t="shared" si="305"/>
        <v>2</v>
      </c>
      <c r="O188" s="2">
        <f t="shared" si="306"/>
        <v>4</v>
      </c>
      <c r="P188" s="2">
        <f t="shared" si="307"/>
        <v>7</v>
      </c>
      <c r="Q188" s="2">
        <f t="shared" si="266"/>
        <v>1</v>
      </c>
      <c r="R188" s="2">
        <f t="shared" si="267"/>
        <v>0</v>
      </c>
      <c r="S188" s="2">
        <f t="shared" si="268"/>
        <v>1</v>
      </c>
      <c r="T188" s="2">
        <f t="shared" si="269"/>
        <v>0</v>
      </c>
      <c r="U188" s="2">
        <f t="shared" si="270"/>
        <v>0</v>
      </c>
      <c r="V188" s="2">
        <f t="shared" si="271"/>
        <v>0</v>
      </c>
      <c r="W188" s="2">
        <f t="shared" si="272"/>
        <v>0</v>
      </c>
      <c r="X188" s="2">
        <f t="shared" si="273"/>
        <v>0</v>
      </c>
      <c r="Y188" s="2">
        <f t="shared" si="274"/>
        <v>0</v>
      </c>
      <c r="Z188" s="2">
        <f t="shared" si="275"/>
        <v>0</v>
      </c>
      <c r="AA188" s="2">
        <f t="shared" si="276"/>
        <v>1</v>
      </c>
      <c r="AB188" s="2">
        <f t="shared" si="277"/>
        <v>0</v>
      </c>
      <c r="AC188" s="2">
        <f t="shared" si="278"/>
        <v>1</v>
      </c>
      <c r="AD188" s="2">
        <f t="shared" si="279"/>
        <v>0</v>
      </c>
      <c r="AE188" s="2">
        <f t="shared" si="280"/>
        <v>0</v>
      </c>
      <c r="AF188" s="2">
        <f t="shared" si="281"/>
        <v>0</v>
      </c>
      <c r="AG188" s="2">
        <f t="shared" si="282"/>
        <v>0</v>
      </c>
      <c r="AH188" s="2">
        <f t="shared" si="283"/>
        <v>0</v>
      </c>
      <c r="AI188" s="2">
        <f t="shared" si="284"/>
        <v>0</v>
      </c>
      <c r="AJ188" s="2">
        <f t="shared" si="285"/>
        <v>0</v>
      </c>
      <c r="AK188" s="2">
        <f t="shared" si="286"/>
        <v>1</v>
      </c>
      <c r="AL188" s="2">
        <f t="shared" si="287"/>
        <v>0</v>
      </c>
      <c r="AM188" s="2">
        <f t="shared" si="288"/>
        <v>1</v>
      </c>
      <c r="AN188" s="2">
        <f t="shared" si="289"/>
        <v>0</v>
      </c>
      <c r="AO188" s="2">
        <f t="shared" si="290"/>
        <v>0</v>
      </c>
      <c r="AP188" s="2">
        <f t="shared" si="291"/>
        <v>0</v>
      </c>
      <c r="AQ188" s="2">
        <f t="shared" si="292"/>
        <v>0</v>
      </c>
      <c r="AR188" s="2">
        <f t="shared" si="293"/>
        <v>0</v>
      </c>
      <c r="AS188" s="2">
        <f t="shared" si="294"/>
        <v>0</v>
      </c>
      <c r="AT188" s="2">
        <f t="shared" si="295"/>
        <v>0</v>
      </c>
      <c r="AU188" s="2">
        <f t="shared" si="296"/>
        <v>0</v>
      </c>
      <c r="AV188" s="2">
        <f t="shared" si="297"/>
        <v>0</v>
      </c>
      <c r="AW188" s="2">
        <f t="shared" si="298"/>
        <v>0</v>
      </c>
      <c r="AX188" s="2">
        <f t="shared" si="299"/>
        <v>0</v>
      </c>
      <c r="AY188" s="2">
        <f t="shared" si="300"/>
        <v>0</v>
      </c>
      <c r="AZ188" s="2">
        <f t="shared" si="301"/>
        <v>0</v>
      </c>
      <c r="BA188" s="2">
        <f t="shared" si="302"/>
        <v>0</v>
      </c>
    </row>
    <row r="189" spans="1:53" x14ac:dyDescent="0.25">
      <c r="A189" s="2" t="str">
        <f t="shared" ref="A189:A220" si="310">A34</f>
        <v>South Shore Lake Las Vegas</v>
      </c>
      <c r="B189" s="2">
        <v>15</v>
      </c>
      <c r="C189" s="2">
        <f t="shared" si="309"/>
        <v>338</v>
      </c>
      <c r="D189" s="2">
        <f t="shared" si="309"/>
        <v>4</v>
      </c>
      <c r="E189" s="2">
        <f t="shared" si="309"/>
        <v>4</v>
      </c>
      <c r="F189" s="2">
        <f t="shared" si="309"/>
        <v>4</v>
      </c>
      <c r="G189" s="2">
        <f t="shared" si="309"/>
        <v>6</v>
      </c>
      <c r="H189" s="2">
        <f t="shared" si="309"/>
        <v>5</v>
      </c>
      <c r="I189" s="2">
        <f t="shared" si="309"/>
        <v>4</v>
      </c>
      <c r="J189" s="2">
        <f t="shared" si="259"/>
        <v>0</v>
      </c>
      <c r="K189" s="2">
        <f t="shared" si="260"/>
        <v>0</v>
      </c>
      <c r="L189" s="2">
        <f t="shared" si="261"/>
        <v>0</v>
      </c>
      <c r="M189" s="2">
        <f t="shared" si="304"/>
        <v>0</v>
      </c>
      <c r="N189" s="2">
        <f t="shared" si="305"/>
        <v>0</v>
      </c>
      <c r="O189" s="2">
        <f t="shared" si="306"/>
        <v>0</v>
      </c>
      <c r="P189" s="2">
        <f t="shared" si="307"/>
        <v>0</v>
      </c>
      <c r="Q189" s="2">
        <f t="shared" si="266"/>
        <v>0</v>
      </c>
      <c r="R189" s="2">
        <f t="shared" si="267"/>
        <v>1</v>
      </c>
      <c r="S189" s="2">
        <f t="shared" si="268"/>
        <v>1</v>
      </c>
      <c r="T189" s="2">
        <f t="shared" si="269"/>
        <v>0</v>
      </c>
      <c r="U189" s="2">
        <f t="shared" si="270"/>
        <v>0</v>
      </c>
      <c r="V189" s="2">
        <f t="shared" si="271"/>
        <v>0</v>
      </c>
      <c r="W189" s="2">
        <f t="shared" si="272"/>
        <v>0</v>
      </c>
      <c r="X189" s="2">
        <f t="shared" si="273"/>
        <v>0</v>
      </c>
      <c r="Y189" s="2">
        <f t="shared" si="274"/>
        <v>0</v>
      </c>
      <c r="Z189" s="2">
        <f t="shared" si="275"/>
        <v>0</v>
      </c>
      <c r="AA189" s="2">
        <f t="shared" si="276"/>
        <v>1</v>
      </c>
      <c r="AB189" s="2">
        <f t="shared" si="277"/>
        <v>1</v>
      </c>
      <c r="AC189" s="2">
        <f t="shared" si="278"/>
        <v>2</v>
      </c>
      <c r="AD189" s="2">
        <f t="shared" si="279"/>
        <v>1</v>
      </c>
      <c r="AE189" s="2">
        <f t="shared" si="280"/>
        <v>338</v>
      </c>
      <c r="AF189" s="2">
        <f t="shared" si="281"/>
        <v>4</v>
      </c>
      <c r="AG189" s="2">
        <f t="shared" si="282"/>
        <v>4</v>
      </c>
      <c r="AH189" s="2">
        <f t="shared" si="283"/>
        <v>6</v>
      </c>
      <c r="AI189" s="2">
        <f t="shared" si="284"/>
        <v>5</v>
      </c>
      <c r="AJ189" s="2">
        <f t="shared" si="285"/>
        <v>4</v>
      </c>
      <c r="AK189" s="2">
        <f t="shared" si="286"/>
        <v>1</v>
      </c>
      <c r="AL189" s="2">
        <f t="shared" si="287"/>
        <v>0</v>
      </c>
      <c r="AM189" s="2">
        <f t="shared" si="288"/>
        <v>1</v>
      </c>
      <c r="AN189" s="2">
        <f t="shared" si="289"/>
        <v>0</v>
      </c>
      <c r="AO189" s="2">
        <f t="shared" si="290"/>
        <v>0</v>
      </c>
      <c r="AP189" s="2">
        <f t="shared" si="291"/>
        <v>0</v>
      </c>
      <c r="AQ189" s="2">
        <f t="shared" si="292"/>
        <v>0</v>
      </c>
      <c r="AR189" s="2">
        <f t="shared" si="293"/>
        <v>0</v>
      </c>
      <c r="AS189" s="2">
        <f t="shared" si="294"/>
        <v>0</v>
      </c>
      <c r="AT189" s="2">
        <f t="shared" si="295"/>
        <v>0</v>
      </c>
      <c r="AU189" s="2">
        <f t="shared" si="296"/>
        <v>0</v>
      </c>
      <c r="AV189" s="2">
        <f t="shared" si="297"/>
        <v>0</v>
      </c>
      <c r="AW189" s="2">
        <f t="shared" si="298"/>
        <v>0</v>
      </c>
      <c r="AX189" s="2">
        <f t="shared" si="299"/>
        <v>0</v>
      </c>
      <c r="AY189" s="2">
        <f t="shared" si="300"/>
        <v>0</v>
      </c>
      <c r="AZ189" s="2">
        <f t="shared" si="301"/>
        <v>0</v>
      </c>
      <c r="BA189" s="2">
        <f t="shared" si="302"/>
        <v>0</v>
      </c>
    </row>
    <row r="190" spans="1:53" x14ac:dyDescent="0.25">
      <c r="A190" s="2" t="str">
        <f t="shared" si="310"/>
        <v>South Shore Lake Las Vegas</v>
      </c>
      <c r="B190" s="2">
        <v>16</v>
      </c>
      <c r="C190" s="2">
        <f t="shared" si="309"/>
        <v>190</v>
      </c>
      <c r="D190" s="2">
        <f t="shared" si="309"/>
        <v>3</v>
      </c>
      <c r="E190" s="2">
        <f t="shared" si="309"/>
        <v>12</v>
      </c>
      <c r="F190" s="2">
        <f t="shared" si="309"/>
        <v>4</v>
      </c>
      <c r="G190" s="2">
        <f t="shared" si="309"/>
        <v>6</v>
      </c>
      <c r="H190" s="2">
        <f t="shared" si="309"/>
        <v>5</v>
      </c>
      <c r="I190" s="2">
        <f t="shared" si="309"/>
        <v>4</v>
      </c>
      <c r="J190" s="2">
        <f t="shared" si="259"/>
        <v>1</v>
      </c>
      <c r="K190" s="2">
        <f t="shared" si="260"/>
        <v>190</v>
      </c>
      <c r="L190" s="2">
        <f t="shared" si="261"/>
        <v>3</v>
      </c>
      <c r="M190" s="2">
        <f t="shared" si="304"/>
        <v>4</v>
      </c>
      <c r="N190" s="2">
        <f t="shared" si="305"/>
        <v>6</v>
      </c>
      <c r="O190" s="2">
        <f t="shared" si="306"/>
        <v>5</v>
      </c>
      <c r="P190" s="2">
        <f t="shared" si="307"/>
        <v>4</v>
      </c>
      <c r="Q190" s="2">
        <f t="shared" si="266"/>
        <v>1</v>
      </c>
      <c r="R190" s="2">
        <f t="shared" si="267"/>
        <v>0</v>
      </c>
      <c r="S190" s="2">
        <f t="shared" si="268"/>
        <v>1</v>
      </c>
      <c r="T190" s="2">
        <f t="shared" si="269"/>
        <v>0</v>
      </c>
      <c r="U190" s="2">
        <f t="shared" si="270"/>
        <v>0</v>
      </c>
      <c r="V190" s="2">
        <f t="shared" ref="V190:V220" si="311">IF($T190=1,D190,0)</f>
        <v>0</v>
      </c>
      <c r="W190" s="2">
        <f t="shared" si="272"/>
        <v>0</v>
      </c>
      <c r="X190" s="2">
        <f t="shared" si="273"/>
        <v>0</v>
      </c>
      <c r="Y190" s="2">
        <f t="shared" si="274"/>
        <v>0</v>
      </c>
      <c r="Z190" s="2">
        <f t="shared" si="275"/>
        <v>0</v>
      </c>
      <c r="AA190" s="2">
        <f t="shared" si="276"/>
        <v>1</v>
      </c>
      <c r="AB190" s="2">
        <f t="shared" si="277"/>
        <v>0</v>
      </c>
      <c r="AC190" s="2">
        <f t="shared" si="278"/>
        <v>1</v>
      </c>
      <c r="AD190" s="2">
        <f t="shared" si="279"/>
        <v>0</v>
      </c>
      <c r="AE190" s="2">
        <f t="shared" si="280"/>
        <v>0</v>
      </c>
      <c r="AF190" s="2">
        <f t="shared" si="281"/>
        <v>0</v>
      </c>
      <c r="AG190" s="2">
        <f t="shared" si="282"/>
        <v>0</v>
      </c>
      <c r="AH190" s="2">
        <f t="shared" si="283"/>
        <v>0</v>
      </c>
      <c r="AI190" s="2">
        <f t="shared" si="284"/>
        <v>0</v>
      </c>
      <c r="AJ190" s="2">
        <f t="shared" si="285"/>
        <v>0</v>
      </c>
      <c r="AK190" s="2">
        <f t="shared" si="286"/>
        <v>1</v>
      </c>
      <c r="AL190" s="2">
        <f t="shared" si="287"/>
        <v>0</v>
      </c>
      <c r="AM190" s="2">
        <f t="shared" si="288"/>
        <v>1</v>
      </c>
      <c r="AN190" s="2">
        <f t="shared" si="289"/>
        <v>0</v>
      </c>
      <c r="AO190" s="2">
        <f t="shared" si="290"/>
        <v>0</v>
      </c>
      <c r="AP190" s="2">
        <f t="shared" si="291"/>
        <v>0</v>
      </c>
      <c r="AQ190" s="2">
        <f t="shared" si="292"/>
        <v>0</v>
      </c>
      <c r="AR190" s="2">
        <f t="shared" si="293"/>
        <v>0</v>
      </c>
      <c r="AS190" s="2">
        <f t="shared" si="294"/>
        <v>0</v>
      </c>
      <c r="AT190" s="2">
        <f t="shared" si="295"/>
        <v>0</v>
      </c>
      <c r="AU190" s="2">
        <f t="shared" si="296"/>
        <v>0</v>
      </c>
      <c r="AV190" s="2">
        <f t="shared" si="297"/>
        <v>0</v>
      </c>
      <c r="AW190" s="2">
        <f t="shared" si="298"/>
        <v>0</v>
      </c>
      <c r="AX190" s="2">
        <f t="shared" si="299"/>
        <v>0</v>
      </c>
      <c r="AY190" s="2">
        <f t="shared" si="300"/>
        <v>0</v>
      </c>
      <c r="AZ190" s="2">
        <f t="shared" si="301"/>
        <v>0</v>
      </c>
      <c r="BA190" s="2">
        <f t="shared" si="302"/>
        <v>0</v>
      </c>
    </row>
    <row r="191" spans="1:53" x14ac:dyDescent="0.25">
      <c r="A191" s="2" t="str">
        <f t="shared" si="310"/>
        <v>South Shore Lake Las Vegas</v>
      </c>
      <c r="B191" s="2">
        <v>17</v>
      </c>
      <c r="C191" s="2">
        <f t="shared" si="309"/>
        <v>327</v>
      </c>
      <c r="D191" s="2">
        <f t="shared" si="309"/>
        <v>4</v>
      </c>
      <c r="E191" s="2">
        <f t="shared" si="309"/>
        <v>10</v>
      </c>
      <c r="F191" s="2">
        <f t="shared" si="309"/>
        <v>5</v>
      </c>
      <c r="G191" s="2">
        <f t="shared" si="309"/>
        <v>6</v>
      </c>
      <c r="H191" s="2">
        <f t="shared" si="309"/>
        <v>7</v>
      </c>
      <c r="I191" s="2">
        <f t="shared" si="309"/>
        <v>4</v>
      </c>
      <c r="J191" s="2">
        <f t="shared" si="259"/>
        <v>0</v>
      </c>
      <c r="K191" s="2">
        <f t="shared" si="260"/>
        <v>0</v>
      </c>
      <c r="L191" s="2">
        <f t="shared" si="261"/>
        <v>0</v>
      </c>
      <c r="M191" s="2">
        <f t="shared" si="304"/>
        <v>0</v>
      </c>
      <c r="N191" s="2">
        <f t="shared" si="305"/>
        <v>0</v>
      </c>
      <c r="O191" s="2">
        <f t="shared" si="306"/>
        <v>0</v>
      </c>
      <c r="P191" s="2">
        <f t="shared" si="307"/>
        <v>0</v>
      </c>
      <c r="Q191" s="2">
        <f t="shared" si="266"/>
        <v>0</v>
      </c>
      <c r="R191" s="2">
        <f t="shared" si="267"/>
        <v>1</v>
      </c>
      <c r="S191" s="2">
        <f t="shared" si="268"/>
        <v>1</v>
      </c>
      <c r="T191" s="2">
        <f t="shared" si="269"/>
        <v>0</v>
      </c>
      <c r="U191" s="2">
        <f t="shared" si="270"/>
        <v>0</v>
      </c>
      <c r="V191" s="2">
        <f t="shared" si="311"/>
        <v>0</v>
      </c>
      <c r="W191" s="2">
        <f t="shared" si="272"/>
        <v>0</v>
      </c>
      <c r="X191" s="2">
        <f t="shared" si="273"/>
        <v>0</v>
      </c>
      <c r="Y191" s="2">
        <f t="shared" si="274"/>
        <v>0</v>
      </c>
      <c r="Z191" s="2">
        <f t="shared" si="275"/>
        <v>0</v>
      </c>
      <c r="AA191" s="2">
        <f t="shared" si="276"/>
        <v>1</v>
      </c>
      <c r="AB191" s="2">
        <f t="shared" si="277"/>
        <v>1</v>
      </c>
      <c r="AC191" s="2">
        <f t="shared" si="278"/>
        <v>2</v>
      </c>
      <c r="AD191" s="2">
        <f t="shared" si="279"/>
        <v>1</v>
      </c>
      <c r="AE191" s="2">
        <f t="shared" si="280"/>
        <v>327</v>
      </c>
      <c r="AF191" s="2">
        <f t="shared" si="281"/>
        <v>4</v>
      </c>
      <c r="AG191" s="2">
        <f t="shared" si="282"/>
        <v>5</v>
      </c>
      <c r="AH191" s="2">
        <f t="shared" si="283"/>
        <v>6</v>
      </c>
      <c r="AI191" s="2">
        <f t="shared" si="284"/>
        <v>7</v>
      </c>
      <c r="AJ191" s="2">
        <f t="shared" si="285"/>
        <v>4</v>
      </c>
      <c r="AK191" s="2">
        <f t="shared" si="286"/>
        <v>1</v>
      </c>
      <c r="AL191" s="2">
        <f t="shared" si="287"/>
        <v>0</v>
      </c>
      <c r="AM191" s="2">
        <f t="shared" si="288"/>
        <v>1</v>
      </c>
      <c r="AN191" s="2">
        <f t="shared" si="289"/>
        <v>0</v>
      </c>
      <c r="AO191" s="2">
        <f t="shared" si="290"/>
        <v>0</v>
      </c>
      <c r="AP191" s="2">
        <f t="shared" si="291"/>
        <v>0</v>
      </c>
      <c r="AQ191" s="2">
        <f t="shared" si="292"/>
        <v>0</v>
      </c>
      <c r="AR191" s="2">
        <f t="shared" si="293"/>
        <v>0</v>
      </c>
      <c r="AS191" s="2">
        <f t="shared" si="294"/>
        <v>0</v>
      </c>
      <c r="AT191" s="2">
        <f t="shared" si="295"/>
        <v>0</v>
      </c>
      <c r="AU191" s="2">
        <f t="shared" si="296"/>
        <v>0</v>
      </c>
      <c r="AV191" s="2">
        <f t="shared" si="297"/>
        <v>0</v>
      </c>
      <c r="AW191" s="2">
        <f t="shared" si="298"/>
        <v>0</v>
      </c>
      <c r="AX191" s="2">
        <f t="shared" si="299"/>
        <v>0</v>
      </c>
      <c r="AY191" s="2">
        <f t="shared" si="300"/>
        <v>0</v>
      </c>
      <c r="AZ191" s="2">
        <f t="shared" si="301"/>
        <v>0</v>
      </c>
      <c r="BA191" s="2">
        <f t="shared" si="302"/>
        <v>0</v>
      </c>
    </row>
    <row r="192" spans="1:53" x14ac:dyDescent="0.25">
      <c r="A192" s="2" t="str">
        <f t="shared" si="310"/>
        <v>South Shore Lake Las Vegas</v>
      </c>
      <c r="B192" s="2">
        <v>18</v>
      </c>
      <c r="C192" s="2">
        <f t="shared" si="309"/>
        <v>390</v>
      </c>
      <c r="D192" s="2">
        <f t="shared" si="309"/>
        <v>4</v>
      </c>
      <c r="E192" s="2">
        <f t="shared" si="309"/>
        <v>2</v>
      </c>
      <c r="F192" s="2">
        <f t="shared" si="309"/>
        <v>4</v>
      </c>
      <c r="G192" s="2">
        <f t="shared" si="309"/>
        <v>8</v>
      </c>
      <c r="H192" s="2">
        <f t="shared" si="309"/>
        <v>5</v>
      </c>
      <c r="I192" s="2">
        <f t="shared" si="309"/>
        <v>6</v>
      </c>
      <c r="J192" s="2">
        <f t="shared" si="259"/>
        <v>0</v>
      </c>
      <c r="K192" s="2">
        <f t="shared" si="260"/>
        <v>0</v>
      </c>
      <c r="L192" s="2">
        <f t="shared" si="261"/>
        <v>0</v>
      </c>
      <c r="M192" s="2">
        <f t="shared" si="304"/>
        <v>0</v>
      </c>
      <c r="N192" s="2">
        <f t="shared" si="305"/>
        <v>0</v>
      </c>
      <c r="O192" s="2">
        <f t="shared" si="306"/>
        <v>0</v>
      </c>
      <c r="P192" s="2">
        <f t="shared" si="307"/>
        <v>0</v>
      </c>
      <c r="Q192" s="2">
        <f t="shared" si="266"/>
        <v>0</v>
      </c>
      <c r="R192" s="2">
        <f t="shared" si="267"/>
        <v>1</v>
      </c>
      <c r="S192" s="2">
        <f t="shared" si="268"/>
        <v>1</v>
      </c>
      <c r="T192" s="2">
        <f t="shared" si="269"/>
        <v>0</v>
      </c>
      <c r="U192" s="2">
        <f t="shared" si="270"/>
        <v>0</v>
      </c>
      <c r="V192" s="2">
        <f t="shared" si="311"/>
        <v>0</v>
      </c>
      <c r="W192" s="2">
        <f t="shared" si="272"/>
        <v>0</v>
      </c>
      <c r="X192" s="2">
        <f t="shared" si="273"/>
        <v>0</v>
      </c>
      <c r="Y192" s="2">
        <f t="shared" si="274"/>
        <v>0</v>
      </c>
      <c r="Z192" s="2">
        <f t="shared" si="275"/>
        <v>0</v>
      </c>
      <c r="AA192" s="2">
        <f t="shared" si="276"/>
        <v>1</v>
      </c>
      <c r="AB192" s="2">
        <f t="shared" si="277"/>
        <v>1</v>
      </c>
      <c r="AC192" s="2">
        <f t="shared" si="278"/>
        <v>2</v>
      </c>
      <c r="AD192" s="2">
        <f t="shared" si="279"/>
        <v>1</v>
      </c>
      <c r="AE192" s="2">
        <f t="shared" si="280"/>
        <v>390</v>
      </c>
      <c r="AF192" s="2">
        <f t="shared" si="281"/>
        <v>4</v>
      </c>
      <c r="AG192" s="2">
        <f t="shared" si="282"/>
        <v>4</v>
      </c>
      <c r="AH192" s="2">
        <f t="shared" si="283"/>
        <v>8</v>
      </c>
      <c r="AI192" s="2">
        <f t="shared" si="284"/>
        <v>5</v>
      </c>
      <c r="AJ192" s="2">
        <f t="shared" si="285"/>
        <v>6</v>
      </c>
      <c r="AK192" s="2">
        <f t="shared" si="286"/>
        <v>1</v>
      </c>
      <c r="AL192" s="2">
        <f t="shared" si="287"/>
        <v>0</v>
      </c>
      <c r="AM192" s="2">
        <f t="shared" si="288"/>
        <v>1</v>
      </c>
      <c r="AN192" s="2">
        <f t="shared" si="289"/>
        <v>0</v>
      </c>
      <c r="AO192" s="2">
        <f t="shared" si="290"/>
        <v>0</v>
      </c>
      <c r="AP192" s="2">
        <f t="shared" si="291"/>
        <v>0</v>
      </c>
      <c r="AQ192" s="2">
        <f t="shared" si="292"/>
        <v>0</v>
      </c>
      <c r="AR192" s="2">
        <f t="shared" si="293"/>
        <v>0</v>
      </c>
      <c r="AS192" s="2">
        <f t="shared" si="294"/>
        <v>0</v>
      </c>
      <c r="AT192" s="2">
        <f t="shared" si="295"/>
        <v>0</v>
      </c>
      <c r="AU192" s="2">
        <f t="shared" si="296"/>
        <v>0</v>
      </c>
      <c r="AV192" s="2">
        <f t="shared" si="297"/>
        <v>0</v>
      </c>
      <c r="AW192" s="2">
        <f t="shared" si="298"/>
        <v>0</v>
      </c>
      <c r="AX192" s="2">
        <f t="shared" si="299"/>
        <v>0</v>
      </c>
      <c r="AY192" s="2">
        <f t="shared" si="300"/>
        <v>0</v>
      </c>
      <c r="AZ192" s="2">
        <f t="shared" si="301"/>
        <v>0</v>
      </c>
      <c r="BA192" s="2">
        <f t="shared" si="302"/>
        <v>0</v>
      </c>
    </row>
    <row r="193" spans="1:53" x14ac:dyDescent="0.25">
      <c r="A193" s="2" t="str">
        <f t="shared" si="310"/>
        <v>Spanish Trail Country Club - Canyon to Lakes</v>
      </c>
      <c r="B193" s="2">
        <v>1</v>
      </c>
      <c r="C193" s="2">
        <f t="shared" si="309"/>
        <v>426</v>
      </c>
      <c r="D193" s="2">
        <f t="shared" si="309"/>
        <v>4</v>
      </c>
      <c r="E193" s="2">
        <f t="shared" si="309"/>
        <v>3</v>
      </c>
      <c r="F193" s="2">
        <f t="shared" si="309"/>
        <v>0</v>
      </c>
      <c r="G193" s="2">
        <f t="shared" si="309"/>
        <v>0</v>
      </c>
      <c r="H193" s="2">
        <f t="shared" si="309"/>
        <v>0</v>
      </c>
      <c r="I193" s="2">
        <f t="shared" si="309"/>
        <v>0</v>
      </c>
      <c r="J193" s="2">
        <f t="shared" si="259"/>
        <v>0</v>
      </c>
      <c r="K193" s="2">
        <f t="shared" si="260"/>
        <v>0</v>
      </c>
      <c r="L193" s="2">
        <f t="shared" si="261"/>
        <v>0</v>
      </c>
      <c r="M193" s="2">
        <f t="shared" si="304"/>
        <v>0</v>
      </c>
      <c r="N193" s="2">
        <f t="shared" si="305"/>
        <v>0</v>
      </c>
      <c r="O193" s="2">
        <f t="shared" si="306"/>
        <v>0</v>
      </c>
      <c r="P193" s="2">
        <f t="shared" si="307"/>
        <v>0</v>
      </c>
      <c r="Q193" s="2">
        <f t="shared" si="266"/>
        <v>0</v>
      </c>
      <c r="R193" s="2">
        <f t="shared" si="267"/>
        <v>1</v>
      </c>
      <c r="S193" s="2">
        <f t="shared" si="268"/>
        <v>1</v>
      </c>
      <c r="T193" s="2">
        <f t="shared" si="269"/>
        <v>0</v>
      </c>
      <c r="U193" s="2">
        <f t="shared" si="270"/>
        <v>0</v>
      </c>
      <c r="V193" s="2">
        <f t="shared" si="311"/>
        <v>0</v>
      </c>
      <c r="W193" s="2">
        <f t="shared" si="272"/>
        <v>0</v>
      </c>
      <c r="X193" s="2">
        <f t="shared" si="273"/>
        <v>0</v>
      </c>
      <c r="Y193" s="2">
        <f t="shared" si="274"/>
        <v>0</v>
      </c>
      <c r="Z193" s="2">
        <f t="shared" si="275"/>
        <v>0</v>
      </c>
      <c r="AA193" s="2">
        <f t="shared" si="276"/>
        <v>0</v>
      </c>
      <c r="AB193" s="2">
        <f t="shared" si="277"/>
        <v>1</v>
      </c>
      <c r="AC193" s="2">
        <f t="shared" si="278"/>
        <v>1</v>
      </c>
      <c r="AD193" s="2">
        <f t="shared" si="279"/>
        <v>0</v>
      </c>
      <c r="AE193" s="2">
        <f t="shared" si="280"/>
        <v>0</v>
      </c>
      <c r="AF193" s="2">
        <f t="shared" si="281"/>
        <v>0</v>
      </c>
      <c r="AG193" s="2">
        <f t="shared" si="282"/>
        <v>0</v>
      </c>
      <c r="AH193" s="2">
        <f t="shared" si="283"/>
        <v>0</v>
      </c>
      <c r="AI193" s="2">
        <f t="shared" si="284"/>
        <v>0</v>
      </c>
      <c r="AJ193" s="2">
        <f t="shared" si="285"/>
        <v>0</v>
      </c>
      <c r="AK193" s="2">
        <f t="shared" si="286"/>
        <v>1</v>
      </c>
      <c r="AL193" s="2">
        <f t="shared" si="287"/>
        <v>1</v>
      </c>
      <c r="AM193" s="2">
        <f t="shared" si="288"/>
        <v>2</v>
      </c>
      <c r="AN193" s="2">
        <f t="shared" si="289"/>
        <v>1</v>
      </c>
      <c r="AO193" s="2">
        <f t="shared" si="290"/>
        <v>426</v>
      </c>
      <c r="AP193" s="2">
        <f t="shared" si="291"/>
        <v>4</v>
      </c>
      <c r="AQ193" s="2">
        <f t="shared" si="292"/>
        <v>0</v>
      </c>
      <c r="AR193" s="2">
        <f t="shared" si="293"/>
        <v>0</v>
      </c>
      <c r="AS193" s="2">
        <f t="shared" si="294"/>
        <v>0</v>
      </c>
      <c r="AT193" s="2">
        <f t="shared" si="295"/>
        <v>0</v>
      </c>
      <c r="AU193" s="2">
        <f t="shared" si="296"/>
        <v>0</v>
      </c>
      <c r="AV193" s="2">
        <f t="shared" si="297"/>
        <v>0</v>
      </c>
      <c r="AW193" s="2">
        <f t="shared" si="298"/>
        <v>0</v>
      </c>
      <c r="AX193" s="2">
        <f t="shared" si="299"/>
        <v>0</v>
      </c>
      <c r="AY193" s="2">
        <f t="shared" si="300"/>
        <v>0</v>
      </c>
      <c r="AZ193" s="2">
        <f t="shared" si="301"/>
        <v>0</v>
      </c>
      <c r="BA193" s="2">
        <f t="shared" si="302"/>
        <v>0</v>
      </c>
    </row>
    <row r="194" spans="1:53" x14ac:dyDescent="0.25">
      <c r="A194" s="2" t="str">
        <f t="shared" si="310"/>
        <v>Spanish Trail Country Club - Canyon to Lakes</v>
      </c>
      <c r="B194" s="2">
        <v>2</v>
      </c>
      <c r="C194" s="2">
        <f t="shared" si="309"/>
        <v>165</v>
      </c>
      <c r="D194" s="2">
        <f t="shared" si="309"/>
        <v>3</v>
      </c>
      <c r="E194" s="2">
        <f t="shared" si="309"/>
        <v>17</v>
      </c>
      <c r="F194" s="2">
        <f t="shared" si="309"/>
        <v>0</v>
      </c>
      <c r="G194" s="2">
        <f t="shared" si="309"/>
        <v>0</v>
      </c>
      <c r="H194" s="2">
        <f t="shared" si="309"/>
        <v>0</v>
      </c>
      <c r="I194" s="2">
        <f t="shared" si="309"/>
        <v>0</v>
      </c>
      <c r="J194" s="2">
        <f t="shared" si="259"/>
        <v>1</v>
      </c>
      <c r="K194" s="2">
        <f t="shared" si="260"/>
        <v>165</v>
      </c>
      <c r="L194" s="2">
        <f t="shared" si="261"/>
        <v>3</v>
      </c>
      <c r="M194" s="2">
        <f t="shared" si="304"/>
        <v>0</v>
      </c>
      <c r="N194" s="2">
        <f t="shared" si="305"/>
        <v>0</v>
      </c>
      <c r="O194" s="2">
        <f t="shared" si="306"/>
        <v>0</v>
      </c>
      <c r="P194" s="2">
        <f t="shared" si="307"/>
        <v>0</v>
      </c>
      <c r="Q194" s="2">
        <f t="shared" si="266"/>
        <v>1</v>
      </c>
      <c r="R194" s="2">
        <f t="shared" si="267"/>
        <v>0</v>
      </c>
      <c r="S194" s="2">
        <f t="shared" si="268"/>
        <v>1</v>
      </c>
      <c r="T194" s="2">
        <f t="shared" si="269"/>
        <v>0</v>
      </c>
      <c r="U194" s="2">
        <f t="shared" si="270"/>
        <v>0</v>
      </c>
      <c r="V194" s="2">
        <f t="shared" si="311"/>
        <v>0</v>
      </c>
      <c r="W194" s="2">
        <f t="shared" si="272"/>
        <v>0</v>
      </c>
      <c r="X194" s="2">
        <f t="shared" si="273"/>
        <v>0</v>
      </c>
      <c r="Y194" s="2">
        <f t="shared" si="274"/>
        <v>0</v>
      </c>
      <c r="Z194" s="2">
        <f t="shared" si="275"/>
        <v>0</v>
      </c>
      <c r="AA194" s="2">
        <f t="shared" si="276"/>
        <v>1</v>
      </c>
      <c r="AB194" s="2">
        <f t="shared" si="277"/>
        <v>0</v>
      </c>
      <c r="AC194" s="2">
        <f t="shared" si="278"/>
        <v>1</v>
      </c>
      <c r="AD194" s="2">
        <f t="shared" si="279"/>
        <v>0</v>
      </c>
      <c r="AE194" s="2">
        <f t="shared" si="280"/>
        <v>0</v>
      </c>
      <c r="AF194" s="2">
        <f t="shared" si="281"/>
        <v>0</v>
      </c>
      <c r="AG194" s="2">
        <f t="shared" si="282"/>
        <v>0</v>
      </c>
      <c r="AH194" s="2">
        <f t="shared" si="283"/>
        <v>0</v>
      </c>
      <c r="AI194" s="2">
        <f t="shared" si="284"/>
        <v>0</v>
      </c>
      <c r="AJ194" s="2">
        <f t="shared" si="285"/>
        <v>0</v>
      </c>
      <c r="AK194" s="2">
        <f t="shared" si="286"/>
        <v>1</v>
      </c>
      <c r="AL194" s="2">
        <f t="shared" si="287"/>
        <v>0</v>
      </c>
      <c r="AM194" s="2">
        <f t="shared" si="288"/>
        <v>1</v>
      </c>
      <c r="AN194" s="2">
        <f t="shared" si="289"/>
        <v>0</v>
      </c>
      <c r="AO194" s="2">
        <f t="shared" si="290"/>
        <v>0</v>
      </c>
      <c r="AP194" s="2">
        <f t="shared" si="291"/>
        <v>0</v>
      </c>
      <c r="AQ194" s="2">
        <f t="shared" si="292"/>
        <v>0</v>
      </c>
      <c r="AR194" s="2">
        <f t="shared" si="293"/>
        <v>0</v>
      </c>
      <c r="AS194" s="2">
        <f t="shared" si="294"/>
        <v>0</v>
      </c>
      <c r="AT194" s="2">
        <f t="shared" si="295"/>
        <v>0</v>
      </c>
      <c r="AU194" s="2">
        <f t="shared" si="296"/>
        <v>0</v>
      </c>
      <c r="AV194" s="2">
        <f t="shared" si="297"/>
        <v>0</v>
      </c>
      <c r="AW194" s="2">
        <f t="shared" si="298"/>
        <v>0</v>
      </c>
      <c r="AX194" s="2">
        <f t="shared" si="299"/>
        <v>0</v>
      </c>
      <c r="AY194" s="2">
        <f t="shared" si="300"/>
        <v>0</v>
      </c>
      <c r="AZ194" s="2">
        <f t="shared" si="301"/>
        <v>0</v>
      </c>
      <c r="BA194" s="2">
        <f t="shared" si="302"/>
        <v>0</v>
      </c>
    </row>
    <row r="195" spans="1:53" x14ac:dyDescent="0.25">
      <c r="A195" s="2" t="str">
        <f t="shared" si="310"/>
        <v>Spanish Trail Country Club - Canyon to Lakes</v>
      </c>
      <c r="B195" s="2">
        <v>3</v>
      </c>
      <c r="C195" s="2">
        <f t="shared" si="309"/>
        <v>365</v>
      </c>
      <c r="D195" s="2">
        <f t="shared" si="309"/>
        <v>4</v>
      </c>
      <c r="E195" s="2">
        <f t="shared" si="309"/>
        <v>13</v>
      </c>
      <c r="F195" s="2">
        <f t="shared" si="309"/>
        <v>0</v>
      </c>
      <c r="G195" s="2">
        <f t="shared" si="309"/>
        <v>0</v>
      </c>
      <c r="H195" s="2">
        <f t="shared" si="309"/>
        <v>0</v>
      </c>
      <c r="I195" s="2">
        <f t="shared" si="309"/>
        <v>0</v>
      </c>
      <c r="J195" s="2">
        <f t="shared" si="259"/>
        <v>0</v>
      </c>
      <c r="K195" s="2">
        <f t="shared" si="260"/>
        <v>0</v>
      </c>
      <c r="L195" s="2">
        <f t="shared" si="261"/>
        <v>0</v>
      </c>
      <c r="M195" s="2">
        <f t="shared" si="304"/>
        <v>0</v>
      </c>
      <c r="N195" s="2">
        <f t="shared" si="305"/>
        <v>0</v>
      </c>
      <c r="O195" s="2">
        <f t="shared" si="306"/>
        <v>0</v>
      </c>
      <c r="P195" s="2">
        <f t="shared" si="307"/>
        <v>0</v>
      </c>
      <c r="Q195" s="2">
        <f t="shared" si="266"/>
        <v>0</v>
      </c>
      <c r="R195" s="2">
        <f t="shared" si="267"/>
        <v>1</v>
      </c>
      <c r="S195" s="2">
        <f t="shared" si="268"/>
        <v>1</v>
      </c>
      <c r="T195" s="2">
        <f t="shared" si="269"/>
        <v>0</v>
      </c>
      <c r="U195" s="2">
        <f t="shared" si="270"/>
        <v>0</v>
      </c>
      <c r="V195" s="2">
        <f t="shared" si="311"/>
        <v>0</v>
      </c>
      <c r="W195" s="2">
        <f t="shared" si="272"/>
        <v>0</v>
      </c>
      <c r="X195" s="2">
        <f t="shared" si="273"/>
        <v>0</v>
      </c>
      <c r="Y195" s="2">
        <f t="shared" si="274"/>
        <v>0</v>
      </c>
      <c r="Z195" s="2">
        <f t="shared" si="275"/>
        <v>0</v>
      </c>
      <c r="AA195" s="2">
        <f t="shared" si="276"/>
        <v>1</v>
      </c>
      <c r="AB195" s="2">
        <f t="shared" si="277"/>
        <v>1</v>
      </c>
      <c r="AC195" s="2">
        <f t="shared" si="278"/>
        <v>2</v>
      </c>
      <c r="AD195" s="2">
        <f t="shared" si="279"/>
        <v>1</v>
      </c>
      <c r="AE195" s="2">
        <f t="shared" si="280"/>
        <v>365</v>
      </c>
      <c r="AF195" s="2">
        <f t="shared" si="281"/>
        <v>4</v>
      </c>
      <c r="AG195" s="2">
        <f t="shared" si="282"/>
        <v>0</v>
      </c>
      <c r="AH195" s="2">
        <f t="shared" si="283"/>
        <v>0</v>
      </c>
      <c r="AI195" s="2">
        <f t="shared" si="284"/>
        <v>0</v>
      </c>
      <c r="AJ195" s="2">
        <f t="shared" si="285"/>
        <v>0</v>
      </c>
      <c r="AK195" s="2">
        <f t="shared" si="286"/>
        <v>1</v>
      </c>
      <c r="AL195" s="2">
        <f t="shared" si="287"/>
        <v>0</v>
      </c>
      <c r="AM195" s="2">
        <f t="shared" si="288"/>
        <v>1</v>
      </c>
      <c r="AN195" s="2">
        <f t="shared" si="289"/>
        <v>0</v>
      </c>
      <c r="AO195" s="2">
        <f t="shared" si="290"/>
        <v>0</v>
      </c>
      <c r="AP195" s="2">
        <f t="shared" si="291"/>
        <v>0</v>
      </c>
      <c r="AQ195" s="2">
        <f t="shared" si="292"/>
        <v>0</v>
      </c>
      <c r="AR195" s="2">
        <f t="shared" si="293"/>
        <v>0</v>
      </c>
      <c r="AS195" s="2">
        <f t="shared" si="294"/>
        <v>0</v>
      </c>
      <c r="AT195" s="2">
        <f t="shared" si="295"/>
        <v>0</v>
      </c>
      <c r="AU195" s="2">
        <f t="shared" si="296"/>
        <v>0</v>
      </c>
      <c r="AV195" s="2">
        <f t="shared" si="297"/>
        <v>0</v>
      </c>
      <c r="AW195" s="2">
        <f t="shared" si="298"/>
        <v>0</v>
      </c>
      <c r="AX195" s="2">
        <f t="shared" si="299"/>
        <v>0</v>
      </c>
      <c r="AY195" s="2">
        <f t="shared" si="300"/>
        <v>0</v>
      </c>
      <c r="AZ195" s="2">
        <f t="shared" si="301"/>
        <v>0</v>
      </c>
      <c r="BA195" s="2">
        <f t="shared" si="302"/>
        <v>0</v>
      </c>
    </row>
    <row r="196" spans="1:53" x14ac:dyDescent="0.25">
      <c r="A196" s="2" t="str">
        <f t="shared" si="310"/>
        <v>Spanish Trail Country Club - Canyon to Lakes</v>
      </c>
      <c r="B196" s="2">
        <v>4</v>
      </c>
      <c r="C196" s="2">
        <f t="shared" si="309"/>
        <v>340</v>
      </c>
      <c r="D196" s="2">
        <f t="shared" si="309"/>
        <v>4</v>
      </c>
      <c r="E196" s="2">
        <f t="shared" si="309"/>
        <v>7</v>
      </c>
      <c r="F196" s="2">
        <f t="shared" si="309"/>
        <v>0</v>
      </c>
      <c r="G196" s="2">
        <f t="shared" si="309"/>
        <v>0</v>
      </c>
      <c r="H196" s="2">
        <f t="shared" si="309"/>
        <v>0</v>
      </c>
      <c r="I196" s="2">
        <f t="shared" si="309"/>
        <v>0</v>
      </c>
      <c r="J196" s="2">
        <f t="shared" si="259"/>
        <v>0</v>
      </c>
      <c r="K196" s="2">
        <f t="shared" si="260"/>
        <v>0</v>
      </c>
      <c r="L196" s="2">
        <f t="shared" si="261"/>
        <v>0</v>
      </c>
      <c r="M196" s="2">
        <f t="shared" si="304"/>
        <v>0</v>
      </c>
      <c r="N196" s="2">
        <f t="shared" si="305"/>
        <v>0</v>
      </c>
      <c r="O196" s="2">
        <f t="shared" si="306"/>
        <v>0</v>
      </c>
      <c r="P196" s="2">
        <f t="shared" si="307"/>
        <v>0</v>
      </c>
      <c r="Q196" s="2">
        <f t="shared" si="266"/>
        <v>0</v>
      </c>
      <c r="R196" s="2">
        <f t="shared" si="267"/>
        <v>1</v>
      </c>
      <c r="S196" s="2">
        <f t="shared" si="268"/>
        <v>1</v>
      </c>
      <c r="T196" s="2">
        <f t="shared" si="269"/>
        <v>0</v>
      </c>
      <c r="U196" s="2">
        <f t="shared" si="270"/>
        <v>0</v>
      </c>
      <c r="V196" s="2">
        <f t="shared" si="311"/>
        <v>0</v>
      </c>
      <c r="W196" s="2">
        <f t="shared" si="272"/>
        <v>0</v>
      </c>
      <c r="X196" s="2">
        <f t="shared" si="273"/>
        <v>0</v>
      </c>
      <c r="Y196" s="2">
        <f t="shared" si="274"/>
        <v>0</v>
      </c>
      <c r="Z196" s="2">
        <f t="shared" si="275"/>
        <v>0</v>
      </c>
      <c r="AA196" s="2">
        <f t="shared" si="276"/>
        <v>1</v>
      </c>
      <c r="AB196" s="2">
        <f t="shared" si="277"/>
        <v>1</v>
      </c>
      <c r="AC196" s="2">
        <f t="shared" si="278"/>
        <v>2</v>
      </c>
      <c r="AD196" s="2">
        <f t="shared" si="279"/>
        <v>1</v>
      </c>
      <c r="AE196" s="2">
        <f t="shared" si="280"/>
        <v>340</v>
      </c>
      <c r="AF196" s="2">
        <f t="shared" si="281"/>
        <v>4</v>
      </c>
      <c r="AG196" s="2">
        <f t="shared" si="282"/>
        <v>0</v>
      </c>
      <c r="AH196" s="2">
        <f t="shared" si="283"/>
        <v>0</v>
      </c>
      <c r="AI196" s="2">
        <f t="shared" si="284"/>
        <v>0</v>
      </c>
      <c r="AJ196" s="2">
        <f t="shared" si="285"/>
        <v>0</v>
      </c>
      <c r="AK196" s="2">
        <f t="shared" si="286"/>
        <v>1</v>
      </c>
      <c r="AL196" s="2">
        <f t="shared" si="287"/>
        <v>0</v>
      </c>
      <c r="AM196" s="2">
        <f t="shared" si="288"/>
        <v>1</v>
      </c>
      <c r="AN196" s="2">
        <f t="shared" si="289"/>
        <v>0</v>
      </c>
      <c r="AO196" s="2">
        <f t="shared" si="290"/>
        <v>0</v>
      </c>
      <c r="AP196" s="2">
        <f t="shared" si="291"/>
        <v>0</v>
      </c>
      <c r="AQ196" s="2">
        <f t="shared" si="292"/>
        <v>0</v>
      </c>
      <c r="AR196" s="2">
        <f t="shared" si="293"/>
        <v>0</v>
      </c>
      <c r="AS196" s="2">
        <f t="shared" si="294"/>
        <v>0</v>
      </c>
      <c r="AT196" s="2">
        <f t="shared" si="295"/>
        <v>0</v>
      </c>
      <c r="AU196" s="2">
        <f t="shared" si="296"/>
        <v>0</v>
      </c>
      <c r="AV196" s="2">
        <f t="shared" si="297"/>
        <v>0</v>
      </c>
      <c r="AW196" s="2">
        <f t="shared" si="298"/>
        <v>0</v>
      </c>
      <c r="AX196" s="2">
        <f t="shared" si="299"/>
        <v>0</v>
      </c>
      <c r="AY196" s="2">
        <f t="shared" si="300"/>
        <v>0</v>
      </c>
      <c r="AZ196" s="2">
        <f t="shared" si="301"/>
        <v>0</v>
      </c>
      <c r="BA196" s="2">
        <f t="shared" si="302"/>
        <v>0</v>
      </c>
    </row>
    <row r="197" spans="1:53" x14ac:dyDescent="0.25">
      <c r="A197" s="2" t="str">
        <f t="shared" si="310"/>
        <v>Spanish Trail Country Club - Canyon to Lakes</v>
      </c>
      <c r="B197" s="2">
        <v>5</v>
      </c>
      <c r="C197" s="2">
        <f t="shared" ref="C197:I206" si="312">C42</f>
        <v>397</v>
      </c>
      <c r="D197" s="2">
        <f t="shared" si="312"/>
        <v>4</v>
      </c>
      <c r="E197" s="2">
        <f t="shared" si="312"/>
        <v>1</v>
      </c>
      <c r="F197" s="2">
        <f t="shared" si="312"/>
        <v>0</v>
      </c>
      <c r="G197" s="2">
        <f t="shared" si="312"/>
        <v>0</v>
      </c>
      <c r="H197" s="2">
        <f t="shared" si="312"/>
        <v>0</v>
      </c>
      <c r="I197" s="2">
        <f t="shared" si="312"/>
        <v>0</v>
      </c>
      <c r="J197" s="2">
        <f t="shared" si="259"/>
        <v>0</v>
      </c>
      <c r="K197" s="2">
        <f t="shared" si="260"/>
        <v>0</v>
      </c>
      <c r="L197" s="2">
        <f t="shared" si="261"/>
        <v>0</v>
      </c>
      <c r="M197" s="2">
        <f t="shared" si="304"/>
        <v>0</v>
      </c>
      <c r="N197" s="2">
        <f t="shared" si="305"/>
        <v>0</v>
      </c>
      <c r="O197" s="2">
        <f t="shared" si="306"/>
        <v>0</v>
      </c>
      <c r="P197" s="2">
        <f t="shared" si="307"/>
        <v>0</v>
      </c>
      <c r="Q197" s="2">
        <f t="shared" si="266"/>
        <v>0</v>
      </c>
      <c r="R197" s="2">
        <f t="shared" si="267"/>
        <v>1</v>
      </c>
      <c r="S197" s="2">
        <f t="shared" si="268"/>
        <v>1</v>
      </c>
      <c r="T197" s="2">
        <f t="shared" si="269"/>
        <v>0</v>
      </c>
      <c r="U197" s="2">
        <f t="shared" si="270"/>
        <v>0</v>
      </c>
      <c r="V197" s="2">
        <f t="shared" si="311"/>
        <v>0</v>
      </c>
      <c r="W197" s="2">
        <f t="shared" si="272"/>
        <v>0</v>
      </c>
      <c r="X197" s="2">
        <f t="shared" si="273"/>
        <v>0</v>
      </c>
      <c r="Y197" s="2">
        <f t="shared" si="274"/>
        <v>0</v>
      </c>
      <c r="Z197" s="2">
        <f t="shared" si="275"/>
        <v>0</v>
      </c>
      <c r="AA197" s="2">
        <f t="shared" si="276"/>
        <v>1</v>
      </c>
      <c r="AB197" s="2">
        <f t="shared" si="277"/>
        <v>1</v>
      </c>
      <c r="AC197" s="2">
        <f t="shared" si="278"/>
        <v>2</v>
      </c>
      <c r="AD197" s="2">
        <f t="shared" si="279"/>
        <v>1</v>
      </c>
      <c r="AE197" s="2">
        <f t="shared" si="280"/>
        <v>397</v>
      </c>
      <c r="AF197" s="2">
        <f t="shared" si="281"/>
        <v>4</v>
      </c>
      <c r="AG197" s="2">
        <f t="shared" si="282"/>
        <v>0</v>
      </c>
      <c r="AH197" s="2">
        <f t="shared" si="283"/>
        <v>0</v>
      </c>
      <c r="AI197" s="2">
        <f t="shared" si="284"/>
        <v>0</v>
      </c>
      <c r="AJ197" s="2">
        <f t="shared" si="285"/>
        <v>0</v>
      </c>
      <c r="AK197" s="2">
        <f t="shared" si="286"/>
        <v>1</v>
      </c>
      <c r="AL197" s="2">
        <f t="shared" si="287"/>
        <v>0</v>
      </c>
      <c r="AM197" s="2">
        <f t="shared" si="288"/>
        <v>1</v>
      </c>
      <c r="AN197" s="2">
        <f t="shared" si="289"/>
        <v>0</v>
      </c>
      <c r="AO197" s="2">
        <f t="shared" si="290"/>
        <v>0</v>
      </c>
      <c r="AP197" s="2">
        <f t="shared" si="291"/>
        <v>0</v>
      </c>
      <c r="AQ197" s="2">
        <f t="shared" si="292"/>
        <v>0</v>
      </c>
      <c r="AR197" s="2">
        <f t="shared" si="293"/>
        <v>0</v>
      </c>
      <c r="AS197" s="2">
        <f t="shared" si="294"/>
        <v>0</v>
      </c>
      <c r="AT197" s="2">
        <f t="shared" si="295"/>
        <v>0</v>
      </c>
      <c r="AU197" s="2">
        <f t="shared" si="296"/>
        <v>0</v>
      </c>
      <c r="AV197" s="2">
        <f t="shared" si="297"/>
        <v>0</v>
      </c>
      <c r="AW197" s="2">
        <f t="shared" si="298"/>
        <v>0</v>
      </c>
      <c r="AX197" s="2">
        <f t="shared" si="299"/>
        <v>0</v>
      </c>
      <c r="AY197" s="2">
        <f t="shared" si="300"/>
        <v>0</v>
      </c>
      <c r="AZ197" s="2">
        <f t="shared" si="301"/>
        <v>0</v>
      </c>
      <c r="BA197" s="2">
        <f t="shared" si="302"/>
        <v>0</v>
      </c>
    </row>
    <row r="198" spans="1:53" x14ac:dyDescent="0.25">
      <c r="A198" s="2" t="str">
        <f t="shared" si="310"/>
        <v>Spanish Trail Country Club - Canyon to Lakes</v>
      </c>
      <c r="B198" s="2">
        <v>6</v>
      </c>
      <c r="C198" s="2">
        <f t="shared" si="312"/>
        <v>512</v>
      </c>
      <c r="D198" s="2">
        <f t="shared" si="312"/>
        <v>5</v>
      </c>
      <c r="E198" s="2">
        <f t="shared" si="312"/>
        <v>11</v>
      </c>
      <c r="F198" s="2">
        <f t="shared" si="312"/>
        <v>0</v>
      </c>
      <c r="G198" s="2">
        <f t="shared" si="312"/>
        <v>0</v>
      </c>
      <c r="H198" s="2">
        <f t="shared" si="312"/>
        <v>0</v>
      </c>
      <c r="I198" s="2">
        <f t="shared" si="312"/>
        <v>0</v>
      </c>
      <c r="J198" s="2">
        <f t="shared" si="259"/>
        <v>0</v>
      </c>
      <c r="K198" s="2">
        <f t="shared" si="260"/>
        <v>0</v>
      </c>
      <c r="L198" s="2">
        <f t="shared" si="261"/>
        <v>0</v>
      </c>
      <c r="M198" s="2">
        <f t="shared" si="304"/>
        <v>0</v>
      </c>
      <c r="N198" s="2">
        <f t="shared" si="305"/>
        <v>0</v>
      </c>
      <c r="O198" s="2">
        <f t="shared" si="306"/>
        <v>0</v>
      </c>
      <c r="P198" s="2">
        <f t="shared" si="307"/>
        <v>0</v>
      </c>
      <c r="Q198" s="2">
        <f t="shared" si="266"/>
        <v>0</v>
      </c>
      <c r="R198" s="2">
        <f t="shared" si="267"/>
        <v>1</v>
      </c>
      <c r="S198" s="2">
        <f t="shared" si="268"/>
        <v>1</v>
      </c>
      <c r="T198" s="2">
        <f t="shared" si="269"/>
        <v>0</v>
      </c>
      <c r="U198" s="2">
        <f t="shared" si="270"/>
        <v>0</v>
      </c>
      <c r="V198" s="2">
        <f t="shared" si="311"/>
        <v>0</v>
      </c>
      <c r="W198" s="2">
        <f t="shared" si="272"/>
        <v>0</v>
      </c>
      <c r="X198" s="2">
        <f t="shared" si="273"/>
        <v>0</v>
      </c>
      <c r="Y198" s="2">
        <f t="shared" si="274"/>
        <v>0</v>
      </c>
      <c r="Z198" s="2">
        <f t="shared" si="275"/>
        <v>0</v>
      </c>
      <c r="AA198" s="2">
        <f t="shared" si="276"/>
        <v>0</v>
      </c>
      <c r="AB198" s="2">
        <f t="shared" si="277"/>
        <v>1</v>
      </c>
      <c r="AC198" s="2">
        <f t="shared" si="278"/>
        <v>1</v>
      </c>
      <c r="AD198" s="2">
        <f t="shared" si="279"/>
        <v>0</v>
      </c>
      <c r="AE198" s="2">
        <f t="shared" si="280"/>
        <v>0</v>
      </c>
      <c r="AF198" s="2">
        <f t="shared" si="281"/>
        <v>0</v>
      </c>
      <c r="AG198" s="2">
        <f t="shared" si="282"/>
        <v>0</v>
      </c>
      <c r="AH198" s="2">
        <f t="shared" si="283"/>
        <v>0</v>
      </c>
      <c r="AI198" s="2">
        <f t="shared" si="284"/>
        <v>0</v>
      </c>
      <c r="AJ198" s="2">
        <f t="shared" si="285"/>
        <v>0</v>
      </c>
      <c r="AK198" s="2">
        <f t="shared" si="286"/>
        <v>0</v>
      </c>
      <c r="AL198" s="2">
        <f t="shared" si="287"/>
        <v>1</v>
      </c>
      <c r="AM198" s="2">
        <f t="shared" si="288"/>
        <v>1</v>
      </c>
      <c r="AN198" s="2">
        <f t="shared" si="289"/>
        <v>0</v>
      </c>
      <c r="AO198" s="2">
        <f t="shared" si="290"/>
        <v>0</v>
      </c>
      <c r="AP198" s="2">
        <f t="shared" si="291"/>
        <v>0</v>
      </c>
      <c r="AQ198" s="2">
        <f t="shared" si="292"/>
        <v>0</v>
      </c>
      <c r="AR198" s="2">
        <f t="shared" si="293"/>
        <v>0</v>
      </c>
      <c r="AS198" s="2">
        <f t="shared" si="294"/>
        <v>0</v>
      </c>
      <c r="AT198" s="2">
        <f t="shared" si="295"/>
        <v>0</v>
      </c>
      <c r="AU198" s="2">
        <f t="shared" si="296"/>
        <v>1</v>
      </c>
      <c r="AV198" s="2">
        <f t="shared" si="297"/>
        <v>512</v>
      </c>
      <c r="AW198" s="2">
        <f t="shared" si="298"/>
        <v>5</v>
      </c>
      <c r="AX198" s="2">
        <f t="shared" si="299"/>
        <v>0</v>
      </c>
      <c r="AY198" s="2">
        <f t="shared" si="300"/>
        <v>0</v>
      </c>
      <c r="AZ198" s="2">
        <f t="shared" si="301"/>
        <v>0</v>
      </c>
      <c r="BA198" s="2">
        <f t="shared" si="302"/>
        <v>0</v>
      </c>
    </row>
    <row r="199" spans="1:53" x14ac:dyDescent="0.25">
      <c r="A199" s="2" t="str">
        <f t="shared" si="310"/>
        <v>Spanish Trail Country Club - Canyon to Lakes</v>
      </c>
      <c r="B199" s="2">
        <v>7</v>
      </c>
      <c r="C199" s="2">
        <f t="shared" si="312"/>
        <v>184</v>
      </c>
      <c r="D199" s="2">
        <f t="shared" si="312"/>
        <v>3</v>
      </c>
      <c r="E199" s="2">
        <f t="shared" si="312"/>
        <v>15</v>
      </c>
      <c r="F199" s="2">
        <f t="shared" si="312"/>
        <v>0</v>
      </c>
      <c r="G199" s="2">
        <f t="shared" si="312"/>
        <v>0</v>
      </c>
      <c r="H199" s="2">
        <f t="shared" si="312"/>
        <v>0</v>
      </c>
      <c r="I199" s="2">
        <f t="shared" si="312"/>
        <v>0</v>
      </c>
      <c r="J199" s="2">
        <f t="shared" si="259"/>
        <v>1</v>
      </c>
      <c r="K199" s="2">
        <f t="shared" si="260"/>
        <v>184</v>
      </c>
      <c r="L199" s="2">
        <f t="shared" si="261"/>
        <v>3</v>
      </c>
      <c r="M199" s="2">
        <f t="shared" si="304"/>
        <v>0</v>
      </c>
      <c r="N199" s="2">
        <f t="shared" si="305"/>
        <v>0</v>
      </c>
      <c r="O199" s="2">
        <f t="shared" si="306"/>
        <v>0</v>
      </c>
      <c r="P199" s="2">
        <f t="shared" si="307"/>
        <v>0</v>
      </c>
      <c r="Q199" s="2">
        <f t="shared" si="266"/>
        <v>1</v>
      </c>
      <c r="R199" s="2">
        <f t="shared" si="267"/>
        <v>0</v>
      </c>
      <c r="S199" s="2">
        <f t="shared" si="268"/>
        <v>1</v>
      </c>
      <c r="T199" s="2">
        <f t="shared" si="269"/>
        <v>0</v>
      </c>
      <c r="U199" s="2">
        <f t="shared" si="270"/>
        <v>0</v>
      </c>
      <c r="V199" s="2">
        <f t="shared" si="311"/>
        <v>0</v>
      </c>
      <c r="W199" s="2">
        <f t="shared" si="272"/>
        <v>0</v>
      </c>
      <c r="X199" s="2">
        <f t="shared" si="273"/>
        <v>0</v>
      </c>
      <c r="Y199" s="2">
        <f t="shared" si="274"/>
        <v>0</v>
      </c>
      <c r="Z199" s="2">
        <f t="shared" si="275"/>
        <v>0</v>
      </c>
      <c r="AA199" s="2">
        <f t="shared" si="276"/>
        <v>1</v>
      </c>
      <c r="AB199" s="2">
        <f t="shared" si="277"/>
        <v>0</v>
      </c>
      <c r="AC199" s="2">
        <f t="shared" si="278"/>
        <v>1</v>
      </c>
      <c r="AD199" s="2">
        <f t="shared" si="279"/>
        <v>0</v>
      </c>
      <c r="AE199" s="2">
        <f t="shared" si="280"/>
        <v>0</v>
      </c>
      <c r="AF199" s="2">
        <f t="shared" si="281"/>
        <v>0</v>
      </c>
      <c r="AG199" s="2">
        <f t="shared" si="282"/>
        <v>0</v>
      </c>
      <c r="AH199" s="2">
        <f t="shared" si="283"/>
        <v>0</v>
      </c>
      <c r="AI199" s="2">
        <f t="shared" si="284"/>
        <v>0</v>
      </c>
      <c r="AJ199" s="2">
        <f t="shared" si="285"/>
        <v>0</v>
      </c>
      <c r="AK199" s="2">
        <f t="shared" si="286"/>
        <v>1</v>
      </c>
      <c r="AL199" s="2">
        <f t="shared" si="287"/>
        <v>0</v>
      </c>
      <c r="AM199" s="2">
        <f t="shared" si="288"/>
        <v>1</v>
      </c>
      <c r="AN199" s="2">
        <f t="shared" si="289"/>
        <v>0</v>
      </c>
      <c r="AO199" s="2">
        <f t="shared" si="290"/>
        <v>0</v>
      </c>
      <c r="AP199" s="2">
        <f t="shared" si="291"/>
        <v>0</v>
      </c>
      <c r="AQ199" s="2">
        <f t="shared" si="292"/>
        <v>0</v>
      </c>
      <c r="AR199" s="2">
        <f t="shared" si="293"/>
        <v>0</v>
      </c>
      <c r="AS199" s="2">
        <f t="shared" si="294"/>
        <v>0</v>
      </c>
      <c r="AT199" s="2">
        <f t="shared" si="295"/>
        <v>0</v>
      </c>
      <c r="AU199" s="2">
        <f t="shared" si="296"/>
        <v>0</v>
      </c>
      <c r="AV199" s="2">
        <f t="shared" si="297"/>
        <v>0</v>
      </c>
      <c r="AW199" s="2">
        <f t="shared" si="298"/>
        <v>0</v>
      </c>
      <c r="AX199" s="2">
        <f t="shared" si="299"/>
        <v>0</v>
      </c>
      <c r="AY199" s="2">
        <f t="shared" si="300"/>
        <v>0</v>
      </c>
      <c r="AZ199" s="2">
        <f t="shared" si="301"/>
        <v>0</v>
      </c>
      <c r="BA199" s="2">
        <f t="shared" si="302"/>
        <v>0</v>
      </c>
    </row>
    <row r="200" spans="1:53" x14ac:dyDescent="0.25">
      <c r="A200" s="2" t="str">
        <f t="shared" si="310"/>
        <v>Spanish Trail Country Club - Canyon to Lakes</v>
      </c>
      <c r="B200" s="2">
        <v>8</v>
      </c>
      <c r="C200" s="2">
        <f t="shared" si="312"/>
        <v>535</v>
      </c>
      <c r="D200" s="2">
        <f t="shared" si="312"/>
        <v>5</v>
      </c>
      <c r="E200" s="2">
        <f t="shared" si="312"/>
        <v>9</v>
      </c>
      <c r="F200" s="2">
        <f t="shared" si="312"/>
        <v>0</v>
      </c>
      <c r="G200" s="2">
        <f t="shared" si="312"/>
        <v>0</v>
      </c>
      <c r="H200" s="2">
        <f t="shared" si="312"/>
        <v>0</v>
      </c>
      <c r="I200" s="2">
        <f t="shared" si="312"/>
        <v>0</v>
      </c>
      <c r="J200" s="2">
        <f t="shared" si="259"/>
        <v>0</v>
      </c>
      <c r="K200" s="2">
        <f t="shared" si="260"/>
        <v>0</v>
      </c>
      <c r="L200" s="2">
        <f t="shared" si="261"/>
        <v>0</v>
      </c>
      <c r="M200" s="2">
        <f t="shared" si="304"/>
        <v>0</v>
      </c>
      <c r="N200" s="2">
        <f t="shared" si="305"/>
        <v>0</v>
      </c>
      <c r="O200" s="2">
        <f t="shared" si="306"/>
        <v>0</v>
      </c>
      <c r="P200" s="2">
        <f t="shared" si="307"/>
        <v>0</v>
      </c>
      <c r="Q200" s="2">
        <f t="shared" si="266"/>
        <v>0</v>
      </c>
      <c r="R200" s="2">
        <f t="shared" si="267"/>
        <v>1</v>
      </c>
      <c r="S200" s="2">
        <f t="shared" si="268"/>
        <v>1</v>
      </c>
      <c r="T200" s="2">
        <f t="shared" si="269"/>
        <v>0</v>
      </c>
      <c r="U200" s="2">
        <f t="shared" si="270"/>
        <v>0</v>
      </c>
      <c r="V200" s="2">
        <f t="shared" si="311"/>
        <v>0</v>
      </c>
      <c r="W200" s="2">
        <f t="shared" si="272"/>
        <v>0</v>
      </c>
      <c r="X200" s="2">
        <f t="shared" si="273"/>
        <v>0</v>
      </c>
      <c r="Y200" s="2">
        <f t="shared" si="274"/>
        <v>0</v>
      </c>
      <c r="Z200" s="2">
        <f t="shared" si="275"/>
        <v>0</v>
      </c>
      <c r="AA200" s="2">
        <f t="shared" si="276"/>
        <v>0</v>
      </c>
      <c r="AB200" s="2">
        <f t="shared" si="277"/>
        <v>1</v>
      </c>
      <c r="AC200" s="2">
        <f t="shared" si="278"/>
        <v>1</v>
      </c>
      <c r="AD200" s="2">
        <f t="shared" si="279"/>
        <v>0</v>
      </c>
      <c r="AE200" s="2">
        <f t="shared" si="280"/>
        <v>0</v>
      </c>
      <c r="AF200" s="2">
        <f t="shared" si="281"/>
        <v>0</v>
      </c>
      <c r="AG200" s="2">
        <f t="shared" si="282"/>
        <v>0</v>
      </c>
      <c r="AH200" s="2">
        <f t="shared" si="283"/>
        <v>0</v>
      </c>
      <c r="AI200" s="2">
        <f t="shared" si="284"/>
        <v>0</v>
      </c>
      <c r="AJ200" s="2">
        <f t="shared" si="285"/>
        <v>0</v>
      </c>
      <c r="AK200" s="2">
        <f t="shared" si="286"/>
        <v>0</v>
      </c>
      <c r="AL200" s="2">
        <f t="shared" si="287"/>
        <v>1</v>
      </c>
      <c r="AM200" s="2">
        <f t="shared" si="288"/>
        <v>1</v>
      </c>
      <c r="AN200" s="2">
        <f t="shared" si="289"/>
        <v>0</v>
      </c>
      <c r="AO200" s="2">
        <f t="shared" si="290"/>
        <v>0</v>
      </c>
      <c r="AP200" s="2">
        <f t="shared" si="291"/>
        <v>0</v>
      </c>
      <c r="AQ200" s="2">
        <f t="shared" si="292"/>
        <v>0</v>
      </c>
      <c r="AR200" s="2">
        <f t="shared" si="293"/>
        <v>0</v>
      </c>
      <c r="AS200" s="2">
        <f t="shared" si="294"/>
        <v>0</v>
      </c>
      <c r="AT200" s="2">
        <f t="shared" si="295"/>
        <v>0</v>
      </c>
      <c r="AU200" s="2">
        <f t="shared" si="296"/>
        <v>1</v>
      </c>
      <c r="AV200" s="2">
        <f t="shared" si="297"/>
        <v>535</v>
      </c>
      <c r="AW200" s="2">
        <f t="shared" si="298"/>
        <v>5</v>
      </c>
      <c r="AX200" s="2">
        <f t="shared" si="299"/>
        <v>0</v>
      </c>
      <c r="AY200" s="2">
        <f t="shared" si="300"/>
        <v>0</v>
      </c>
      <c r="AZ200" s="2">
        <f t="shared" si="301"/>
        <v>0</v>
      </c>
      <c r="BA200" s="2">
        <f t="shared" si="302"/>
        <v>0</v>
      </c>
    </row>
    <row r="201" spans="1:53" x14ac:dyDescent="0.25">
      <c r="A201" s="2" t="str">
        <f t="shared" si="310"/>
        <v>Spanish Trail Country Club - Canyon to Lakes</v>
      </c>
      <c r="B201" s="2">
        <v>9</v>
      </c>
      <c r="C201" s="2">
        <f t="shared" si="312"/>
        <v>384</v>
      </c>
      <c r="D201" s="2">
        <f t="shared" si="312"/>
        <v>4</v>
      </c>
      <c r="E201" s="2">
        <f t="shared" si="312"/>
        <v>5</v>
      </c>
      <c r="F201" s="2">
        <f t="shared" si="312"/>
        <v>0</v>
      </c>
      <c r="G201" s="2">
        <f t="shared" si="312"/>
        <v>0</v>
      </c>
      <c r="H201" s="2">
        <f t="shared" si="312"/>
        <v>0</v>
      </c>
      <c r="I201" s="2">
        <f t="shared" si="312"/>
        <v>0</v>
      </c>
      <c r="J201" s="2">
        <f t="shared" si="259"/>
        <v>0</v>
      </c>
      <c r="K201" s="2">
        <f t="shared" si="260"/>
        <v>0</v>
      </c>
      <c r="L201" s="2">
        <f t="shared" si="261"/>
        <v>0</v>
      </c>
      <c r="M201" s="2">
        <f t="shared" si="304"/>
        <v>0</v>
      </c>
      <c r="N201" s="2">
        <f t="shared" si="305"/>
        <v>0</v>
      </c>
      <c r="O201" s="2">
        <f t="shared" si="306"/>
        <v>0</v>
      </c>
      <c r="P201" s="2">
        <f t="shared" si="307"/>
        <v>0</v>
      </c>
      <c r="Q201" s="2">
        <f t="shared" si="266"/>
        <v>0</v>
      </c>
      <c r="R201" s="2">
        <f t="shared" si="267"/>
        <v>1</v>
      </c>
      <c r="S201" s="2">
        <f t="shared" si="268"/>
        <v>1</v>
      </c>
      <c r="T201" s="2">
        <f t="shared" si="269"/>
        <v>0</v>
      </c>
      <c r="U201" s="2">
        <f t="shared" si="270"/>
        <v>0</v>
      </c>
      <c r="V201" s="2">
        <f t="shared" si="311"/>
        <v>0</v>
      </c>
      <c r="W201" s="2">
        <f t="shared" si="272"/>
        <v>0</v>
      </c>
      <c r="X201" s="2">
        <f t="shared" si="273"/>
        <v>0</v>
      </c>
      <c r="Y201" s="2">
        <f t="shared" si="274"/>
        <v>0</v>
      </c>
      <c r="Z201" s="2">
        <f t="shared" si="275"/>
        <v>0</v>
      </c>
      <c r="AA201" s="2">
        <f t="shared" si="276"/>
        <v>1</v>
      </c>
      <c r="AB201" s="2">
        <f t="shared" si="277"/>
        <v>1</v>
      </c>
      <c r="AC201" s="2">
        <f t="shared" si="278"/>
        <v>2</v>
      </c>
      <c r="AD201" s="2">
        <f t="shared" si="279"/>
        <v>1</v>
      </c>
      <c r="AE201" s="2">
        <f t="shared" si="280"/>
        <v>384</v>
      </c>
      <c r="AF201" s="2">
        <f t="shared" si="281"/>
        <v>4</v>
      </c>
      <c r="AG201" s="2">
        <f t="shared" si="282"/>
        <v>0</v>
      </c>
      <c r="AH201" s="2">
        <f t="shared" si="283"/>
        <v>0</v>
      </c>
      <c r="AI201" s="2">
        <f t="shared" si="284"/>
        <v>0</v>
      </c>
      <c r="AJ201" s="2">
        <f t="shared" si="285"/>
        <v>0</v>
      </c>
      <c r="AK201" s="2">
        <f t="shared" si="286"/>
        <v>1</v>
      </c>
      <c r="AL201" s="2">
        <f t="shared" si="287"/>
        <v>0</v>
      </c>
      <c r="AM201" s="2">
        <f t="shared" si="288"/>
        <v>1</v>
      </c>
      <c r="AN201" s="2">
        <f t="shared" si="289"/>
        <v>0</v>
      </c>
      <c r="AO201" s="2">
        <f t="shared" si="290"/>
        <v>0</v>
      </c>
      <c r="AP201" s="2">
        <f t="shared" si="291"/>
        <v>0</v>
      </c>
      <c r="AQ201" s="2">
        <f t="shared" si="292"/>
        <v>0</v>
      </c>
      <c r="AR201" s="2">
        <f t="shared" si="293"/>
        <v>0</v>
      </c>
      <c r="AS201" s="2">
        <f t="shared" si="294"/>
        <v>0</v>
      </c>
      <c r="AT201" s="2">
        <f t="shared" si="295"/>
        <v>0</v>
      </c>
      <c r="AU201" s="2">
        <f t="shared" si="296"/>
        <v>0</v>
      </c>
      <c r="AV201" s="2">
        <f t="shared" si="297"/>
        <v>0</v>
      </c>
      <c r="AW201" s="2">
        <f t="shared" si="298"/>
        <v>0</v>
      </c>
      <c r="AX201" s="2">
        <f t="shared" si="299"/>
        <v>0</v>
      </c>
      <c r="AY201" s="2">
        <f t="shared" si="300"/>
        <v>0</v>
      </c>
      <c r="AZ201" s="2">
        <f t="shared" si="301"/>
        <v>0</v>
      </c>
      <c r="BA201" s="2">
        <f t="shared" si="302"/>
        <v>0</v>
      </c>
    </row>
    <row r="202" spans="1:53" x14ac:dyDescent="0.25">
      <c r="A202" s="2" t="str">
        <f t="shared" si="310"/>
        <v>Spanish Trail Country Club - Canyon to Lakes</v>
      </c>
      <c r="B202" s="2">
        <v>10</v>
      </c>
      <c r="C202" s="2">
        <f t="shared" si="312"/>
        <v>380</v>
      </c>
      <c r="D202" s="2">
        <f t="shared" si="312"/>
        <v>4</v>
      </c>
      <c r="E202" s="2">
        <f t="shared" si="312"/>
        <v>10</v>
      </c>
      <c r="F202" s="2">
        <f t="shared" si="312"/>
        <v>0</v>
      </c>
      <c r="G202" s="2">
        <f t="shared" si="312"/>
        <v>0</v>
      </c>
      <c r="H202" s="2">
        <f t="shared" si="312"/>
        <v>0</v>
      </c>
      <c r="I202" s="2">
        <f t="shared" si="312"/>
        <v>0</v>
      </c>
      <c r="J202" s="2">
        <f t="shared" si="259"/>
        <v>0</v>
      </c>
      <c r="K202" s="2">
        <f t="shared" si="260"/>
        <v>0</v>
      </c>
      <c r="L202" s="2">
        <f t="shared" si="261"/>
        <v>0</v>
      </c>
      <c r="M202" s="2">
        <f t="shared" si="304"/>
        <v>0</v>
      </c>
      <c r="N202" s="2">
        <f t="shared" si="305"/>
        <v>0</v>
      </c>
      <c r="O202" s="2">
        <f t="shared" si="306"/>
        <v>0</v>
      </c>
      <c r="P202" s="2">
        <f t="shared" si="307"/>
        <v>0</v>
      </c>
      <c r="Q202" s="2">
        <f t="shared" si="266"/>
        <v>0</v>
      </c>
      <c r="R202" s="2">
        <f t="shared" si="267"/>
        <v>1</v>
      </c>
      <c r="S202" s="2">
        <f t="shared" si="268"/>
        <v>1</v>
      </c>
      <c r="T202" s="2">
        <f t="shared" si="269"/>
        <v>0</v>
      </c>
      <c r="U202" s="2">
        <f t="shared" si="270"/>
        <v>0</v>
      </c>
      <c r="V202" s="2">
        <f t="shared" si="311"/>
        <v>0</v>
      </c>
      <c r="W202" s="2">
        <f t="shared" si="272"/>
        <v>0</v>
      </c>
      <c r="X202" s="2">
        <f t="shared" si="273"/>
        <v>0</v>
      </c>
      <c r="Y202" s="2">
        <f t="shared" si="274"/>
        <v>0</v>
      </c>
      <c r="Z202" s="2">
        <f t="shared" si="275"/>
        <v>0</v>
      </c>
      <c r="AA202" s="2">
        <f t="shared" si="276"/>
        <v>1</v>
      </c>
      <c r="AB202" s="2">
        <f t="shared" si="277"/>
        <v>1</v>
      </c>
      <c r="AC202" s="2">
        <f t="shared" si="278"/>
        <v>2</v>
      </c>
      <c r="AD202" s="2">
        <f t="shared" si="279"/>
        <v>1</v>
      </c>
      <c r="AE202" s="2">
        <f t="shared" si="280"/>
        <v>380</v>
      </c>
      <c r="AF202" s="2">
        <f t="shared" si="281"/>
        <v>4</v>
      </c>
      <c r="AG202" s="2">
        <f t="shared" si="282"/>
        <v>0</v>
      </c>
      <c r="AH202" s="2">
        <f t="shared" si="283"/>
        <v>0</v>
      </c>
      <c r="AI202" s="2">
        <f t="shared" si="284"/>
        <v>0</v>
      </c>
      <c r="AJ202" s="2">
        <f t="shared" si="285"/>
        <v>0</v>
      </c>
      <c r="AK202" s="2">
        <f t="shared" si="286"/>
        <v>1</v>
      </c>
      <c r="AL202" s="2">
        <f t="shared" si="287"/>
        <v>0</v>
      </c>
      <c r="AM202" s="2">
        <f t="shared" si="288"/>
        <v>1</v>
      </c>
      <c r="AN202" s="2">
        <f t="shared" si="289"/>
        <v>0</v>
      </c>
      <c r="AO202" s="2">
        <f t="shared" si="290"/>
        <v>0</v>
      </c>
      <c r="AP202" s="2">
        <f t="shared" si="291"/>
        <v>0</v>
      </c>
      <c r="AQ202" s="2">
        <f t="shared" si="292"/>
        <v>0</v>
      </c>
      <c r="AR202" s="2">
        <f t="shared" si="293"/>
        <v>0</v>
      </c>
      <c r="AS202" s="2">
        <f t="shared" si="294"/>
        <v>0</v>
      </c>
      <c r="AT202" s="2">
        <f t="shared" si="295"/>
        <v>0</v>
      </c>
      <c r="AU202" s="2">
        <f t="shared" si="296"/>
        <v>0</v>
      </c>
      <c r="AV202" s="2">
        <f t="shared" si="297"/>
        <v>0</v>
      </c>
      <c r="AW202" s="2">
        <f t="shared" si="298"/>
        <v>0</v>
      </c>
      <c r="AX202" s="2">
        <f t="shared" si="299"/>
        <v>0</v>
      </c>
      <c r="AY202" s="2">
        <f t="shared" si="300"/>
        <v>0</v>
      </c>
      <c r="AZ202" s="2">
        <f t="shared" si="301"/>
        <v>0</v>
      </c>
      <c r="BA202" s="2">
        <f t="shared" si="302"/>
        <v>0</v>
      </c>
    </row>
    <row r="203" spans="1:53" x14ac:dyDescent="0.25">
      <c r="A203" s="2" t="str">
        <f t="shared" si="310"/>
        <v>Spanish Trail Country Club - Canyon to Lakes</v>
      </c>
      <c r="B203" s="2">
        <v>11</v>
      </c>
      <c r="C203" s="2">
        <f t="shared" si="312"/>
        <v>514</v>
      </c>
      <c r="D203" s="2">
        <f t="shared" si="312"/>
        <v>5</v>
      </c>
      <c r="E203" s="2">
        <f t="shared" si="312"/>
        <v>8</v>
      </c>
      <c r="F203" s="2">
        <f t="shared" si="312"/>
        <v>0</v>
      </c>
      <c r="G203" s="2">
        <f t="shared" si="312"/>
        <v>0</v>
      </c>
      <c r="H203" s="2">
        <f t="shared" si="312"/>
        <v>0</v>
      </c>
      <c r="I203" s="2">
        <f t="shared" si="312"/>
        <v>0</v>
      </c>
      <c r="J203" s="2">
        <f t="shared" si="259"/>
        <v>0</v>
      </c>
      <c r="K203" s="2">
        <f t="shared" si="260"/>
        <v>0</v>
      </c>
      <c r="L203" s="2">
        <f t="shared" si="261"/>
        <v>0</v>
      </c>
      <c r="M203" s="2">
        <f t="shared" si="304"/>
        <v>0</v>
      </c>
      <c r="N203" s="2">
        <f t="shared" si="305"/>
        <v>0</v>
      </c>
      <c r="O203" s="2">
        <f t="shared" si="306"/>
        <v>0</v>
      </c>
      <c r="P203" s="2">
        <f t="shared" si="307"/>
        <v>0</v>
      </c>
      <c r="Q203" s="2">
        <f t="shared" si="266"/>
        <v>0</v>
      </c>
      <c r="R203" s="2">
        <f t="shared" si="267"/>
        <v>1</v>
      </c>
      <c r="S203" s="2">
        <f t="shared" si="268"/>
        <v>1</v>
      </c>
      <c r="T203" s="2">
        <f t="shared" si="269"/>
        <v>0</v>
      </c>
      <c r="U203" s="2">
        <f t="shared" si="270"/>
        <v>0</v>
      </c>
      <c r="V203" s="2">
        <f t="shared" si="311"/>
        <v>0</v>
      </c>
      <c r="W203" s="2">
        <f t="shared" si="272"/>
        <v>0</v>
      </c>
      <c r="X203" s="2">
        <f t="shared" si="273"/>
        <v>0</v>
      </c>
      <c r="Y203" s="2">
        <f t="shared" si="274"/>
        <v>0</v>
      </c>
      <c r="Z203" s="2">
        <f t="shared" si="275"/>
        <v>0</v>
      </c>
      <c r="AA203" s="2">
        <f t="shared" si="276"/>
        <v>0</v>
      </c>
      <c r="AB203" s="2">
        <f t="shared" si="277"/>
        <v>1</v>
      </c>
      <c r="AC203" s="2">
        <f t="shared" si="278"/>
        <v>1</v>
      </c>
      <c r="AD203" s="2">
        <f t="shared" si="279"/>
        <v>0</v>
      </c>
      <c r="AE203" s="2">
        <f t="shared" si="280"/>
        <v>0</v>
      </c>
      <c r="AF203" s="2">
        <f t="shared" si="281"/>
        <v>0</v>
      </c>
      <c r="AG203" s="2">
        <f t="shared" si="282"/>
        <v>0</v>
      </c>
      <c r="AH203" s="2">
        <f t="shared" si="283"/>
        <v>0</v>
      </c>
      <c r="AI203" s="2">
        <f t="shared" si="284"/>
        <v>0</v>
      </c>
      <c r="AJ203" s="2">
        <f t="shared" si="285"/>
        <v>0</v>
      </c>
      <c r="AK203" s="2">
        <f t="shared" si="286"/>
        <v>0</v>
      </c>
      <c r="AL203" s="2">
        <f t="shared" si="287"/>
        <v>1</v>
      </c>
      <c r="AM203" s="2">
        <f t="shared" si="288"/>
        <v>1</v>
      </c>
      <c r="AN203" s="2">
        <f t="shared" si="289"/>
        <v>0</v>
      </c>
      <c r="AO203" s="2">
        <f t="shared" si="290"/>
        <v>0</v>
      </c>
      <c r="AP203" s="2">
        <f t="shared" si="291"/>
        <v>0</v>
      </c>
      <c r="AQ203" s="2">
        <f t="shared" si="292"/>
        <v>0</v>
      </c>
      <c r="AR203" s="2">
        <f t="shared" si="293"/>
        <v>0</v>
      </c>
      <c r="AS203" s="2">
        <f t="shared" si="294"/>
        <v>0</v>
      </c>
      <c r="AT203" s="2">
        <f t="shared" si="295"/>
        <v>0</v>
      </c>
      <c r="AU203" s="2">
        <f t="shared" si="296"/>
        <v>1</v>
      </c>
      <c r="AV203" s="2">
        <f t="shared" si="297"/>
        <v>514</v>
      </c>
      <c r="AW203" s="2">
        <f t="shared" si="298"/>
        <v>5</v>
      </c>
      <c r="AX203" s="2">
        <f t="shared" si="299"/>
        <v>0</v>
      </c>
      <c r="AY203" s="2">
        <f t="shared" si="300"/>
        <v>0</v>
      </c>
      <c r="AZ203" s="2">
        <f t="shared" si="301"/>
        <v>0</v>
      </c>
      <c r="BA203" s="2">
        <f t="shared" si="302"/>
        <v>0</v>
      </c>
    </row>
    <row r="204" spans="1:53" x14ac:dyDescent="0.25">
      <c r="A204" s="2" t="str">
        <f t="shared" si="310"/>
        <v>Spanish Trail Country Club - Canyon to Lakes</v>
      </c>
      <c r="B204" s="2">
        <v>12</v>
      </c>
      <c r="C204" s="2">
        <f t="shared" si="312"/>
        <v>150</v>
      </c>
      <c r="D204" s="2">
        <f t="shared" si="312"/>
        <v>3</v>
      </c>
      <c r="E204" s="2">
        <f t="shared" si="312"/>
        <v>12</v>
      </c>
      <c r="F204" s="2">
        <f t="shared" si="312"/>
        <v>0</v>
      </c>
      <c r="G204" s="2">
        <f t="shared" si="312"/>
        <v>0</v>
      </c>
      <c r="H204" s="2">
        <f t="shared" si="312"/>
        <v>0</v>
      </c>
      <c r="I204" s="2">
        <f t="shared" si="312"/>
        <v>0</v>
      </c>
      <c r="J204" s="2">
        <f t="shared" si="259"/>
        <v>1</v>
      </c>
      <c r="K204" s="2">
        <f t="shared" si="260"/>
        <v>150</v>
      </c>
      <c r="L204" s="2">
        <f t="shared" si="261"/>
        <v>3</v>
      </c>
      <c r="M204" s="2">
        <f t="shared" si="304"/>
        <v>0</v>
      </c>
      <c r="N204" s="2">
        <f t="shared" si="305"/>
        <v>0</v>
      </c>
      <c r="O204" s="2">
        <f t="shared" si="306"/>
        <v>0</v>
      </c>
      <c r="P204" s="2">
        <f t="shared" si="307"/>
        <v>0</v>
      </c>
      <c r="Q204" s="2">
        <f t="shared" si="266"/>
        <v>1</v>
      </c>
      <c r="R204" s="2">
        <f t="shared" si="267"/>
        <v>0</v>
      </c>
      <c r="S204" s="2">
        <f t="shared" si="268"/>
        <v>1</v>
      </c>
      <c r="T204" s="2">
        <f t="shared" si="269"/>
        <v>0</v>
      </c>
      <c r="U204" s="2">
        <f t="shared" si="270"/>
        <v>0</v>
      </c>
      <c r="V204" s="2">
        <f t="shared" si="311"/>
        <v>0</v>
      </c>
      <c r="W204" s="2">
        <f t="shared" si="272"/>
        <v>0</v>
      </c>
      <c r="X204" s="2">
        <f t="shared" si="273"/>
        <v>0</v>
      </c>
      <c r="Y204" s="2">
        <f t="shared" si="274"/>
        <v>0</v>
      </c>
      <c r="Z204" s="2">
        <f t="shared" si="275"/>
        <v>0</v>
      </c>
      <c r="AA204" s="2">
        <f t="shared" si="276"/>
        <v>1</v>
      </c>
      <c r="AB204" s="2">
        <f t="shared" si="277"/>
        <v>0</v>
      </c>
      <c r="AC204" s="2">
        <f t="shared" si="278"/>
        <v>1</v>
      </c>
      <c r="AD204" s="2">
        <f t="shared" si="279"/>
        <v>0</v>
      </c>
      <c r="AE204" s="2">
        <f t="shared" si="280"/>
        <v>0</v>
      </c>
      <c r="AF204" s="2">
        <f t="shared" si="281"/>
        <v>0</v>
      </c>
      <c r="AG204" s="2">
        <f t="shared" si="282"/>
        <v>0</v>
      </c>
      <c r="AH204" s="2">
        <f t="shared" si="283"/>
        <v>0</v>
      </c>
      <c r="AI204" s="2">
        <f t="shared" si="284"/>
        <v>0</v>
      </c>
      <c r="AJ204" s="2">
        <f t="shared" si="285"/>
        <v>0</v>
      </c>
      <c r="AK204" s="2">
        <f t="shared" si="286"/>
        <v>1</v>
      </c>
      <c r="AL204" s="2">
        <f t="shared" si="287"/>
        <v>0</v>
      </c>
      <c r="AM204" s="2">
        <f t="shared" si="288"/>
        <v>1</v>
      </c>
      <c r="AN204" s="2">
        <f t="shared" si="289"/>
        <v>0</v>
      </c>
      <c r="AO204" s="2">
        <f t="shared" si="290"/>
        <v>0</v>
      </c>
      <c r="AP204" s="2">
        <f t="shared" si="291"/>
        <v>0</v>
      </c>
      <c r="AQ204" s="2">
        <f t="shared" si="292"/>
        <v>0</v>
      </c>
      <c r="AR204" s="2">
        <f t="shared" si="293"/>
        <v>0</v>
      </c>
      <c r="AS204" s="2">
        <f t="shared" si="294"/>
        <v>0</v>
      </c>
      <c r="AT204" s="2">
        <f t="shared" si="295"/>
        <v>0</v>
      </c>
      <c r="AU204" s="2">
        <f t="shared" si="296"/>
        <v>0</v>
      </c>
      <c r="AV204" s="2">
        <f t="shared" si="297"/>
        <v>0</v>
      </c>
      <c r="AW204" s="2">
        <f t="shared" si="298"/>
        <v>0</v>
      </c>
      <c r="AX204" s="2">
        <f t="shared" si="299"/>
        <v>0</v>
      </c>
      <c r="AY204" s="2">
        <f t="shared" si="300"/>
        <v>0</v>
      </c>
      <c r="AZ204" s="2">
        <f t="shared" si="301"/>
        <v>0</v>
      </c>
      <c r="BA204" s="2">
        <f t="shared" si="302"/>
        <v>0</v>
      </c>
    </row>
    <row r="205" spans="1:53" x14ac:dyDescent="0.25">
      <c r="A205" s="2" t="str">
        <f t="shared" si="310"/>
        <v>Spanish Trail Country Club - Canyon to Lakes</v>
      </c>
      <c r="B205" s="2">
        <v>13</v>
      </c>
      <c r="C205" s="2">
        <f t="shared" si="312"/>
        <v>390</v>
      </c>
      <c r="D205" s="2">
        <f t="shared" si="312"/>
        <v>4</v>
      </c>
      <c r="E205" s="2">
        <f t="shared" si="312"/>
        <v>2</v>
      </c>
      <c r="F205" s="2">
        <f t="shared" si="312"/>
        <v>0</v>
      </c>
      <c r="G205" s="2">
        <f t="shared" si="312"/>
        <v>0</v>
      </c>
      <c r="H205" s="2">
        <f t="shared" si="312"/>
        <v>0</v>
      </c>
      <c r="I205" s="2">
        <f t="shared" si="312"/>
        <v>0</v>
      </c>
      <c r="J205" s="2">
        <f t="shared" si="259"/>
        <v>0</v>
      </c>
      <c r="K205" s="2">
        <f t="shared" si="260"/>
        <v>0</v>
      </c>
      <c r="L205" s="2">
        <f t="shared" si="261"/>
        <v>0</v>
      </c>
      <c r="M205" s="2">
        <f t="shared" si="304"/>
        <v>0</v>
      </c>
      <c r="N205" s="2">
        <f t="shared" si="305"/>
        <v>0</v>
      </c>
      <c r="O205" s="2">
        <f t="shared" si="306"/>
        <v>0</v>
      </c>
      <c r="P205" s="2">
        <f t="shared" si="307"/>
        <v>0</v>
      </c>
      <c r="Q205" s="2">
        <f t="shared" si="266"/>
        <v>0</v>
      </c>
      <c r="R205" s="2">
        <f t="shared" si="267"/>
        <v>1</v>
      </c>
      <c r="S205" s="2">
        <f t="shared" si="268"/>
        <v>1</v>
      </c>
      <c r="T205" s="2">
        <f t="shared" si="269"/>
        <v>0</v>
      </c>
      <c r="U205" s="2">
        <f t="shared" si="270"/>
        <v>0</v>
      </c>
      <c r="V205" s="2">
        <f t="shared" si="311"/>
        <v>0</v>
      </c>
      <c r="W205" s="2">
        <f t="shared" si="272"/>
        <v>0</v>
      </c>
      <c r="X205" s="2">
        <f t="shared" si="273"/>
        <v>0</v>
      </c>
      <c r="Y205" s="2">
        <f t="shared" si="274"/>
        <v>0</v>
      </c>
      <c r="Z205" s="2">
        <f t="shared" si="275"/>
        <v>0</v>
      </c>
      <c r="AA205" s="2">
        <f t="shared" si="276"/>
        <v>1</v>
      </c>
      <c r="AB205" s="2">
        <f t="shared" si="277"/>
        <v>1</v>
      </c>
      <c r="AC205" s="2">
        <f t="shared" si="278"/>
        <v>2</v>
      </c>
      <c r="AD205" s="2">
        <f t="shared" si="279"/>
        <v>1</v>
      </c>
      <c r="AE205" s="2">
        <f t="shared" si="280"/>
        <v>390</v>
      </c>
      <c r="AF205" s="2">
        <f t="shared" si="281"/>
        <v>4</v>
      </c>
      <c r="AG205" s="2">
        <f t="shared" si="282"/>
        <v>0</v>
      </c>
      <c r="AH205" s="2">
        <f t="shared" si="283"/>
        <v>0</v>
      </c>
      <c r="AI205" s="2">
        <f t="shared" si="284"/>
        <v>0</v>
      </c>
      <c r="AJ205" s="2">
        <f t="shared" si="285"/>
        <v>0</v>
      </c>
      <c r="AK205" s="2">
        <f t="shared" si="286"/>
        <v>1</v>
      </c>
      <c r="AL205" s="2">
        <f t="shared" si="287"/>
        <v>0</v>
      </c>
      <c r="AM205" s="2">
        <f t="shared" si="288"/>
        <v>1</v>
      </c>
      <c r="AN205" s="2">
        <f t="shared" si="289"/>
        <v>0</v>
      </c>
      <c r="AO205" s="2">
        <f t="shared" si="290"/>
        <v>0</v>
      </c>
      <c r="AP205" s="2">
        <f t="shared" si="291"/>
        <v>0</v>
      </c>
      <c r="AQ205" s="2">
        <f t="shared" si="292"/>
        <v>0</v>
      </c>
      <c r="AR205" s="2">
        <f t="shared" si="293"/>
        <v>0</v>
      </c>
      <c r="AS205" s="2">
        <f t="shared" si="294"/>
        <v>0</v>
      </c>
      <c r="AT205" s="2">
        <f t="shared" si="295"/>
        <v>0</v>
      </c>
      <c r="AU205" s="2">
        <f t="shared" si="296"/>
        <v>0</v>
      </c>
      <c r="AV205" s="2">
        <f t="shared" si="297"/>
        <v>0</v>
      </c>
      <c r="AW205" s="2">
        <f t="shared" si="298"/>
        <v>0</v>
      </c>
      <c r="AX205" s="2">
        <f t="shared" si="299"/>
        <v>0</v>
      </c>
      <c r="AY205" s="2">
        <f t="shared" si="300"/>
        <v>0</v>
      </c>
      <c r="AZ205" s="2">
        <f t="shared" si="301"/>
        <v>0</v>
      </c>
      <c r="BA205" s="2">
        <f t="shared" si="302"/>
        <v>0</v>
      </c>
    </row>
    <row r="206" spans="1:53" x14ac:dyDescent="0.25">
      <c r="A206" s="2" t="str">
        <f t="shared" si="310"/>
        <v>Spanish Trail Country Club - Canyon to Lakes</v>
      </c>
      <c r="B206" s="2">
        <v>14</v>
      </c>
      <c r="C206" s="2">
        <f t="shared" si="312"/>
        <v>180</v>
      </c>
      <c r="D206" s="2">
        <f t="shared" si="312"/>
        <v>3</v>
      </c>
      <c r="E206" s="2">
        <f t="shared" si="312"/>
        <v>16</v>
      </c>
      <c r="F206" s="2">
        <f t="shared" si="312"/>
        <v>0</v>
      </c>
      <c r="G206" s="2">
        <f t="shared" si="312"/>
        <v>0</v>
      </c>
      <c r="H206" s="2">
        <f t="shared" si="312"/>
        <v>0</v>
      </c>
      <c r="I206" s="2">
        <f t="shared" si="312"/>
        <v>0</v>
      </c>
      <c r="J206" s="2">
        <f t="shared" si="259"/>
        <v>1</v>
      </c>
      <c r="K206" s="2">
        <f t="shared" si="260"/>
        <v>180</v>
      </c>
      <c r="L206" s="2">
        <f t="shared" si="261"/>
        <v>3</v>
      </c>
      <c r="M206" s="2">
        <f t="shared" si="304"/>
        <v>0</v>
      </c>
      <c r="N206" s="2">
        <f t="shared" si="305"/>
        <v>0</v>
      </c>
      <c r="O206" s="2">
        <f t="shared" si="306"/>
        <v>0</v>
      </c>
      <c r="P206" s="2">
        <f t="shared" si="307"/>
        <v>0</v>
      </c>
      <c r="Q206" s="2">
        <f t="shared" si="266"/>
        <v>1</v>
      </c>
      <c r="R206" s="2">
        <f t="shared" si="267"/>
        <v>0</v>
      </c>
      <c r="S206" s="2">
        <f t="shared" si="268"/>
        <v>1</v>
      </c>
      <c r="T206" s="2">
        <f t="shared" si="269"/>
        <v>0</v>
      </c>
      <c r="U206" s="2">
        <f t="shared" si="270"/>
        <v>0</v>
      </c>
      <c r="V206" s="2">
        <f t="shared" si="311"/>
        <v>0</v>
      </c>
      <c r="W206" s="2">
        <f t="shared" si="272"/>
        <v>0</v>
      </c>
      <c r="X206" s="2">
        <f t="shared" si="273"/>
        <v>0</v>
      </c>
      <c r="Y206" s="2">
        <f t="shared" si="274"/>
        <v>0</v>
      </c>
      <c r="Z206" s="2">
        <f t="shared" si="275"/>
        <v>0</v>
      </c>
      <c r="AA206" s="2">
        <f t="shared" si="276"/>
        <v>1</v>
      </c>
      <c r="AB206" s="2">
        <f t="shared" si="277"/>
        <v>0</v>
      </c>
      <c r="AC206" s="2">
        <f t="shared" si="278"/>
        <v>1</v>
      </c>
      <c r="AD206" s="2">
        <f t="shared" si="279"/>
        <v>0</v>
      </c>
      <c r="AE206" s="2">
        <f t="shared" si="280"/>
        <v>0</v>
      </c>
      <c r="AF206" s="2">
        <f t="shared" si="281"/>
        <v>0</v>
      </c>
      <c r="AG206" s="2">
        <f t="shared" si="282"/>
        <v>0</v>
      </c>
      <c r="AH206" s="2">
        <f t="shared" si="283"/>
        <v>0</v>
      </c>
      <c r="AI206" s="2">
        <f t="shared" si="284"/>
        <v>0</v>
      </c>
      <c r="AJ206" s="2">
        <f t="shared" si="285"/>
        <v>0</v>
      </c>
      <c r="AK206" s="2">
        <f t="shared" si="286"/>
        <v>1</v>
      </c>
      <c r="AL206" s="2">
        <f t="shared" si="287"/>
        <v>0</v>
      </c>
      <c r="AM206" s="2">
        <f t="shared" si="288"/>
        <v>1</v>
      </c>
      <c r="AN206" s="2">
        <f t="shared" si="289"/>
        <v>0</v>
      </c>
      <c r="AO206" s="2">
        <f t="shared" si="290"/>
        <v>0</v>
      </c>
      <c r="AP206" s="2">
        <f t="shared" si="291"/>
        <v>0</v>
      </c>
      <c r="AQ206" s="2">
        <f t="shared" si="292"/>
        <v>0</v>
      </c>
      <c r="AR206" s="2">
        <f t="shared" si="293"/>
        <v>0</v>
      </c>
      <c r="AS206" s="2">
        <f t="shared" si="294"/>
        <v>0</v>
      </c>
      <c r="AT206" s="2">
        <f t="shared" si="295"/>
        <v>0</v>
      </c>
      <c r="AU206" s="2">
        <f t="shared" si="296"/>
        <v>0</v>
      </c>
      <c r="AV206" s="2">
        <f t="shared" si="297"/>
        <v>0</v>
      </c>
      <c r="AW206" s="2">
        <f t="shared" si="298"/>
        <v>0</v>
      </c>
      <c r="AX206" s="2">
        <f t="shared" si="299"/>
        <v>0</v>
      </c>
      <c r="AY206" s="2">
        <f t="shared" si="300"/>
        <v>0</v>
      </c>
      <c r="AZ206" s="2">
        <f t="shared" si="301"/>
        <v>0</v>
      </c>
      <c r="BA206" s="2">
        <f t="shared" si="302"/>
        <v>0</v>
      </c>
    </row>
    <row r="207" spans="1:53" x14ac:dyDescent="0.25">
      <c r="A207" s="2" t="str">
        <f t="shared" si="310"/>
        <v>Spanish Trail Country Club - Canyon to Lakes</v>
      </c>
      <c r="B207" s="2">
        <v>15</v>
      </c>
      <c r="C207" s="2">
        <f t="shared" ref="C207:I216" si="313">C52</f>
        <v>370</v>
      </c>
      <c r="D207" s="2">
        <f t="shared" si="313"/>
        <v>4</v>
      </c>
      <c r="E207" s="2">
        <f t="shared" si="313"/>
        <v>14</v>
      </c>
      <c r="F207" s="2">
        <f t="shared" si="313"/>
        <v>0</v>
      </c>
      <c r="G207" s="2">
        <f t="shared" si="313"/>
        <v>0</v>
      </c>
      <c r="H207" s="2">
        <f t="shared" si="313"/>
        <v>0</v>
      </c>
      <c r="I207" s="2">
        <f t="shared" si="313"/>
        <v>0</v>
      </c>
      <c r="J207" s="2">
        <f t="shared" si="259"/>
        <v>0</v>
      </c>
      <c r="K207" s="2">
        <f t="shared" si="260"/>
        <v>0</v>
      </c>
      <c r="L207" s="2">
        <f t="shared" si="261"/>
        <v>0</v>
      </c>
      <c r="M207" s="2">
        <f t="shared" si="304"/>
        <v>0</v>
      </c>
      <c r="N207" s="2">
        <f t="shared" si="305"/>
        <v>0</v>
      </c>
      <c r="O207" s="2">
        <f t="shared" si="306"/>
        <v>0</v>
      </c>
      <c r="P207" s="2">
        <f t="shared" si="307"/>
        <v>0</v>
      </c>
      <c r="Q207" s="2">
        <f t="shared" si="266"/>
        <v>0</v>
      </c>
      <c r="R207" s="2">
        <f t="shared" si="267"/>
        <v>1</v>
      </c>
      <c r="S207" s="2">
        <f t="shared" si="268"/>
        <v>1</v>
      </c>
      <c r="T207" s="2">
        <f t="shared" si="269"/>
        <v>0</v>
      </c>
      <c r="U207" s="2">
        <f t="shared" si="270"/>
        <v>0</v>
      </c>
      <c r="V207" s="2">
        <f t="shared" si="311"/>
        <v>0</v>
      </c>
      <c r="W207" s="2">
        <f t="shared" si="272"/>
        <v>0</v>
      </c>
      <c r="X207" s="2">
        <f t="shared" si="273"/>
        <v>0</v>
      </c>
      <c r="Y207" s="2">
        <f t="shared" si="274"/>
        <v>0</v>
      </c>
      <c r="Z207" s="2">
        <f t="shared" si="275"/>
        <v>0</v>
      </c>
      <c r="AA207" s="2">
        <f t="shared" si="276"/>
        <v>1</v>
      </c>
      <c r="AB207" s="2">
        <f t="shared" si="277"/>
        <v>1</v>
      </c>
      <c r="AC207" s="2">
        <f t="shared" si="278"/>
        <v>2</v>
      </c>
      <c r="AD207" s="2">
        <f t="shared" si="279"/>
        <v>1</v>
      </c>
      <c r="AE207" s="2">
        <f t="shared" si="280"/>
        <v>370</v>
      </c>
      <c r="AF207" s="2">
        <f t="shared" si="281"/>
        <v>4</v>
      </c>
      <c r="AG207" s="2">
        <f t="shared" si="282"/>
        <v>0</v>
      </c>
      <c r="AH207" s="2">
        <f t="shared" si="283"/>
        <v>0</v>
      </c>
      <c r="AI207" s="2">
        <f t="shared" si="284"/>
        <v>0</v>
      </c>
      <c r="AJ207" s="2">
        <f t="shared" si="285"/>
        <v>0</v>
      </c>
      <c r="AK207" s="2">
        <f t="shared" si="286"/>
        <v>1</v>
      </c>
      <c r="AL207" s="2">
        <f t="shared" si="287"/>
        <v>0</v>
      </c>
      <c r="AM207" s="2">
        <f t="shared" si="288"/>
        <v>1</v>
      </c>
      <c r="AN207" s="2">
        <f t="shared" si="289"/>
        <v>0</v>
      </c>
      <c r="AO207" s="2">
        <f t="shared" si="290"/>
        <v>0</v>
      </c>
      <c r="AP207" s="2">
        <f t="shared" si="291"/>
        <v>0</v>
      </c>
      <c r="AQ207" s="2">
        <f t="shared" si="292"/>
        <v>0</v>
      </c>
      <c r="AR207" s="2">
        <f t="shared" si="293"/>
        <v>0</v>
      </c>
      <c r="AS207" s="2">
        <f t="shared" si="294"/>
        <v>0</v>
      </c>
      <c r="AT207" s="2">
        <f t="shared" si="295"/>
        <v>0</v>
      </c>
      <c r="AU207" s="2">
        <f t="shared" si="296"/>
        <v>0</v>
      </c>
      <c r="AV207" s="2">
        <f t="shared" si="297"/>
        <v>0</v>
      </c>
      <c r="AW207" s="2">
        <f t="shared" si="298"/>
        <v>0</v>
      </c>
      <c r="AX207" s="2">
        <f t="shared" si="299"/>
        <v>0</v>
      </c>
      <c r="AY207" s="2">
        <f t="shared" si="300"/>
        <v>0</v>
      </c>
      <c r="AZ207" s="2">
        <f t="shared" si="301"/>
        <v>0</v>
      </c>
      <c r="BA207" s="2">
        <f t="shared" si="302"/>
        <v>0</v>
      </c>
    </row>
    <row r="208" spans="1:53" x14ac:dyDescent="0.25">
      <c r="A208" s="2" t="str">
        <f t="shared" si="310"/>
        <v>Spanish Trail Country Club - Canyon to Lakes</v>
      </c>
      <c r="B208" s="2">
        <v>16</v>
      </c>
      <c r="C208" s="2">
        <f t="shared" si="313"/>
        <v>361</v>
      </c>
      <c r="D208" s="2">
        <f t="shared" si="313"/>
        <v>4</v>
      </c>
      <c r="E208" s="2">
        <f t="shared" si="313"/>
        <v>4</v>
      </c>
      <c r="F208" s="2">
        <f t="shared" si="313"/>
        <v>0</v>
      </c>
      <c r="G208" s="2">
        <f t="shared" si="313"/>
        <v>0</v>
      </c>
      <c r="H208" s="2">
        <f t="shared" si="313"/>
        <v>0</v>
      </c>
      <c r="I208" s="2">
        <f t="shared" si="313"/>
        <v>0</v>
      </c>
      <c r="J208" s="2">
        <f t="shared" si="259"/>
        <v>0</v>
      </c>
      <c r="K208" s="2">
        <f t="shared" si="260"/>
        <v>0</v>
      </c>
      <c r="L208" s="2">
        <f t="shared" si="261"/>
        <v>0</v>
      </c>
      <c r="M208" s="2">
        <f t="shared" si="304"/>
        <v>0</v>
      </c>
      <c r="N208" s="2">
        <f t="shared" si="305"/>
        <v>0</v>
      </c>
      <c r="O208" s="2">
        <f t="shared" si="306"/>
        <v>0</v>
      </c>
      <c r="P208" s="2">
        <f t="shared" si="307"/>
        <v>0</v>
      </c>
      <c r="Q208" s="2">
        <f t="shared" si="266"/>
        <v>0</v>
      </c>
      <c r="R208" s="2">
        <f t="shared" si="267"/>
        <v>1</v>
      </c>
      <c r="S208" s="2">
        <f t="shared" si="268"/>
        <v>1</v>
      </c>
      <c r="T208" s="2">
        <f t="shared" si="269"/>
        <v>0</v>
      </c>
      <c r="U208" s="2">
        <f t="shared" si="270"/>
        <v>0</v>
      </c>
      <c r="V208" s="2">
        <f t="shared" si="311"/>
        <v>0</v>
      </c>
      <c r="W208" s="2">
        <f t="shared" si="272"/>
        <v>0</v>
      </c>
      <c r="X208" s="2">
        <f t="shared" si="273"/>
        <v>0</v>
      </c>
      <c r="Y208" s="2">
        <f t="shared" si="274"/>
        <v>0</v>
      </c>
      <c r="Z208" s="2">
        <f t="shared" si="275"/>
        <v>0</v>
      </c>
      <c r="AA208" s="2">
        <f t="shared" si="276"/>
        <v>1</v>
      </c>
      <c r="AB208" s="2">
        <f t="shared" si="277"/>
        <v>1</v>
      </c>
      <c r="AC208" s="2">
        <f t="shared" si="278"/>
        <v>2</v>
      </c>
      <c r="AD208" s="2">
        <f t="shared" si="279"/>
        <v>1</v>
      </c>
      <c r="AE208" s="2">
        <f t="shared" si="280"/>
        <v>361</v>
      </c>
      <c r="AF208" s="2">
        <f t="shared" si="281"/>
        <v>4</v>
      </c>
      <c r="AG208" s="2">
        <f t="shared" si="282"/>
        <v>0</v>
      </c>
      <c r="AH208" s="2">
        <f t="shared" si="283"/>
        <v>0</v>
      </c>
      <c r="AI208" s="2">
        <f t="shared" si="284"/>
        <v>0</v>
      </c>
      <c r="AJ208" s="2">
        <f t="shared" si="285"/>
        <v>0</v>
      </c>
      <c r="AK208" s="2">
        <f t="shared" si="286"/>
        <v>1</v>
      </c>
      <c r="AL208" s="2">
        <f t="shared" si="287"/>
        <v>0</v>
      </c>
      <c r="AM208" s="2">
        <f t="shared" si="288"/>
        <v>1</v>
      </c>
      <c r="AN208" s="2">
        <f t="shared" si="289"/>
        <v>0</v>
      </c>
      <c r="AO208" s="2">
        <f t="shared" si="290"/>
        <v>0</v>
      </c>
      <c r="AP208" s="2">
        <f t="shared" si="291"/>
        <v>0</v>
      </c>
      <c r="AQ208" s="2">
        <f t="shared" si="292"/>
        <v>0</v>
      </c>
      <c r="AR208" s="2">
        <f t="shared" si="293"/>
        <v>0</v>
      </c>
      <c r="AS208" s="2">
        <f t="shared" si="294"/>
        <v>0</v>
      </c>
      <c r="AT208" s="2">
        <f t="shared" si="295"/>
        <v>0</v>
      </c>
      <c r="AU208" s="2">
        <f t="shared" si="296"/>
        <v>0</v>
      </c>
      <c r="AV208" s="2">
        <f t="shared" si="297"/>
        <v>0</v>
      </c>
      <c r="AW208" s="2">
        <f t="shared" si="298"/>
        <v>0</v>
      </c>
      <c r="AX208" s="2">
        <f t="shared" si="299"/>
        <v>0</v>
      </c>
      <c r="AY208" s="2">
        <f t="shared" si="300"/>
        <v>0</v>
      </c>
      <c r="AZ208" s="2">
        <f t="shared" si="301"/>
        <v>0</v>
      </c>
      <c r="BA208" s="2">
        <f t="shared" si="302"/>
        <v>0</v>
      </c>
    </row>
    <row r="209" spans="1:53" x14ac:dyDescent="0.25">
      <c r="A209" s="2" t="str">
        <f t="shared" si="310"/>
        <v>Spanish Trail Country Club - Canyon to Lakes</v>
      </c>
      <c r="B209" s="2">
        <v>17</v>
      </c>
      <c r="C209" s="2">
        <f t="shared" si="313"/>
        <v>386</v>
      </c>
      <c r="D209" s="2">
        <f t="shared" si="313"/>
        <v>4</v>
      </c>
      <c r="E209" s="2">
        <f t="shared" si="313"/>
        <v>6</v>
      </c>
      <c r="F209" s="2">
        <f t="shared" si="313"/>
        <v>0</v>
      </c>
      <c r="G209" s="2">
        <f t="shared" si="313"/>
        <v>0</v>
      </c>
      <c r="H209" s="2">
        <f t="shared" si="313"/>
        <v>0</v>
      </c>
      <c r="I209" s="2">
        <f t="shared" si="313"/>
        <v>0</v>
      </c>
      <c r="J209" s="2">
        <f t="shared" si="259"/>
        <v>0</v>
      </c>
      <c r="K209" s="2">
        <f t="shared" si="260"/>
        <v>0</v>
      </c>
      <c r="L209" s="2">
        <f t="shared" si="261"/>
        <v>0</v>
      </c>
      <c r="M209" s="2">
        <f t="shared" si="304"/>
        <v>0</v>
      </c>
      <c r="N209" s="2">
        <f t="shared" si="305"/>
        <v>0</v>
      </c>
      <c r="O209" s="2">
        <f t="shared" si="306"/>
        <v>0</v>
      </c>
      <c r="P209" s="2">
        <f t="shared" si="307"/>
        <v>0</v>
      </c>
      <c r="Q209" s="2">
        <f t="shared" si="266"/>
        <v>0</v>
      </c>
      <c r="R209" s="2">
        <f t="shared" si="267"/>
        <v>1</v>
      </c>
      <c r="S209" s="2">
        <f t="shared" si="268"/>
        <v>1</v>
      </c>
      <c r="T209" s="2">
        <f t="shared" si="269"/>
        <v>0</v>
      </c>
      <c r="U209" s="2">
        <f t="shared" si="270"/>
        <v>0</v>
      </c>
      <c r="V209" s="2">
        <f t="shared" si="311"/>
        <v>0</v>
      </c>
      <c r="W209" s="2">
        <f t="shared" si="272"/>
        <v>0</v>
      </c>
      <c r="X209" s="2">
        <f t="shared" si="273"/>
        <v>0</v>
      </c>
      <c r="Y209" s="2">
        <f t="shared" si="274"/>
        <v>0</v>
      </c>
      <c r="Z209" s="2">
        <f t="shared" si="275"/>
        <v>0</v>
      </c>
      <c r="AA209" s="2">
        <f t="shared" si="276"/>
        <v>1</v>
      </c>
      <c r="AB209" s="2">
        <f t="shared" si="277"/>
        <v>1</v>
      </c>
      <c r="AC209" s="2">
        <f t="shared" si="278"/>
        <v>2</v>
      </c>
      <c r="AD209" s="2">
        <f t="shared" si="279"/>
        <v>1</v>
      </c>
      <c r="AE209" s="2">
        <f t="shared" si="280"/>
        <v>386</v>
      </c>
      <c r="AF209" s="2">
        <f t="shared" si="281"/>
        <v>4</v>
      </c>
      <c r="AG209" s="2">
        <f t="shared" si="282"/>
        <v>0</v>
      </c>
      <c r="AH209" s="2">
        <f t="shared" si="283"/>
        <v>0</v>
      </c>
      <c r="AI209" s="2">
        <f t="shared" si="284"/>
        <v>0</v>
      </c>
      <c r="AJ209" s="2">
        <f t="shared" si="285"/>
        <v>0</v>
      </c>
      <c r="AK209" s="2">
        <f t="shared" si="286"/>
        <v>1</v>
      </c>
      <c r="AL209" s="2">
        <f t="shared" si="287"/>
        <v>0</v>
      </c>
      <c r="AM209" s="2">
        <f t="shared" si="288"/>
        <v>1</v>
      </c>
      <c r="AN209" s="2">
        <f t="shared" si="289"/>
        <v>0</v>
      </c>
      <c r="AO209" s="2">
        <f t="shared" si="290"/>
        <v>0</v>
      </c>
      <c r="AP209" s="2">
        <f t="shared" si="291"/>
        <v>0</v>
      </c>
      <c r="AQ209" s="2">
        <f t="shared" si="292"/>
        <v>0</v>
      </c>
      <c r="AR209" s="2">
        <f t="shared" si="293"/>
        <v>0</v>
      </c>
      <c r="AS209" s="2">
        <f t="shared" si="294"/>
        <v>0</v>
      </c>
      <c r="AT209" s="2">
        <f t="shared" si="295"/>
        <v>0</v>
      </c>
      <c r="AU209" s="2">
        <f t="shared" si="296"/>
        <v>0</v>
      </c>
      <c r="AV209" s="2">
        <f t="shared" si="297"/>
        <v>0</v>
      </c>
      <c r="AW209" s="2">
        <f t="shared" si="298"/>
        <v>0</v>
      </c>
      <c r="AX209" s="2">
        <f t="shared" si="299"/>
        <v>0</v>
      </c>
      <c r="AY209" s="2">
        <f t="shared" si="300"/>
        <v>0</v>
      </c>
      <c r="AZ209" s="2">
        <f t="shared" si="301"/>
        <v>0</v>
      </c>
      <c r="BA209" s="2">
        <f t="shared" si="302"/>
        <v>0</v>
      </c>
    </row>
    <row r="210" spans="1:53" x14ac:dyDescent="0.25">
      <c r="A210" s="2" t="str">
        <f t="shared" si="310"/>
        <v>Spanish Trail Country Club - Canyon to Lakes</v>
      </c>
      <c r="B210" s="2">
        <v>18</v>
      </c>
      <c r="C210" s="2">
        <f t="shared" si="313"/>
        <v>485</v>
      </c>
      <c r="D210" s="2">
        <f t="shared" si="313"/>
        <v>5</v>
      </c>
      <c r="E210" s="2">
        <f t="shared" si="313"/>
        <v>18</v>
      </c>
      <c r="F210" s="2">
        <f t="shared" si="313"/>
        <v>0</v>
      </c>
      <c r="G210" s="2">
        <f t="shared" si="313"/>
        <v>0</v>
      </c>
      <c r="H210" s="2">
        <f t="shared" si="313"/>
        <v>0</v>
      </c>
      <c r="I210" s="2">
        <f t="shared" si="313"/>
        <v>0</v>
      </c>
      <c r="J210" s="2">
        <f t="shared" si="259"/>
        <v>0</v>
      </c>
      <c r="K210" s="2">
        <f t="shared" si="260"/>
        <v>0</v>
      </c>
      <c r="L210" s="2">
        <f t="shared" si="261"/>
        <v>0</v>
      </c>
      <c r="M210" s="2">
        <f t="shared" si="304"/>
        <v>0</v>
      </c>
      <c r="N210" s="2">
        <f t="shared" si="305"/>
        <v>0</v>
      </c>
      <c r="O210" s="2">
        <f t="shared" si="306"/>
        <v>0</v>
      </c>
      <c r="P210" s="2">
        <f t="shared" si="307"/>
        <v>0</v>
      </c>
      <c r="Q210" s="2">
        <f t="shared" si="266"/>
        <v>0</v>
      </c>
      <c r="R210" s="2">
        <f t="shared" si="267"/>
        <v>1</v>
      </c>
      <c r="S210" s="2">
        <f t="shared" si="268"/>
        <v>1</v>
      </c>
      <c r="T210" s="2">
        <f t="shared" si="269"/>
        <v>0</v>
      </c>
      <c r="U210" s="2">
        <f t="shared" si="270"/>
        <v>0</v>
      </c>
      <c r="V210" s="2">
        <f t="shared" si="311"/>
        <v>0</v>
      </c>
      <c r="W210" s="2">
        <f t="shared" si="272"/>
        <v>0</v>
      </c>
      <c r="X210" s="2">
        <f t="shared" si="273"/>
        <v>0</v>
      </c>
      <c r="Y210" s="2">
        <f t="shared" si="274"/>
        <v>0</v>
      </c>
      <c r="Z210" s="2">
        <f t="shared" si="275"/>
        <v>0</v>
      </c>
      <c r="AA210" s="2">
        <f t="shared" si="276"/>
        <v>0</v>
      </c>
      <c r="AB210" s="2">
        <f t="shared" si="277"/>
        <v>1</v>
      </c>
      <c r="AC210" s="2">
        <f t="shared" si="278"/>
        <v>1</v>
      </c>
      <c r="AD210" s="2">
        <f t="shared" si="279"/>
        <v>0</v>
      </c>
      <c r="AE210" s="2">
        <f t="shared" si="280"/>
        <v>0</v>
      </c>
      <c r="AF210" s="2">
        <f t="shared" si="281"/>
        <v>0</v>
      </c>
      <c r="AG210" s="2">
        <f t="shared" si="282"/>
        <v>0</v>
      </c>
      <c r="AH210" s="2">
        <f t="shared" si="283"/>
        <v>0</v>
      </c>
      <c r="AI210" s="2">
        <f t="shared" si="284"/>
        <v>0</v>
      </c>
      <c r="AJ210" s="2">
        <f t="shared" si="285"/>
        <v>0</v>
      </c>
      <c r="AK210" s="2">
        <f t="shared" si="286"/>
        <v>1</v>
      </c>
      <c r="AL210" s="2">
        <f t="shared" si="287"/>
        <v>1</v>
      </c>
      <c r="AM210" s="2">
        <f t="shared" si="288"/>
        <v>2</v>
      </c>
      <c r="AN210" s="2">
        <f t="shared" si="289"/>
        <v>1</v>
      </c>
      <c r="AO210" s="2">
        <f t="shared" si="290"/>
        <v>485</v>
      </c>
      <c r="AP210" s="2">
        <f t="shared" si="291"/>
        <v>5</v>
      </c>
      <c r="AQ210" s="2">
        <f t="shared" si="292"/>
        <v>0</v>
      </c>
      <c r="AR210" s="2">
        <f t="shared" si="293"/>
        <v>0</v>
      </c>
      <c r="AS210" s="2">
        <f t="shared" si="294"/>
        <v>0</v>
      </c>
      <c r="AT210" s="2">
        <f t="shared" si="295"/>
        <v>0</v>
      </c>
      <c r="AU210" s="2">
        <f t="shared" si="296"/>
        <v>0</v>
      </c>
      <c r="AV210" s="2">
        <f t="shared" si="297"/>
        <v>0</v>
      </c>
      <c r="AW210" s="2">
        <f t="shared" si="298"/>
        <v>0</v>
      </c>
      <c r="AX210" s="2">
        <f t="shared" si="299"/>
        <v>0</v>
      </c>
      <c r="AY210" s="2">
        <f t="shared" si="300"/>
        <v>0</v>
      </c>
      <c r="AZ210" s="2">
        <f t="shared" si="301"/>
        <v>0</v>
      </c>
      <c r="BA210" s="2">
        <f t="shared" si="302"/>
        <v>0</v>
      </c>
    </row>
    <row r="211" spans="1:53" x14ac:dyDescent="0.25">
      <c r="A211" s="2" t="str">
        <f t="shared" si="310"/>
        <v>DragonRidge Country Club</v>
      </c>
      <c r="B211" s="2">
        <v>1</v>
      </c>
      <c r="C211" s="2">
        <f t="shared" si="313"/>
        <v>338</v>
      </c>
      <c r="D211" s="2">
        <f t="shared" si="313"/>
        <v>4</v>
      </c>
      <c r="E211" s="2">
        <f t="shared" si="313"/>
        <v>13</v>
      </c>
      <c r="F211" s="2">
        <f t="shared" si="313"/>
        <v>0</v>
      </c>
      <c r="G211" s="2">
        <f t="shared" si="313"/>
        <v>0</v>
      </c>
      <c r="H211" s="2">
        <f t="shared" si="313"/>
        <v>0</v>
      </c>
      <c r="I211" s="2">
        <f t="shared" si="313"/>
        <v>0</v>
      </c>
      <c r="J211" s="2">
        <f t="shared" si="259"/>
        <v>0</v>
      </c>
      <c r="K211" s="2">
        <f t="shared" si="260"/>
        <v>0</v>
      </c>
      <c r="L211" s="2">
        <f t="shared" si="261"/>
        <v>0</v>
      </c>
      <c r="M211" s="2">
        <f t="shared" si="304"/>
        <v>0</v>
      </c>
      <c r="N211" s="2">
        <f t="shared" si="305"/>
        <v>0</v>
      </c>
      <c r="O211" s="2">
        <f t="shared" si="306"/>
        <v>0</v>
      </c>
      <c r="P211" s="2">
        <f t="shared" si="307"/>
        <v>0</v>
      </c>
      <c r="Q211" s="2">
        <f t="shared" si="266"/>
        <v>0</v>
      </c>
      <c r="R211" s="2">
        <f t="shared" si="267"/>
        <v>1</v>
      </c>
      <c r="S211" s="2">
        <f t="shared" si="268"/>
        <v>1</v>
      </c>
      <c r="T211" s="2">
        <f t="shared" si="269"/>
        <v>0</v>
      </c>
      <c r="U211" s="2">
        <f t="shared" si="270"/>
        <v>0</v>
      </c>
      <c r="V211" s="2">
        <f t="shared" si="311"/>
        <v>0</v>
      </c>
      <c r="W211" s="2">
        <f t="shared" si="272"/>
        <v>0</v>
      </c>
      <c r="X211" s="2">
        <f t="shared" si="273"/>
        <v>0</v>
      </c>
      <c r="Y211" s="2">
        <f t="shared" si="274"/>
        <v>0</v>
      </c>
      <c r="Z211" s="2">
        <f t="shared" si="275"/>
        <v>0</v>
      </c>
      <c r="AA211" s="2">
        <f t="shared" si="276"/>
        <v>1</v>
      </c>
      <c r="AB211" s="2">
        <f t="shared" si="277"/>
        <v>1</v>
      </c>
      <c r="AC211" s="2">
        <f t="shared" si="278"/>
        <v>2</v>
      </c>
      <c r="AD211" s="2">
        <f t="shared" si="279"/>
        <v>1</v>
      </c>
      <c r="AE211" s="2">
        <f t="shared" si="280"/>
        <v>338</v>
      </c>
      <c r="AF211" s="2">
        <f t="shared" si="281"/>
        <v>4</v>
      </c>
      <c r="AG211" s="2">
        <f t="shared" si="282"/>
        <v>0</v>
      </c>
      <c r="AH211" s="2">
        <f t="shared" si="283"/>
        <v>0</v>
      </c>
      <c r="AI211" s="2">
        <f t="shared" si="284"/>
        <v>0</v>
      </c>
      <c r="AJ211" s="2">
        <f t="shared" si="285"/>
        <v>0</v>
      </c>
      <c r="AK211" s="2">
        <f t="shared" si="286"/>
        <v>1</v>
      </c>
      <c r="AL211" s="2">
        <f t="shared" si="287"/>
        <v>0</v>
      </c>
      <c r="AM211" s="2">
        <f t="shared" si="288"/>
        <v>1</v>
      </c>
      <c r="AN211" s="2">
        <f t="shared" si="289"/>
        <v>0</v>
      </c>
      <c r="AO211" s="2">
        <f t="shared" si="290"/>
        <v>0</v>
      </c>
      <c r="AP211" s="2">
        <f t="shared" si="291"/>
        <v>0</v>
      </c>
      <c r="AQ211" s="2">
        <f t="shared" si="292"/>
        <v>0</v>
      </c>
      <c r="AR211" s="2">
        <f t="shared" si="293"/>
        <v>0</v>
      </c>
      <c r="AS211" s="2">
        <f t="shared" si="294"/>
        <v>0</v>
      </c>
      <c r="AT211" s="2">
        <f t="shared" si="295"/>
        <v>0</v>
      </c>
      <c r="AU211" s="2">
        <f t="shared" si="296"/>
        <v>0</v>
      </c>
      <c r="AV211" s="2">
        <f t="shared" si="297"/>
        <v>0</v>
      </c>
      <c r="AW211" s="2">
        <f t="shared" si="298"/>
        <v>0</v>
      </c>
      <c r="AX211" s="2">
        <f t="shared" si="299"/>
        <v>0</v>
      </c>
      <c r="AY211" s="2">
        <f t="shared" si="300"/>
        <v>0</v>
      </c>
      <c r="AZ211" s="2">
        <f t="shared" si="301"/>
        <v>0</v>
      </c>
      <c r="BA211" s="2">
        <f t="shared" si="302"/>
        <v>0</v>
      </c>
    </row>
    <row r="212" spans="1:53" x14ac:dyDescent="0.25">
      <c r="A212" s="2" t="str">
        <f t="shared" si="310"/>
        <v>DragonRidge Country Club</v>
      </c>
      <c r="B212" s="2">
        <v>2</v>
      </c>
      <c r="C212" s="2">
        <f t="shared" si="313"/>
        <v>175</v>
      </c>
      <c r="D212" s="2">
        <f t="shared" si="313"/>
        <v>3</v>
      </c>
      <c r="E212" s="2">
        <f t="shared" si="313"/>
        <v>5</v>
      </c>
      <c r="F212" s="2">
        <f t="shared" si="313"/>
        <v>0</v>
      </c>
      <c r="G212" s="2">
        <f t="shared" si="313"/>
        <v>0</v>
      </c>
      <c r="H212" s="2">
        <f t="shared" si="313"/>
        <v>0</v>
      </c>
      <c r="I212" s="2">
        <f t="shared" si="313"/>
        <v>0</v>
      </c>
      <c r="J212" s="2">
        <f t="shared" si="259"/>
        <v>1</v>
      </c>
      <c r="K212" s="2">
        <f t="shared" si="260"/>
        <v>175</v>
      </c>
      <c r="L212" s="2">
        <f t="shared" si="261"/>
        <v>3</v>
      </c>
      <c r="M212" s="2">
        <f t="shared" si="304"/>
        <v>0</v>
      </c>
      <c r="N212" s="2">
        <f t="shared" si="305"/>
        <v>0</v>
      </c>
      <c r="O212" s="2">
        <f t="shared" si="306"/>
        <v>0</v>
      </c>
      <c r="P212" s="2">
        <f t="shared" si="307"/>
        <v>0</v>
      </c>
      <c r="Q212" s="2">
        <f t="shared" si="266"/>
        <v>1</v>
      </c>
      <c r="R212" s="2">
        <f t="shared" si="267"/>
        <v>0</v>
      </c>
      <c r="S212" s="2">
        <f t="shared" si="268"/>
        <v>1</v>
      </c>
      <c r="T212" s="2">
        <f t="shared" si="269"/>
        <v>0</v>
      </c>
      <c r="U212" s="2">
        <f t="shared" si="270"/>
        <v>0</v>
      </c>
      <c r="V212" s="2">
        <f t="shared" si="311"/>
        <v>0</v>
      </c>
      <c r="W212" s="2">
        <f t="shared" si="272"/>
        <v>0</v>
      </c>
      <c r="X212" s="2">
        <f t="shared" si="273"/>
        <v>0</v>
      </c>
      <c r="Y212" s="2">
        <f t="shared" si="274"/>
        <v>0</v>
      </c>
      <c r="Z212" s="2">
        <f t="shared" si="275"/>
        <v>0</v>
      </c>
      <c r="AA212" s="2">
        <f t="shared" si="276"/>
        <v>1</v>
      </c>
      <c r="AB212" s="2">
        <f t="shared" si="277"/>
        <v>0</v>
      </c>
      <c r="AC212" s="2">
        <f t="shared" si="278"/>
        <v>1</v>
      </c>
      <c r="AD212" s="2">
        <f t="shared" si="279"/>
        <v>0</v>
      </c>
      <c r="AE212" s="2">
        <f t="shared" si="280"/>
        <v>0</v>
      </c>
      <c r="AF212" s="2">
        <f t="shared" si="281"/>
        <v>0</v>
      </c>
      <c r="AG212" s="2">
        <f t="shared" si="282"/>
        <v>0</v>
      </c>
      <c r="AH212" s="2">
        <f t="shared" si="283"/>
        <v>0</v>
      </c>
      <c r="AI212" s="2">
        <f t="shared" si="284"/>
        <v>0</v>
      </c>
      <c r="AJ212" s="2">
        <f t="shared" si="285"/>
        <v>0</v>
      </c>
      <c r="AK212" s="2">
        <f t="shared" si="286"/>
        <v>1</v>
      </c>
      <c r="AL212" s="2">
        <f t="shared" si="287"/>
        <v>0</v>
      </c>
      <c r="AM212" s="2">
        <f t="shared" si="288"/>
        <v>1</v>
      </c>
      <c r="AN212" s="2">
        <f t="shared" si="289"/>
        <v>0</v>
      </c>
      <c r="AO212" s="2">
        <f t="shared" si="290"/>
        <v>0</v>
      </c>
      <c r="AP212" s="2">
        <f t="shared" si="291"/>
        <v>0</v>
      </c>
      <c r="AQ212" s="2">
        <f t="shared" si="292"/>
        <v>0</v>
      </c>
      <c r="AR212" s="2">
        <f t="shared" si="293"/>
        <v>0</v>
      </c>
      <c r="AS212" s="2">
        <f t="shared" si="294"/>
        <v>0</v>
      </c>
      <c r="AT212" s="2">
        <f t="shared" si="295"/>
        <v>0</v>
      </c>
      <c r="AU212" s="2">
        <f t="shared" si="296"/>
        <v>0</v>
      </c>
      <c r="AV212" s="2">
        <f t="shared" si="297"/>
        <v>0</v>
      </c>
      <c r="AW212" s="2">
        <f t="shared" si="298"/>
        <v>0</v>
      </c>
      <c r="AX212" s="2">
        <f t="shared" si="299"/>
        <v>0</v>
      </c>
      <c r="AY212" s="2">
        <f t="shared" si="300"/>
        <v>0</v>
      </c>
      <c r="AZ212" s="2">
        <f t="shared" si="301"/>
        <v>0</v>
      </c>
      <c r="BA212" s="2">
        <f t="shared" si="302"/>
        <v>0</v>
      </c>
    </row>
    <row r="213" spans="1:53" x14ac:dyDescent="0.25">
      <c r="A213" s="2" t="str">
        <f t="shared" si="310"/>
        <v>DragonRidge Country Club</v>
      </c>
      <c r="B213" s="2">
        <v>3</v>
      </c>
      <c r="C213" s="2">
        <f t="shared" si="313"/>
        <v>346</v>
      </c>
      <c r="D213" s="2">
        <f t="shared" si="313"/>
        <v>4</v>
      </c>
      <c r="E213" s="2">
        <f t="shared" si="313"/>
        <v>7</v>
      </c>
      <c r="F213" s="2">
        <f t="shared" si="313"/>
        <v>0</v>
      </c>
      <c r="G213" s="2">
        <f t="shared" si="313"/>
        <v>0</v>
      </c>
      <c r="H213" s="2">
        <f t="shared" si="313"/>
        <v>0</v>
      </c>
      <c r="I213" s="2">
        <f t="shared" si="313"/>
        <v>0</v>
      </c>
      <c r="J213" s="2">
        <f t="shared" si="259"/>
        <v>0</v>
      </c>
      <c r="K213" s="2">
        <f t="shared" si="260"/>
        <v>0</v>
      </c>
      <c r="L213" s="2">
        <f t="shared" si="261"/>
        <v>0</v>
      </c>
      <c r="M213" s="2">
        <f t="shared" si="304"/>
        <v>0</v>
      </c>
      <c r="N213" s="2">
        <f t="shared" si="305"/>
        <v>0</v>
      </c>
      <c r="O213" s="2">
        <f t="shared" si="306"/>
        <v>0</v>
      </c>
      <c r="P213" s="2">
        <f t="shared" si="307"/>
        <v>0</v>
      </c>
      <c r="Q213" s="2">
        <f t="shared" si="266"/>
        <v>0</v>
      </c>
      <c r="R213" s="2">
        <f t="shared" si="267"/>
        <v>1</v>
      </c>
      <c r="S213" s="2">
        <f t="shared" si="268"/>
        <v>1</v>
      </c>
      <c r="T213" s="2">
        <f t="shared" si="269"/>
        <v>0</v>
      </c>
      <c r="U213" s="2">
        <f t="shared" si="270"/>
        <v>0</v>
      </c>
      <c r="V213" s="2">
        <f t="shared" si="311"/>
        <v>0</v>
      </c>
      <c r="W213" s="2">
        <f t="shared" si="272"/>
        <v>0</v>
      </c>
      <c r="X213" s="2">
        <f t="shared" si="273"/>
        <v>0</v>
      </c>
      <c r="Y213" s="2">
        <f t="shared" si="274"/>
        <v>0</v>
      </c>
      <c r="Z213" s="2">
        <f t="shared" si="275"/>
        <v>0</v>
      </c>
      <c r="AA213" s="2">
        <f t="shared" si="276"/>
        <v>1</v>
      </c>
      <c r="AB213" s="2">
        <f t="shared" si="277"/>
        <v>1</v>
      </c>
      <c r="AC213" s="2">
        <f t="shared" si="278"/>
        <v>2</v>
      </c>
      <c r="AD213" s="2">
        <f t="shared" si="279"/>
        <v>1</v>
      </c>
      <c r="AE213" s="2">
        <f t="shared" si="280"/>
        <v>346</v>
      </c>
      <c r="AF213" s="2">
        <f t="shared" si="281"/>
        <v>4</v>
      </c>
      <c r="AG213" s="2">
        <f t="shared" si="282"/>
        <v>0</v>
      </c>
      <c r="AH213" s="2">
        <f t="shared" si="283"/>
        <v>0</v>
      </c>
      <c r="AI213" s="2">
        <f t="shared" si="284"/>
        <v>0</v>
      </c>
      <c r="AJ213" s="2">
        <f t="shared" si="285"/>
        <v>0</v>
      </c>
      <c r="AK213" s="2">
        <f t="shared" si="286"/>
        <v>1</v>
      </c>
      <c r="AL213" s="2">
        <f t="shared" si="287"/>
        <v>0</v>
      </c>
      <c r="AM213" s="2">
        <f t="shared" si="288"/>
        <v>1</v>
      </c>
      <c r="AN213" s="2">
        <f t="shared" si="289"/>
        <v>0</v>
      </c>
      <c r="AO213" s="2">
        <f t="shared" si="290"/>
        <v>0</v>
      </c>
      <c r="AP213" s="2">
        <f t="shared" si="291"/>
        <v>0</v>
      </c>
      <c r="AQ213" s="2">
        <f t="shared" si="292"/>
        <v>0</v>
      </c>
      <c r="AR213" s="2">
        <f t="shared" si="293"/>
        <v>0</v>
      </c>
      <c r="AS213" s="2">
        <f t="shared" si="294"/>
        <v>0</v>
      </c>
      <c r="AT213" s="2">
        <f t="shared" si="295"/>
        <v>0</v>
      </c>
      <c r="AU213" s="2">
        <f t="shared" si="296"/>
        <v>0</v>
      </c>
      <c r="AV213" s="2">
        <f t="shared" si="297"/>
        <v>0</v>
      </c>
      <c r="AW213" s="2">
        <f t="shared" si="298"/>
        <v>0</v>
      </c>
      <c r="AX213" s="2">
        <f t="shared" si="299"/>
        <v>0</v>
      </c>
      <c r="AY213" s="2">
        <f t="shared" si="300"/>
        <v>0</v>
      </c>
      <c r="AZ213" s="2">
        <f t="shared" si="301"/>
        <v>0</v>
      </c>
      <c r="BA213" s="2">
        <f t="shared" si="302"/>
        <v>0</v>
      </c>
    </row>
    <row r="214" spans="1:53" x14ac:dyDescent="0.25">
      <c r="A214" s="2" t="str">
        <f t="shared" si="310"/>
        <v>DragonRidge Country Club</v>
      </c>
      <c r="B214" s="2">
        <v>4</v>
      </c>
      <c r="C214" s="2">
        <f t="shared" si="313"/>
        <v>456</v>
      </c>
      <c r="D214" s="2">
        <f t="shared" si="313"/>
        <v>5</v>
      </c>
      <c r="E214" s="2">
        <f t="shared" si="313"/>
        <v>11</v>
      </c>
      <c r="F214" s="2">
        <f t="shared" si="313"/>
        <v>0</v>
      </c>
      <c r="G214" s="2">
        <f t="shared" si="313"/>
        <v>0</v>
      </c>
      <c r="H214" s="2">
        <f t="shared" si="313"/>
        <v>0</v>
      </c>
      <c r="I214" s="2">
        <f t="shared" si="313"/>
        <v>0</v>
      </c>
      <c r="J214" s="2">
        <f t="shared" si="259"/>
        <v>0</v>
      </c>
      <c r="K214" s="2">
        <f t="shared" si="260"/>
        <v>0</v>
      </c>
      <c r="L214" s="2">
        <f t="shared" si="261"/>
        <v>0</v>
      </c>
      <c r="M214" s="2">
        <f t="shared" si="304"/>
        <v>0</v>
      </c>
      <c r="N214" s="2">
        <f t="shared" si="305"/>
        <v>0</v>
      </c>
      <c r="O214" s="2">
        <f t="shared" si="306"/>
        <v>0</v>
      </c>
      <c r="P214" s="2">
        <f t="shared" si="307"/>
        <v>0</v>
      </c>
      <c r="Q214" s="2">
        <f t="shared" si="266"/>
        <v>0</v>
      </c>
      <c r="R214" s="2">
        <f t="shared" si="267"/>
        <v>1</v>
      </c>
      <c r="S214" s="2">
        <f t="shared" si="268"/>
        <v>1</v>
      </c>
      <c r="T214" s="2">
        <f t="shared" si="269"/>
        <v>0</v>
      </c>
      <c r="U214" s="2">
        <f t="shared" si="270"/>
        <v>0</v>
      </c>
      <c r="V214" s="2">
        <f t="shared" si="311"/>
        <v>0</v>
      </c>
      <c r="W214" s="2">
        <f t="shared" si="272"/>
        <v>0</v>
      </c>
      <c r="X214" s="2">
        <f t="shared" si="273"/>
        <v>0</v>
      </c>
      <c r="Y214" s="2">
        <f t="shared" si="274"/>
        <v>0</v>
      </c>
      <c r="Z214" s="2">
        <f t="shared" si="275"/>
        <v>0</v>
      </c>
      <c r="AA214" s="2">
        <f t="shared" si="276"/>
        <v>0</v>
      </c>
      <c r="AB214" s="2">
        <f t="shared" si="277"/>
        <v>1</v>
      </c>
      <c r="AC214" s="2">
        <f t="shared" si="278"/>
        <v>1</v>
      </c>
      <c r="AD214" s="2">
        <f t="shared" si="279"/>
        <v>0</v>
      </c>
      <c r="AE214" s="2">
        <f t="shared" si="280"/>
        <v>0</v>
      </c>
      <c r="AF214" s="2">
        <f t="shared" si="281"/>
        <v>0</v>
      </c>
      <c r="AG214" s="2">
        <f t="shared" si="282"/>
        <v>0</v>
      </c>
      <c r="AH214" s="2">
        <f t="shared" si="283"/>
        <v>0</v>
      </c>
      <c r="AI214" s="2">
        <f t="shared" si="284"/>
        <v>0</v>
      </c>
      <c r="AJ214" s="2">
        <f t="shared" si="285"/>
        <v>0</v>
      </c>
      <c r="AK214" s="2">
        <f t="shared" si="286"/>
        <v>1</v>
      </c>
      <c r="AL214" s="2">
        <f t="shared" si="287"/>
        <v>1</v>
      </c>
      <c r="AM214" s="2">
        <f t="shared" si="288"/>
        <v>2</v>
      </c>
      <c r="AN214" s="2">
        <f t="shared" si="289"/>
        <v>1</v>
      </c>
      <c r="AO214" s="2">
        <f t="shared" si="290"/>
        <v>456</v>
      </c>
      <c r="AP214" s="2">
        <f t="shared" si="291"/>
        <v>5</v>
      </c>
      <c r="AQ214" s="2">
        <f t="shared" si="292"/>
        <v>0</v>
      </c>
      <c r="AR214" s="2">
        <f t="shared" si="293"/>
        <v>0</v>
      </c>
      <c r="AS214" s="2">
        <f t="shared" si="294"/>
        <v>0</v>
      </c>
      <c r="AT214" s="2">
        <f t="shared" si="295"/>
        <v>0</v>
      </c>
      <c r="AU214" s="2">
        <f t="shared" si="296"/>
        <v>0</v>
      </c>
      <c r="AV214" s="2">
        <f t="shared" si="297"/>
        <v>0</v>
      </c>
      <c r="AW214" s="2">
        <f t="shared" si="298"/>
        <v>0</v>
      </c>
      <c r="AX214" s="2">
        <f t="shared" si="299"/>
        <v>0</v>
      </c>
      <c r="AY214" s="2">
        <f t="shared" si="300"/>
        <v>0</v>
      </c>
      <c r="AZ214" s="2">
        <f t="shared" si="301"/>
        <v>0</v>
      </c>
      <c r="BA214" s="2">
        <f t="shared" si="302"/>
        <v>0</v>
      </c>
    </row>
    <row r="215" spans="1:53" x14ac:dyDescent="0.25">
      <c r="A215" s="2" t="str">
        <f t="shared" si="310"/>
        <v>DragonRidge Country Club</v>
      </c>
      <c r="B215" s="2">
        <v>5</v>
      </c>
      <c r="C215" s="2">
        <f t="shared" si="313"/>
        <v>144</v>
      </c>
      <c r="D215" s="2">
        <f t="shared" si="313"/>
        <v>3</v>
      </c>
      <c r="E215" s="2">
        <f t="shared" si="313"/>
        <v>17</v>
      </c>
      <c r="F215" s="2">
        <f t="shared" si="313"/>
        <v>0</v>
      </c>
      <c r="G215" s="2">
        <f t="shared" si="313"/>
        <v>0</v>
      </c>
      <c r="H215" s="2">
        <f t="shared" si="313"/>
        <v>0</v>
      </c>
      <c r="I215" s="2">
        <f t="shared" si="313"/>
        <v>0</v>
      </c>
      <c r="J215" s="2">
        <f t="shared" si="259"/>
        <v>1</v>
      </c>
      <c r="K215" s="2">
        <f t="shared" si="260"/>
        <v>144</v>
      </c>
      <c r="L215" s="2">
        <f t="shared" si="261"/>
        <v>3</v>
      </c>
      <c r="M215" s="2">
        <f t="shared" si="304"/>
        <v>0</v>
      </c>
      <c r="N215" s="2">
        <f t="shared" si="305"/>
        <v>0</v>
      </c>
      <c r="O215" s="2">
        <f t="shared" si="306"/>
        <v>0</v>
      </c>
      <c r="P215" s="2">
        <f t="shared" si="307"/>
        <v>0</v>
      </c>
      <c r="Q215" s="2">
        <f t="shared" si="266"/>
        <v>1</v>
      </c>
      <c r="R215" s="2">
        <f t="shared" si="267"/>
        <v>0</v>
      </c>
      <c r="S215" s="2">
        <f t="shared" si="268"/>
        <v>1</v>
      </c>
      <c r="T215" s="2">
        <f t="shared" si="269"/>
        <v>0</v>
      </c>
      <c r="U215" s="2">
        <f t="shared" si="270"/>
        <v>0</v>
      </c>
      <c r="V215" s="2">
        <f t="shared" si="311"/>
        <v>0</v>
      </c>
      <c r="W215" s="2">
        <f t="shared" si="272"/>
        <v>0</v>
      </c>
      <c r="X215" s="2">
        <f t="shared" si="273"/>
        <v>0</v>
      </c>
      <c r="Y215" s="2">
        <f t="shared" si="274"/>
        <v>0</v>
      </c>
      <c r="Z215" s="2">
        <f t="shared" si="275"/>
        <v>0</v>
      </c>
      <c r="AA215" s="2">
        <f t="shared" si="276"/>
        <v>1</v>
      </c>
      <c r="AB215" s="2">
        <f t="shared" si="277"/>
        <v>0</v>
      </c>
      <c r="AC215" s="2">
        <f t="shared" si="278"/>
        <v>1</v>
      </c>
      <c r="AD215" s="2">
        <f t="shared" si="279"/>
        <v>0</v>
      </c>
      <c r="AE215" s="2">
        <f t="shared" si="280"/>
        <v>0</v>
      </c>
      <c r="AF215" s="2">
        <f t="shared" si="281"/>
        <v>0</v>
      </c>
      <c r="AG215" s="2">
        <f t="shared" si="282"/>
        <v>0</v>
      </c>
      <c r="AH215" s="2">
        <f t="shared" si="283"/>
        <v>0</v>
      </c>
      <c r="AI215" s="2">
        <f t="shared" si="284"/>
        <v>0</v>
      </c>
      <c r="AJ215" s="2">
        <f t="shared" si="285"/>
        <v>0</v>
      </c>
      <c r="AK215" s="2">
        <f t="shared" si="286"/>
        <v>1</v>
      </c>
      <c r="AL215" s="2">
        <f t="shared" si="287"/>
        <v>0</v>
      </c>
      <c r="AM215" s="2">
        <f t="shared" si="288"/>
        <v>1</v>
      </c>
      <c r="AN215" s="2">
        <f t="shared" si="289"/>
        <v>0</v>
      </c>
      <c r="AO215" s="2">
        <f t="shared" si="290"/>
        <v>0</v>
      </c>
      <c r="AP215" s="2">
        <f t="shared" si="291"/>
        <v>0</v>
      </c>
      <c r="AQ215" s="2">
        <f t="shared" si="292"/>
        <v>0</v>
      </c>
      <c r="AR215" s="2">
        <f t="shared" si="293"/>
        <v>0</v>
      </c>
      <c r="AS215" s="2">
        <f t="shared" si="294"/>
        <v>0</v>
      </c>
      <c r="AT215" s="2">
        <f t="shared" si="295"/>
        <v>0</v>
      </c>
      <c r="AU215" s="2">
        <f t="shared" si="296"/>
        <v>0</v>
      </c>
      <c r="AV215" s="2">
        <f t="shared" si="297"/>
        <v>0</v>
      </c>
      <c r="AW215" s="2">
        <f t="shared" si="298"/>
        <v>0</v>
      </c>
      <c r="AX215" s="2">
        <f t="shared" si="299"/>
        <v>0</v>
      </c>
      <c r="AY215" s="2">
        <f t="shared" si="300"/>
        <v>0</v>
      </c>
      <c r="AZ215" s="2">
        <f t="shared" si="301"/>
        <v>0</v>
      </c>
      <c r="BA215" s="2">
        <f t="shared" si="302"/>
        <v>0</v>
      </c>
    </row>
    <row r="216" spans="1:53" x14ac:dyDescent="0.25">
      <c r="A216" s="2" t="str">
        <f t="shared" si="310"/>
        <v>DragonRidge Country Club</v>
      </c>
      <c r="B216" s="2">
        <v>6</v>
      </c>
      <c r="C216" s="2">
        <f t="shared" si="313"/>
        <v>314</v>
      </c>
      <c r="D216" s="2">
        <f t="shared" si="313"/>
        <v>4</v>
      </c>
      <c r="E216" s="2">
        <f t="shared" si="313"/>
        <v>15</v>
      </c>
      <c r="F216" s="2">
        <f t="shared" si="313"/>
        <v>0</v>
      </c>
      <c r="G216" s="2">
        <f t="shared" si="313"/>
        <v>0</v>
      </c>
      <c r="H216" s="2">
        <f t="shared" si="313"/>
        <v>0</v>
      </c>
      <c r="I216" s="2">
        <f t="shared" si="313"/>
        <v>0</v>
      </c>
      <c r="J216" s="2">
        <f t="shared" si="259"/>
        <v>0</v>
      </c>
      <c r="K216" s="2">
        <f t="shared" si="260"/>
        <v>0</v>
      </c>
      <c r="L216" s="2">
        <f t="shared" si="261"/>
        <v>0</v>
      </c>
      <c r="M216" s="2">
        <f t="shared" si="304"/>
        <v>0</v>
      </c>
      <c r="N216" s="2">
        <f t="shared" si="305"/>
        <v>0</v>
      </c>
      <c r="O216" s="2">
        <f t="shared" si="306"/>
        <v>0</v>
      </c>
      <c r="P216" s="2">
        <f t="shared" si="307"/>
        <v>0</v>
      </c>
      <c r="Q216" s="2">
        <f t="shared" si="266"/>
        <v>0</v>
      </c>
      <c r="R216" s="2">
        <f t="shared" si="267"/>
        <v>1</v>
      </c>
      <c r="S216" s="2">
        <f t="shared" si="268"/>
        <v>1</v>
      </c>
      <c r="T216" s="2">
        <f t="shared" si="269"/>
        <v>0</v>
      </c>
      <c r="U216" s="2">
        <f t="shared" si="270"/>
        <v>0</v>
      </c>
      <c r="V216" s="2">
        <f t="shared" si="311"/>
        <v>0</v>
      </c>
      <c r="W216" s="2">
        <f t="shared" si="272"/>
        <v>0</v>
      </c>
      <c r="X216" s="2">
        <f t="shared" si="273"/>
        <v>0</v>
      </c>
      <c r="Y216" s="2">
        <f t="shared" si="274"/>
        <v>0</v>
      </c>
      <c r="Z216" s="2">
        <f t="shared" si="275"/>
        <v>0</v>
      </c>
      <c r="AA216" s="2">
        <f t="shared" si="276"/>
        <v>1</v>
      </c>
      <c r="AB216" s="2">
        <f t="shared" si="277"/>
        <v>1</v>
      </c>
      <c r="AC216" s="2">
        <f t="shared" si="278"/>
        <v>2</v>
      </c>
      <c r="AD216" s="2">
        <f t="shared" si="279"/>
        <v>1</v>
      </c>
      <c r="AE216" s="2">
        <f t="shared" si="280"/>
        <v>314</v>
      </c>
      <c r="AF216" s="2">
        <f t="shared" si="281"/>
        <v>4</v>
      </c>
      <c r="AG216" s="2">
        <f t="shared" si="282"/>
        <v>0</v>
      </c>
      <c r="AH216" s="2">
        <f t="shared" si="283"/>
        <v>0</v>
      </c>
      <c r="AI216" s="2">
        <f t="shared" si="284"/>
        <v>0</v>
      </c>
      <c r="AJ216" s="2">
        <f t="shared" si="285"/>
        <v>0</v>
      </c>
      <c r="AK216" s="2">
        <f t="shared" si="286"/>
        <v>1</v>
      </c>
      <c r="AL216" s="2">
        <f t="shared" si="287"/>
        <v>0</v>
      </c>
      <c r="AM216" s="2">
        <f t="shared" si="288"/>
        <v>1</v>
      </c>
      <c r="AN216" s="2">
        <f t="shared" si="289"/>
        <v>0</v>
      </c>
      <c r="AO216" s="2">
        <f t="shared" si="290"/>
        <v>0</v>
      </c>
      <c r="AP216" s="2">
        <f t="shared" si="291"/>
        <v>0</v>
      </c>
      <c r="AQ216" s="2">
        <f t="shared" si="292"/>
        <v>0</v>
      </c>
      <c r="AR216" s="2">
        <f t="shared" si="293"/>
        <v>0</v>
      </c>
      <c r="AS216" s="2">
        <f t="shared" si="294"/>
        <v>0</v>
      </c>
      <c r="AT216" s="2">
        <f t="shared" si="295"/>
        <v>0</v>
      </c>
      <c r="AU216" s="2">
        <f t="shared" si="296"/>
        <v>0</v>
      </c>
      <c r="AV216" s="2">
        <f t="shared" si="297"/>
        <v>0</v>
      </c>
      <c r="AW216" s="2">
        <f t="shared" si="298"/>
        <v>0</v>
      </c>
      <c r="AX216" s="2">
        <f t="shared" si="299"/>
        <v>0</v>
      </c>
      <c r="AY216" s="2">
        <f t="shared" si="300"/>
        <v>0</v>
      </c>
      <c r="AZ216" s="2">
        <f t="shared" si="301"/>
        <v>0</v>
      </c>
      <c r="BA216" s="2">
        <f t="shared" si="302"/>
        <v>0</v>
      </c>
    </row>
    <row r="217" spans="1:53" x14ac:dyDescent="0.25">
      <c r="A217" s="2" t="str">
        <f t="shared" si="310"/>
        <v>DragonRidge Country Club</v>
      </c>
      <c r="B217" s="2">
        <v>7</v>
      </c>
      <c r="C217" s="2">
        <f t="shared" ref="C217:I226" si="314">C62</f>
        <v>390</v>
      </c>
      <c r="D217" s="2">
        <f t="shared" si="314"/>
        <v>4</v>
      </c>
      <c r="E217" s="2">
        <f t="shared" si="314"/>
        <v>1</v>
      </c>
      <c r="F217" s="2">
        <f t="shared" si="314"/>
        <v>0</v>
      </c>
      <c r="G217" s="2">
        <f t="shared" si="314"/>
        <v>0</v>
      </c>
      <c r="H217" s="2">
        <f t="shared" si="314"/>
        <v>0</v>
      </c>
      <c r="I217" s="2">
        <f t="shared" si="314"/>
        <v>0</v>
      </c>
      <c r="J217" s="2">
        <f t="shared" si="259"/>
        <v>0</v>
      </c>
      <c r="K217" s="2">
        <f t="shared" si="260"/>
        <v>0</v>
      </c>
      <c r="L217" s="2">
        <f t="shared" si="261"/>
        <v>0</v>
      </c>
      <c r="M217" s="2">
        <f t="shared" si="304"/>
        <v>0</v>
      </c>
      <c r="N217" s="2">
        <f t="shared" si="305"/>
        <v>0</v>
      </c>
      <c r="O217" s="2">
        <f t="shared" si="306"/>
        <v>0</v>
      </c>
      <c r="P217" s="2">
        <f t="shared" si="307"/>
        <v>0</v>
      </c>
      <c r="Q217" s="2">
        <f t="shared" si="266"/>
        <v>0</v>
      </c>
      <c r="R217" s="2">
        <f t="shared" si="267"/>
        <v>1</v>
      </c>
      <c r="S217" s="2">
        <f t="shared" si="268"/>
        <v>1</v>
      </c>
      <c r="T217" s="2">
        <f t="shared" si="269"/>
        <v>0</v>
      </c>
      <c r="U217" s="2">
        <f t="shared" si="270"/>
        <v>0</v>
      </c>
      <c r="V217" s="2">
        <f t="shared" si="311"/>
        <v>0</v>
      </c>
      <c r="W217" s="2">
        <f t="shared" si="272"/>
        <v>0</v>
      </c>
      <c r="X217" s="2">
        <f t="shared" si="273"/>
        <v>0</v>
      </c>
      <c r="Y217" s="2">
        <f t="shared" si="274"/>
        <v>0</v>
      </c>
      <c r="Z217" s="2">
        <f t="shared" si="275"/>
        <v>0</v>
      </c>
      <c r="AA217" s="2">
        <f t="shared" si="276"/>
        <v>1</v>
      </c>
      <c r="AB217" s="2">
        <f t="shared" si="277"/>
        <v>1</v>
      </c>
      <c r="AC217" s="2">
        <f t="shared" si="278"/>
        <v>2</v>
      </c>
      <c r="AD217" s="2">
        <f t="shared" si="279"/>
        <v>1</v>
      </c>
      <c r="AE217" s="2">
        <f t="shared" si="280"/>
        <v>390</v>
      </c>
      <c r="AF217" s="2">
        <f t="shared" si="281"/>
        <v>4</v>
      </c>
      <c r="AG217" s="2">
        <f t="shared" si="282"/>
        <v>0</v>
      </c>
      <c r="AH217" s="2">
        <f t="shared" si="283"/>
        <v>0</v>
      </c>
      <c r="AI217" s="2">
        <f t="shared" si="284"/>
        <v>0</v>
      </c>
      <c r="AJ217" s="2">
        <f t="shared" si="285"/>
        <v>0</v>
      </c>
      <c r="AK217" s="2">
        <f t="shared" si="286"/>
        <v>1</v>
      </c>
      <c r="AL217" s="2">
        <f t="shared" si="287"/>
        <v>0</v>
      </c>
      <c r="AM217" s="2">
        <f t="shared" si="288"/>
        <v>1</v>
      </c>
      <c r="AN217" s="2">
        <f t="shared" si="289"/>
        <v>0</v>
      </c>
      <c r="AO217" s="2">
        <f t="shared" si="290"/>
        <v>0</v>
      </c>
      <c r="AP217" s="2">
        <f t="shared" si="291"/>
        <v>0</v>
      </c>
      <c r="AQ217" s="2">
        <f t="shared" si="292"/>
        <v>0</v>
      </c>
      <c r="AR217" s="2">
        <f t="shared" si="293"/>
        <v>0</v>
      </c>
      <c r="AS217" s="2">
        <f t="shared" si="294"/>
        <v>0</v>
      </c>
      <c r="AT217" s="2">
        <f t="shared" si="295"/>
        <v>0</v>
      </c>
      <c r="AU217" s="2">
        <f t="shared" si="296"/>
        <v>0</v>
      </c>
      <c r="AV217" s="2">
        <f t="shared" si="297"/>
        <v>0</v>
      </c>
      <c r="AW217" s="2">
        <f t="shared" si="298"/>
        <v>0</v>
      </c>
      <c r="AX217" s="2">
        <f t="shared" si="299"/>
        <v>0</v>
      </c>
      <c r="AY217" s="2">
        <f t="shared" si="300"/>
        <v>0</v>
      </c>
      <c r="AZ217" s="2">
        <f t="shared" si="301"/>
        <v>0</v>
      </c>
      <c r="BA217" s="2">
        <f t="shared" si="302"/>
        <v>0</v>
      </c>
    </row>
    <row r="218" spans="1:53" x14ac:dyDescent="0.25">
      <c r="A218" s="2" t="str">
        <f t="shared" si="310"/>
        <v>DragonRidge Country Club</v>
      </c>
      <c r="B218" s="2">
        <v>8</v>
      </c>
      <c r="C218" s="2">
        <f t="shared" si="314"/>
        <v>514</v>
      </c>
      <c r="D218" s="2">
        <f t="shared" si="314"/>
        <v>5</v>
      </c>
      <c r="E218" s="2">
        <f t="shared" si="314"/>
        <v>9</v>
      </c>
      <c r="F218" s="2">
        <f t="shared" si="314"/>
        <v>0</v>
      </c>
      <c r="G218" s="2">
        <f t="shared" si="314"/>
        <v>0</v>
      </c>
      <c r="H218" s="2">
        <f t="shared" si="314"/>
        <v>0</v>
      </c>
      <c r="I218" s="2">
        <f t="shared" si="314"/>
        <v>0</v>
      </c>
      <c r="J218" s="2">
        <f t="shared" si="259"/>
        <v>0</v>
      </c>
      <c r="K218" s="2">
        <f t="shared" si="260"/>
        <v>0</v>
      </c>
      <c r="L218" s="2">
        <f t="shared" si="261"/>
        <v>0</v>
      </c>
      <c r="M218" s="2">
        <f t="shared" si="304"/>
        <v>0</v>
      </c>
      <c r="N218" s="2">
        <f t="shared" si="305"/>
        <v>0</v>
      </c>
      <c r="O218" s="2">
        <f t="shared" si="306"/>
        <v>0</v>
      </c>
      <c r="P218" s="2">
        <f t="shared" si="307"/>
        <v>0</v>
      </c>
      <c r="Q218" s="2">
        <f t="shared" si="266"/>
        <v>0</v>
      </c>
      <c r="R218" s="2">
        <f t="shared" si="267"/>
        <v>1</v>
      </c>
      <c r="S218" s="2">
        <f t="shared" si="268"/>
        <v>1</v>
      </c>
      <c r="T218" s="2">
        <f t="shared" si="269"/>
        <v>0</v>
      </c>
      <c r="U218" s="2">
        <f t="shared" si="270"/>
        <v>0</v>
      </c>
      <c r="V218" s="2">
        <f t="shared" si="311"/>
        <v>0</v>
      </c>
      <c r="W218" s="2">
        <f t="shared" si="272"/>
        <v>0</v>
      </c>
      <c r="X218" s="2">
        <f t="shared" si="273"/>
        <v>0</v>
      </c>
      <c r="Y218" s="2">
        <f t="shared" si="274"/>
        <v>0</v>
      </c>
      <c r="Z218" s="2">
        <f t="shared" si="275"/>
        <v>0</v>
      </c>
      <c r="AA218" s="2">
        <f t="shared" si="276"/>
        <v>0</v>
      </c>
      <c r="AB218" s="2">
        <f t="shared" si="277"/>
        <v>1</v>
      </c>
      <c r="AC218" s="2">
        <f t="shared" si="278"/>
        <v>1</v>
      </c>
      <c r="AD218" s="2">
        <f t="shared" si="279"/>
        <v>0</v>
      </c>
      <c r="AE218" s="2">
        <f t="shared" si="280"/>
        <v>0</v>
      </c>
      <c r="AF218" s="2">
        <f t="shared" si="281"/>
        <v>0</v>
      </c>
      <c r="AG218" s="2">
        <f t="shared" si="282"/>
        <v>0</v>
      </c>
      <c r="AH218" s="2">
        <f t="shared" si="283"/>
        <v>0</v>
      </c>
      <c r="AI218" s="2">
        <f t="shared" si="284"/>
        <v>0</v>
      </c>
      <c r="AJ218" s="2">
        <f t="shared" si="285"/>
        <v>0</v>
      </c>
      <c r="AK218" s="2">
        <f t="shared" si="286"/>
        <v>0</v>
      </c>
      <c r="AL218" s="2">
        <f t="shared" si="287"/>
        <v>1</v>
      </c>
      <c r="AM218" s="2">
        <f t="shared" si="288"/>
        <v>1</v>
      </c>
      <c r="AN218" s="2">
        <f t="shared" si="289"/>
        <v>0</v>
      </c>
      <c r="AO218" s="2">
        <f t="shared" si="290"/>
        <v>0</v>
      </c>
      <c r="AP218" s="2">
        <f t="shared" si="291"/>
        <v>0</v>
      </c>
      <c r="AQ218" s="2">
        <f t="shared" si="292"/>
        <v>0</v>
      </c>
      <c r="AR218" s="2">
        <f t="shared" si="293"/>
        <v>0</v>
      </c>
      <c r="AS218" s="2">
        <f t="shared" si="294"/>
        <v>0</v>
      </c>
      <c r="AT218" s="2">
        <f t="shared" si="295"/>
        <v>0</v>
      </c>
      <c r="AU218" s="2">
        <f t="shared" si="296"/>
        <v>1</v>
      </c>
      <c r="AV218" s="2">
        <f t="shared" si="297"/>
        <v>514</v>
      </c>
      <c r="AW218" s="2">
        <f t="shared" si="298"/>
        <v>5</v>
      </c>
      <c r="AX218" s="2">
        <f t="shared" si="299"/>
        <v>0</v>
      </c>
      <c r="AY218" s="2">
        <f t="shared" si="300"/>
        <v>0</v>
      </c>
      <c r="AZ218" s="2">
        <f t="shared" si="301"/>
        <v>0</v>
      </c>
      <c r="BA218" s="2">
        <f t="shared" si="302"/>
        <v>0</v>
      </c>
    </row>
    <row r="219" spans="1:53" x14ac:dyDescent="0.25">
      <c r="A219" s="2" t="str">
        <f t="shared" si="310"/>
        <v>DragonRidge Country Club</v>
      </c>
      <c r="B219" s="2">
        <v>9</v>
      </c>
      <c r="C219" s="2">
        <f t="shared" si="314"/>
        <v>359</v>
      </c>
      <c r="D219" s="2">
        <f t="shared" si="314"/>
        <v>4</v>
      </c>
      <c r="E219" s="2">
        <f t="shared" si="314"/>
        <v>3</v>
      </c>
      <c r="F219" s="2">
        <f t="shared" si="314"/>
        <v>0</v>
      </c>
      <c r="G219" s="2">
        <f t="shared" si="314"/>
        <v>0</v>
      </c>
      <c r="H219" s="2">
        <f t="shared" si="314"/>
        <v>0</v>
      </c>
      <c r="I219" s="2">
        <f t="shared" si="314"/>
        <v>0</v>
      </c>
      <c r="J219" s="2">
        <f t="shared" si="259"/>
        <v>0</v>
      </c>
      <c r="K219" s="2">
        <f t="shared" si="260"/>
        <v>0</v>
      </c>
      <c r="L219" s="2">
        <f t="shared" si="261"/>
        <v>0</v>
      </c>
      <c r="M219" s="2">
        <f t="shared" si="304"/>
        <v>0</v>
      </c>
      <c r="N219" s="2">
        <f t="shared" si="305"/>
        <v>0</v>
      </c>
      <c r="O219" s="2">
        <f t="shared" si="306"/>
        <v>0</v>
      </c>
      <c r="P219" s="2">
        <f t="shared" si="307"/>
        <v>0</v>
      </c>
      <c r="Q219" s="2">
        <f t="shared" si="266"/>
        <v>0</v>
      </c>
      <c r="R219" s="2">
        <f t="shared" si="267"/>
        <v>1</v>
      </c>
      <c r="S219" s="2">
        <f t="shared" si="268"/>
        <v>1</v>
      </c>
      <c r="T219" s="2">
        <f t="shared" si="269"/>
        <v>0</v>
      </c>
      <c r="U219" s="2">
        <f t="shared" si="270"/>
        <v>0</v>
      </c>
      <c r="V219" s="2">
        <f t="shared" si="311"/>
        <v>0</v>
      </c>
      <c r="W219" s="2">
        <f t="shared" si="272"/>
        <v>0</v>
      </c>
      <c r="X219" s="2">
        <f t="shared" si="273"/>
        <v>0</v>
      </c>
      <c r="Y219" s="2">
        <f t="shared" si="274"/>
        <v>0</v>
      </c>
      <c r="Z219" s="2">
        <f t="shared" si="275"/>
        <v>0</v>
      </c>
      <c r="AA219" s="2">
        <f t="shared" si="276"/>
        <v>1</v>
      </c>
      <c r="AB219" s="2">
        <f t="shared" si="277"/>
        <v>1</v>
      </c>
      <c r="AC219" s="2">
        <f t="shared" si="278"/>
        <v>2</v>
      </c>
      <c r="AD219" s="2">
        <f t="shared" si="279"/>
        <v>1</v>
      </c>
      <c r="AE219" s="2">
        <f t="shared" si="280"/>
        <v>359</v>
      </c>
      <c r="AF219" s="2">
        <f t="shared" si="281"/>
        <v>4</v>
      </c>
      <c r="AG219" s="2">
        <f t="shared" si="282"/>
        <v>0</v>
      </c>
      <c r="AH219" s="2">
        <f t="shared" si="283"/>
        <v>0</v>
      </c>
      <c r="AI219" s="2">
        <f t="shared" si="284"/>
        <v>0</v>
      </c>
      <c r="AJ219" s="2">
        <f t="shared" si="285"/>
        <v>0</v>
      </c>
      <c r="AK219" s="2">
        <f t="shared" si="286"/>
        <v>1</v>
      </c>
      <c r="AL219" s="2">
        <f t="shared" si="287"/>
        <v>0</v>
      </c>
      <c r="AM219" s="2">
        <f t="shared" si="288"/>
        <v>1</v>
      </c>
      <c r="AN219" s="2">
        <f t="shared" si="289"/>
        <v>0</v>
      </c>
      <c r="AO219" s="2">
        <f t="shared" si="290"/>
        <v>0</v>
      </c>
      <c r="AP219" s="2">
        <f t="shared" si="291"/>
        <v>0</v>
      </c>
      <c r="AQ219" s="2">
        <f t="shared" si="292"/>
        <v>0</v>
      </c>
      <c r="AR219" s="2">
        <f t="shared" si="293"/>
        <v>0</v>
      </c>
      <c r="AS219" s="2">
        <f t="shared" si="294"/>
        <v>0</v>
      </c>
      <c r="AT219" s="2">
        <f t="shared" si="295"/>
        <v>0</v>
      </c>
      <c r="AU219" s="2">
        <f t="shared" si="296"/>
        <v>0</v>
      </c>
      <c r="AV219" s="2">
        <f t="shared" si="297"/>
        <v>0</v>
      </c>
      <c r="AW219" s="2">
        <f t="shared" si="298"/>
        <v>0</v>
      </c>
      <c r="AX219" s="2">
        <f t="shared" si="299"/>
        <v>0</v>
      </c>
      <c r="AY219" s="2">
        <f t="shared" si="300"/>
        <v>0</v>
      </c>
      <c r="AZ219" s="2">
        <f t="shared" si="301"/>
        <v>0</v>
      </c>
      <c r="BA219" s="2">
        <f t="shared" si="302"/>
        <v>0</v>
      </c>
    </row>
    <row r="220" spans="1:53" x14ac:dyDescent="0.25">
      <c r="A220" s="2" t="str">
        <f t="shared" si="310"/>
        <v>DragonRidge Country Club</v>
      </c>
      <c r="B220" s="2">
        <v>10</v>
      </c>
      <c r="C220" s="2">
        <f t="shared" si="314"/>
        <v>310</v>
      </c>
      <c r="D220" s="2">
        <f t="shared" si="314"/>
        <v>4</v>
      </c>
      <c r="E220" s="2">
        <f t="shared" si="314"/>
        <v>6</v>
      </c>
      <c r="F220" s="2">
        <f t="shared" si="314"/>
        <v>0</v>
      </c>
      <c r="G220" s="2">
        <f t="shared" si="314"/>
        <v>0</v>
      </c>
      <c r="H220" s="2">
        <f t="shared" si="314"/>
        <v>0</v>
      </c>
      <c r="I220" s="2">
        <f t="shared" si="314"/>
        <v>0</v>
      </c>
      <c r="J220" s="2">
        <f t="shared" si="259"/>
        <v>0</v>
      </c>
      <c r="K220" s="2">
        <f t="shared" si="260"/>
        <v>0</v>
      </c>
      <c r="L220" s="2">
        <f t="shared" si="261"/>
        <v>0</v>
      </c>
      <c r="M220" s="2">
        <f t="shared" si="304"/>
        <v>0</v>
      </c>
      <c r="N220" s="2">
        <f t="shared" si="305"/>
        <v>0</v>
      </c>
      <c r="O220" s="2">
        <f t="shared" si="306"/>
        <v>0</v>
      </c>
      <c r="P220" s="2">
        <f t="shared" si="307"/>
        <v>0</v>
      </c>
      <c r="Q220" s="2">
        <f t="shared" si="266"/>
        <v>0</v>
      </c>
      <c r="R220" s="2">
        <f t="shared" si="267"/>
        <v>1</v>
      </c>
      <c r="S220" s="2">
        <f t="shared" si="268"/>
        <v>1</v>
      </c>
      <c r="T220" s="2">
        <f t="shared" si="269"/>
        <v>0</v>
      </c>
      <c r="U220" s="2">
        <f t="shared" si="270"/>
        <v>0</v>
      </c>
      <c r="V220" s="2">
        <f t="shared" si="311"/>
        <v>0</v>
      </c>
      <c r="W220" s="2">
        <f t="shared" si="272"/>
        <v>0</v>
      </c>
      <c r="X220" s="2">
        <f t="shared" si="273"/>
        <v>0</v>
      </c>
      <c r="Y220" s="2">
        <f t="shared" si="274"/>
        <v>0</v>
      </c>
      <c r="Z220" s="2">
        <f t="shared" si="275"/>
        <v>0</v>
      </c>
      <c r="AA220" s="2">
        <f t="shared" si="276"/>
        <v>1</v>
      </c>
      <c r="AB220" s="2">
        <f t="shared" si="277"/>
        <v>1</v>
      </c>
      <c r="AC220" s="2">
        <f t="shared" si="278"/>
        <v>2</v>
      </c>
      <c r="AD220" s="2">
        <f t="shared" si="279"/>
        <v>1</v>
      </c>
      <c r="AE220" s="2">
        <f t="shared" si="280"/>
        <v>310</v>
      </c>
      <c r="AF220" s="2">
        <f t="shared" si="281"/>
        <v>4</v>
      </c>
      <c r="AG220" s="2">
        <f t="shared" si="282"/>
        <v>0</v>
      </c>
      <c r="AH220" s="2">
        <f t="shared" si="283"/>
        <v>0</v>
      </c>
      <c r="AI220" s="2">
        <f t="shared" si="284"/>
        <v>0</v>
      </c>
      <c r="AJ220" s="2">
        <f t="shared" si="285"/>
        <v>0</v>
      </c>
      <c r="AK220" s="2">
        <f t="shared" si="286"/>
        <v>1</v>
      </c>
      <c r="AL220" s="2">
        <f t="shared" si="287"/>
        <v>0</v>
      </c>
      <c r="AM220" s="2">
        <f t="shared" si="288"/>
        <v>1</v>
      </c>
      <c r="AN220" s="2">
        <f t="shared" si="289"/>
        <v>0</v>
      </c>
      <c r="AO220" s="2">
        <f t="shared" si="290"/>
        <v>0</v>
      </c>
      <c r="AP220" s="2">
        <f t="shared" si="291"/>
        <v>0</v>
      </c>
      <c r="AQ220" s="2">
        <f t="shared" si="292"/>
        <v>0</v>
      </c>
      <c r="AR220" s="2">
        <f t="shared" si="293"/>
        <v>0</v>
      </c>
      <c r="AS220" s="2">
        <f t="shared" si="294"/>
        <v>0</v>
      </c>
      <c r="AT220" s="2">
        <f t="shared" si="295"/>
        <v>0</v>
      </c>
      <c r="AU220" s="2">
        <f t="shared" si="296"/>
        <v>0</v>
      </c>
      <c r="AV220" s="2">
        <f t="shared" si="297"/>
        <v>0</v>
      </c>
      <c r="AW220" s="2">
        <f t="shared" si="298"/>
        <v>0</v>
      </c>
      <c r="AX220" s="2">
        <f t="shared" si="299"/>
        <v>0</v>
      </c>
      <c r="AY220" s="2">
        <f t="shared" si="300"/>
        <v>0</v>
      </c>
      <c r="AZ220" s="2">
        <f t="shared" si="301"/>
        <v>0</v>
      </c>
      <c r="BA220" s="2">
        <f t="shared" si="302"/>
        <v>0</v>
      </c>
    </row>
    <row r="221" spans="1:53" x14ac:dyDescent="0.25">
      <c r="A221" s="2" t="str">
        <f t="shared" ref="A221:A252" si="315">A66</f>
        <v>DragonRidge Country Club</v>
      </c>
      <c r="B221" s="2">
        <v>11</v>
      </c>
      <c r="C221" s="2">
        <f t="shared" si="314"/>
        <v>353</v>
      </c>
      <c r="D221" s="2">
        <f t="shared" si="314"/>
        <v>4</v>
      </c>
      <c r="E221" s="2">
        <f t="shared" si="314"/>
        <v>6</v>
      </c>
      <c r="F221" s="2">
        <f t="shared" si="314"/>
        <v>0</v>
      </c>
      <c r="G221" s="2">
        <f t="shared" si="314"/>
        <v>0</v>
      </c>
      <c r="H221" s="2">
        <f t="shared" si="314"/>
        <v>0</v>
      </c>
      <c r="I221" s="2">
        <f t="shared" si="314"/>
        <v>0</v>
      </c>
      <c r="J221" s="2">
        <f t="shared" si="259"/>
        <v>0</v>
      </c>
      <c r="K221" s="2">
        <f t="shared" si="260"/>
        <v>0</v>
      </c>
      <c r="L221" s="2">
        <f t="shared" si="261"/>
        <v>0</v>
      </c>
      <c r="M221" s="2">
        <f t="shared" si="304"/>
        <v>0</v>
      </c>
      <c r="N221" s="2">
        <f t="shared" si="305"/>
        <v>0</v>
      </c>
      <c r="O221" s="2">
        <f t="shared" si="306"/>
        <v>0</v>
      </c>
      <c r="P221" s="2">
        <f t="shared" si="307"/>
        <v>0</v>
      </c>
      <c r="Q221" s="2">
        <f t="shared" si="266"/>
        <v>0</v>
      </c>
      <c r="R221" s="2">
        <f t="shared" si="267"/>
        <v>1</v>
      </c>
      <c r="S221" s="2">
        <f t="shared" si="268"/>
        <v>1</v>
      </c>
      <c r="T221" s="2">
        <f t="shared" si="269"/>
        <v>0</v>
      </c>
      <c r="U221" s="2">
        <f t="shared" si="270"/>
        <v>0</v>
      </c>
      <c r="V221" s="2">
        <f t="shared" ref="V221:V248" si="316">IF($T221=1,D221,0)</f>
        <v>0</v>
      </c>
      <c r="W221" s="2">
        <f t="shared" si="272"/>
        <v>0</v>
      </c>
      <c r="X221" s="2">
        <f t="shared" si="273"/>
        <v>0</v>
      </c>
      <c r="Y221" s="2">
        <f t="shared" si="274"/>
        <v>0</v>
      </c>
      <c r="Z221" s="2">
        <f t="shared" si="275"/>
        <v>0</v>
      </c>
      <c r="AA221" s="2">
        <f t="shared" si="276"/>
        <v>1</v>
      </c>
      <c r="AB221" s="2">
        <f t="shared" si="277"/>
        <v>1</v>
      </c>
      <c r="AC221" s="2">
        <f t="shared" si="278"/>
        <v>2</v>
      </c>
      <c r="AD221" s="2">
        <f t="shared" si="279"/>
        <v>1</v>
      </c>
      <c r="AE221" s="2">
        <f t="shared" si="280"/>
        <v>353</v>
      </c>
      <c r="AF221" s="2">
        <f t="shared" si="281"/>
        <v>4</v>
      </c>
      <c r="AG221" s="2">
        <f t="shared" si="282"/>
        <v>0</v>
      </c>
      <c r="AH221" s="2">
        <f t="shared" si="283"/>
        <v>0</v>
      </c>
      <c r="AI221" s="2">
        <f t="shared" si="284"/>
        <v>0</v>
      </c>
      <c r="AJ221" s="2">
        <f t="shared" si="285"/>
        <v>0</v>
      </c>
      <c r="AK221" s="2">
        <f t="shared" si="286"/>
        <v>1</v>
      </c>
      <c r="AL221" s="2">
        <f t="shared" si="287"/>
        <v>0</v>
      </c>
      <c r="AM221" s="2">
        <f t="shared" si="288"/>
        <v>1</v>
      </c>
      <c r="AN221" s="2">
        <f t="shared" si="289"/>
        <v>0</v>
      </c>
      <c r="AO221" s="2">
        <f t="shared" si="290"/>
        <v>0</v>
      </c>
      <c r="AP221" s="2">
        <f t="shared" si="291"/>
        <v>0</v>
      </c>
      <c r="AQ221" s="2">
        <f t="shared" si="292"/>
        <v>0</v>
      </c>
      <c r="AR221" s="2">
        <f t="shared" si="293"/>
        <v>0</v>
      </c>
      <c r="AS221" s="2">
        <f t="shared" si="294"/>
        <v>0</v>
      </c>
      <c r="AT221" s="2">
        <f t="shared" si="295"/>
        <v>0</v>
      </c>
      <c r="AU221" s="2">
        <f t="shared" si="296"/>
        <v>0</v>
      </c>
      <c r="AV221" s="2">
        <f t="shared" si="297"/>
        <v>0</v>
      </c>
      <c r="AW221" s="2">
        <f t="shared" si="298"/>
        <v>0</v>
      </c>
      <c r="AX221" s="2">
        <f t="shared" si="299"/>
        <v>0</v>
      </c>
      <c r="AY221" s="2">
        <f t="shared" si="300"/>
        <v>0</v>
      </c>
      <c r="AZ221" s="2">
        <f t="shared" si="301"/>
        <v>0</v>
      </c>
      <c r="BA221" s="2">
        <f t="shared" si="302"/>
        <v>0</v>
      </c>
    </row>
    <row r="222" spans="1:53" x14ac:dyDescent="0.25">
      <c r="A222" s="2" t="str">
        <f t="shared" si="315"/>
        <v>DragonRidge Country Club</v>
      </c>
      <c r="B222" s="2">
        <v>12</v>
      </c>
      <c r="C222" s="2">
        <f t="shared" si="314"/>
        <v>481</v>
      </c>
      <c r="D222" s="2">
        <f t="shared" si="314"/>
        <v>5</v>
      </c>
      <c r="E222" s="2">
        <f t="shared" si="314"/>
        <v>2</v>
      </c>
      <c r="F222" s="2">
        <f t="shared" si="314"/>
        <v>0</v>
      </c>
      <c r="G222" s="2">
        <f t="shared" si="314"/>
        <v>0</v>
      </c>
      <c r="H222" s="2">
        <f t="shared" si="314"/>
        <v>0</v>
      </c>
      <c r="I222" s="2">
        <f t="shared" si="314"/>
        <v>0</v>
      </c>
      <c r="J222" s="2">
        <f t="shared" ref="J222:J264" si="317">IF(C222&lt;201,1,0)</f>
        <v>0</v>
      </c>
      <c r="K222" s="2">
        <f t="shared" ref="K222:K249" si="318">IF($J222=1,C222,0)</f>
        <v>0</v>
      </c>
      <c r="L222" s="2">
        <f t="shared" ref="L222:L249" si="319">IF($J222=1,D222,0)</f>
        <v>0</v>
      </c>
      <c r="M222" s="2">
        <f t="shared" si="304"/>
        <v>0</v>
      </c>
      <c r="N222" s="2">
        <f t="shared" si="305"/>
        <v>0</v>
      </c>
      <c r="O222" s="2">
        <f t="shared" si="306"/>
        <v>0</v>
      </c>
      <c r="P222" s="2">
        <f t="shared" si="307"/>
        <v>0</v>
      </c>
      <c r="Q222" s="2">
        <f t="shared" ref="Q222:Q264" si="320">IF(C222&lt;301,1,0)</f>
        <v>0</v>
      </c>
      <c r="R222" s="2">
        <f t="shared" ref="R222:R249" si="321">IF(C222&gt;200,1,0)</f>
        <v>1</v>
      </c>
      <c r="S222" s="2">
        <f t="shared" ref="S222:S249" si="322">SUM(Q222:R222)</f>
        <v>1</v>
      </c>
      <c r="T222" s="2">
        <f t="shared" ref="T222:T249" si="323">IF(S222=2,1,0)</f>
        <v>0</v>
      </c>
      <c r="U222" s="2">
        <f t="shared" ref="U222:U249" si="324">IF($T222=1,C222,0)</f>
        <v>0</v>
      </c>
      <c r="V222" s="2">
        <f t="shared" si="316"/>
        <v>0</v>
      </c>
      <c r="W222" s="2">
        <f t="shared" ref="W222:W249" si="325">IF($T222=1,F222,0)</f>
        <v>0</v>
      </c>
      <c r="X222" s="2">
        <f t="shared" ref="X222:X249" si="326">IF($T222=1,G222,0)</f>
        <v>0</v>
      </c>
      <c r="Y222" s="2">
        <f t="shared" ref="Y222:Y249" si="327">IF($T222=1,H222,0)</f>
        <v>0</v>
      </c>
      <c r="Z222" s="2">
        <f t="shared" ref="Z222:Z249" si="328">IF($T222=1,I222,0)</f>
        <v>0</v>
      </c>
      <c r="AA222" s="2">
        <f t="shared" ref="AA222:AA264" si="329">IF(C222&lt;401,1,0)</f>
        <v>0</v>
      </c>
      <c r="AB222" s="2">
        <f t="shared" ref="AB222:AB249" si="330">IF(C222&gt;300,1,0)</f>
        <v>1</v>
      </c>
      <c r="AC222" s="2">
        <f t="shared" ref="AC222:AC249" si="331">SUM(AA222:AB222)</f>
        <v>1</v>
      </c>
      <c r="AD222" s="2">
        <f t="shared" ref="AD222:AD249" si="332">IF(AC222=2,1,0)</f>
        <v>0</v>
      </c>
      <c r="AE222" s="2">
        <f t="shared" ref="AE222:AE249" si="333">IF($AD222=1,C222,0)</f>
        <v>0</v>
      </c>
      <c r="AF222" s="2">
        <f t="shared" ref="AF222:AF249" si="334">IF($AD222=1,D222,0)</f>
        <v>0</v>
      </c>
      <c r="AG222" s="2">
        <f t="shared" ref="AG222:AG249" si="335">IF($AD222=1,F222,0)</f>
        <v>0</v>
      </c>
      <c r="AH222" s="2">
        <f t="shared" ref="AH222:AH249" si="336">IF($AD222=1,G222,0)</f>
        <v>0</v>
      </c>
      <c r="AI222" s="2">
        <f t="shared" ref="AI222:AI249" si="337">IF($AD222=1,H222,0)</f>
        <v>0</v>
      </c>
      <c r="AJ222" s="2">
        <f t="shared" ref="AJ222:AJ249" si="338">IF($AD222=1,I222,0)</f>
        <v>0</v>
      </c>
      <c r="AK222" s="2">
        <f t="shared" ref="AK222:AK249" si="339">IF(C222&lt;501,1,0)</f>
        <v>1</v>
      </c>
      <c r="AL222" s="2">
        <f t="shared" ref="AL222:AL264" si="340">IF(C222&gt;400,1,0)</f>
        <v>1</v>
      </c>
      <c r="AM222" s="2">
        <f t="shared" ref="AM222:AM249" si="341">SUM(AK222:AL222)</f>
        <v>2</v>
      </c>
      <c r="AN222" s="2">
        <f t="shared" ref="AN222:AN249" si="342">IF(AM222=2,1,0)</f>
        <v>1</v>
      </c>
      <c r="AO222" s="2">
        <f t="shared" ref="AO222:AO249" si="343">IF($AN222=1,C222,0)</f>
        <v>481</v>
      </c>
      <c r="AP222" s="2">
        <f t="shared" ref="AP222:AP249" si="344">IF($AN222=1,D222,0)</f>
        <v>5</v>
      </c>
      <c r="AQ222" s="2">
        <f t="shared" ref="AQ222:AQ249" si="345">IF($AN222=1,F222,0)</f>
        <v>0</v>
      </c>
      <c r="AR222" s="2">
        <f t="shared" ref="AR222:AR249" si="346">IF($AN222=1,G222,0)</f>
        <v>0</v>
      </c>
      <c r="AS222" s="2">
        <f t="shared" ref="AS222:AS249" si="347">IF($AN222=1,H222,0)</f>
        <v>0</v>
      </c>
      <c r="AT222" s="2">
        <f t="shared" ref="AT222:AT249" si="348">IF($AN222=1,I222,0)</f>
        <v>0</v>
      </c>
      <c r="AU222" s="2">
        <f t="shared" ref="AU222:AU249" si="349">IF(C222&gt;500,1,0)</f>
        <v>0</v>
      </c>
      <c r="AV222" s="2">
        <f t="shared" ref="AV222:AV249" si="350">IF($AU222=1,C222,0)</f>
        <v>0</v>
      </c>
      <c r="AW222" s="2">
        <f t="shared" ref="AW222:AW249" si="351">IF($AU222=1,D222,0)</f>
        <v>0</v>
      </c>
      <c r="AX222" s="2">
        <f t="shared" ref="AX222:AX249" si="352">IF($AU222=1,F222,0)</f>
        <v>0</v>
      </c>
      <c r="AY222" s="2">
        <f t="shared" ref="AY222:AY249" si="353">IF($AU222=1,G222,0)</f>
        <v>0</v>
      </c>
      <c r="AZ222" s="2">
        <f t="shared" ref="AZ222:AZ249" si="354">IF($AU222=1,H222,0)</f>
        <v>0</v>
      </c>
      <c r="BA222" s="2">
        <f t="shared" ref="BA222:BA249" si="355">IF($AU222=1,I222,0)</f>
        <v>0</v>
      </c>
    </row>
    <row r="223" spans="1:53" x14ac:dyDescent="0.25">
      <c r="A223" s="2" t="str">
        <f t="shared" si="315"/>
        <v>DragonRidge Country Club</v>
      </c>
      <c r="B223" s="2">
        <v>13</v>
      </c>
      <c r="C223" s="2">
        <f t="shared" si="314"/>
        <v>324</v>
      </c>
      <c r="D223" s="2">
        <f t="shared" si="314"/>
        <v>4</v>
      </c>
      <c r="E223" s="2">
        <f t="shared" si="314"/>
        <v>10</v>
      </c>
      <c r="F223" s="2">
        <f t="shared" si="314"/>
        <v>0</v>
      </c>
      <c r="G223" s="2">
        <f t="shared" si="314"/>
        <v>0</v>
      </c>
      <c r="H223" s="2">
        <f t="shared" si="314"/>
        <v>0</v>
      </c>
      <c r="I223" s="2">
        <f t="shared" si="314"/>
        <v>0</v>
      </c>
      <c r="J223" s="2">
        <f t="shared" si="317"/>
        <v>0</v>
      </c>
      <c r="K223" s="2">
        <f t="shared" si="318"/>
        <v>0</v>
      </c>
      <c r="L223" s="2">
        <f t="shared" si="319"/>
        <v>0</v>
      </c>
      <c r="M223" s="2">
        <f t="shared" si="304"/>
        <v>0</v>
      </c>
      <c r="N223" s="2">
        <f t="shared" si="305"/>
        <v>0</v>
      </c>
      <c r="O223" s="2">
        <f t="shared" si="306"/>
        <v>0</v>
      </c>
      <c r="P223" s="2">
        <f t="shared" si="307"/>
        <v>0</v>
      </c>
      <c r="Q223" s="2">
        <f t="shared" si="320"/>
        <v>0</v>
      </c>
      <c r="R223" s="2">
        <f t="shared" si="321"/>
        <v>1</v>
      </c>
      <c r="S223" s="2">
        <f t="shared" si="322"/>
        <v>1</v>
      </c>
      <c r="T223" s="2">
        <f t="shared" si="323"/>
        <v>0</v>
      </c>
      <c r="U223" s="2">
        <f t="shared" si="324"/>
        <v>0</v>
      </c>
      <c r="V223" s="2">
        <f t="shared" si="316"/>
        <v>0</v>
      </c>
      <c r="W223" s="2">
        <f t="shared" si="325"/>
        <v>0</v>
      </c>
      <c r="X223" s="2">
        <f t="shared" si="326"/>
        <v>0</v>
      </c>
      <c r="Y223" s="2">
        <f t="shared" si="327"/>
        <v>0</v>
      </c>
      <c r="Z223" s="2">
        <f t="shared" si="328"/>
        <v>0</v>
      </c>
      <c r="AA223" s="2">
        <f t="shared" si="329"/>
        <v>1</v>
      </c>
      <c r="AB223" s="2">
        <f t="shared" si="330"/>
        <v>1</v>
      </c>
      <c r="AC223" s="2">
        <f t="shared" si="331"/>
        <v>2</v>
      </c>
      <c r="AD223" s="2">
        <f t="shared" si="332"/>
        <v>1</v>
      </c>
      <c r="AE223" s="2">
        <f t="shared" si="333"/>
        <v>324</v>
      </c>
      <c r="AF223" s="2">
        <f t="shared" si="334"/>
        <v>4</v>
      </c>
      <c r="AG223" s="2">
        <f t="shared" si="335"/>
        <v>0</v>
      </c>
      <c r="AH223" s="2">
        <f t="shared" si="336"/>
        <v>0</v>
      </c>
      <c r="AI223" s="2">
        <f t="shared" si="337"/>
        <v>0</v>
      </c>
      <c r="AJ223" s="2">
        <f t="shared" si="338"/>
        <v>0</v>
      </c>
      <c r="AK223" s="2">
        <f t="shared" si="339"/>
        <v>1</v>
      </c>
      <c r="AL223" s="2">
        <f t="shared" si="340"/>
        <v>0</v>
      </c>
      <c r="AM223" s="2">
        <f t="shared" si="341"/>
        <v>1</v>
      </c>
      <c r="AN223" s="2">
        <f t="shared" si="342"/>
        <v>0</v>
      </c>
      <c r="AO223" s="2">
        <f t="shared" si="343"/>
        <v>0</v>
      </c>
      <c r="AP223" s="2">
        <f t="shared" si="344"/>
        <v>0</v>
      </c>
      <c r="AQ223" s="2">
        <f t="shared" si="345"/>
        <v>0</v>
      </c>
      <c r="AR223" s="2">
        <f t="shared" si="346"/>
        <v>0</v>
      </c>
      <c r="AS223" s="2">
        <f t="shared" si="347"/>
        <v>0</v>
      </c>
      <c r="AT223" s="2">
        <f t="shared" si="348"/>
        <v>0</v>
      </c>
      <c r="AU223" s="2">
        <f t="shared" si="349"/>
        <v>0</v>
      </c>
      <c r="AV223" s="2">
        <f t="shared" si="350"/>
        <v>0</v>
      </c>
      <c r="AW223" s="2">
        <f t="shared" si="351"/>
        <v>0</v>
      </c>
      <c r="AX223" s="2">
        <f t="shared" si="352"/>
        <v>0</v>
      </c>
      <c r="AY223" s="2">
        <f t="shared" si="353"/>
        <v>0</v>
      </c>
      <c r="AZ223" s="2">
        <f t="shared" si="354"/>
        <v>0</v>
      </c>
      <c r="BA223" s="2">
        <f t="shared" si="355"/>
        <v>0</v>
      </c>
    </row>
    <row r="224" spans="1:53" x14ac:dyDescent="0.25">
      <c r="A224" s="2" t="str">
        <f t="shared" si="315"/>
        <v>DragonRidge Country Club</v>
      </c>
      <c r="B224" s="2">
        <v>14</v>
      </c>
      <c r="C224" s="2">
        <f t="shared" si="314"/>
        <v>137</v>
      </c>
      <c r="D224" s="2">
        <f t="shared" si="314"/>
        <v>3</v>
      </c>
      <c r="E224" s="2">
        <f t="shared" si="314"/>
        <v>12</v>
      </c>
      <c r="F224" s="2">
        <f t="shared" si="314"/>
        <v>0</v>
      </c>
      <c r="G224" s="2">
        <f t="shared" si="314"/>
        <v>0</v>
      </c>
      <c r="H224" s="2">
        <f t="shared" si="314"/>
        <v>0</v>
      </c>
      <c r="I224" s="2">
        <f t="shared" si="314"/>
        <v>0</v>
      </c>
      <c r="J224" s="2">
        <f t="shared" si="317"/>
        <v>1</v>
      </c>
      <c r="K224" s="2">
        <f t="shared" si="318"/>
        <v>137</v>
      </c>
      <c r="L224" s="2">
        <f t="shared" si="319"/>
        <v>3</v>
      </c>
      <c r="M224" s="2">
        <f t="shared" si="304"/>
        <v>0</v>
      </c>
      <c r="N224" s="2">
        <f t="shared" si="305"/>
        <v>0</v>
      </c>
      <c r="O224" s="2">
        <f t="shared" si="306"/>
        <v>0</v>
      </c>
      <c r="P224" s="2">
        <f t="shared" si="307"/>
        <v>0</v>
      </c>
      <c r="Q224" s="2">
        <f t="shared" si="320"/>
        <v>1</v>
      </c>
      <c r="R224" s="2">
        <f t="shared" si="321"/>
        <v>0</v>
      </c>
      <c r="S224" s="2">
        <f t="shared" si="322"/>
        <v>1</v>
      </c>
      <c r="T224" s="2">
        <f t="shared" si="323"/>
        <v>0</v>
      </c>
      <c r="U224" s="2">
        <f t="shared" si="324"/>
        <v>0</v>
      </c>
      <c r="V224" s="2">
        <f t="shared" si="316"/>
        <v>0</v>
      </c>
      <c r="W224" s="2">
        <f t="shared" si="325"/>
        <v>0</v>
      </c>
      <c r="X224" s="2">
        <f t="shared" si="326"/>
        <v>0</v>
      </c>
      <c r="Y224" s="2">
        <f t="shared" si="327"/>
        <v>0</v>
      </c>
      <c r="Z224" s="2">
        <f t="shared" si="328"/>
        <v>0</v>
      </c>
      <c r="AA224" s="2">
        <f t="shared" si="329"/>
        <v>1</v>
      </c>
      <c r="AB224" s="2">
        <f t="shared" si="330"/>
        <v>0</v>
      </c>
      <c r="AC224" s="2">
        <f t="shared" si="331"/>
        <v>1</v>
      </c>
      <c r="AD224" s="2">
        <f t="shared" si="332"/>
        <v>0</v>
      </c>
      <c r="AE224" s="2">
        <f t="shared" si="333"/>
        <v>0</v>
      </c>
      <c r="AF224" s="2">
        <f t="shared" si="334"/>
        <v>0</v>
      </c>
      <c r="AG224" s="2">
        <f t="shared" si="335"/>
        <v>0</v>
      </c>
      <c r="AH224" s="2">
        <f t="shared" si="336"/>
        <v>0</v>
      </c>
      <c r="AI224" s="2">
        <f t="shared" si="337"/>
        <v>0</v>
      </c>
      <c r="AJ224" s="2">
        <f t="shared" si="338"/>
        <v>0</v>
      </c>
      <c r="AK224" s="2">
        <f t="shared" si="339"/>
        <v>1</v>
      </c>
      <c r="AL224" s="2">
        <f t="shared" si="340"/>
        <v>0</v>
      </c>
      <c r="AM224" s="2">
        <f t="shared" si="341"/>
        <v>1</v>
      </c>
      <c r="AN224" s="2">
        <f t="shared" si="342"/>
        <v>0</v>
      </c>
      <c r="AO224" s="2">
        <f t="shared" si="343"/>
        <v>0</v>
      </c>
      <c r="AP224" s="2">
        <f t="shared" si="344"/>
        <v>0</v>
      </c>
      <c r="AQ224" s="2">
        <f t="shared" si="345"/>
        <v>0</v>
      </c>
      <c r="AR224" s="2">
        <f t="shared" si="346"/>
        <v>0</v>
      </c>
      <c r="AS224" s="2">
        <f t="shared" si="347"/>
        <v>0</v>
      </c>
      <c r="AT224" s="2">
        <f t="shared" si="348"/>
        <v>0</v>
      </c>
      <c r="AU224" s="2">
        <f t="shared" si="349"/>
        <v>0</v>
      </c>
      <c r="AV224" s="2">
        <f t="shared" si="350"/>
        <v>0</v>
      </c>
      <c r="AW224" s="2">
        <f t="shared" si="351"/>
        <v>0</v>
      </c>
      <c r="AX224" s="2">
        <f t="shared" si="352"/>
        <v>0</v>
      </c>
      <c r="AY224" s="2">
        <f t="shared" si="353"/>
        <v>0</v>
      </c>
      <c r="AZ224" s="2">
        <f t="shared" si="354"/>
        <v>0</v>
      </c>
      <c r="BA224" s="2">
        <f t="shared" si="355"/>
        <v>0</v>
      </c>
    </row>
    <row r="225" spans="1:53" x14ac:dyDescent="0.25">
      <c r="A225" s="2" t="str">
        <f t="shared" si="315"/>
        <v>DragonRidge Country Club</v>
      </c>
      <c r="B225" s="2">
        <v>15</v>
      </c>
      <c r="C225" s="2">
        <f t="shared" si="314"/>
        <v>322</v>
      </c>
      <c r="D225" s="2">
        <f t="shared" si="314"/>
        <v>4</v>
      </c>
      <c r="E225" s="2">
        <f t="shared" si="314"/>
        <v>4</v>
      </c>
      <c r="F225" s="2">
        <f t="shared" si="314"/>
        <v>0</v>
      </c>
      <c r="G225" s="2">
        <f t="shared" si="314"/>
        <v>0</v>
      </c>
      <c r="H225" s="2">
        <f t="shared" si="314"/>
        <v>0</v>
      </c>
      <c r="I225" s="2">
        <f t="shared" si="314"/>
        <v>0</v>
      </c>
      <c r="J225" s="2">
        <f t="shared" si="317"/>
        <v>0</v>
      </c>
      <c r="K225" s="2">
        <f t="shared" si="318"/>
        <v>0</v>
      </c>
      <c r="L225" s="2">
        <f t="shared" si="319"/>
        <v>0</v>
      </c>
      <c r="M225" s="2">
        <f t="shared" si="304"/>
        <v>0</v>
      </c>
      <c r="N225" s="2">
        <f t="shared" si="305"/>
        <v>0</v>
      </c>
      <c r="O225" s="2">
        <f t="shared" si="306"/>
        <v>0</v>
      </c>
      <c r="P225" s="2">
        <f t="shared" si="307"/>
        <v>0</v>
      </c>
      <c r="Q225" s="2">
        <f t="shared" si="320"/>
        <v>0</v>
      </c>
      <c r="R225" s="2">
        <f t="shared" si="321"/>
        <v>1</v>
      </c>
      <c r="S225" s="2">
        <f t="shared" si="322"/>
        <v>1</v>
      </c>
      <c r="T225" s="2">
        <f t="shared" si="323"/>
        <v>0</v>
      </c>
      <c r="U225" s="2">
        <f t="shared" si="324"/>
        <v>0</v>
      </c>
      <c r="V225" s="2">
        <f t="shared" si="316"/>
        <v>0</v>
      </c>
      <c r="W225" s="2">
        <f t="shared" si="325"/>
        <v>0</v>
      </c>
      <c r="X225" s="2">
        <f t="shared" si="326"/>
        <v>0</v>
      </c>
      <c r="Y225" s="2">
        <f t="shared" si="327"/>
        <v>0</v>
      </c>
      <c r="Z225" s="2">
        <f t="shared" si="328"/>
        <v>0</v>
      </c>
      <c r="AA225" s="2">
        <f t="shared" si="329"/>
        <v>1</v>
      </c>
      <c r="AB225" s="2">
        <f t="shared" si="330"/>
        <v>1</v>
      </c>
      <c r="AC225" s="2">
        <f t="shared" si="331"/>
        <v>2</v>
      </c>
      <c r="AD225" s="2">
        <f t="shared" si="332"/>
        <v>1</v>
      </c>
      <c r="AE225" s="2">
        <f t="shared" si="333"/>
        <v>322</v>
      </c>
      <c r="AF225" s="2">
        <f t="shared" si="334"/>
        <v>4</v>
      </c>
      <c r="AG225" s="2">
        <f t="shared" si="335"/>
        <v>0</v>
      </c>
      <c r="AH225" s="2">
        <f t="shared" si="336"/>
        <v>0</v>
      </c>
      <c r="AI225" s="2">
        <f t="shared" si="337"/>
        <v>0</v>
      </c>
      <c r="AJ225" s="2">
        <f t="shared" si="338"/>
        <v>0</v>
      </c>
      <c r="AK225" s="2">
        <f t="shared" si="339"/>
        <v>1</v>
      </c>
      <c r="AL225" s="2">
        <f t="shared" si="340"/>
        <v>0</v>
      </c>
      <c r="AM225" s="2">
        <f t="shared" si="341"/>
        <v>1</v>
      </c>
      <c r="AN225" s="2">
        <f t="shared" si="342"/>
        <v>0</v>
      </c>
      <c r="AO225" s="2">
        <f t="shared" si="343"/>
        <v>0</v>
      </c>
      <c r="AP225" s="2">
        <f t="shared" si="344"/>
        <v>0</v>
      </c>
      <c r="AQ225" s="2">
        <f t="shared" si="345"/>
        <v>0</v>
      </c>
      <c r="AR225" s="2">
        <f t="shared" si="346"/>
        <v>0</v>
      </c>
      <c r="AS225" s="2">
        <f t="shared" si="347"/>
        <v>0</v>
      </c>
      <c r="AT225" s="2">
        <f t="shared" si="348"/>
        <v>0</v>
      </c>
      <c r="AU225" s="2">
        <f t="shared" si="349"/>
        <v>0</v>
      </c>
      <c r="AV225" s="2">
        <f t="shared" si="350"/>
        <v>0</v>
      </c>
      <c r="AW225" s="2">
        <f t="shared" si="351"/>
        <v>0</v>
      </c>
      <c r="AX225" s="2">
        <f t="shared" si="352"/>
        <v>0</v>
      </c>
      <c r="AY225" s="2">
        <f t="shared" si="353"/>
        <v>0</v>
      </c>
      <c r="AZ225" s="2">
        <f t="shared" si="354"/>
        <v>0</v>
      </c>
      <c r="BA225" s="2">
        <f t="shared" si="355"/>
        <v>0</v>
      </c>
    </row>
    <row r="226" spans="1:53" x14ac:dyDescent="0.25">
      <c r="A226" s="2" t="str">
        <f t="shared" si="315"/>
        <v>DragonRidge Country Club</v>
      </c>
      <c r="B226" s="2">
        <v>16</v>
      </c>
      <c r="C226" s="2">
        <f t="shared" si="314"/>
        <v>253</v>
      </c>
      <c r="D226" s="2">
        <f t="shared" si="314"/>
        <v>4</v>
      </c>
      <c r="E226" s="2">
        <f t="shared" si="314"/>
        <v>16</v>
      </c>
      <c r="F226" s="2">
        <f t="shared" si="314"/>
        <v>0</v>
      </c>
      <c r="G226" s="2">
        <f t="shared" si="314"/>
        <v>0</v>
      </c>
      <c r="H226" s="2">
        <f t="shared" si="314"/>
        <v>0</v>
      </c>
      <c r="I226" s="2">
        <f t="shared" si="314"/>
        <v>0</v>
      </c>
      <c r="J226" s="2">
        <f t="shared" si="317"/>
        <v>0</v>
      </c>
      <c r="K226" s="2">
        <f t="shared" si="318"/>
        <v>0</v>
      </c>
      <c r="L226" s="2">
        <f t="shared" si="319"/>
        <v>0</v>
      </c>
      <c r="M226" s="2">
        <f t="shared" si="304"/>
        <v>0</v>
      </c>
      <c r="N226" s="2">
        <f t="shared" si="305"/>
        <v>0</v>
      </c>
      <c r="O226" s="2">
        <f t="shared" si="306"/>
        <v>0</v>
      </c>
      <c r="P226" s="2">
        <f t="shared" si="307"/>
        <v>0</v>
      </c>
      <c r="Q226" s="2">
        <f t="shared" si="320"/>
        <v>1</v>
      </c>
      <c r="R226" s="2">
        <f t="shared" si="321"/>
        <v>1</v>
      </c>
      <c r="S226" s="2">
        <f t="shared" si="322"/>
        <v>2</v>
      </c>
      <c r="T226" s="2">
        <f t="shared" si="323"/>
        <v>1</v>
      </c>
      <c r="U226" s="2">
        <f t="shared" si="324"/>
        <v>253</v>
      </c>
      <c r="V226" s="2">
        <f t="shared" si="316"/>
        <v>4</v>
      </c>
      <c r="W226" s="2">
        <f t="shared" si="325"/>
        <v>0</v>
      </c>
      <c r="X226" s="2">
        <f t="shared" si="326"/>
        <v>0</v>
      </c>
      <c r="Y226" s="2">
        <f t="shared" si="327"/>
        <v>0</v>
      </c>
      <c r="Z226" s="2">
        <f t="shared" si="328"/>
        <v>0</v>
      </c>
      <c r="AA226" s="2">
        <f t="shared" si="329"/>
        <v>1</v>
      </c>
      <c r="AB226" s="2">
        <f t="shared" si="330"/>
        <v>0</v>
      </c>
      <c r="AC226" s="2">
        <f t="shared" si="331"/>
        <v>1</v>
      </c>
      <c r="AD226" s="2">
        <f t="shared" si="332"/>
        <v>0</v>
      </c>
      <c r="AE226" s="2">
        <f t="shared" si="333"/>
        <v>0</v>
      </c>
      <c r="AF226" s="2">
        <f t="shared" si="334"/>
        <v>0</v>
      </c>
      <c r="AG226" s="2">
        <f t="shared" si="335"/>
        <v>0</v>
      </c>
      <c r="AH226" s="2">
        <f t="shared" si="336"/>
        <v>0</v>
      </c>
      <c r="AI226" s="2">
        <f t="shared" si="337"/>
        <v>0</v>
      </c>
      <c r="AJ226" s="2">
        <f t="shared" si="338"/>
        <v>0</v>
      </c>
      <c r="AK226" s="2">
        <f t="shared" si="339"/>
        <v>1</v>
      </c>
      <c r="AL226" s="2">
        <f t="shared" si="340"/>
        <v>0</v>
      </c>
      <c r="AM226" s="2">
        <f t="shared" si="341"/>
        <v>1</v>
      </c>
      <c r="AN226" s="2">
        <f t="shared" si="342"/>
        <v>0</v>
      </c>
      <c r="AO226" s="2">
        <f t="shared" si="343"/>
        <v>0</v>
      </c>
      <c r="AP226" s="2">
        <f t="shared" si="344"/>
        <v>0</v>
      </c>
      <c r="AQ226" s="2">
        <f t="shared" si="345"/>
        <v>0</v>
      </c>
      <c r="AR226" s="2">
        <f t="shared" si="346"/>
        <v>0</v>
      </c>
      <c r="AS226" s="2">
        <f t="shared" si="347"/>
        <v>0</v>
      </c>
      <c r="AT226" s="2">
        <f t="shared" si="348"/>
        <v>0</v>
      </c>
      <c r="AU226" s="2">
        <f t="shared" si="349"/>
        <v>0</v>
      </c>
      <c r="AV226" s="2">
        <f t="shared" si="350"/>
        <v>0</v>
      </c>
      <c r="AW226" s="2">
        <f t="shared" si="351"/>
        <v>0</v>
      </c>
      <c r="AX226" s="2">
        <f t="shared" si="352"/>
        <v>0</v>
      </c>
      <c r="AY226" s="2">
        <f t="shared" si="353"/>
        <v>0</v>
      </c>
      <c r="AZ226" s="2">
        <f t="shared" si="354"/>
        <v>0</v>
      </c>
      <c r="BA226" s="2">
        <f t="shared" si="355"/>
        <v>0</v>
      </c>
    </row>
    <row r="227" spans="1:53" x14ac:dyDescent="0.25">
      <c r="A227" s="2" t="str">
        <f t="shared" si="315"/>
        <v>DragonRidge Country Club</v>
      </c>
      <c r="B227" s="2">
        <v>17</v>
      </c>
      <c r="C227" s="2">
        <f t="shared" ref="C227:I236" si="356">C72</f>
        <v>130</v>
      </c>
      <c r="D227" s="2">
        <f t="shared" si="356"/>
        <v>3</v>
      </c>
      <c r="E227" s="2">
        <f t="shared" si="356"/>
        <v>18</v>
      </c>
      <c r="F227" s="2">
        <f t="shared" si="356"/>
        <v>0</v>
      </c>
      <c r="G227" s="2">
        <f t="shared" si="356"/>
        <v>0</v>
      </c>
      <c r="H227" s="2">
        <f t="shared" si="356"/>
        <v>0</v>
      </c>
      <c r="I227" s="2">
        <f t="shared" si="356"/>
        <v>0</v>
      </c>
      <c r="J227" s="2">
        <f t="shared" si="317"/>
        <v>1</v>
      </c>
      <c r="K227" s="2">
        <f t="shared" si="318"/>
        <v>130</v>
      </c>
      <c r="L227" s="2">
        <f t="shared" si="319"/>
        <v>3</v>
      </c>
      <c r="M227" s="2">
        <f t="shared" si="304"/>
        <v>0</v>
      </c>
      <c r="N227" s="2">
        <f t="shared" si="305"/>
        <v>0</v>
      </c>
      <c r="O227" s="2">
        <f t="shared" si="306"/>
        <v>0</v>
      </c>
      <c r="P227" s="2">
        <f t="shared" si="307"/>
        <v>0</v>
      </c>
      <c r="Q227" s="2">
        <f t="shared" si="320"/>
        <v>1</v>
      </c>
      <c r="R227" s="2">
        <f t="shared" si="321"/>
        <v>0</v>
      </c>
      <c r="S227" s="2">
        <f t="shared" si="322"/>
        <v>1</v>
      </c>
      <c r="T227" s="2">
        <f t="shared" si="323"/>
        <v>0</v>
      </c>
      <c r="U227" s="2">
        <f t="shared" si="324"/>
        <v>0</v>
      </c>
      <c r="V227" s="2">
        <f t="shared" si="316"/>
        <v>0</v>
      </c>
      <c r="W227" s="2">
        <f t="shared" si="325"/>
        <v>0</v>
      </c>
      <c r="X227" s="2">
        <f t="shared" si="326"/>
        <v>0</v>
      </c>
      <c r="Y227" s="2">
        <f t="shared" si="327"/>
        <v>0</v>
      </c>
      <c r="Z227" s="2">
        <f t="shared" si="328"/>
        <v>0</v>
      </c>
      <c r="AA227" s="2">
        <f t="shared" si="329"/>
        <v>1</v>
      </c>
      <c r="AB227" s="2">
        <f t="shared" si="330"/>
        <v>0</v>
      </c>
      <c r="AC227" s="2">
        <f t="shared" si="331"/>
        <v>1</v>
      </c>
      <c r="AD227" s="2">
        <f t="shared" si="332"/>
        <v>0</v>
      </c>
      <c r="AE227" s="2">
        <f t="shared" si="333"/>
        <v>0</v>
      </c>
      <c r="AF227" s="2">
        <f t="shared" si="334"/>
        <v>0</v>
      </c>
      <c r="AG227" s="2">
        <f t="shared" si="335"/>
        <v>0</v>
      </c>
      <c r="AH227" s="2">
        <f t="shared" si="336"/>
        <v>0</v>
      </c>
      <c r="AI227" s="2">
        <f t="shared" si="337"/>
        <v>0</v>
      </c>
      <c r="AJ227" s="2">
        <f t="shared" si="338"/>
        <v>0</v>
      </c>
      <c r="AK227" s="2">
        <f t="shared" si="339"/>
        <v>1</v>
      </c>
      <c r="AL227" s="2">
        <f t="shared" si="340"/>
        <v>0</v>
      </c>
      <c r="AM227" s="2">
        <f t="shared" si="341"/>
        <v>1</v>
      </c>
      <c r="AN227" s="2">
        <f t="shared" si="342"/>
        <v>0</v>
      </c>
      <c r="AO227" s="2">
        <f t="shared" si="343"/>
        <v>0</v>
      </c>
      <c r="AP227" s="2">
        <f t="shared" si="344"/>
        <v>0</v>
      </c>
      <c r="AQ227" s="2">
        <f t="shared" si="345"/>
        <v>0</v>
      </c>
      <c r="AR227" s="2">
        <f t="shared" si="346"/>
        <v>0</v>
      </c>
      <c r="AS227" s="2">
        <f t="shared" si="347"/>
        <v>0</v>
      </c>
      <c r="AT227" s="2">
        <f t="shared" si="348"/>
        <v>0</v>
      </c>
      <c r="AU227" s="2">
        <f t="shared" si="349"/>
        <v>0</v>
      </c>
      <c r="AV227" s="2">
        <f t="shared" si="350"/>
        <v>0</v>
      </c>
      <c r="AW227" s="2">
        <f t="shared" si="351"/>
        <v>0</v>
      </c>
      <c r="AX227" s="2">
        <f t="shared" si="352"/>
        <v>0</v>
      </c>
      <c r="AY227" s="2">
        <f t="shared" si="353"/>
        <v>0</v>
      </c>
      <c r="AZ227" s="2">
        <f t="shared" si="354"/>
        <v>0</v>
      </c>
      <c r="BA227" s="2">
        <f t="shared" si="355"/>
        <v>0</v>
      </c>
    </row>
    <row r="228" spans="1:53" x14ac:dyDescent="0.25">
      <c r="A228" s="2" t="str">
        <f t="shared" si="315"/>
        <v>DragonRidge Country Club</v>
      </c>
      <c r="B228" s="2">
        <v>18</v>
      </c>
      <c r="C228" s="2">
        <f t="shared" si="356"/>
        <v>498</v>
      </c>
      <c r="D228" s="2">
        <f t="shared" si="356"/>
        <v>5</v>
      </c>
      <c r="E228" s="2">
        <f t="shared" si="356"/>
        <v>14</v>
      </c>
      <c r="F228" s="2">
        <f t="shared" si="356"/>
        <v>0</v>
      </c>
      <c r="G228" s="2">
        <f t="shared" si="356"/>
        <v>0</v>
      </c>
      <c r="H228" s="2">
        <f t="shared" si="356"/>
        <v>0</v>
      </c>
      <c r="I228" s="2">
        <f t="shared" si="356"/>
        <v>0</v>
      </c>
      <c r="J228" s="2">
        <f t="shared" si="317"/>
        <v>0</v>
      </c>
      <c r="K228" s="2">
        <f t="shared" si="318"/>
        <v>0</v>
      </c>
      <c r="L228" s="2">
        <f t="shared" si="319"/>
        <v>0</v>
      </c>
      <c r="M228" s="2">
        <f t="shared" si="304"/>
        <v>0</v>
      </c>
      <c r="N228" s="2">
        <f t="shared" si="305"/>
        <v>0</v>
      </c>
      <c r="O228" s="2">
        <f t="shared" si="306"/>
        <v>0</v>
      </c>
      <c r="P228" s="2">
        <f t="shared" si="307"/>
        <v>0</v>
      </c>
      <c r="Q228" s="2">
        <f t="shared" si="320"/>
        <v>0</v>
      </c>
      <c r="R228" s="2">
        <f t="shared" si="321"/>
        <v>1</v>
      </c>
      <c r="S228" s="2">
        <f t="shared" si="322"/>
        <v>1</v>
      </c>
      <c r="T228" s="2">
        <f t="shared" si="323"/>
        <v>0</v>
      </c>
      <c r="U228" s="2">
        <f t="shared" si="324"/>
        <v>0</v>
      </c>
      <c r="V228" s="2">
        <f t="shared" si="316"/>
        <v>0</v>
      </c>
      <c r="W228" s="2">
        <f t="shared" si="325"/>
        <v>0</v>
      </c>
      <c r="X228" s="2">
        <f t="shared" si="326"/>
        <v>0</v>
      </c>
      <c r="Y228" s="2">
        <f t="shared" si="327"/>
        <v>0</v>
      </c>
      <c r="Z228" s="2">
        <f t="shared" si="328"/>
        <v>0</v>
      </c>
      <c r="AA228" s="2">
        <f t="shared" si="329"/>
        <v>0</v>
      </c>
      <c r="AB228" s="2">
        <f t="shared" si="330"/>
        <v>1</v>
      </c>
      <c r="AC228" s="2">
        <f t="shared" si="331"/>
        <v>1</v>
      </c>
      <c r="AD228" s="2">
        <f t="shared" si="332"/>
        <v>0</v>
      </c>
      <c r="AE228" s="2">
        <f t="shared" si="333"/>
        <v>0</v>
      </c>
      <c r="AF228" s="2">
        <f t="shared" si="334"/>
        <v>0</v>
      </c>
      <c r="AG228" s="2">
        <f t="shared" si="335"/>
        <v>0</v>
      </c>
      <c r="AH228" s="2">
        <f t="shared" si="336"/>
        <v>0</v>
      </c>
      <c r="AI228" s="2">
        <f t="shared" si="337"/>
        <v>0</v>
      </c>
      <c r="AJ228" s="2">
        <f t="shared" si="338"/>
        <v>0</v>
      </c>
      <c r="AK228" s="2">
        <f t="shared" si="339"/>
        <v>1</v>
      </c>
      <c r="AL228" s="2">
        <f t="shared" si="340"/>
        <v>1</v>
      </c>
      <c r="AM228" s="2">
        <f t="shared" si="341"/>
        <v>2</v>
      </c>
      <c r="AN228" s="2">
        <f t="shared" si="342"/>
        <v>1</v>
      </c>
      <c r="AO228" s="2">
        <f t="shared" si="343"/>
        <v>498</v>
      </c>
      <c r="AP228" s="2">
        <f t="shared" si="344"/>
        <v>5</v>
      </c>
      <c r="AQ228" s="2">
        <f t="shared" si="345"/>
        <v>0</v>
      </c>
      <c r="AR228" s="2">
        <f t="shared" si="346"/>
        <v>0</v>
      </c>
      <c r="AS228" s="2">
        <f t="shared" si="347"/>
        <v>0</v>
      </c>
      <c r="AT228" s="2">
        <f t="shared" si="348"/>
        <v>0</v>
      </c>
      <c r="AU228" s="2">
        <f t="shared" si="349"/>
        <v>0</v>
      </c>
      <c r="AV228" s="2">
        <f t="shared" si="350"/>
        <v>0</v>
      </c>
      <c r="AW228" s="2">
        <f t="shared" si="351"/>
        <v>0</v>
      </c>
      <c r="AX228" s="2">
        <f t="shared" si="352"/>
        <v>0</v>
      </c>
      <c r="AY228" s="2">
        <f t="shared" si="353"/>
        <v>0</v>
      </c>
      <c r="AZ228" s="2">
        <f t="shared" si="354"/>
        <v>0</v>
      </c>
      <c r="BA228" s="2">
        <f t="shared" si="355"/>
        <v>0</v>
      </c>
    </row>
    <row r="229" spans="1:53" x14ac:dyDescent="0.25">
      <c r="A229" s="2" t="e">
        <f>#REF!</f>
        <v>#REF!</v>
      </c>
      <c r="B229" s="2">
        <v>1</v>
      </c>
      <c r="C229" s="2" t="e">
        <f>#REF!</f>
        <v>#REF!</v>
      </c>
      <c r="D229" s="2" t="e">
        <f>#REF!</f>
        <v>#REF!</v>
      </c>
      <c r="E229" s="2" t="e">
        <f>#REF!</f>
        <v>#REF!</v>
      </c>
      <c r="F229" s="2" t="e">
        <f>#REF!</f>
        <v>#REF!</v>
      </c>
      <c r="G229" s="2" t="e">
        <f>#REF!</f>
        <v>#REF!</v>
      </c>
      <c r="H229" s="2" t="e">
        <f>#REF!</f>
        <v>#REF!</v>
      </c>
      <c r="I229" s="2" t="e">
        <f>#REF!</f>
        <v>#REF!</v>
      </c>
      <c r="J229" s="2" t="e">
        <f t="shared" si="317"/>
        <v>#REF!</v>
      </c>
      <c r="K229" s="2" t="e">
        <f t="shared" si="318"/>
        <v>#REF!</v>
      </c>
      <c r="L229" s="2" t="e">
        <f t="shared" si="319"/>
        <v>#REF!</v>
      </c>
      <c r="M229" s="2" t="e">
        <f t="shared" si="304"/>
        <v>#REF!</v>
      </c>
      <c r="N229" s="2" t="e">
        <f t="shared" si="305"/>
        <v>#REF!</v>
      </c>
      <c r="O229" s="2" t="e">
        <f t="shared" si="306"/>
        <v>#REF!</v>
      </c>
      <c r="P229" s="2" t="e">
        <f t="shared" si="307"/>
        <v>#REF!</v>
      </c>
      <c r="Q229" s="2" t="e">
        <f t="shared" si="320"/>
        <v>#REF!</v>
      </c>
      <c r="R229" s="2" t="e">
        <f t="shared" si="321"/>
        <v>#REF!</v>
      </c>
      <c r="S229" s="2" t="e">
        <f t="shared" si="322"/>
        <v>#REF!</v>
      </c>
      <c r="T229" s="2" t="e">
        <f t="shared" si="323"/>
        <v>#REF!</v>
      </c>
      <c r="U229" s="2" t="e">
        <f t="shared" si="324"/>
        <v>#REF!</v>
      </c>
      <c r="V229" s="2" t="e">
        <f t="shared" si="316"/>
        <v>#REF!</v>
      </c>
      <c r="W229" s="2" t="e">
        <f t="shared" si="325"/>
        <v>#REF!</v>
      </c>
      <c r="X229" s="2" t="e">
        <f t="shared" si="326"/>
        <v>#REF!</v>
      </c>
      <c r="Y229" s="2" t="e">
        <f t="shared" si="327"/>
        <v>#REF!</v>
      </c>
      <c r="Z229" s="2" t="e">
        <f t="shared" si="328"/>
        <v>#REF!</v>
      </c>
      <c r="AA229" s="2" t="e">
        <f t="shared" si="329"/>
        <v>#REF!</v>
      </c>
      <c r="AB229" s="2" t="e">
        <f t="shared" si="330"/>
        <v>#REF!</v>
      </c>
      <c r="AC229" s="2" t="e">
        <f t="shared" si="331"/>
        <v>#REF!</v>
      </c>
      <c r="AD229" s="2" t="e">
        <f t="shared" si="332"/>
        <v>#REF!</v>
      </c>
      <c r="AE229" s="2" t="e">
        <f t="shared" si="333"/>
        <v>#REF!</v>
      </c>
      <c r="AF229" s="2" t="e">
        <f t="shared" si="334"/>
        <v>#REF!</v>
      </c>
      <c r="AG229" s="2" t="e">
        <f t="shared" si="335"/>
        <v>#REF!</v>
      </c>
      <c r="AH229" s="2" t="e">
        <f t="shared" si="336"/>
        <v>#REF!</v>
      </c>
      <c r="AI229" s="2" t="e">
        <f t="shared" si="337"/>
        <v>#REF!</v>
      </c>
      <c r="AJ229" s="2" t="e">
        <f t="shared" si="338"/>
        <v>#REF!</v>
      </c>
      <c r="AK229" s="2" t="e">
        <f t="shared" si="339"/>
        <v>#REF!</v>
      </c>
      <c r="AL229" s="2" t="e">
        <f t="shared" si="340"/>
        <v>#REF!</v>
      </c>
      <c r="AM229" s="2" t="e">
        <f t="shared" si="341"/>
        <v>#REF!</v>
      </c>
      <c r="AN229" s="2" t="e">
        <f t="shared" si="342"/>
        <v>#REF!</v>
      </c>
      <c r="AO229" s="2" t="e">
        <f t="shared" si="343"/>
        <v>#REF!</v>
      </c>
      <c r="AP229" s="2" t="e">
        <f t="shared" si="344"/>
        <v>#REF!</v>
      </c>
      <c r="AQ229" s="2" t="e">
        <f t="shared" si="345"/>
        <v>#REF!</v>
      </c>
      <c r="AR229" s="2" t="e">
        <f t="shared" si="346"/>
        <v>#REF!</v>
      </c>
      <c r="AS229" s="2" t="e">
        <f t="shared" si="347"/>
        <v>#REF!</v>
      </c>
      <c r="AT229" s="2" t="e">
        <f t="shared" si="348"/>
        <v>#REF!</v>
      </c>
      <c r="AU229" s="2" t="e">
        <f t="shared" si="349"/>
        <v>#REF!</v>
      </c>
      <c r="AV229" s="2" t="e">
        <f t="shared" si="350"/>
        <v>#REF!</v>
      </c>
      <c r="AW229" s="2" t="e">
        <f t="shared" si="351"/>
        <v>#REF!</v>
      </c>
      <c r="AX229" s="2" t="e">
        <f t="shared" si="352"/>
        <v>#REF!</v>
      </c>
      <c r="AY229" s="2" t="e">
        <f t="shared" si="353"/>
        <v>#REF!</v>
      </c>
      <c r="AZ229" s="2" t="e">
        <f t="shared" si="354"/>
        <v>#REF!</v>
      </c>
      <c r="BA229" s="2" t="e">
        <f t="shared" si="355"/>
        <v>#REF!</v>
      </c>
    </row>
    <row r="230" spans="1:53" x14ac:dyDescent="0.25">
      <c r="A230" s="2" t="e">
        <f>#REF!</f>
        <v>#REF!</v>
      </c>
      <c r="B230" s="2">
        <v>2</v>
      </c>
      <c r="C230" s="2" t="e">
        <f>#REF!</f>
        <v>#REF!</v>
      </c>
      <c r="D230" s="2" t="e">
        <f>#REF!</f>
        <v>#REF!</v>
      </c>
      <c r="E230" s="2" t="e">
        <f>#REF!</f>
        <v>#REF!</v>
      </c>
      <c r="F230" s="2" t="e">
        <f>#REF!</f>
        <v>#REF!</v>
      </c>
      <c r="G230" s="2" t="e">
        <f>#REF!</f>
        <v>#REF!</v>
      </c>
      <c r="H230" s="2" t="e">
        <f>#REF!</f>
        <v>#REF!</v>
      </c>
      <c r="I230" s="2" t="e">
        <f>#REF!</f>
        <v>#REF!</v>
      </c>
      <c r="J230" s="2" t="e">
        <f t="shared" si="317"/>
        <v>#REF!</v>
      </c>
      <c r="K230" s="2" t="e">
        <f t="shared" si="318"/>
        <v>#REF!</v>
      </c>
      <c r="L230" s="2" t="e">
        <f t="shared" si="319"/>
        <v>#REF!</v>
      </c>
      <c r="M230" s="2" t="e">
        <f t="shared" si="304"/>
        <v>#REF!</v>
      </c>
      <c r="N230" s="2" t="e">
        <f t="shared" si="305"/>
        <v>#REF!</v>
      </c>
      <c r="O230" s="2" t="e">
        <f t="shared" si="306"/>
        <v>#REF!</v>
      </c>
      <c r="P230" s="2" t="e">
        <f t="shared" si="307"/>
        <v>#REF!</v>
      </c>
      <c r="Q230" s="2" t="e">
        <f t="shared" si="320"/>
        <v>#REF!</v>
      </c>
      <c r="R230" s="2" t="e">
        <f t="shared" si="321"/>
        <v>#REF!</v>
      </c>
      <c r="S230" s="2" t="e">
        <f t="shared" si="322"/>
        <v>#REF!</v>
      </c>
      <c r="T230" s="2" t="e">
        <f t="shared" si="323"/>
        <v>#REF!</v>
      </c>
      <c r="U230" s="2" t="e">
        <f t="shared" si="324"/>
        <v>#REF!</v>
      </c>
      <c r="V230" s="2" t="e">
        <f t="shared" si="316"/>
        <v>#REF!</v>
      </c>
      <c r="W230" s="2" t="e">
        <f t="shared" si="325"/>
        <v>#REF!</v>
      </c>
      <c r="X230" s="2" t="e">
        <f t="shared" si="326"/>
        <v>#REF!</v>
      </c>
      <c r="Y230" s="2" t="e">
        <f t="shared" si="327"/>
        <v>#REF!</v>
      </c>
      <c r="Z230" s="2" t="e">
        <f t="shared" si="328"/>
        <v>#REF!</v>
      </c>
      <c r="AA230" s="2" t="e">
        <f t="shared" si="329"/>
        <v>#REF!</v>
      </c>
      <c r="AB230" s="2" t="e">
        <f t="shared" si="330"/>
        <v>#REF!</v>
      </c>
      <c r="AC230" s="2" t="e">
        <f t="shared" si="331"/>
        <v>#REF!</v>
      </c>
      <c r="AD230" s="2" t="e">
        <f t="shared" si="332"/>
        <v>#REF!</v>
      </c>
      <c r="AE230" s="2" t="e">
        <f t="shared" si="333"/>
        <v>#REF!</v>
      </c>
      <c r="AF230" s="2" t="e">
        <f t="shared" si="334"/>
        <v>#REF!</v>
      </c>
      <c r="AG230" s="2" t="e">
        <f t="shared" si="335"/>
        <v>#REF!</v>
      </c>
      <c r="AH230" s="2" t="e">
        <f t="shared" si="336"/>
        <v>#REF!</v>
      </c>
      <c r="AI230" s="2" t="e">
        <f t="shared" si="337"/>
        <v>#REF!</v>
      </c>
      <c r="AJ230" s="2" t="e">
        <f t="shared" si="338"/>
        <v>#REF!</v>
      </c>
      <c r="AK230" s="2" t="e">
        <f t="shared" si="339"/>
        <v>#REF!</v>
      </c>
      <c r="AL230" s="2" t="e">
        <f t="shared" si="340"/>
        <v>#REF!</v>
      </c>
      <c r="AM230" s="2" t="e">
        <f t="shared" si="341"/>
        <v>#REF!</v>
      </c>
      <c r="AN230" s="2" t="e">
        <f t="shared" si="342"/>
        <v>#REF!</v>
      </c>
      <c r="AO230" s="2" t="e">
        <f t="shared" si="343"/>
        <v>#REF!</v>
      </c>
      <c r="AP230" s="2" t="e">
        <f t="shared" si="344"/>
        <v>#REF!</v>
      </c>
      <c r="AQ230" s="2" t="e">
        <f t="shared" si="345"/>
        <v>#REF!</v>
      </c>
      <c r="AR230" s="2" t="e">
        <f t="shared" si="346"/>
        <v>#REF!</v>
      </c>
      <c r="AS230" s="2" t="e">
        <f t="shared" si="347"/>
        <v>#REF!</v>
      </c>
      <c r="AT230" s="2" t="e">
        <f t="shared" si="348"/>
        <v>#REF!</v>
      </c>
      <c r="AU230" s="2" t="e">
        <f t="shared" si="349"/>
        <v>#REF!</v>
      </c>
      <c r="AV230" s="2" t="e">
        <f t="shared" si="350"/>
        <v>#REF!</v>
      </c>
      <c r="AW230" s="2" t="e">
        <f t="shared" si="351"/>
        <v>#REF!</v>
      </c>
      <c r="AX230" s="2" t="e">
        <f t="shared" si="352"/>
        <v>#REF!</v>
      </c>
      <c r="AY230" s="2" t="e">
        <f t="shared" si="353"/>
        <v>#REF!</v>
      </c>
      <c r="AZ230" s="2" t="e">
        <f t="shared" si="354"/>
        <v>#REF!</v>
      </c>
      <c r="BA230" s="2" t="e">
        <f t="shared" si="355"/>
        <v>#REF!</v>
      </c>
    </row>
    <row r="231" spans="1:53" x14ac:dyDescent="0.25">
      <c r="A231" s="2" t="e">
        <f>#REF!</f>
        <v>#REF!</v>
      </c>
      <c r="B231" s="2">
        <v>3</v>
      </c>
      <c r="C231" s="2" t="e">
        <f>#REF!</f>
        <v>#REF!</v>
      </c>
      <c r="D231" s="2" t="e">
        <f>#REF!</f>
        <v>#REF!</v>
      </c>
      <c r="E231" s="2" t="e">
        <f>#REF!</f>
        <v>#REF!</v>
      </c>
      <c r="F231" s="2" t="e">
        <f>#REF!</f>
        <v>#REF!</v>
      </c>
      <c r="G231" s="2" t="e">
        <f>#REF!</f>
        <v>#REF!</v>
      </c>
      <c r="H231" s="2" t="e">
        <f>#REF!</f>
        <v>#REF!</v>
      </c>
      <c r="I231" s="2" t="e">
        <f>#REF!</f>
        <v>#REF!</v>
      </c>
      <c r="J231" s="2" t="e">
        <f t="shared" si="317"/>
        <v>#REF!</v>
      </c>
      <c r="K231" s="2" t="e">
        <f t="shared" si="318"/>
        <v>#REF!</v>
      </c>
      <c r="L231" s="2" t="e">
        <f t="shared" si="319"/>
        <v>#REF!</v>
      </c>
      <c r="M231" s="2" t="e">
        <f t="shared" si="304"/>
        <v>#REF!</v>
      </c>
      <c r="N231" s="2" t="e">
        <f t="shared" si="305"/>
        <v>#REF!</v>
      </c>
      <c r="O231" s="2" t="e">
        <f t="shared" si="306"/>
        <v>#REF!</v>
      </c>
      <c r="P231" s="2" t="e">
        <f t="shared" si="307"/>
        <v>#REF!</v>
      </c>
      <c r="Q231" s="2" t="e">
        <f t="shared" si="320"/>
        <v>#REF!</v>
      </c>
      <c r="R231" s="2" t="e">
        <f t="shared" si="321"/>
        <v>#REF!</v>
      </c>
      <c r="S231" s="2" t="e">
        <f t="shared" si="322"/>
        <v>#REF!</v>
      </c>
      <c r="T231" s="2" t="e">
        <f t="shared" si="323"/>
        <v>#REF!</v>
      </c>
      <c r="U231" s="2" t="e">
        <f t="shared" si="324"/>
        <v>#REF!</v>
      </c>
      <c r="V231" s="2" t="e">
        <f t="shared" si="316"/>
        <v>#REF!</v>
      </c>
      <c r="W231" s="2" t="e">
        <f t="shared" si="325"/>
        <v>#REF!</v>
      </c>
      <c r="X231" s="2" t="e">
        <f t="shared" si="326"/>
        <v>#REF!</v>
      </c>
      <c r="Y231" s="2" t="e">
        <f t="shared" si="327"/>
        <v>#REF!</v>
      </c>
      <c r="Z231" s="2" t="e">
        <f t="shared" si="328"/>
        <v>#REF!</v>
      </c>
      <c r="AA231" s="2" t="e">
        <f t="shared" si="329"/>
        <v>#REF!</v>
      </c>
      <c r="AB231" s="2" t="e">
        <f t="shared" si="330"/>
        <v>#REF!</v>
      </c>
      <c r="AC231" s="2" t="e">
        <f t="shared" si="331"/>
        <v>#REF!</v>
      </c>
      <c r="AD231" s="2" t="e">
        <f t="shared" si="332"/>
        <v>#REF!</v>
      </c>
      <c r="AE231" s="2" t="e">
        <f t="shared" si="333"/>
        <v>#REF!</v>
      </c>
      <c r="AF231" s="2" t="e">
        <f t="shared" si="334"/>
        <v>#REF!</v>
      </c>
      <c r="AG231" s="2" t="e">
        <f t="shared" si="335"/>
        <v>#REF!</v>
      </c>
      <c r="AH231" s="2" t="e">
        <f t="shared" si="336"/>
        <v>#REF!</v>
      </c>
      <c r="AI231" s="2" t="e">
        <f t="shared" si="337"/>
        <v>#REF!</v>
      </c>
      <c r="AJ231" s="2" t="e">
        <f t="shared" si="338"/>
        <v>#REF!</v>
      </c>
      <c r="AK231" s="2" t="e">
        <f t="shared" si="339"/>
        <v>#REF!</v>
      </c>
      <c r="AL231" s="2" t="e">
        <f t="shared" si="340"/>
        <v>#REF!</v>
      </c>
      <c r="AM231" s="2" t="e">
        <f t="shared" si="341"/>
        <v>#REF!</v>
      </c>
      <c r="AN231" s="2" t="e">
        <f t="shared" si="342"/>
        <v>#REF!</v>
      </c>
      <c r="AO231" s="2" t="e">
        <f t="shared" si="343"/>
        <v>#REF!</v>
      </c>
      <c r="AP231" s="2" t="e">
        <f t="shared" si="344"/>
        <v>#REF!</v>
      </c>
      <c r="AQ231" s="2" t="e">
        <f t="shared" si="345"/>
        <v>#REF!</v>
      </c>
      <c r="AR231" s="2" t="e">
        <f t="shared" si="346"/>
        <v>#REF!</v>
      </c>
      <c r="AS231" s="2" t="e">
        <f t="shared" si="347"/>
        <v>#REF!</v>
      </c>
      <c r="AT231" s="2" t="e">
        <f t="shared" si="348"/>
        <v>#REF!</v>
      </c>
      <c r="AU231" s="2" t="e">
        <f t="shared" si="349"/>
        <v>#REF!</v>
      </c>
      <c r="AV231" s="2" t="e">
        <f t="shared" si="350"/>
        <v>#REF!</v>
      </c>
      <c r="AW231" s="2" t="e">
        <f t="shared" si="351"/>
        <v>#REF!</v>
      </c>
      <c r="AX231" s="2" t="e">
        <f t="shared" si="352"/>
        <v>#REF!</v>
      </c>
      <c r="AY231" s="2" t="e">
        <f t="shared" si="353"/>
        <v>#REF!</v>
      </c>
      <c r="AZ231" s="2" t="e">
        <f t="shared" si="354"/>
        <v>#REF!</v>
      </c>
      <c r="BA231" s="2" t="e">
        <f t="shared" si="355"/>
        <v>#REF!</v>
      </c>
    </row>
    <row r="232" spans="1:53" x14ac:dyDescent="0.25">
      <c r="A232" s="2" t="e">
        <f>#REF!</f>
        <v>#REF!</v>
      </c>
      <c r="B232" s="2">
        <v>4</v>
      </c>
      <c r="C232" s="2" t="e">
        <f>#REF!</f>
        <v>#REF!</v>
      </c>
      <c r="D232" s="2" t="e">
        <f>#REF!</f>
        <v>#REF!</v>
      </c>
      <c r="E232" s="2" t="e">
        <f>#REF!</f>
        <v>#REF!</v>
      </c>
      <c r="F232" s="2" t="e">
        <f>#REF!</f>
        <v>#REF!</v>
      </c>
      <c r="G232" s="2" t="e">
        <f>#REF!</f>
        <v>#REF!</v>
      </c>
      <c r="H232" s="2" t="e">
        <f>#REF!</f>
        <v>#REF!</v>
      </c>
      <c r="I232" s="2" t="e">
        <f>#REF!</f>
        <v>#REF!</v>
      </c>
      <c r="J232" s="2" t="e">
        <f t="shared" si="317"/>
        <v>#REF!</v>
      </c>
      <c r="K232" s="2" t="e">
        <f t="shared" si="318"/>
        <v>#REF!</v>
      </c>
      <c r="L232" s="2" t="e">
        <f t="shared" si="319"/>
        <v>#REF!</v>
      </c>
      <c r="M232" s="2" t="e">
        <f t="shared" si="304"/>
        <v>#REF!</v>
      </c>
      <c r="N232" s="2" t="e">
        <f t="shared" si="305"/>
        <v>#REF!</v>
      </c>
      <c r="O232" s="2" t="e">
        <f t="shared" si="306"/>
        <v>#REF!</v>
      </c>
      <c r="P232" s="2" t="e">
        <f t="shared" si="307"/>
        <v>#REF!</v>
      </c>
      <c r="Q232" s="2" t="e">
        <f t="shared" si="320"/>
        <v>#REF!</v>
      </c>
      <c r="R232" s="2" t="e">
        <f t="shared" si="321"/>
        <v>#REF!</v>
      </c>
      <c r="S232" s="2" t="e">
        <f t="shared" si="322"/>
        <v>#REF!</v>
      </c>
      <c r="T232" s="2" t="e">
        <f t="shared" si="323"/>
        <v>#REF!</v>
      </c>
      <c r="U232" s="2" t="e">
        <f t="shared" si="324"/>
        <v>#REF!</v>
      </c>
      <c r="V232" s="2" t="e">
        <f t="shared" si="316"/>
        <v>#REF!</v>
      </c>
      <c r="W232" s="2" t="e">
        <f t="shared" si="325"/>
        <v>#REF!</v>
      </c>
      <c r="X232" s="2" t="e">
        <f t="shared" si="326"/>
        <v>#REF!</v>
      </c>
      <c r="Y232" s="2" t="e">
        <f t="shared" si="327"/>
        <v>#REF!</v>
      </c>
      <c r="Z232" s="2" t="e">
        <f t="shared" si="328"/>
        <v>#REF!</v>
      </c>
      <c r="AA232" s="2" t="e">
        <f t="shared" si="329"/>
        <v>#REF!</v>
      </c>
      <c r="AB232" s="2" t="e">
        <f t="shared" si="330"/>
        <v>#REF!</v>
      </c>
      <c r="AC232" s="2" t="e">
        <f t="shared" si="331"/>
        <v>#REF!</v>
      </c>
      <c r="AD232" s="2" t="e">
        <f t="shared" si="332"/>
        <v>#REF!</v>
      </c>
      <c r="AE232" s="2" t="e">
        <f t="shared" si="333"/>
        <v>#REF!</v>
      </c>
      <c r="AF232" s="2" t="e">
        <f t="shared" si="334"/>
        <v>#REF!</v>
      </c>
      <c r="AG232" s="2" t="e">
        <f t="shared" si="335"/>
        <v>#REF!</v>
      </c>
      <c r="AH232" s="2" t="e">
        <f t="shared" si="336"/>
        <v>#REF!</v>
      </c>
      <c r="AI232" s="2" t="e">
        <f t="shared" si="337"/>
        <v>#REF!</v>
      </c>
      <c r="AJ232" s="2" t="e">
        <f t="shared" si="338"/>
        <v>#REF!</v>
      </c>
      <c r="AK232" s="2" t="e">
        <f t="shared" si="339"/>
        <v>#REF!</v>
      </c>
      <c r="AL232" s="2" t="e">
        <f t="shared" si="340"/>
        <v>#REF!</v>
      </c>
      <c r="AM232" s="2" t="e">
        <f t="shared" si="341"/>
        <v>#REF!</v>
      </c>
      <c r="AN232" s="2" t="e">
        <f t="shared" si="342"/>
        <v>#REF!</v>
      </c>
      <c r="AO232" s="2" t="e">
        <f t="shared" si="343"/>
        <v>#REF!</v>
      </c>
      <c r="AP232" s="2" t="e">
        <f t="shared" si="344"/>
        <v>#REF!</v>
      </c>
      <c r="AQ232" s="2" t="e">
        <f t="shared" si="345"/>
        <v>#REF!</v>
      </c>
      <c r="AR232" s="2" t="e">
        <f t="shared" si="346"/>
        <v>#REF!</v>
      </c>
      <c r="AS232" s="2" t="e">
        <f t="shared" si="347"/>
        <v>#REF!</v>
      </c>
      <c r="AT232" s="2" t="e">
        <f t="shared" si="348"/>
        <v>#REF!</v>
      </c>
      <c r="AU232" s="2" t="e">
        <f t="shared" si="349"/>
        <v>#REF!</v>
      </c>
      <c r="AV232" s="2" t="e">
        <f t="shared" si="350"/>
        <v>#REF!</v>
      </c>
      <c r="AW232" s="2" t="e">
        <f t="shared" si="351"/>
        <v>#REF!</v>
      </c>
      <c r="AX232" s="2" t="e">
        <f t="shared" si="352"/>
        <v>#REF!</v>
      </c>
      <c r="AY232" s="2" t="e">
        <f t="shared" si="353"/>
        <v>#REF!</v>
      </c>
      <c r="AZ232" s="2" t="e">
        <f t="shared" si="354"/>
        <v>#REF!</v>
      </c>
      <c r="BA232" s="2" t="e">
        <f t="shared" si="355"/>
        <v>#REF!</v>
      </c>
    </row>
    <row r="233" spans="1:53" x14ac:dyDescent="0.25">
      <c r="A233" s="2" t="e">
        <f>#REF!</f>
        <v>#REF!</v>
      </c>
      <c r="B233" s="2">
        <v>5</v>
      </c>
      <c r="C233" s="2" t="e">
        <f>#REF!</f>
        <v>#REF!</v>
      </c>
      <c r="D233" s="2" t="e">
        <f>#REF!</f>
        <v>#REF!</v>
      </c>
      <c r="E233" s="2" t="e">
        <f>#REF!</f>
        <v>#REF!</v>
      </c>
      <c r="F233" s="2" t="e">
        <f>#REF!</f>
        <v>#REF!</v>
      </c>
      <c r="G233" s="2" t="e">
        <f>#REF!</f>
        <v>#REF!</v>
      </c>
      <c r="H233" s="2" t="e">
        <f>#REF!</f>
        <v>#REF!</v>
      </c>
      <c r="I233" s="2" t="e">
        <f>#REF!</f>
        <v>#REF!</v>
      </c>
      <c r="J233" s="2" t="e">
        <f t="shared" si="317"/>
        <v>#REF!</v>
      </c>
      <c r="K233" s="2" t="e">
        <f t="shared" si="318"/>
        <v>#REF!</v>
      </c>
      <c r="L233" s="2" t="e">
        <f t="shared" si="319"/>
        <v>#REF!</v>
      </c>
      <c r="M233" s="2" t="e">
        <f t="shared" si="304"/>
        <v>#REF!</v>
      </c>
      <c r="N233" s="2" t="e">
        <f t="shared" si="305"/>
        <v>#REF!</v>
      </c>
      <c r="O233" s="2" t="e">
        <f t="shared" si="306"/>
        <v>#REF!</v>
      </c>
      <c r="P233" s="2" t="e">
        <f t="shared" si="307"/>
        <v>#REF!</v>
      </c>
      <c r="Q233" s="2" t="e">
        <f t="shared" si="320"/>
        <v>#REF!</v>
      </c>
      <c r="R233" s="2" t="e">
        <f t="shared" si="321"/>
        <v>#REF!</v>
      </c>
      <c r="S233" s="2" t="e">
        <f t="shared" si="322"/>
        <v>#REF!</v>
      </c>
      <c r="T233" s="2" t="e">
        <f t="shared" si="323"/>
        <v>#REF!</v>
      </c>
      <c r="U233" s="2" t="e">
        <f t="shared" si="324"/>
        <v>#REF!</v>
      </c>
      <c r="V233" s="2" t="e">
        <f t="shared" si="316"/>
        <v>#REF!</v>
      </c>
      <c r="W233" s="2" t="e">
        <f t="shared" si="325"/>
        <v>#REF!</v>
      </c>
      <c r="X233" s="2" t="e">
        <f t="shared" si="326"/>
        <v>#REF!</v>
      </c>
      <c r="Y233" s="2" t="e">
        <f t="shared" si="327"/>
        <v>#REF!</v>
      </c>
      <c r="Z233" s="2" t="e">
        <f t="shared" si="328"/>
        <v>#REF!</v>
      </c>
      <c r="AA233" s="2" t="e">
        <f t="shared" si="329"/>
        <v>#REF!</v>
      </c>
      <c r="AB233" s="2" t="e">
        <f t="shared" si="330"/>
        <v>#REF!</v>
      </c>
      <c r="AC233" s="2" t="e">
        <f t="shared" si="331"/>
        <v>#REF!</v>
      </c>
      <c r="AD233" s="2" t="e">
        <f t="shared" si="332"/>
        <v>#REF!</v>
      </c>
      <c r="AE233" s="2" t="e">
        <f t="shared" si="333"/>
        <v>#REF!</v>
      </c>
      <c r="AF233" s="2" t="e">
        <f t="shared" si="334"/>
        <v>#REF!</v>
      </c>
      <c r="AG233" s="2" t="e">
        <f t="shared" si="335"/>
        <v>#REF!</v>
      </c>
      <c r="AH233" s="2" t="e">
        <f t="shared" si="336"/>
        <v>#REF!</v>
      </c>
      <c r="AI233" s="2" t="e">
        <f t="shared" si="337"/>
        <v>#REF!</v>
      </c>
      <c r="AJ233" s="2" t="e">
        <f t="shared" si="338"/>
        <v>#REF!</v>
      </c>
      <c r="AK233" s="2" t="e">
        <f t="shared" si="339"/>
        <v>#REF!</v>
      </c>
      <c r="AL233" s="2" t="e">
        <f t="shared" si="340"/>
        <v>#REF!</v>
      </c>
      <c r="AM233" s="2" t="e">
        <f t="shared" si="341"/>
        <v>#REF!</v>
      </c>
      <c r="AN233" s="2" t="e">
        <f t="shared" si="342"/>
        <v>#REF!</v>
      </c>
      <c r="AO233" s="2" t="e">
        <f t="shared" si="343"/>
        <v>#REF!</v>
      </c>
      <c r="AP233" s="2" t="e">
        <f t="shared" si="344"/>
        <v>#REF!</v>
      </c>
      <c r="AQ233" s="2" t="e">
        <f t="shared" si="345"/>
        <v>#REF!</v>
      </c>
      <c r="AR233" s="2" t="e">
        <f t="shared" si="346"/>
        <v>#REF!</v>
      </c>
      <c r="AS233" s="2" t="e">
        <f t="shared" si="347"/>
        <v>#REF!</v>
      </c>
      <c r="AT233" s="2" t="e">
        <f t="shared" si="348"/>
        <v>#REF!</v>
      </c>
      <c r="AU233" s="2" t="e">
        <f t="shared" si="349"/>
        <v>#REF!</v>
      </c>
      <c r="AV233" s="2" t="e">
        <f t="shared" si="350"/>
        <v>#REF!</v>
      </c>
      <c r="AW233" s="2" t="e">
        <f t="shared" si="351"/>
        <v>#REF!</v>
      </c>
      <c r="AX233" s="2" t="e">
        <f t="shared" si="352"/>
        <v>#REF!</v>
      </c>
      <c r="AY233" s="2" t="e">
        <f t="shared" si="353"/>
        <v>#REF!</v>
      </c>
      <c r="AZ233" s="2" t="e">
        <f t="shared" si="354"/>
        <v>#REF!</v>
      </c>
      <c r="BA233" s="2" t="e">
        <f t="shared" si="355"/>
        <v>#REF!</v>
      </c>
    </row>
    <row r="234" spans="1:53" x14ac:dyDescent="0.25">
      <c r="A234" s="2" t="e">
        <f>#REF!</f>
        <v>#REF!</v>
      </c>
      <c r="B234" s="2">
        <v>6</v>
      </c>
      <c r="C234" s="2" t="e">
        <f>#REF!</f>
        <v>#REF!</v>
      </c>
      <c r="D234" s="2" t="e">
        <f>#REF!</f>
        <v>#REF!</v>
      </c>
      <c r="E234" s="2" t="e">
        <f>#REF!</f>
        <v>#REF!</v>
      </c>
      <c r="F234" s="2" t="e">
        <f>#REF!</f>
        <v>#REF!</v>
      </c>
      <c r="G234" s="2" t="e">
        <f>#REF!</f>
        <v>#REF!</v>
      </c>
      <c r="H234" s="2" t="e">
        <f>#REF!</f>
        <v>#REF!</v>
      </c>
      <c r="I234" s="2" t="e">
        <f>#REF!</f>
        <v>#REF!</v>
      </c>
      <c r="J234" s="2" t="e">
        <f t="shared" si="317"/>
        <v>#REF!</v>
      </c>
      <c r="K234" s="2" t="e">
        <f t="shared" si="318"/>
        <v>#REF!</v>
      </c>
      <c r="L234" s="2" t="e">
        <f t="shared" si="319"/>
        <v>#REF!</v>
      </c>
      <c r="M234" s="2" t="e">
        <f t="shared" si="304"/>
        <v>#REF!</v>
      </c>
      <c r="N234" s="2" t="e">
        <f t="shared" si="305"/>
        <v>#REF!</v>
      </c>
      <c r="O234" s="2" t="e">
        <f t="shared" si="306"/>
        <v>#REF!</v>
      </c>
      <c r="P234" s="2" t="e">
        <f t="shared" si="307"/>
        <v>#REF!</v>
      </c>
      <c r="Q234" s="2" t="e">
        <f t="shared" si="320"/>
        <v>#REF!</v>
      </c>
      <c r="R234" s="2" t="e">
        <f t="shared" si="321"/>
        <v>#REF!</v>
      </c>
      <c r="S234" s="2" t="e">
        <f t="shared" si="322"/>
        <v>#REF!</v>
      </c>
      <c r="T234" s="2" t="e">
        <f t="shared" si="323"/>
        <v>#REF!</v>
      </c>
      <c r="U234" s="2" t="e">
        <f t="shared" si="324"/>
        <v>#REF!</v>
      </c>
      <c r="V234" s="2" t="e">
        <f t="shared" si="316"/>
        <v>#REF!</v>
      </c>
      <c r="W234" s="2" t="e">
        <f t="shared" si="325"/>
        <v>#REF!</v>
      </c>
      <c r="X234" s="2" t="e">
        <f t="shared" si="326"/>
        <v>#REF!</v>
      </c>
      <c r="Y234" s="2" t="e">
        <f t="shared" si="327"/>
        <v>#REF!</v>
      </c>
      <c r="Z234" s="2" t="e">
        <f t="shared" si="328"/>
        <v>#REF!</v>
      </c>
      <c r="AA234" s="2" t="e">
        <f t="shared" si="329"/>
        <v>#REF!</v>
      </c>
      <c r="AB234" s="2" t="e">
        <f t="shared" si="330"/>
        <v>#REF!</v>
      </c>
      <c r="AC234" s="2" t="e">
        <f t="shared" si="331"/>
        <v>#REF!</v>
      </c>
      <c r="AD234" s="2" t="e">
        <f t="shared" si="332"/>
        <v>#REF!</v>
      </c>
      <c r="AE234" s="2" t="e">
        <f t="shared" si="333"/>
        <v>#REF!</v>
      </c>
      <c r="AF234" s="2" t="e">
        <f t="shared" si="334"/>
        <v>#REF!</v>
      </c>
      <c r="AG234" s="2" t="e">
        <f t="shared" si="335"/>
        <v>#REF!</v>
      </c>
      <c r="AH234" s="2" t="e">
        <f t="shared" si="336"/>
        <v>#REF!</v>
      </c>
      <c r="AI234" s="2" t="e">
        <f t="shared" si="337"/>
        <v>#REF!</v>
      </c>
      <c r="AJ234" s="2" t="e">
        <f t="shared" si="338"/>
        <v>#REF!</v>
      </c>
      <c r="AK234" s="2" t="e">
        <f t="shared" si="339"/>
        <v>#REF!</v>
      </c>
      <c r="AL234" s="2" t="e">
        <f t="shared" si="340"/>
        <v>#REF!</v>
      </c>
      <c r="AM234" s="2" t="e">
        <f t="shared" si="341"/>
        <v>#REF!</v>
      </c>
      <c r="AN234" s="2" t="e">
        <f t="shared" si="342"/>
        <v>#REF!</v>
      </c>
      <c r="AO234" s="2" t="e">
        <f t="shared" si="343"/>
        <v>#REF!</v>
      </c>
      <c r="AP234" s="2" t="e">
        <f t="shared" si="344"/>
        <v>#REF!</v>
      </c>
      <c r="AQ234" s="2" t="e">
        <f t="shared" si="345"/>
        <v>#REF!</v>
      </c>
      <c r="AR234" s="2" t="e">
        <f t="shared" si="346"/>
        <v>#REF!</v>
      </c>
      <c r="AS234" s="2" t="e">
        <f t="shared" si="347"/>
        <v>#REF!</v>
      </c>
      <c r="AT234" s="2" t="e">
        <f t="shared" si="348"/>
        <v>#REF!</v>
      </c>
      <c r="AU234" s="2" t="e">
        <f t="shared" si="349"/>
        <v>#REF!</v>
      </c>
      <c r="AV234" s="2" t="e">
        <f t="shared" si="350"/>
        <v>#REF!</v>
      </c>
      <c r="AW234" s="2" t="e">
        <f t="shared" si="351"/>
        <v>#REF!</v>
      </c>
      <c r="AX234" s="2" t="e">
        <f t="shared" si="352"/>
        <v>#REF!</v>
      </c>
      <c r="AY234" s="2" t="e">
        <f t="shared" si="353"/>
        <v>#REF!</v>
      </c>
      <c r="AZ234" s="2" t="e">
        <f t="shared" si="354"/>
        <v>#REF!</v>
      </c>
      <c r="BA234" s="2" t="e">
        <f t="shared" si="355"/>
        <v>#REF!</v>
      </c>
    </row>
    <row r="235" spans="1:53" x14ac:dyDescent="0.25">
      <c r="A235" s="2" t="e">
        <f>#REF!</f>
        <v>#REF!</v>
      </c>
      <c r="B235" s="2">
        <v>7</v>
      </c>
      <c r="C235" s="2" t="e">
        <f>#REF!</f>
        <v>#REF!</v>
      </c>
      <c r="D235" s="2" t="e">
        <f>#REF!</f>
        <v>#REF!</v>
      </c>
      <c r="E235" s="2" t="e">
        <f>#REF!</f>
        <v>#REF!</v>
      </c>
      <c r="F235" s="2" t="e">
        <f>#REF!</f>
        <v>#REF!</v>
      </c>
      <c r="G235" s="2" t="e">
        <f>#REF!</f>
        <v>#REF!</v>
      </c>
      <c r="H235" s="2" t="e">
        <f>#REF!</f>
        <v>#REF!</v>
      </c>
      <c r="I235" s="2" t="e">
        <f>#REF!</f>
        <v>#REF!</v>
      </c>
      <c r="J235" s="2" t="e">
        <f t="shared" si="317"/>
        <v>#REF!</v>
      </c>
      <c r="K235" s="2" t="e">
        <f t="shared" si="318"/>
        <v>#REF!</v>
      </c>
      <c r="L235" s="2" t="e">
        <f t="shared" si="319"/>
        <v>#REF!</v>
      </c>
      <c r="M235" s="2" t="e">
        <f t="shared" ref="M235:M262" si="357">IF($J235=1,F235,0)</f>
        <v>#REF!</v>
      </c>
      <c r="N235" s="2" t="e">
        <f t="shared" ref="N235:N262" si="358">IF($J235=1,G235,0)</f>
        <v>#REF!</v>
      </c>
      <c r="O235" s="2" t="e">
        <f t="shared" ref="O235:O262" si="359">IF($J235=1,H235,0)</f>
        <v>#REF!</v>
      </c>
      <c r="P235" s="2" t="e">
        <f t="shared" ref="P235:P262" si="360">IF($J235=1,I235,0)</f>
        <v>#REF!</v>
      </c>
      <c r="Q235" s="2" t="e">
        <f t="shared" si="320"/>
        <v>#REF!</v>
      </c>
      <c r="R235" s="2" t="e">
        <f t="shared" si="321"/>
        <v>#REF!</v>
      </c>
      <c r="S235" s="2" t="e">
        <f t="shared" si="322"/>
        <v>#REF!</v>
      </c>
      <c r="T235" s="2" t="e">
        <f t="shared" si="323"/>
        <v>#REF!</v>
      </c>
      <c r="U235" s="2" t="e">
        <f t="shared" si="324"/>
        <v>#REF!</v>
      </c>
      <c r="V235" s="2" t="e">
        <f t="shared" si="316"/>
        <v>#REF!</v>
      </c>
      <c r="W235" s="2" t="e">
        <f t="shared" si="325"/>
        <v>#REF!</v>
      </c>
      <c r="X235" s="2" t="e">
        <f t="shared" si="326"/>
        <v>#REF!</v>
      </c>
      <c r="Y235" s="2" t="e">
        <f t="shared" si="327"/>
        <v>#REF!</v>
      </c>
      <c r="Z235" s="2" t="e">
        <f t="shared" si="328"/>
        <v>#REF!</v>
      </c>
      <c r="AA235" s="2" t="e">
        <f t="shared" si="329"/>
        <v>#REF!</v>
      </c>
      <c r="AB235" s="2" t="e">
        <f t="shared" si="330"/>
        <v>#REF!</v>
      </c>
      <c r="AC235" s="2" t="e">
        <f t="shared" si="331"/>
        <v>#REF!</v>
      </c>
      <c r="AD235" s="2" t="e">
        <f t="shared" si="332"/>
        <v>#REF!</v>
      </c>
      <c r="AE235" s="2" t="e">
        <f t="shared" si="333"/>
        <v>#REF!</v>
      </c>
      <c r="AF235" s="2" t="e">
        <f t="shared" si="334"/>
        <v>#REF!</v>
      </c>
      <c r="AG235" s="2" t="e">
        <f t="shared" si="335"/>
        <v>#REF!</v>
      </c>
      <c r="AH235" s="2" t="e">
        <f t="shared" si="336"/>
        <v>#REF!</v>
      </c>
      <c r="AI235" s="2" t="e">
        <f t="shared" si="337"/>
        <v>#REF!</v>
      </c>
      <c r="AJ235" s="2" t="e">
        <f t="shared" si="338"/>
        <v>#REF!</v>
      </c>
      <c r="AK235" s="2" t="e">
        <f t="shared" si="339"/>
        <v>#REF!</v>
      </c>
      <c r="AL235" s="2" t="e">
        <f t="shared" si="340"/>
        <v>#REF!</v>
      </c>
      <c r="AM235" s="2" t="e">
        <f t="shared" si="341"/>
        <v>#REF!</v>
      </c>
      <c r="AN235" s="2" t="e">
        <f t="shared" si="342"/>
        <v>#REF!</v>
      </c>
      <c r="AO235" s="2" t="e">
        <f t="shared" si="343"/>
        <v>#REF!</v>
      </c>
      <c r="AP235" s="2" t="e">
        <f t="shared" si="344"/>
        <v>#REF!</v>
      </c>
      <c r="AQ235" s="2" t="e">
        <f t="shared" si="345"/>
        <v>#REF!</v>
      </c>
      <c r="AR235" s="2" t="e">
        <f t="shared" si="346"/>
        <v>#REF!</v>
      </c>
      <c r="AS235" s="2" t="e">
        <f t="shared" si="347"/>
        <v>#REF!</v>
      </c>
      <c r="AT235" s="2" t="e">
        <f t="shared" si="348"/>
        <v>#REF!</v>
      </c>
      <c r="AU235" s="2" t="e">
        <f t="shared" si="349"/>
        <v>#REF!</v>
      </c>
      <c r="AV235" s="2" t="e">
        <f t="shared" si="350"/>
        <v>#REF!</v>
      </c>
      <c r="AW235" s="2" t="e">
        <f t="shared" si="351"/>
        <v>#REF!</v>
      </c>
      <c r="AX235" s="2" t="e">
        <f t="shared" si="352"/>
        <v>#REF!</v>
      </c>
      <c r="AY235" s="2" t="e">
        <f t="shared" si="353"/>
        <v>#REF!</v>
      </c>
      <c r="AZ235" s="2" t="e">
        <f t="shared" si="354"/>
        <v>#REF!</v>
      </c>
      <c r="BA235" s="2" t="e">
        <f t="shared" si="355"/>
        <v>#REF!</v>
      </c>
    </row>
    <row r="236" spans="1:53" x14ac:dyDescent="0.25">
      <c r="A236" s="2" t="e">
        <f>#REF!</f>
        <v>#REF!</v>
      </c>
      <c r="B236" s="2">
        <v>8</v>
      </c>
      <c r="C236" s="2" t="e">
        <f>#REF!</f>
        <v>#REF!</v>
      </c>
      <c r="D236" s="2" t="e">
        <f>#REF!</f>
        <v>#REF!</v>
      </c>
      <c r="E236" s="2" t="e">
        <f>#REF!</f>
        <v>#REF!</v>
      </c>
      <c r="F236" s="2" t="e">
        <f>#REF!</f>
        <v>#REF!</v>
      </c>
      <c r="G236" s="2" t="e">
        <f>#REF!</f>
        <v>#REF!</v>
      </c>
      <c r="H236" s="2" t="e">
        <f>#REF!</f>
        <v>#REF!</v>
      </c>
      <c r="I236" s="2" t="e">
        <f>#REF!</f>
        <v>#REF!</v>
      </c>
      <c r="J236" s="2" t="e">
        <f t="shared" si="317"/>
        <v>#REF!</v>
      </c>
      <c r="K236" s="2" t="e">
        <f t="shared" si="318"/>
        <v>#REF!</v>
      </c>
      <c r="L236" s="2" t="e">
        <f t="shared" si="319"/>
        <v>#REF!</v>
      </c>
      <c r="M236" s="2" t="e">
        <f t="shared" si="357"/>
        <v>#REF!</v>
      </c>
      <c r="N236" s="2" t="e">
        <f t="shared" si="358"/>
        <v>#REF!</v>
      </c>
      <c r="O236" s="2" t="e">
        <f t="shared" si="359"/>
        <v>#REF!</v>
      </c>
      <c r="P236" s="2" t="e">
        <f t="shared" si="360"/>
        <v>#REF!</v>
      </c>
      <c r="Q236" s="2" t="e">
        <f t="shared" si="320"/>
        <v>#REF!</v>
      </c>
      <c r="R236" s="2" t="e">
        <f t="shared" si="321"/>
        <v>#REF!</v>
      </c>
      <c r="S236" s="2" t="e">
        <f t="shared" si="322"/>
        <v>#REF!</v>
      </c>
      <c r="T236" s="2" t="e">
        <f t="shared" si="323"/>
        <v>#REF!</v>
      </c>
      <c r="U236" s="2" t="e">
        <f t="shared" si="324"/>
        <v>#REF!</v>
      </c>
      <c r="V236" s="2" t="e">
        <f t="shared" si="316"/>
        <v>#REF!</v>
      </c>
      <c r="W236" s="2" t="e">
        <f t="shared" si="325"/>
        <v>#REF!</v>
      </c>
      <c r="X236" s="2" t="e">
        <f t="shared" si="326"/>
        <v>#REF!</v>
      </c>
      <c r="Y236" s="2" t="e">
        <f t="shared" si="327"/>
        <v>#REF!</v>
      </c>
      <c r="Z236" s="2" t="e">
        <f t="shared" si="328"/>
        <v>#REF!</v>
      </c>
      <c r="AA236" s="2" t="e">
        <f t="shared" si="329"/>
        <v>#REF!</v>
      </c>
      <c r="AB236" s="2" t="e">
        <f t="shared" si="330"/>
        <v>#REF!</v>
      </c>
      <c r="AC236" s="2" t="e">
        <f t="shared" si="331"/>
        <v>#REF!</v>
      </c>
      <c r="AD236" s="2" t="e">
        <f t="shared" si="332"/>
        <v>#REF!</v>
      </c>
      <c r="AE236" s="2" t="e">
        <f t="shared" si="333"/>
        <v>#REF!</v>
      </c>
      <c r="AF236" s="2" t="e">
        <f t="shared" si="334"/>
        <v>#REF!</v>
      </c>
      <c r="AG236" s="2" t="e">
        <f t="shared" si="335"/>
        <v>#REF!</v>
      </c>
      <c r="AH236" s="2" t="e">
        <f t="shared" si="336"/>
        <v>#REF!</v>
      </c>
      <c r="AI236" s="2" t="e">
        <f t="shared" si="337"/>
        <v>#REF!</v>
      </c>
      <c r="AJ236" s="2" t="e">
        <f t="shared" si="338"/>
        <v>#REF!</v>
      </c>
      <c r="AK236" s="2" t="e">
        <f t="shared" si="339"/>
        <v>#REF!</v>
      </c>
      <c r="AL236" s="2" t="e">
        <f t="shared" si="340"/>
        <v>#REF!</v>
      </c>
      <c r="AM236" s="2" t="e">
        <f t="shared" si="341"/>
        <v>#REF!</v>
      </c>
      <c r="AN236" s="2" t="e">
        <f t="shared" si="342"/>
        <v>#REF!</v>
      </c>
      <c r="AO236" s="2" t="e">
        <f t="shared" si="343"/>
        <v>#REF!</v>
      </c>
      <c r="AP236" s="2" t="e">
        <f t="shared" si="344"/>
        <v>#REF!</v>
      </c>
      <c r="AQ236" s="2" t="e">
        <f t="shared" si="345"/>
        <v>#REF!</v>
      </c>
      <c r="AR236" s="2" t="e">
        <f t="shared" si="346"/>
        <v>#REF!</v>
      </c>
      <c r="AS236" s="2" t="e">
        <f t="shared" si="347"/>
        <v>#REF!</v>
      </c>
      <c r="AT236" s="2" t="e">
        <f t="shared" si="348"/>
        <v>#REF!</v>
      </c>
      <c r="AU236" s="2" t="e">
        <f t="shared" si="349"/>
        <v>#REF!</v>
      </c>
      <c r="AV236" s="2" t="e">
        <f t="shared" si="350"/>
        <v>#REF!</v>
      </c>
      <c r="AW236" s="2" t="e">
        <f t="shared" si="351"/>
        <v>#REF!</v>
      </c>
      <c r="AX236" s="2" t="e">
        <f t="shared" si="352"/>
        <v>#REF!</v>
      </c>
      <c r="AY236" s="2" t="e">
        <f t="shared" si="353"/>
        <v>#REF!</v>
      </c>
      <c r="AZ236" s="2" t="e">
        <f t="shared" si="354"/>
        <v>#REF!</v>
      </c>
      <c r="BA236" s="2" t="e">
        <f t="shared" si="355"/>
        <v>#REF!</v>
      </c>
    </row>
    <row r="237" spans="1:53" x14ac:dyDescent="0.25">
      <c r="A237" s="2" t="e">
        <f>#REF!</f>
        <v>#REF!</v>
      </c>
      <c r="B237" s="2">
        <v>9</v>
      </c>
      <c r="C237" s="2" t="e">
        <f>#REF!</f>
        <v>#REF!</v>
      </c>
      <c r="D237" s="2" t="e">
        <f>#REF!</f>
        <v>#REF!</v>
      </c>
      <c r="E237" s="2" t="e">
        <f>#REF!</f>
        <v>#REF!</v>
      </c>
      <c r="F237" s="2" t="e">
        <f>#REF!</f>
        <v>#REF!</v>
      </c>
      <c r="G237" s="2" t="e">
        <f>#REF!</f>
        <v>#REF!</v>
      </c>
      <c r="H237" s="2" t="e">
        <f>#REF!</f>
        <v>#REF!</v>
      </c>
      <c r="I237" s="2" t="e">
        <f>#REF!</f>
        <v>#REF!</v>
      </c>
      <c r="J237" s="2" t="e">
        <f t="shared" si="317"/>
        <v>#REF!</v>
      </c>
      <c r="K237" s="2" t="e">
        <f t="shared" si="318"/>
        <v>#REF!</v>
      </c>
      <c r="L237" s="2" t="e">
        <f t="shared" si="319"/>
        <v>#REF!</v>
      </c>
      <c r="M237" s="2" t="e">
        <f t="shared" si="357"/>
        <v>#REF!</v>
      </c>
      <c r="N237" s="2" t="e">
        <f t="shared" si="358"/>
        <v>#REF!</v>
      </c>
      <c r="O237" s="2" t="e">
        <f t="shared" si="359"/>
        <v>#REF!</v>
      </c>
      <c r="P237" s="2" t="e">
        <f t="shared" si="360"/>
        <v>#REF!</v>
      </c>
      <c r="Q237" s="2" t="e">
        <f t="shared" si="320"/>
        <v>#REF!</v>
      </c>
      <c r="R237" s="2" t="e">
        <f t="shared" si="321"/>
        <v>#REF!</v>
      </c>
      <c r="S237" s="2" t="e">
        <f t="shared" si="322"/>
        <v>#REF!</v>
      </c>
      <c r="T237" s="2" t="e">
        <f t="shared" si="323"/>
        <v>#REF!</v>
      </c>
      <c r="U237" s="2" t="e">
        <f t="shared" si="324"/>
        <v>#REF!</v>
      </c>
      <c r="V237" s="2" t="e">
        <f t="shared" si="316"/>
        <v>#REF!</v>
      </c>
      <c r="W237" s="2" t="e">
        <f t="shared" si="325"/>
        <v>#REF!</v>
      </c>
      <c r="X237" s="2" t="e">
        <f t="shared" si="326"/>
        <v>#REF!</v>
      </c>
      <c r="Y237" s="2" t="e">
        <f t="shared" si="327"/>
        <v>#REF!</v>
      </c>
      <c r="Z237" s="2" t="e">
        <f t="shared" si="328"/>
        <v>#REF!</v>
      </c>
      <c r="AA237" s="2" t="e">
        <f t="shared" si="329"/>
        <v>#REF!</v>
      </c>
      <c r="AB237" s="2" t="e">
        <f t="shared" si="330"/>
        <v>#REF!</v>
      </c>
      <c r="AC237" s="2" t="e">
        <f t="shared" si="331"/>
        <v>#REF!</v>
      </c>
      <c r="AD237" s="2" t="e">
        <f t="shared" si="332"/>
        <v>#REF!</v>
      </c>
      <c r="AE237" s="2" t="e">
        <f t="shared" si="333"/>
        <v>#REF!</v>
      </c>
      <c r="AF237" s="2" t="e">
        <f t="shared" si="334"/>
        <v>#REF!</v>
      </c>
      <c r="AG237" s="2" t="e">
        <f t="shared" si="335"/>
        <v>#REF!</v>
      </c>
      <c r="AH237" s="2" t="e">
        <f t="shared" si="336"/>
        <v>#REF!</v>
      </c>
      <c r="AI237" s="2" t="e">
        <f t="shared" si="337"/>
        <v>#REF!</v>
      </c>
      <c r="AJ237" s="2" t="e">
        <f t="shared" si="338"/>
        <v>#REF!</v>
      </c>
      <c r="AK237" s="2" t="e">
        <f t="shared" si="339"/>
        <v>#REF!</v>
      </c>
      <c r="AL237" s="2" t="e">
        <f t="shared" si="340"/>
        <v>#REF!</v>
      </c>
      <c r="AM237" s="2" t="e">
        <f t="shared" si="341"/>
        <v>#REF!</v>
      </c>
      <c r="AN237" s="2" t="e">
        <f t="shared" si="342"/>
        <v>#REF!</v>
      </c>
      <c r="AO237" s="2" t="e">
        <f t="shared" si="343"/>
        <v>#REF!</v>
      </c>
      <c r="AP237" s="2" t="e">
        <f t="shared" si="344"/>
        <v>#REF!</v>
      </c>
      <c r="AQ237" s="2" t="e">
        <f t="shared" si="345"/>
        <v>#REF!</v>
      </c>
      <c r="AR237" s="2" t="e">
        <f t="shared" si="346"/>
        <v>#REF!</v>
      </c>
      <c r="AS237" s="2" t="e">
        <f t="shared" si="347"/>
        <v>#REF!</v>
      </c>
      <c r="AT237" s="2" t="e">
        <f t="shared" si="348"/>
        <v>#REF!</v>
      </c>
      <c r="AU237" s="2" t="e">
        <f t="shared" si="349"/>
        <v>#REF!</v>
      </c>
      <c r="AV237" s="2" t="e">
        <f t="shared" si="350"/>
        <v>#REF!</v>
      </c>
      <c r="AW237" s="2" t="e">
        <f t="shared" si="351"/>
        <v>#REF!</v>
      </c>
      <c r="AX237" s="2" t="e">
        <f t="shared" si="352"/>
        <v>#REF!</v>
      </c>
      <c r="AY237" s="2" t="e">
        <f t="shared" si="353"/>
        <v>#REF!</v>
      </c>
      <c r="AZ237" s="2" t="e">
        <f t="shared" si="354"/>
        <v>#REF!</v>
      </c>
      <c r="BA237" s="2" t="e">
        <f t="shared" si="355"/>
        <v>#REF!</v>
      </c>
    </row>
    <row r="238" spans="1:53" x14ac:dyDescent="0.25">
      <c r="A238" s="2" t="e">
        <f>#REF!</f>
        <v>#REF!</v>
      </c>
      <c r="B238" s="2">
        <v>10</v>
      </c>
      <c r="C238" s="2" t="e">
        <f>#REF!</f>
        <v>#REF!</v>
      </c>
      <c r="D238" s="2" t="e">
        <f>#REF!</f>
        <v>#REF!</v>
      </c>
      <c r="E238" s="2" t="e">
        <f>#REF!</f>
        <v>#REF!</v>
      </c>
      <c r="F238" s="2" t="e">
        <f>#REF!</f>
        <v>#REF!</v>
      </c>
      <c r="G238" s="2" t="e">
        <f>#REF!</f>
        <v>#REF!</v>
      </c>
      <c r="H238" s="2" t="e">
        <f>#REF!</f>
        <v>#REF!</v>
      </c>
      <c r="I238" s="2" t="e">
        <f>#REF!</f>
        <v>#REF!</v>
      </c>
      <c r="J238" s="2" t="e">
        <f t="shared" si="317"/>
        <v>#REF!</v>
      </c>
      <c r="K238" s="2" t="e">
        <f t="shared" si="318"/>
        <v>#REF!</v>
      </c>
      <c r="L238" s="2" t="e">
        <f t="shared" si="319"/>
        <v>#REF!</v>
      </c>
      <c r="M238" s="2" t="e">
        <f t="shared" si="357"/>
        <v>#REF!</v>
      </c>
      <c r="N238" s="2" t="e">
        <f t="shared" si="358"/>
        <v>#REF!</v>
      </c>
      <c r="O238" s="2" t="e">
        <f t="shared" si="359"/>
        <v>#REF!</v>
      </c>
      <c r="P238" s="2" t="e">
        <f t="shared" si="360"/>
        <v>#REF!</v>
      </c>
      <c r="Q238" s="2" t="e">
        <f t="shared" si="320"/>
        <v>#REF!</v>
      </c>
      <c r="R238" s="2" t="e">
        <f t="shared" si="321"/>
        <v>#REF!</v>
      </c>
      <c r="S238" s="2" t="e">
        <f t="shared" si="322"/>
        <v>#REF!</v>
      </c>
      <c r="T238" s="2" t="e">
        <f t="shared" si="323"/>
        <v>#REF!</v>
      </c>
      <c r="U238" s="2" t="e">
        <f t="shared" si="324"/>
        <v>#REF!</v>
      </c>
      <c r="V238" s="2" t="e">
        <f t="shared" si="316"/>
        <v>#REF!</v>
      </c>
      <c r="W238" s="2" t="e">
        <f t="shared" si="325"/>
        <v>#REF!</v>
      </c>
      <c r="X238" s="2" t="e">
        <f t="shared" si="326"/>
        <v>#REF!</v>
      </c>
      <c r="Y238" s="2" t="e">
        <f t="shared" si="327"/>
        <v>#REF!</v>
      </c>
      <c r="Z238" s="2" t="e">
        <f t="shared" si="328"/>
        <v>#REF!</v>
      </c>
      <c r="AA238" s="2" t="e">
        <f t="shared" si="329"/>
        <v>#REF!</v>
      </c>
      <c r="AB238" s="2" t="e">
        <f t="shared" si="330"/>
        <v>#REF!</v>
      </c>
      <c r="AC238" s="2" t="e">
        <f t="shared" si="331"/>
        <v>#REF!</v>
      </c>
      <c r="AD238" s="2" t="e">
        <f t="shared" si="332"/>
        <v>#REF!</v>
      </c>
      <c r="AE238" s="2" t="e">
        <f t="shared" si="333"/>
        <v>#REF!</v>
      </c>
      <c r="AF238" s="2" t="e">
        <f t="shared" si="334"/>
        <v>#REF!</v>
      </c>
      <c r="AG238" s="2" t="e">
        <f t="shared" si="335"/>
        <v>#REF!</v>
      </c>
      <c r="AH238" s="2" t="e">
        <f t="shared" si="336"/>
        <v>#REF!</v>
      </c>
      <c r="AI238" s="2" t="e">
        <f t="shared" si="337"/>
        <v>#REF!</v>
      </c>
      <c r="AJ238" s="2" t="e">
        <f t="shared" si="338"/>
        <v>#REF!</v>
      </c>
      <c r="AK238" s="2" t="e">
        <f t="shared" si="339"/>
        <v>#REF!</v>
      </c>
      <c r="AL238" s="2" t="e">
        <f t="shared" si="340"/>
        <v>#REF!</v>
      </c>
      <c r="AM238" s="2" t="e">
        <f t="shared" si="341"/>
        <v>#REF!</v>
      </c>
      <c r="AN238" s="2" t="e">
        <f t="shared" si="342"/>
        <v>#REF!</v>
      </c>
      <c r="AO238" s="2" t="e">
        <f t="shared" si="343"/>
        <v>#REF!</v>
      </c>
      <c r="AP238" s="2" t="e">
        <f t="shared" si="344"/>
        <v>#REF!</v>
      </c>
      <c r="AQ238" s="2" t="e">
        <f t="shared" si="345"/>
        <v>#REF!</v>
      </c>
      <c r="AR238" s="2" t="e">
        <f t="shared" si="346"/>
        <v>#REF!</v>
      </c>
      <c r="AS238" s="2" t="e">
        <f t="shared" si="347"/>
        <v>#REF!</v>
      </c>
      <c r="AT238" s="2" t="e">
        <f t="shared" si="348"/>
        <v>#REF!</v>
      </c>
      <c r="AU238" s="2" t="e">
        <f t="shared" si="349"/>
        <v>#REF!</v>
      </c>
      <c r="AV238" s="2" t="e">
        <f t="shared" si="350"/>
        <v>#REF!</v>
      </c>
      <c r="AW238" s="2" t="e">
        <f t="shared" si="351"/>
        <v>#REF!</v>
      </c>
      <c r="AX238" s="2" t="e">
        <f t="shared" si="352"/>
        <v>#REF!</v>
      </c>
      <c r="AY238" s="2" t="e">
        <f t="shared" si="353"/>
        <v>#REF!</v>
      </c>
      <c r="AZ238" s="2" t="e">
        <f t="shared" si="354"/>
        <v>#REF!</v>
      </c>
      <c r="BA238" s="2" t="e">
        <f t="shared" si="355"/>
        <v>#REF!</v>
      </c>
    </row>
    <row r="239" spans="1:53" x14ac:dyDescent="0.25">
      <c r="A239" s="2" t="e">
        <f>#REF!</f>
        <v>#REF!</v>
      </c>
      <c r="B239" s="2">
        <v>11</v>
      </c>
      <c r="C239" s="2" t="e">
        <f>#REF!</f>
        <v>#REF!</v>
      </c>
      <c r="D239" s="2" t="e">
        <f>#REF!</f>
        <v>#REF!</v>
      </c>
      <c r="E239" s="2" t="e">
        <f>#REF!</f>
        <v>#REF!</v>
      </c>
      <c r="F239" s="2" t="e">
        <f>#REF!</f>
        <v>#REF!</v>
      </c>
      <c r="G239" s="2" t="e">
        <f>#REF!</f>
        <v>#REF!</v>
      </c>
      <c r="H239" s="2" t="e">
        <f>#REF!</f>
        <v>#REF!</v>
      </c>
      <c r="I239" s="2" t="e">
        <f>#REF!</f>
        <v>#REF!</v>
      </c>
      <c r="J239" s="2" t="e">
        <f t="shared" si="317"/>
        <v>#REF!</v>
      </c>
      <c r="K239" s="2" t="e">
        <f t="shared" si="318"/>
        <v>#REF!</v>
      </c>
      <c r="L239" s="2" t="e">
        <f t="shared" si="319"/>
        <v>#REF!</v>
      </c>
      <c r="M239" s="2" t="e">
        <f t="shared" si="357"/>
        <v>#REF!</v>
      </c>
      <c r="N239" s="2" t="e">
        <f t="shared" si="358"/>
        <v>#REF!</v>
      </c>
      <c r="O239" s="2" t="e">
        <f t="shared" si="359"/>
        <v>#REF!</v>
      </c>
      <c r="P239" s="2" t="e">
        <f t="shared" si="360"/>
        <v>#REF!</v>
      </c>
      <c r="Q239" s="2" t="e">
        <f t="shared" si="320"/>
        <v>#REF!</v>
      </c>
      <c r="R239" s="2" t="e">
        <f t="shared" si="321"/>
        <v>#REF!</v>
      </c>
      <c r="S239" s="2" t="e">
        <f t="shared" si="322"/>
        <v>#REF!</v>
      </c>
      <c r="T239" s="2" t="e">
        <f t="shared" si="323"/>
        <v>#REF!</v>
      </c>
      <c r="U239" s="2" t="e">
        <f t="shared" si="324"/>
        <v>#REF!</v>
      </c>
      <c r="V239" s="2" t="e">
        <f t="shared" si="316"/>
        <v>#REF!</v>
      </c>
      <c r="W239" s="2" t="e">
        <f t="shared" si="325"/>
        <v>#REF!</v>
      </c>
      <c r="X239" s="2" t="e">
        <f t="shared" si="326"/>
        <v>#REF!</v>
      </c>
      <c r="Y239" s="2" t="e">
        <f t="shared" si="327"/>
        <v>#REF!</v>
      </c>
      <c r="Z239" s="2" t="e">
        <f t="shared" si="328"/>
        <v>#REF!</v>
      </c>
      <c r="AA239" s="2" t="e">
        <f t="shared" si="329"/>
        <v>#REF!</v>
      </c>
      <c r="AB239" s="2" t="e">
        <f t="shared" si="330"/>
        <v>#REF!</v>
      </c>
      <c r="AC239" s="2" t="e">
        <f t="shared" si="331"/>
        <v>#REF!</v>
      </c>
      <c r="AD239" s="2" t="e">
        <f t="shared" si="332"/>
        <v>#REF!</v>
      </c>
      <c r="AE239" s="2" t="e">
        <f t="shared" si="333"/>
        <v>#REF!</v>
      </c>
      <c r="AF239" s="2" t="e">
        <f t="shared" si="334"/>
        <v>#REF!</v>
      </c>
      <c r="AG239" s="2" t="e">
        <f t="shared" si="335"/>
        <v>#REF!</v>
      </c>
      <c r="AH239" s="2" t="e">
        <f t="shared" si="336"/>
        <v>#REF!</v>
      </c>
      <c r="AI239" s="2" t="e">
        <f t="shared" si="337"/>
        <v>#REF!</v>
      </c>
      <c r="AJ239" s="2" t="e">
        <f t="shared" si="338"/>
        <v>#REF!</v>
      </c>
      <c r="AK239" s="2" t="e">
        <f t="shared" si="339"/>
        <v>#REF!</v>
      </c>
      <c r="AL239" s="2" t="e">
        <f t="shared" si="340"/>
        <v>#REF!</v>
      </c>
      <c r="AM239" s="2" t="e">
        <f t="shared" si="341"/>
        <v>#REF!</v>
      </c>
      <c r="AN239" s="2" t="e">
        <f t="shared" si="342"/>
        <v>#REF!</v>
      </c>
      <c r="AO239" s="2" t="e">
        <f t="shared" si="343"/>
        <v>#REF!</v>
      </c>
      <c r="AP239" s="2" t="e">
        <f t="shared" si="344"/>
        <v>#REF!</v>
      </c>
      <c r="AQ239" s="2" t="e">
        <f t="shared" si="345"/>
        <v>#REF!</v>
      </c>
      <c r="AR239" s="2" t="e">
        <f t="shared" si="346"/>
        <v>#REF!</v>
      </c>
      <c r="AS239" s="2" t="e">
        <f t="shared" si="347"/>
        <v>#REF!</v>
      </c>
      <c r="AT239" s="2" t="e">
        <f t="shared" si="348"/>
        <v>#REF!</v>
      </c>
      <c r="AU239" s="2" t="e">
        <f t="shared" si="349"/>
        <v>#REF!</v>
      </c>
      <c r="AV239" s="2" t="e">
        <f t="shared" si="350"/>
        <v>#REF!</v>
      </c>
      <c r="AW239" s="2" t="e">
        <f t="shared" si="351"/>
        <v>#REF!</v>
      </c>
      <c r="AX239" s="2" t="e">
        <f t="shared" si="352"/>
        <v>#REF!</v>
      </c>
      <c r="AY239" s="2" t="e">
        <f t="shared" si="353"/>
        <v>#REF!</v>
      </c>
      <c r="AZ239" s="2" t="e">
        <f t="shared" si="354"/>
        <v>#REF!</v>
      </c>
      <c r="BA239" s="2" t="e">
        <f t="shared" si="355"/>
        <v>#REF!</v>
      </c>
    </row>
    <row r="240" spans="1:53" x14ac:dyDescent="0.25">
      <c r="A240" s="2" t="e">
        <f>#REF!</f>
        <v>#REF!</v>
      </c>
      <c r="B240" s="2">
        <v>12</v>
      </c>
      <c r="C240" s="2" t="e">
        <f>#REF!</f>
        <v>#REF!</v>
      </c>
      <c r="D240" s="2" t="e">
        <f>#REF!</f>
        <v>#REF!</v>
      </c>
      <c r="E240" s="2" t="e">
        <f>#REF!</f>
        <v>#REF!</v>
      </c>
      <c r="F240" s="2" t="e">
        <f>#REF!</f>
        <v>#REF!</v>
      </c>
      <c r="G240" s="2" t="e">
        <f>#REF!</f>
        <v>#REF!</v>
      </c>
      <c r="H240" s="2" t="e">
        <f>#REF!</f>
        <v>#REF!</v>
      </c>
      <c r="I240" s="2" t="e">
        <f>#REF!</f>
        <v>#REF!</v>
      </c>
      <c r="J240" s="2" t="e">
        <f t="shared" si="317"/>
        <v>#REF!</v>
      </c>
      <c r="K240" s="2" t="e">
        <f t="shared" si="318"/>
        <v>#REF!</v>
      </c>
      <c r="L240" s="2" t="e">
        <f t="shared" si="319"/>
        <v>#REF!</v>
      </c>
      <c r="M240" s="2" t="e">
        <f t="shared" si="357"/>
        <v>#REF!</v>
      </c>
      <c r="N240" s="2" t="e">
        <f t="shared" si="358"/>
        <v>#REF!</v>
      </c>
      <c r="O240" s="2" t="e">
        <f t="shared" si="359"/>
        <v>#REF!</v>
      </c>
      <c r="P240" s="2" t="e">
        <f t="shared" si="360"/>
        <v>#REF!</v>
      </c>
      <c r="Q240" s="2" t="e">
        <f t="shared" si="320"/>
        <v>#REF!</v>
      </c>
      <c r="R240" s="2" t="e">
        <f t="shared" si="321"/>
        <v>#REF!</v>
      </c>
      <c r="S240" s="2" t="e">
        <f t="shared" si="322"/>
        <v>#REF!</v>
      </c>
      <c r="T240" s="2" t="e">
        <f t="shared" si="323"/>
        <v>#REF!</v>
      </c>
      <c r="U240" s="2" t="e">
        <f t="shared" si="324"/>
        <v>#REF!</v>
      </c>
      <c r="V240" s="2" t="e">
        <f t="shared" si="316"/>
        <v>#REF!</v>
      </c>
      <c r="W240" s="2" t="e">
        <f t="shared" si="325"/>
        <v>#REF!</v>
      </c>
      <c r="X240" s="2" t="e">
        <f t="shared" si="326"/>
        <v>#REF!</v>
      </c>
      <c r="Y240" s="2" t="e">
        <f t="shared" si="327"/>
        <v>#REF!</v>
      </c>
      <c r="Z240" s="2" t="e">
        <f t="shared" si="328"/>
        <v>#REF!</v>
      </c>
      <c r="AA240" s="2" t="e">
        <f t="shared" si="329"/>
        <v>#REF!</v>
      </c>
      <c r="AB240" s="2" t="e">
        <f t="shared" si="330"/>
        <v>#REF!</v>
      </c>
      <c r="AC240" s="2" t="e">
        <f t="shared" si="331"/>
        <v>#REF!</v>
      </c>
      <c r="AD240" s="2" t="e">
        <f t="shared" si="332"/>
        <v>#REF!</v>
      </c>
      <c r="AE240" s="2" t="e">
        <f t="shared" si="333"/>
        <v>#REF!</v>
      </c>
      <c r="AF240" s="2" t="e">
        <f t="shared" si="334"/>
        <v>#REF!</v>
      </c>
      <c r="AG240" s="2" t="e">
        <f t="shared" si="335"/>
        <v>#REF!</v>
      </c>
      <c r="AH240" s="2" t="e">
        <f t="shared" si="336"/>
        <v>#REF!</v>
      </c>
      <c r="AI240" s="2" t="e">
        <f t="shared" si="337"/>
        <v>#REF!</v>
      </c>
      <c r="AJ240" s="2" t="e">
        <f t="shared" si="338"/>
        <v>#REF!</v>
      </c>
      <c r="AK240" s="2" t="e">
        <f t="shared" si="339"/>
        <v>#REF!</v>
      </c>
      <c r="AL240" s="2" t="e">
        <f t="shared" si="340"/>
        <v>#REF!</v>
      </c>
      <c r="AM240" s="2" t="e">
        <f t="shared" si="341"/>
        <v>#REF!</v>
      </c>
      <c r="AN240" s="2" t="e">
        <f t="shared" si="342"/>
        <v>#REF!</v>
      </c>
      <c r="AO240" s="2" t="e">
        <f t="shared" si="343"/>
        <v>#REF!</v>
      </c>
      <c r="AP240" s="2" t="e">
        <f t="shared" si="344"/>
        <v>#REF!</v>
      </c>
      <c r="AQ240" s="2" t="e">
        <f t="shared" si="345"/>
        <v>#REF!</v>
      </c>
      <c r="AR240" s="2" t="e">
        <f t="shared" si="346"/>
        <v>#REF!</v>
      </c>
      <c r="AS240" s="2" t="e">
        <f t="shared" si="347"/>
        <v>#REF!</v>
      </c>
      <c r="AT240" s="2" t="e">
        <f t="shared" si="348"/>
        <v>#REF!</v>
      </c>
      <c r="AU240" s="2" t="e">
        <f t="shared" si="349"/>
        <v>#REF!</v>
      </c>
      <c r="AV240" s="2" t="e">
        <f t="shared" si="350"/>
        <v>#REF!</v>
      </c>
      <c r="AW240" s="2" t="e">
        <f t="shared" si="351"/>
        <v>#REF!</v>
      </c>
      <c r="AX240" s="2" t="e">
        <f t="shared" si="352"/>
        <v>#REF!</v>
      </c>
      <c r="AY240" s="2" t="e">
        <f t="shared" si="353"/>
        <v>#REF!</v>
      </c>
      <c r="AZ240" s="2" t="e">
        <f t="shared" si="354"/>
        <v>#REF!</v>
      </c>
      <c r="BA240" s="2" t="e">
        <f t="shared" si="355"/>
        <v>#REF!</v>
      </c>
    </row>
    <row r="241" spans="1:53" x14ac:dyDescent="0.25">
      <c r="A241" s="2" t="e">
        <f>#REF!</f>
        <v>#REF!</v>
      </c>
      <c r="B241" s="2">
        <v>13</v>
      </c>
      <c r="C241" s="2" t="e">
        <f>#REF!</f>
        <v>#REF!</v>
      </c>
      <c r="D241" s="2" t="e">
        <f>#REF!</f>
        <v>#REF!</v>
      </c>
      <c r="E241" s="2" t="e">
        <f>#REF!</f>
        <v>#REF!</v>
      </c>
      <c r="F241" s="2" t="e">
        <f>#REF!</f>
        <v>#REF!</v>
      </c>
      <c r="G241" s="2" t="e">
        <f>#REF!</f>
        <v>#REF!</v>
      </c>
      <c r="H241" s="2" t="e">
        <f>#REF!</f>
        <v>#REF!</v>
      </c>
      <c r="I241" s="2" t="e">
        <f>#REF!</f>
        <v>#REF!</v>
      </c>
      <c r="J241" s="2" t="e">
        <f t="shared" si="317"/>
        <v>#REF!</v>
      </c>
      <c r="K241" s="2" t="e">
        <f t="shared" si="318"/>
        <v>#REF!</v>
      </c>
      <c r="L241" s="2" t="e">
        <f t="shared" si="319"/>
        <v>#REF!</v>
      </c>
      <c r="M241" s="2" t="e">
        <f t="shared" si="357"/>
        <v>#REF!</v>
      </c>
      <c r="N241" s="2" t="e">
        <f t="shared" si="358"/>
        <v>#REF!</v>
      </c>
      <c r="O241" s="2" t="e">
        <f t="shared" si="359"/>
        <v>#REF!</v>
      </c>
      <c r="P241" s="2" t="e">
        <f t="shared" si="360"/>
        <v>#REF!</v>
      </c>
      <c r="Q241" s="2" t="e">
        <f t="shared" si="320"/>
        <v>#REF!</v>
      </c>
      <c r="R241" s="2" t="e">
        <f t="shared" si="321"/>
        <v>#REF!</v>
      </c>
      <c r="S241" s="2" t="e">
        <f t="shared" si="322"/>
        <v>#REF!</v>
      </c>
      <c r="T241" s="2" t="e">
        <f t="shared" si="323"/>
        <v>#REF!</v>
      </c>
      <c r="U241" s="2" t="e">
        <f t="shared" si="324"/>
        <v>#REF!</v>
      </c>
      <c r="V241" s="2" t="e">
        <f t="shared" si="316"/>
        <v>#REF!</v>
      </c>
      <c r="W241" s="2" t="e">
        <f t="shared" si="325"/>
        <v>#REF!</v>
      </c>
      <c r="X241" s="2" t="e">
        <f t="shared" si="326"/>
        <v>#REF!</v>
      </c>
      <c r="Y241" s="2" t="e">
        <f t="shared" si="327"/>
        <v>#REF!</v>
      </c>
      <c r="Z241" s="2" t="e">
        <f t="shared" si="328"/>
        <v>#REF!</v>
      </c>
      <c r="AA241" s="2" t="e">
        <f t="shared" si="329"/>
        <v>#REF!</v>
      </c>
      <c r="AB241" s="2" t="e">
        <f t="shared" si="330"/>
        <v>#REF!</v>
      </c>
      <c r="AC241" s="2" t="e">
        <f t="shared" si="331"/>
        <v>#REF!</v>
      </c>
      <c r="AD241" s="2" t="e">
        <f t="shared" si="332"/>
        <v>#REF!</v>
      </c>
      <c r="AE241" s="2" t="e">
        <f t="shared" si="333"/>
        <v>#REF!</v>
      </c>
      <c r="AF241" s="2" t="e">
        <f t="shared" si="334"/>
        <v>#REF!</v>
      </c>
      <c r="AG241" s="2" t="e">
        <f t="shared" si="335"/>
        <v>#REF!</v>
      </c>
      <c r="AH241" s="2" t="e">
        <f t="shared" si="336"/>
        <v>#REF!</v>
      </c>
      <c r="AI241" s="2" t="e">
        <f t="shared" si="337"/>
        <v>#REF!</v>
      </c>
      <c r="AJ241" s="2" t="e">
        <f t="shared" si="338"/>
        <v>#REF!</v>
      </c>
      <c r="AK241" s="2" t="e">
        <f t="shared" si="339"/>
        <v>#REF!</v>
      </c>
      <c r="AL241" s="2" t="e">
        <f t="shared" si="340"/>
        <v>#REF!</v>
      </c>
      <c r="AM241" s="2" t="e">
        <f t="shared" si="341"/>
        <v>#REF!</v>
      </c>
      <c r="AN241" s="2" t="e">
        <f t="shared" si="342"/>
        <v>#REF!</v>
      </c>
      <c r="AO241" s="2" t="e">
        <f t="shared" si="343"/>
        <v>#REF!</v>
      </c>
      <c r="AP241" s="2" t="e">
        <f t="shared" si="344"/>
        <v>#REF!</v>
      </c>
      <c r="AQ241" s="2" t="e">
        <f t="shared" si="345"/>
        <v>#REF!</v>
      </c>
      <c r="AR241" s="2" t="e">
        <f t="shared" si="346"/>
        <v>#REF!</v>
      </c>
      <c r="AS241" s="2" t="e">
        <f t="shared" si="347"/>
        <v>#REF!</v>
      </c>
      <c r="AT241" s="2" t="e">
        <f t="shared" si="348"/>
        <v>#REF!</v>
      </c>
      <c r="AU241" s="2" t="e">
        <f t="shared" si="349"/>
        <v>#REF!</v>
      </c>
      <c r="AV241" s="2" t="e">
        <f t="shared" si="350"/>
        <v>#REF!</v>
      </c>
      <c r="AW241" s="2" t="e">
        <f t="shared" si="351"/>
        <v>#REF!</v>
      </c>
      <c r="AX241" s="2" t="e">
        <f t="shared" si="352"/>
        <v>#REF!</v>
      </c>
      <c r="AY241" s="2" t="e">
        <f t="shared" si="353"/>
        <v>#REF!</v>
      </c>
      <c r="AZ241" s="2" t="e">
        <f t="shared" si="354"/>
        <v>#REF!</v>
      </c>
      <c r="BA241" s="2" t="e">
        <f t="shared" si="355"/>
        <v>#REF!</v>
      </c>
    </row>
    <row r="242" spans="1:53" x14ac:dyDescent="0.25">
      <c r="A242" s="2" t="e">
        <f>#REF!</f>
        <v>#REF!</v>
      </c>
      <c r="B242" s="2">
        <v>14</v>
      </c>
      <c r="C242" s="2" t="e">
        <f>#REF!</f>
        <v>#REF!</v>
      </c>
      <c r="D242" s="2" t="e">
        <f>#REF!</f>
        <v>#REF!</v>
      </c>
      <c r="E242" s="2" t="e">
        <f>#REF!</f>
        <v>#REF!</v>
      </c>
      <c r="F242" s="2" t="e">
        <f>#REF!</f>
        <v>#REF!</v>
      </c>
      <c r="G242" s="2" t="e">
        <f>#REF!</f>
        <v>#REF!</v>
      </c>
      <c r="H242" s="2" t="e">
        <f>#REF!</f>
        <v>#REF!</v>
      </c>
      <c r="I242" s="2" t="e">
        <f>#REF!</f>
        <v>#REF!</v>
      </c>
      <c r="J242" s="2" t="e">
        <f t="shared" si="317"/>
        <v>#REF!</v>
      </c>
      <c r="K242" s="2" t="e">
        <f t="shared" si="318"/>
        <v>#REF!</v>
      </c>
      <c r="L242" s="2" t="e">
        <f t="shared" si="319"/>
        <v>#REF!</v>
      </c>
      <c r="M242" s="2" t="e">
        <f t="shared" si="357"/>
        <v>#REF!</v>
      </c>
      <c r="N242" s="2" t="e">
        <f t="shared" si="358"/>
        <v>#REF!</v>
      </c>
      <c r="O242" s="2" t="e">
        <f t="shared" si="359"/>
        <v>#REF!</v>
      </c>
      <c r="P242" s="2" t="e">
        <f t="shared" si="360"/>
        <v>#REF!</v>
      </c>
      <c r="Q242" s="2" t="e">
        <f t="shared" si="320"/>
        <v>#REF!</v>
      </c>
      <c r="R242" s="2" t="e">
        <f t="shared" si="321"/>
        <v>#REF!</v>
      </c>
      <c r="S242" s="2" t="e">
        <f t="shared" si="322"/>
        <v>#REF!</v>
      </c>
      <c r="T242" s="2" t="e">
        <f t="shared" si="323"/>
        <v>#REF!</v>
      </c>
      <c r="U242" s="2" t="e">
        <f t="shared" si="324"/>
        <v>#REF!</v>
      </c>
      <c r="V242" s="2" t="e">
        <f t="shared" si="316"/>
        <v>#REF!</v>
      </c>
      <c r="W242" s="2" t="e">
        <f t="shared" si="325"/>
        <v>#REF!</v>
      </c>
      <c r="X242" s="2" t="e">
        <f t="shared" si="326"/>
        <v>#REF!</v>
      </c>
      <c r="Y242" s="2" t="e">
        <f t="shared" si="327"/>
        <v>#REF!</v>
      </c>
      <c r="Z242" s="2" t="e">
        <f t="shared" si="328"/>
        <v>#REF!</v>
      </c>
      <c r="AA242" s="2" t="e">
        <f t="shared" si="329"/>
        <v>#REF!</v>
      </c>
      <c r="AB242" s="2" t="e">
        <f t="shared" si="330"/>
        <v>#REF!</v>
      </c>
      <c r="AC242" s="2" t="e">
        <f t="shared" si="331"/>
        <v>#REF!</v>
      </c>
      <c r="AD242" s="2" t="e">
        <f t="shared" si="332"/>
        <v>#REF!</v>
      </c>
      <c r="AE242" s="2" t="e">
        <f t="shared" si="333"/>
        <v>#REF!</v>
      </c>
      <c r="AF242" s="2" t="e">
        <f t="shared" si="334"/>
        <v>#REF!</v>
      </c>
      <c r="AG242" s="2" t="e">
        <f t="shared" si="335"/>
        <v>#REF!</v>
      </c>
      <c r="AH242" s="2" t="e">
        <f t="shared" si="336"/>
        <v>#REF!</v>
      </c>
      <c r="AI242" s="2" t="e">
        <f t="shared" si="337"/>
        <v>#REF!</v>
      </c>
      <c r="AJ242" s="2" t="e">
        <f t="shared" si="338"/>
        <v>#REF!</v>
      </c>
      <c r="AK242" s="2" t="e">
        <f t="shared" si="339"/>
        <v>#REF!</v>
      </c>
      <c r="AL242" s="2" t="e">
        <f t="shared" si="340"/>
        <v>#REF!</v>
      </c>
      <c r="AM242" s="2" t="e">
        <f t="shared" si="341"/>
        <v>#REF!</v>
      </c>
      <c r="AN242" s="2" t="e">
        <f t="shared" si="342"/>
        <v>#REF!</v>
      </c>
      <c r="AO242" s="2" t="e">
        <f t="shared" si="343"/>
        <v>#REF!</v>
      </c>
      <c r="AP242" s="2" t="e">
        <f t="shared" si="344"/>
        <v>#REF!</v>
      </c>
      <c r="AQ242" s="2" t="e">
        <f t="shared" si="345"/>
        <v>#REF!</v>
      </c>
      <c r="AR242" s="2" t="e">
        <f t="shared" si="346"/>
        <v>#REF!</v>
      </c>
      <c r="AS242" s="2" t="e">
        <f t="shared" si="347"/>
        <v>#REF!</v>
      </c>
      <c r="AT242" s="2" t="e">
        <f t="shared" si="348"/>
        <v>#REF!</v>
      </c>
      <c r="AU242" s="2" t="e">
        <f t="shared" si="349"/>
        <v>#REF!</v>
      </c>
      <c r="AV242" s="2" t="e">
        <f t="shared" si="350"/>
        <v>#REF!</v>
      </c>
      <c r="AW242" s="2" t="e">
        <f t="shared" si="351"/>
        <v>#REF!</v>
      </c>
      <c r="AX242" s="2" t="e">
        <f t="shared" si="352"/>
        <v>#REF!</v>
      </c>
      <c r="AY242" s="2" t="e">
        <f t="shared" si="353"/>
        <v>#REF!</v>
      </c>
      <c r="AZ242" s="2" t="e">
        <f t="shared" si="354"/>
        <v>#REF!</v>
      </c>
      <c r="BA242" s="2" t="e">
        <f t="shared" si="355"/>
        <v>#REF!</v>
      </c>
    </row>
    <row r="243" spans="1:53" x14ac:dyDescent="0.25">
      <c r="A243" s="2" t="e">
        <f>#REF!</f>
        <v>#REF!</v>
      </c>
      <c r="B243" s="2">
        <v>15</v>
      </c>
      <c r="C243" s="2" t="e">
        <f>#REF!</f>
        <v>#REF!</v>
      </c>
      <c r="D243" s="2" t="e">
        <f>#REF!</f>
        <v>#REF!</v>
      </c>
      <c r="E243" s="2" t="e">
        <f>#REF!</f>
        <v>#REF!</v>
      </c>
      <c r="F243" s="2" t="e">
        <f>#REF!</f>
        <v>#REF!</v>
      </c>
      <c r="G243" s="2" t="e">
        <f>#REF!</f>
        <v>#REF!</v>
      </c>
      <c r="H243" s="2" t="e">
        <f>#REF!</f>
        <v>#REF!</v>
      </c>
      <c r="I243" s="2" t="e">
        <f>#REF!</f>
        <v>#REF!</v>
      </c>
      <c r="J243" s="2" t="e">
        <f t="shared" si="317"/>
        <v>#REF!</v>
      </c>
      <c r="K243" s="2" t="e">
        <f t="shared" si="318"/>
        <v>#REF!</v>
      </c>
      <c r="L243" s="2" t="e">
        <f t="shared" si="319"/>
        <v>#REF!</v>
      </c>
      <c r="M243" s="2" t="e">
        <f t="shared" si="357"/>
        <v>#REF!</v>
      </c>
      <c r="N243" s="2" t="e">
        <f t="shared" si="358"/>
        <v>#REF!</v>
      </c>
      <c r="O243" s="2" t="e">
        <f t="shared" si="359"/>
        <v>#REF!</v>
      </c>
      <c r="P243" s="2" t="e">
        <f t="shared" si="360"/>
        <v>#REF!</v>
      </c>
      <c r="Q243" s="2" t="e">
        <f t="shared" si="320"/>
        <v>#REF!</v>
      </c>
      <c r="R243" s="2" t="e">
        <f t="shared" si="321"/>
        <v>#REF!</v>
      </c>
      <c r="S243" s="2" t="e">
        <f t="shared" si="322"/>
        <v>#REF!</v>
      </c>
      <c r="T243" s="2" t="e">
        <f t="shared" si="323"/>
        <v>#REF!</v>
      </c>
      <c r="U243" s="2" t="e">
        <f t="shared" si="324"/>
        <v>#REF!</v>
      </c>
      <c r="V243" s="2" t="e">
        <f t="shared" si="316"/>
        <v>#REF!</v>
      </c>
      <c r="W243" s="2" t="e">
        <f t="shared" si="325"/>
        <v>#REF!</v>
      </c>
      <c r="X243" s="2" t="e">
        <f t="shared" si="326"/>
        <v>#REF!</v>
      </c>
      <c r="Y243" s="2" t="e">
        <f t="shared" si="327"/>
        <v>#REF!</v>
      </c>
      <c r="Z243" s="2" t="e">
        <f t="shared" si="328"/>
        <v>#REF!</v>
      </c>
      <c r="AA243" s="2" t="e">
        <f t="shared" si="329"/>
        <v>#REF!</v>
      </c>
      <c r="AB243" s="2" t="e">
        <f t="shared" si="330"/>
        <v>#REF!</v>
      </c>
      <c r="AC243" s="2" t="e">
        <f t="shared" si="331"/>
        <v>#REF!</v>
      </c>
      <c r="AD243" s="2" t="e">
        <f t="shared" si="332"/>
        <v>#REF!</v>
      </c>
      <c r="AE243" s="2" t="e">
        <f t="shared" si="333"/>
        <v>#REF!</v>
      </c>
      <c r="AF243" s="2" t="e">
        <f t="shared" si="334"/>
        <v>#REF!</v>
      </c>
      <c r="AG243" s="2" t="e">
        <f t="shared" si="335"/>
        <v>#REF!</v>
      </c>
      <c r="AH243" s="2" t="e">
        <f t="shared" si="336"/>
        <v>#REF!</v>
      </c>
      <c r="AI243" s="2" t="e">
        <f t="shared" si="337"/>
        <v>#REF!</v>
      </c>
      <c r="AJ243" s="2" t="e">
        <f t="shared" si="338"/>
        <v>#REF!</v>
      </c>
      <c r="AK243" s="2" t="e">
        <f t="shared" si="339"/>
        <v>#REF!</v>
      </c>
      <c r="AL243" s="2" t="e">
        <f t="shared" si="340"/>
        <v>#REF!</v>
      </c>
      <c r="AM243" s="2" t="e">
        <f t="shared" si="341"/>
        <v>#REF!</v>
      </c>
      <c r="AN243" s="2" t="e">
        <f t="shared" si="342"/>
        <v>#REF!</v>
      </c>
      <c r="AO243" s="2" t="e">
        <f t="shared" si="343"/>
        <v>#REF!</v>
      </c>
      <c r="AP243" s="2" t="e">
        <f t="shared" si="344"/>
        <v>#REF!</v>
      </c>
      <c r="AQ243" s="2" t="e">
        <f t="shared" si="345"/>
        <v>#REF!</v>
      </c>
      <c r="AR243" s="2" t="e">
        <f t="shared" si="346"/>
        <v>#REF!</v>
      </c>
      <c r="AS243" s="2" t="e">
        <f t="shared" si="347"/>
        <v>#REF!</v>
      </c>
      <c r="AT243" s="2" t="e">
        <f t="shared" si="348"/>
        <v>#REF!</v>
      </c>
      <c r="AU243" s="2" t="e">
        <f t="shared" si="349"/>
        <v>#REF!</v>
      </c>
      <c r="AV243" s="2" t="e">
        <f t="shared" si="350"/>
        <v>#REF!</v>
      </c>
      <c r="AW243" s="2" t="e">
        <f t="shared" si="351"/>
        <v>#REF!</v>
      </c>
      <c r="AX243" s="2" t="e">
        <f t="shared" si="352"/>
        <v>#REF!</v>
      </c>
      <c r="AY243" s="2" t="e">
        <f t="shared" si="353"/>
        <v>#REF!</v>
      </c>
      <c r="AZ243" s="2" t="e">
        <f t="shared" si="354"/>
        <v>#REF!</v>
      </c>
      <c r="BA243" s="2" t="e">
        <f t="shared" si="355"/>
        <v>#REF!</v>
      </c>
    </row>
    <row r="244" spans="1:53" x14ac:dyDescent="0.25">
      <c r="A244" s="2" t="e">
        <f>#REF!</f>
        <v>#REF!</v>
      </c>
      <c r="B244" s="2">
        <v>16</v>
      </c>
      <c r="C244" s="2" t="e">
        <f>#REF!</f>
        <v>#REF!</v>
      </c>
      <c r="D244" s="2" t="e">
        <f>#REF!</f>
        <v>#REF!</v>
      </c>
      <c r="E244" s="2" t="e">
        <f>#REF!</f>
        <v>#REF!</v>
      </c>
      <c r="F244" s="2" t="e">
        <f>#REF!</f>
        <v>#REF!</v>
      </c>
      <c r="G244" s="2" t="e">
        <f>#REF!</f>
        <v>#REF!</v>
      </c>
      <c r="H244" s="2" t="e">
        <f>#REF!</f>
        <v>#REF!</v>
      </c>
      <c r="I244" s="2" t="e">
        <f>#REF!</f>
        <v>#REF!</v>
      </c>
      <c r="J244" s="2" t="e">
        <f t="shared" si="317"/>
        <v>#REF!</v>
      </c>
      <c r="K244" s="2" t="e">
        <f t="shared" si="318"/>
        <v>#REF!</v>
      </c>
      <c r="L244" s="2" t="e">
        <f t="shared" si="319"/>
        <v>#REF!</v>
      </c>
      <c r="M244" s="2" t="e">
        <f t="shared" si="357"/>
        <v>#REF!</v>
      </c>
      <c r="N244" s="2" t="e">
        <f t="shared" si="358"/>
        <v>#REF!</v>
      </c>
      <c r="O244" s="2" t="e">
        <f t="shared" si="359"/>
        <v>#REF!</v>
      </c>
      <c r="P244" s="2" t="e">
        <f t="shared" si="360"/>
        <v>#REF!</v>
      </c>
      <c r="Q244" s="2" t="e">
        <f t="shared" si="320"/>
        <v>#REF!</v>
      </c>
      <c r="R244" s="2" t="e">
        <f t="shared" si="321"/>
        <v>#REF!</v>
      </c>
      <c r="S244" s="2" t="e">
        <f t="shared" si="322"/>
        <v>#REF!</v>
      </c>
      <c r="T244" s="2" t="e">
        <f t="shared" si="323"/>
        <v>#REF!</v>
      </c>
      <c r="U244" s="2" t="e">
        <f t="shared" si="324"/>
        <v>#REF!</v>
      </c>
      <c r="V244" s="2" t="e">
        <f t="shared" si="316"/>
        <v>#REF!</v>
      </c>
      <c r="W244" s="2" t="e">
        <f t="shared" si="325"/>
        <v>#REF!</v>
      </c>
      <c r="X244" s="2" t="e">
        <f t="shared" si="326"/>
        <v>#REF!</v>
      </c>
      <c r="Y244" s="2" t="e">
        <f t="shared" si="327"/>
        <v>#REF!</v>
      </c>
      <c r="Z244" s="2" t="e">
        <f t="shared" si="328"/>
        <v>#REF!</v>
      </c>
      <c r="AA244" s="2" t="e">
        <f t="shared" si="329"/>
        <v>#REF!</v>
      </c>
      <c r="AB244" s="2" t="e">
        <f t="shared" si="330"/>
        <v>#REF!</v>
      </c>
      <c r="AC244" s="2" t="e">
        <f t="shared" si="331"/>
        <v>#REF!</v>
      </c>
      <c r="AD244" s="2" t="e">
        <f t="shared" si="332"/>
        <v>#REF!</v>
      </c>
      <c r="AE244" s="2" t="e">
        <f t="shared" si="333"/>
        <v>#REF!</v>
      </c>
      <c r="AF244" s="2" t="e">
        <f t="shared" si="334"/>
        <v>#REF!</v>
      </c>
      <c r="AG244" s="2" t="e">
        <f t="shared" si="335"/>
        <v>#REF!</v>
      </c>
      <c r="AH244" s="2" t="e">
        <f t="shared" si="336"/>
        <v>#REF!</v>
      </c>
      <c r="AI244" s="2" t="e">
        <f t="shared" si="337"/>
        <v>#REF!</v>
      </c>
      <c r="AJ244" s="2" t="e">
        <f t="shared" si="338"/>
        <v>#REF!</v>
      </c>
      <c r="AK244" s="2" t="e">
        <f t="shared" si="339"/>
        <v>#REF!</v>
      </c>
      <c r="AL244" s="2" t="e">
        <f t="shared" si="340"/>
        <v>#REF!</v>
      </c>
      <c r="AM244" s="2" t="e">
        <f t="shared" si="341"/>
        <v>#REF!</v>
      </c>
      <c r="AN244" s="2" t="e">
        <f t="shared" si="342"/>
        <v>#REF!</v>
      </c>
      <c r="AO244" s="2" t="e">
        <f t="shared" si="343"/>
        <v>#REF!</v>
      </c>
      <c r="AP244" s="2" t="e">
        <f t="shared" si="344"/>
        <v>#REF!</v>
      </c>
      <c r="AQ244" s="2" t="e">
        <f t="shared" si="345"/>
        <v>#REF!</v>
      </c>
      <c r="AR244" s="2" t="e">
        <f t="shared" si="346"/>
        <v>#REF!</v>
      </c>
      <c r="AS244" s="2" t="e">
        <f t="shared" si="347"/>
        <v>#REF!</v>
      </c>
      <c r="AT244" s="2" t="e">
        <f t="shared" si="348"/>
        <v>#REF!</v>
      </c>
      <c r="AU244" s="2" t="e">
        <f t="shared" si="349"/>
        <v>#REF!</v>
      </c>
      <c r="AV244" s="2" t="e">
        <f t="shared" si="350"/>
        <v>#REF!</v>
      </c>
      <c r="AW244" s="2" t="e">
        <f t="shared" si="351"/>
        <v>#REF!</v>
      </c>
      <c r="AX244" s="2" t="e">
        <f t="shared" si="352"/>
        <v>#REF!</v>
      </c>
      <c r="AY244" s="2" t="e">
        <f t="shared" si="353"/>
        <v>#REF!</v>
      </c>
      <c r="AZ244" s="2" t="e">
        <f t="shared" si="354"/>
        <v>#REF!</v>
      </c>
      <c r="BA244" s="2" t="e">
        <f t="shared" si="355"/>
        <v>#REF!</v>
      </c>
    </row>
    <row r="245" spans="1:53" x14ac:dyDescent="0.25">
      <c r="A245" s="2" t="e">
        <f>#REF!</f>
        <v>#REF!</v>
      </c>
      <c r="B245" s="2">
        <v>17</v>
      </c>
      <c r="C245" s="2" t="e">
        <f>#REF!</f>
        <v>#REF!</v>
      </c>
      <c r="D245" s="2" t="e">
        <f>#REF!</f>
        <v>#REF!</v>
      </c>
      <c r="E245" s="2" t="e">
        <f>#REF!</f>
        <v>#REF!</v>
      </c>
      <c r="F245" s="2" t="e">
        <f>#REF!</f>
        <v>#REF!</v>
      </c>
      <c r="G245" s="2" t="e">
        <f>#REF!</f>
        <v>#REF!</v>
      </c>
      <c r="H245" s="2" t="e">
        <f>#REF!</f>
        <v>#REF!</v>
      </c>
      <c r="I245" s="2" t="e">
        <f>#REF!</f>
        <v>#REF!</v>
      </c>
      <c r="J245" s="2" t="e">
        <f t="shared" si="317"/>
        <v>#REF!</v>
      </c>
      <c r="K245" s="2" t="e">
        <f t="shared" si="318"/>
        <v>#REF!</v>
      </c>
      <c r="L245" s="2" t="e">
        <f t="shared" si="319"/>
        <v>#REF!</v>
      </c>
      <c r="M245" s="2" t="e">
        <f t="shared" si="357"/>
        <v>#REF!</v>
      </c>
      <c r="N245" s="2" t="e">
        <f t="shared" si="358"/>
        <v>#REF!</v>
      </c>
      <c r="O245" s="2" t="e">
        <f t="shared" si="359"/>
        <v>#REF!</v>
      </c>
      <c r="P245" s="2" t="e">
        <f t="shared" si="360"/>
        <v>#REF!</v>
      </c>
      <c r="Q245" s="2" t="e">
        <f t="shared" si="320"/>
        <v>#REF!</v>
      </c>
      <c r="R245" s="2" t="e">
        <f t="shared" si="321"/>
        <v>#REF!</v>
      </c>
      <c r="S245" s="2" t="e">
        <f t="shared" si="322"/>
        <v>#REF!</v>
      </c>
      <c r="T245" s="2" t="e">
        <f t="shared" si="323"/>
        <v>#REF!</v>
      </c>
      <c r="U245" s="2" t="e">
        <f t="shared" si="324"/>
        <v>#REF!</v>
      </c>
      <c r="V245" s="2" t="e">
        <f t="shared" si="316"/>
        <v>#REF!</v>
      </c>
      <c r="W245" s="2" t="e">
        <f t="shared" si="325"/>
        <v>#REF!</v>
      </c>
      <c r="X245" s="2" t="e">
        <f t="shared" si="326"/>
        <v>#REF!</v>
      </c>
      <c r="Y245" s="2" t="e">
        <f t="shared" si="327"/>
        <v>#REF!</v>
      </c>
      <c r="Z245" s="2" t="e">
        <f t="shared" si="328"/>
        <v>#REF!</v>
      </c>
      <c r="AA245" s="2" t="e">
        <f t="shared" si="329"/>
        <v>#REF!</v>
      </c>
      <c r="AB245" s="2" t="e">
        <f t="shared" si="330"/>
        <v>#REF!</v>
      </c>
      <c r="AC245" s="2" t="e">
        <f t="shared" si="331"/>
        <v>#REF!</v>
      </c>
      <c r="AD245" s="2" t="e">
        <f t="shared" si="332"/>
        <v>#REF!</v>
      </c>
      <c r="AE245" s="2" t="e">
        <f t="shared" si="333"/>
        <v>#REF!</v>
      </c>
      <c r="AF245" s="2" t="e">
        <f t="shared" si="334"/>
        <v>#REF!</v>
      </c>
      <c r="AG245" s="2" t="e">
        <f t="shared" si="335"/>
        <v>#REF!</v>
      </c>
      <c r="AH245" s="2" t="e">
        <f t="shared" si="336"/>
        <v>#REF!</v>
      </c>
      <c r="AI245" s="2" t="e">
        <f t="shared" si="337"/>
        <v>#REF!</v>
      </c>
      <c r="AJ245" s="2" t="e">
        <f t="shared" si="338"/>
        <v>#REF!</v>
      </c>
      <c r="AK245" s="2" t="e">
        <f t="shared" si="339"/>
        <v>#REF!</v>
      </c>
      <c r="AL245" s="2" t="e">
        <f t="shared" si="340"/>
        <v>#REF!</v>
      </c>
      <c r="AM245" s="2" t="e">
        <f t="shared" si="341"/>
        <v>#REF!</v>
      </c>
      <c r="AN245" s="2" t="e">
        <f t="shared" si="342"/>
        <v>#REF!</v>
      </c>
      <c r="AO245" s="2" t="e">
        <f t="shared" si="343"/>
        <v>#REF!</v>
      </c>
      <c r="AP245" s="2" t="e">
        <f t="shared" si="344"/>
        <v>#REF!</v>
      </c>
      <c r="AQ245" s="2" t="e">
        <f t="shared" si="345"/>
        <v>#REF!</v>
      </c>
      <c r="AR245" s="2" t="e">
        <f t="shared" si="346"/>
        <v>#REF!</v>
      </c>
      <c r="AS245" s="2" t="e">
        <f t="shared" si="347"/>
        <v>#REF!</v>
      </c>
      <c r="AT245" s="2" t="e">
        <f t="shared" si="348"/>
        <v>#REF!</v>
      </c>
      <c r="AU245" s="2" t="e">
        <f t="shared" si="349"/>
        <v>#REF!</v>
      </c>
      <c r="AV245" s="2" t="e">
        <f t="shared" si="350"/>
        <v>#REF!</v>
      </c>
      <c r="AW245" s="2" t="e">
        <f t="shared" si="351"/>
        <v>#REF!</v>
      </c>
      <c r="AX245" s="2" t="e">
        <f t="shared" si="352"/>
        <v>#REF!</v>
      </c>
      <c r="AY245" s="2" t="e">
        <f t="shared" si="353"/>
        <v>#REF!</v>
      </c>
      <c r="AZ245" s="2" t="e">
        <f t="shared" si="354"/>
        <v>#REF!</v>
      </c>
      <c r="BA245" s="2" t="e">
        <f t="shared" si="355"/>
        <v>#REF!</v>
      </c>
    </row>
    <row r="246" spans="1:53" x14ac:dyDescent="0.25">
      <c r="A246" s="2" t="e">
        <f>#REF!</f>
        <v>#REF!</v>
      </c>
      <c r="B246" s="2">
        <v>18</v>
      </c>
      <c r="C246" s="2" t="e">
        <f>#REF!</f>
        <v>#REF!</v>
      </c>
      <c r="D246" s="2" t="e">
        <f>#REF!</f>
        <v>#REF!</v>
      </c>
      <c r="E246" s="2" t="e">
        <f>#REF!</f>
        <v>#REF!</v>
      </c>
      <c r="F246" s="2" t="e">
        <f>#REF!</f>
        <v>#REF!</v>
      </c>
      <c r="G246" s="2" t="e">
        <f>#REF!</f>
        <v>#REF!</v>
      </c>
      <c r="H246" s="2" t="e">
        <f>#REF!</f>
        <v>#REF!</v>
      </c>
      <c r="I246" s="2" t="e">
        <f>#REF!</f>
        <v>#REF!</v>
      </c>
      <c r="J246" s="2" t="e">
        <f t="shared" si="317"/>
        <v>#REF!</v>
      </c>
      <c r="K246" s="2" t="e">
        <f t="shared" si="318"/>
        <v>#REF!</v>
      </c>
      <c r="L246" s="2" t="e">
        <f t="shared" si="319"/>
        <v>#REF!</v>
      </c>
      <c r="M246" s="2" t="e">
        <f t="shared" si="357"/>
        <v>#REF!</v>
      </c>
      <c r="N246" s="2" t="e">
        <f t="shared" si="358"/>
        <v>#REF!</v>
      </c>
      <c r="O246" s="2" t="e">
        <f t="shared" si="359"/>
        <v>#REF!</v>
      </c>
      <c r="P246" s="2" t="e">
        <f t="shared" si="360"/>
        <v>#REF!</v>
      </c>
      <c r="Q246" s="2" t="e">
        <f t="shared" si="320"/>
        <v>#REF!</v>
      </c>
      <c r="R246" s="2" t="e">
        <f t="shared" si="321"/>
        <v>#REF!</v>
      </c>
      <c r="S246" s="2" t="e">
        <f t="shared" si="322"/>
        <v>#REF!</v>
      </c>
      <c r="T246" s="2" t="e">
        <f t="shared" si="323"/>
        <v>#REF!</v>
      </c>
      <c r="U246" s="2" t="e">
        <f t="shared" si="324"/>
        <v>#REF!</v>
      </c>
      <c r="V246" s="2" t="e">
        <f t="shared" si="316"/>
        <v>#REF!</v>
      </c>
      <c r="W246" s="2" t="e">
        <f t="shared" si="325"/>
        <v>#REF!</v>
      </c>
      <c r="X246" s="2" t="e">
        <f t="shared" si="326"/>
        <v>#REF!</v>
      </c>
      <c r="Y246" s="2" t="e">
        <f t="shared" si="327"/>
        <v>#REF!</v>
      </c>
      <c r="Z246" s="2" t="e">
        <f t="shared" si="328"/>
        <v>#REF!</v>
      </c>
      <c r="AA246" s="2" t="e">
        <f t="shared" si="329"/>
        <v>#REF!</v>
      </c>
      <c r="AB246" s="2" t="e">
        <f t="shared" si="330"/>
        <v>#REF!</v>
      </c>
      <c r="AC246" s="2" t="e">
        <f t="shared" si="331"/>
        <v>#REF!</v>
      </c>
      <c r="AD246" s="2" t="e">
        <f t="shared" si="332"/>
        <v>#REF!</v>
      </c>
      <c r="AE246" s="2" t="e">
        <f t="shared" si="333"/>
        <v>#REF!</v>
      </c>
      <c r="AF246" s="2" t="e">
        <f t="shared" si="334"/>
        <v>#REF!</v>
      </c>
      <c r="AG246" s="2" t="e">
        <f t="shared" si="335"/>
        <v>#REF!</v>
      </c>
      <c r="AH246" s="2" t="e">
        <f t="shared" si="336"/>
        <v>#REF!</v>
      </c>
      <c r="AI246" s="2" t="e">
        <f t="shared" si="337"/>
        <v>#REF!</v>
      </c>
      <c r="AJ246" s="2" t="e">
        <f t="shared" si="338"/>
        <v>#REF!</v>
      </c>
      <c r="AK246" s="2" t="e">
        <f t="shared" si="339"/>
        <v>#REF!</v>
      </c>
      <c r="AL246" s="2" t="e">
        <f t="shared" si="340"/>
        <v>#REF!</v>
      </c>
      <c r="AM246" s="2" t="e">
        <f t="shared" si="341"/>
        <v>#REF!</v>
      </c>
      <c r="AN246" s="2" t="e">
        <f t="shared" si="342"/>
        <v>#REF!</v>
      </c>
      <c r="AO246" s="2" t="e">
        <f t="shared" si="343"/>
        <v>#REF!</v>
      </c>
      <c r="AP246" s="2" t="e">
        <f t="shared" si="344"/>
        <v>#REF!</v>
      </c>
      <c r="AQ246" s="2" t="e">
        <f t="shared" si="345"/>
        <v>#REF!</v>
      </c>
      <c r="AR246" s="2" t="e">
        <f t="shared" si="346"/>
        <v>#REF!</v>
      </c>
      <c r="AS246" s="2" t="e">
        <f t="shared" si="347"/>
        <v>#REF!</v>
      </c>
      <c r="AT246" s="2" t="e">
        <f t="shared" si="348"/>
        <v>#REF!</v>
      </c>
      <c r="AU246" s="2" t="e">
        <f t="shared" si="349"/>
        <v>#REF!</v>
      </c>
      <c r="AV246" s="2" t="e">
        <f t="shared" si="350"/>
        <v>#REF!</v>
      </c>
      <c r="AW246" s="2" t="e">
        <f t="shared" si="351"/>
        <v>#REF!</v>
      </c>
      <c r="AX246" s="2" t="e">
        <f t="shared" si="352"/>
        <v>#REF!</v>
      </c>
      <c r="AY246" s="2" t="e">
        <f t="shared" si="353"/>
        <v>#REF!</v>
      </c>
      <c r="AZ246" s="2" t="e">
        <f t="shared" si="354"/>
        <v>#REF!</v>
      </c>
      <c r="BA246" s="2" t="e">
        <f t="shared" si="355"/>
        <v>#REF!</v>
      </c>
    </row>
    <row r="247" spans="1:53" x14ac:dyDescent="0.25">
      <c r="A247" s="2" t="str">
        <f t="shared" ref="A247:A264" si="361">A74</f>
        <v>Cascata</v>
      </c>
      <c r="B247" s="2">
        <v>1</v>
      </c>
      <c r="C247" s="2">
        <f t="shared" ref="C247:I256" si="362">C74</f>
        <v>309</v>
      </c>
      <c r="D247" s="2">
        <f t="shared" si="362"/>
        <v>4</v>
      </c>
      <c r="E247" s="2">
        <f t="shared" si="362"/>
        <v>11</v>
      </c>
      <c r="F247" s="2">
        <f t="shared" si="362"/>
        <v>6</v>
      </c>
      <c r="G247" s="2">
        <f t="shared" si="362"/>
        <v>5</v>
      </c>
      <c r="H247" s="2">
        <f t="shared" si="362"/>
        <v>7</v>
      </c>
      <c r="I247" s="2">
        <f t="shared" si="362"/>
        <v>6</v>
      </c>
      <c r="J247" s="2">
        <f t="shared" si="317"/>
        <v>0</v>
      </c>
      <c r="K247" s="2">
        <f t="shared" si="318"/>
        <v>0</v>
      </c>
      <c r="L247" s="2">
        <f t="shared" si="319"/>
        <v>0</v>
      </c>
      <c r="M247" s="2">
        <f t="shared" si="357"/>
        <v>0</v>
      </c>
      <c r="N247" s="2">
        <f t="shared" si="358"/>
        <v>0</v>
      </c>
      <c r="O247" s="2">
        <f t="shared" si="359"/>
        <v>0</v>
      </c>
      <c r="P247" s="2">
        <f t="shared" si="360"/>
        <v>0</v>
      </c>
      <c r="Q247" s="2">
        <f t="shared" si="320"/>
        <v>0</v>
      </c>
      <c r="R247" s="2">
        <f t="shared" si="321"/>
        <v>1</v>
      </c>
      <c r="S247" s="2">
        <f t="shared" si="322"/>
        <v>1</v>
      </c>
      <c r="T247" s="2">
        <f t="shared" si="323"/>
        <v>0</v>
      </c>
      <c r="U247" s="2">
        <f t="shared" si="324"/>
        <v>0</v>
      </c>
      <c r="V247" s="2">
        <f t="shared" si="316"/>
        <v>0</v>
      </c>
      <c r="W247" s="2">
        <f t="shared" si="325"/>
        <v>0</v>
      </c>
      <c r="X247" s="2">
        <f t="shared" si="326"/>
        <v>0</v>
      </c>
      <c r="Y247" s="2">
        <f t="shared" si="327"/>
        <v>0</v>
      </c>
      <c r="Z247" s="2">
        <f t="shared" si="328"/>
        <v>0</v>
      </c>
      <c r="AA247" s="2">
        <f t="shared" si="329"/>
        <v>1</v>
      </c>
      <c r="AB247" s="2">
        <f t="shared" si="330"/>
        <v>1</v>
      </c>
      <c r="AC247" s="2">
        <f t="shared" si="331"/>
        <v>2</v>
      </c>
      <c r="AD247" s="2">
        <f t="shared" si="332"/>
        <v>1</v>
      </c>
      <c r="AE247" s="2">
        <f t="shared" si="333"/>
        <v>309</v>
      </c>
      <c r="AF247" s="2">
        <f t="shared" si="334"/>
        <v>4</v>
      </c>
      <c r="AG247" s="2">
        <f t="shared" si="335"/>
        <v>6</v>
      </c>
      <c r="AH247" s="2">
        <f t="shared" si="336"/>
        <v>5</v>
      </c>
      <c r="AI247" s="2">
        <f t="shared" si="337"/>
        <v>7</v>
      </c>
      <c r="AJ247" s="2">
        <f t="shared" si="338"/>
        <v>6</v>
      </c>
      <c r="AK247" s="2">
        <f t="shared" si="339"/>
        <v>1</v>
      </c>
      <c r="AL247" s="2">
        <f t="shared" si="340"/>
        <v>0</v>
      </c>
      <c r="AM247" s="2">
        <f t="shared" si="341"/>
        <v>1</v>
      </c>
      <c r="AN247" s="2">
        <f t="shared" si="342"/>
        <v>0</v>
      </c>
      <c r="AO247" s="2">
        <f t="shared" si="343"/>
        <v>0</v>
      </c>
      <c r="AP247" s="2">
        <f t="shared" si="344"/>
        <v>0</v>
      </c>
      <c r="AQ247" s="2">
        <f t="shared" si="345"/>
        <v>0</v>
      </c>
      <c r="AR247" s="2">
        <f t="shared" si="346"/>
        <v>0</v>
      </c>
      <c r="AS247" s="2">
        <f t="shared" si="347"/>
        <v>0</v>
      </c>
      <c r="AT247" s="2">
        <f t="shared" si="348"/>
        <v>0</v>
      </c>
      <c r="AU247" s="2">
        <f t="shared" si="349"/>
        <v>0</v>
      </c>
      <c r="AV247" s="2">
        <f t="shared" si="350"/>
        <v>0</v>
      </c>
      <c r="AW247" s="2">
        <f t="shared" si="351"/>
        <v>0</v>
      </c>
      <c r="AX247" s="2">
        <f t="shared" si="352"/>
        <v>0</v>
      </c>
      <c r="AY247" s="2">
        <f t="shared" si="353"/>
        <v>0</v>
      </c>
      <c r="AZ247" s="2">
        <f t="shared" si="354"/>
        <v>0</v>
      </c>
      <c r="BA247" s="2">
        <f t="shared" si="355"/>
        <v>0</v>
      </c>
    </row>
    <row r="248" spans="1:53" x14ac:dyDescent="0.25">
      <c r="A248" s="2" t="str">
        <f t="shared" si="361"/>
        <v>Cascata</v>
      </c>
      <c r="B248" s="2">
        <v>2</v>
      </c>
      <c r="C248" s="2">
        <f t="shared" si="362"/>
        <v>377</v>
      </c>
      <c r="D248" s="2">
        <f t="shared" si="362"/>
        <v>4</v>
      </c>
      <c r="E248" s="2">
        <f t="shared" si="362"/>
        <v>1</v>
      </c>
      <c r="F248" s="2">
        <f t="shared" si="362"/>
        <v>8</v>
      </c>
      <c r="G248" s="2">
        <f t="shared" si="362"/>
        <v>6</v>
      </c>
      <c r="H248" s="2">
        <f t="shared" si="362"/>
        <v>7</v>
      </c>
      <c r="I248" s="2">
        <f t="shared" si="362"/>
        <v>6</v>
      </c>
      <c r="J248" s="2">
        <f t="shared" si="317"/>
        <v>0</v>
      </c>
      <c r="K248" s="2">
        <f t="shared" si="318"/>
        <v>0</v>
      </c>
      <c r="L248" s="2">
        <f t="shared" si="319"/>
        <v>0</v>
      </c>
      <c r="M248" s="2">
        <f t="shared" si="357"/>
        <v>0</v>
      </c>
      <c r="N248" s="2">
        <f t="shared" si="358"/>
        <v>0</v>
      </c>
      <c r="O248" s="2">
        <f t="shared" si="359"/>
        <v>0</v>
      </c>
      <c r="P248" s="2">
        <f t="shared" si="360"/>
        <v>0</v>
      </c>
      <c r="Q248" s="2">
        <f t="shared" si="320"/>
        <v>0</v>
      </c>
      <c r="R248" s="2">
        <f t="shared" si="321"/>
        <v>1</v>
      </c>
      <c r="S248" s="2">
        <f t="shared" si="322"/>
        <v>1</v>
      </c>
      <c r="T248" s="2">
        <f t="shared" si="323"/>
        <v>0</v>
      </c>
      <c r="U248" s="2">
        <f t="shared" si="324"/>
        <v>0</v>
      </c>
      <c r="V248" s="2">
        <f t="shared" si="316"/>
        <v>0</v>
      </c>
      <c r="W248" s="2">
        <f t="shared" si="325"/>
        <v>0</v>
      </c>
      <c r="X248" s="2">
        <f t="shared" si="326"/>
        <v>0</v>
      </c>
      <c r="Y248" s="2">
        <f t="shared" si="327"/>
        <v>0</v>
      </c>
      <c r="Z248" s="2">
        <f t="shared" si="328"/>
        <v>0</v>
      </c>
      <c r="AA248" s="2">
        <f t="shared" si="329"/>
        <v>1</v>
      </c>
      <c r="AB248" s="2">
        <f t="shared" si="330"/>
        <v>1</v>
      </c>
      <c r="AC248" s="2">
        <f t="shared" si="331"/>
        <v>2</v>
      </c>
      <c r="AD248" s="2">
        <f t="shared" si="332"/>
        <v>1</v>
      </c>
      <c r="AE248" s="2">
        <f t="shared" si="333"/>
        <v>377</v>
      </c>
      <c r="AF248" s="2">
        <f t="shared" si="334"/>
        <v>4</v>
      </c>
      <c r="AG248" s="2">
        <f t="shared" si="335"/>
        <v>8</v>
      </c>
      <c r="AH248" s="2">
        <f t="shared" si="336"/>
        <v>6</v>
      </c>
      <c r="AI248" s="2">
        <f t="shared" si="337"/>
        <v>7</v>
      </c>
      <c r="AJ248" s="2">
        <f t="shared" si="338"/>
        <v>6</v>
      </c>
      <c r="AK248" s="2">
        <f t="shared" si="339"/>
        <v>1</v>
      </c>
      <c r="AL248" s="2">
        <f t="shared" si="340"/>
        <v>0</v>
      </c>
      <c r="AM248" s="2">
        <f t="shared" si="341"/>
        <v>1</v>
      </c>
      <c r="AN248" s="2">
        <f t="shared" si="342"/>
        <v>0</v>
      </c>
      <c r="AO248" s="2">
        <f t="shared" si="343"/>
        <v>0</v>
      </c>
      <c r="AP248" s="2">
        <f t="shared" si="344"/>
        <v>0</v>
      </c>
      <c r="AQ248" s="2">
        <f t="shared" si="345"/>
        <v>0</v>
      </c>
      <c r="AR248" s="2">
        <f t="shared" si="346"/>
        <v>0</v>
      </c>
      <c r="AS248" s="2">
        <f t="shared" si="347"/>
        <v>0</v>
      </c>
      <c r="AT248" s="2">
        <f t="shared" si="348"/>
        <v>0</v>
      </c>
      <c r="AU248" s="2">
        <f t="shared" si="349"/>
        <v>0</v>
      </c>
      <c r="AV248" s="2">
        <f t="shared" si="350"/>
        <v>0</v>
      </c>
      <c r="AW248" s="2">
        <f t="shared" si="351"/>
        <v>0</v>
      </c>
      <c r="AX248" s="2">
        <f t="shared" si="352"/>
        <v>0</v>
      </c>
      <c r="AY248" s="2">
        <f t="shared" si="353"/>
        <v>0</v>
      </c>
      <c r="AZ248" s="2">
        <f t="shared" si="354"/>
        <v>0</v>
      </c>
      <c r="BA248" s="2">
        <f t="shared" si="355"/>
        <v>0</v>
      </c>
    </row>
    <row r="249" spans="1:53" x14ac:dyDescent="0.25">
      <c r="A249" s="2" t="str">
        <f t="shared" si="361"/>
        <v>Cascata</v>
      </c>
      <c r="B249" s="2">
        <v>3</v>
      </c>
      <c r="C249" s="2">
        <f t="shared" si="362"/>
        <v>531</v>
      </c>
      <c r="D249" s="2">
        <f t="shared" si="362"/>
        <v>5</v>
      </c>
      <c r="E249" s="2">
        <f t="shared" si="362"/>
        <v>9</v>
      </c>
      <c r="F249" s="2">
        <f t="shared" si="362"/>
        <v>6</v>
      </c>
      <c r="G249" s="2">
        <f t="shared" si="362"/>
        <v>6</v>
      </c>
      <c r="H249" s="2">
        <f t="shared" si="362"/>
        <v>8</v>
      </c>
      <c r="I249" s="2">
        <f t="shared" si="362"/>
        <v>6</v>
      </c>
      <c r="J249" s="2">
        <f t="shared" si="317"/>
        <v>0</v>
      </c>
      <c r="K249" s="2">
        <f t="shared" si="318"/>
        <v>0</v>
      </c>
      <c r="L249" s="2">
        <f t="shared" si="319"/>
        <v>0</v>
      </c>
      <c r="M249" s="2">
        <f t="shared" si="357"/>
        <v>0</v>
      </c>
      <c r="N249" s="2">
        <f t="shared" si="358"/>
        <v>0</v>
      </c>
      <c r="O249" s="2">
        <f t="shared" si="359"/>
        <v>0</v>
      </c>
      <c r="P249" s="2">
        <f t="shared" si="360"/>
        <v>0</v>
      </c>
      <c r="Q249" s="2">
        <f t="shared" si="320"/>
        <v>0</v>
      </c>
      <c r="R249" s="2">
        <f t="shared" si="321"/>
        <v>1</v>
      </c>
      <c r="S249" s="2">
        <f t="shared" si="322"/>
        <v>1</v>
      </c>
      <c r="T249" s="2">
        <f t="shared" si="323"/>
        <v>0</v>
      </c>
      <c r="U249" s="2">
        <f t="shared" si="324"/>
        <v>0</v>
      </c>
      <c r="V249" s="2">
        <f t="shared" ref="V249:V264" si="363">IF($T249=1,D249,0)</f>
        <v>0</v>
      </c>
      <c r="W249" s="2">
        <f t="shared" si="325"/>
        <v>0</v>
      </c>
      <c r="X249" s="2">
        <f t="shared" si="326"/>
        <v>0</v>
      </c>
      <c r="Y249" s="2">
        <f t="shared" si="327"/>
        <v>0</v>
      </c>
      <c r="Z249" s="2">
        <f t="shared" si="328"/>
        <v>0</v>
      </c>
      <c r="AA249" s="2">
        <f t="shared" si="329"/>
        <v>0</v>
      </c>
      <c r="AB249" s="2">
        <f t="shared" si="330"/>
        <v>1</v>
      </c>
      <c r="AC249" s="2">
        <f t="shared" si="331"/>
        <v>1</v>
      </c>
      <c r="AD249" s="2">
        <f t="shared" si="332"/>
        <v>0</v>
      </c>
      <c r="AE249" s="2">
        <f t="shared" si="333"/>
        <v>0</v>
      </c>
      <c r="AF249" s="2">
        <f t="shared" si="334"/>
        <v>0</v>
      </c>
      <c r="AG249" s="2">
        <f t="shared" si="335"/>
        <v>0</v>
      </c>
      <c r="AH249" s="2">
        <f t="shared" si="336"/>
        <v>0</v>
      </c>
      <c r="AI249" s="2">
        <f t="shared" si="337"/>
        <v>0</v>
      </c>
      <c r="AJ249" s="2">
        <f t="shared" si="338"/>
        <v>0</v>
      </c>
      <c r="AK249" s="2">
        <f t="shared" si="339"/>
        <v>0</v>
      </c>
      <c r="AL249" s="2">
        <f t="shared" si="340"/>
        <v>1</v>
      </c>
      <c r="AM249" s="2">
        <f t="shared" si="341"/>
        <v>1</v>
      </c>
      <c r="AN249" s="2">
        <f t="shared" si="342"/>
        <v>0</v>
      </c>
      <c r="AO249" s="2">
        <f t="shared" si="343"/>
        <v>0</v>
      </c>
      <c r="AP249" s="2">
        <f t="shared" si="344"/>
        <v>0</v>
      </c>
      <c r="AQ249" s="2">
        <f t="shared" si="345"/>
        <v>0</v>
      </c>
      <c r="AR249" s="2">
        <f t="shared" si="346"/>
        <v>0</v>
      </c>
      <c r="AS249" s="2">
        <f t="shared" si="347"/>
        <v>0</v>
      </c>
      <c r="AT249" s="2">
        <f t="shared" si="348"/>
        <v>0</v>
      </c>
      <c r="AU249" s="2">
        <f t="shared" si="349"/>
        <v>1</v>
      </c>
      <c r="AV249" s="2">
        <f t="shared" si="350"/>
        <v>531</v>
      </c>
      <c r="AW249" s="2">
        <f t="shared" si="351"/>
        <v>5</v>
      </c>
      <c r="AX249" s="2">
        <f t="shared" si="352"/>
        <v>6</v>
      </c>
      <c r="AY249" s="2">
        <f t="shared" si="353"/>
        <v>6</v>
      </c>
      <c r="AZ249" s="2">
        <f t="shared" si="354"/>
        <v>8</v>
      </c>
      <c r="BA249" s="2">
        <f t="shared" si="355"/>
        <v>6</v>
      </c>
    </row>
    <row r="250" spans="1:53" x14ac:dyDescent="0.25">
      <c r="A250" s="2" t="str">
        <f t="shared" si="361"/>
        <v>Cascata</v>
      </c>
      <c r="B250" s="2">
        <v>4</v>
      </c>
      <c r="C250" s="2">
        <f t="shared" si="362"/>
        <v>160</v>
      </c>
      <c r="D250" s="2">
        <f t="shared" si="362"/>
        <v>3</v>
      </c>
      <c r="E250" s="2">
        <f t="shared" si="362"/>
        <v>15</v>
      </c>
      <c r="F250" s="2">
        <f t="shared" si="362"/>
        <v>4</v>
      </c>
      <c r="G250" s="2">
        <f t="shared" si="362"/>
        <v>3</v>
      </c>
      <c r="H250" s="2">
        <f t="shared" si="362"/>
        <v>4</v>
      </c>
      <c r="I250" s="2">
        <f t="shared" si="362"/>
        <v>3</v>
      </c>
      <c r="J250" s="2">
        <f t="shared" si="317"/>
        <v>1</v>
      </c>
      <c r="K250" s="2">
        <f t="shared" ref="K250:K264" si="364">IF($J250=1,C250,0)</f>
        <v>160</v>
      </c>
      <c r="L250" s="2">
        <f t="shared" ref="L250:L264" si="365">IF($J250=1,D250,0)</f>
        <v>3</v>
      </c>
      <c r="M250" s="2">
        <f t="shared" si="357"/>
        <v>4</v>
      </c>
      <c r="N250" s="2">
        <f t="shared" si="358"/>
        <v>3</v>
      </c>
      <c r="O250" s="2">
        <f t="shared" si="359"/>
        <v>4</v>
      </c>
      <c r="P250" s="2">
        <f t="shared" si="360"/>
        <v>3</v>
      </c>
      <c r="Q250" s="2">
        <f t="shared" si="320"/>
        <v>1</v>
      </c>
      <c r="R250" s="2">
        <f t="shared" ref="R250:R264" si="366">IF(C250&gt;200,1,0)</f>
        <v>0</v>
      </c>
      <c r="S250" s="2">
        <f t="shared" ref="S250:S264" si="367">SUM(Q250:R250)</f>
        <v>1</v>
      </c>
      <c r="T250" s="2">
        <f t="shared" ref="T250:T264" si="368">IF(S250=2,1,0)</f>
        <v>0</v>
      </c>
      <c r="U250" s="2">
        <f t="shared" ref="U250:U264" si="369">IF($T250=1,C250,0)</f>
        <v>0</v>
      </c>
      <c r="V250" s="2">
        <f t="shared" si="363"/>
        <v>0</v>
      </c>
      <c r="W250" s="2">
        <f t="shared" ref="W250:W264" si="370">IF($T250=1,F250,0)</f>
        <v>0</v>
      </c>
      <c r="X250" s="2">
        <f t="shared" ref="X250:X264" si="371">IF($T250=1,G250,0)</f>
        <v>0</v>
      </c>
      <c r="Y250" s="2">
        <f t="shared" ref="Y250:Y264" si="372">IF($T250=1,H250,0)</f>
        <v>0</v>
      </c>
      <c r="Z250" s="2">
        <f t="shared" ref="Z250:Z264" si="373">IF($T250=1,I250,0)</f>
        <v>0</v>
      </c>
      <c r="AA250" s="2">
        <f t="shared" si="329"/>
        <v>1</v>
      </c>
      <c r="AB250" s="2">
        <f t="shared" ref="AB250:AB264" si="374">IF(C250&gt;300,1,0)</f>
        <v>0</v>
      </c>
      <c r="AC250" s="2">
        <f t="shared" ref="AC250:AC264" si="375">SUM(AA250:AB250)</f>
        <v>1</v>
      </c>
      <c r="AD250" s="2">
        <f t="shared" ref="AD250:AD264" si="376">IF(AC250=2,1,0)</f>
        <v>0</v>
      </c>
      <c r="AE250" s="2">
        <f t="shared" ref="AE250:AE264" si="377">IF($AD250=1,C250,0)</f>
        <v>0</v>
      </c>
      <c r="AF250" s="2">
        <f t="shared" ref="AF250:AF264" si="378">IF($AD250=1,D250,0)</f>
        <v>0</v>
      </c>
      <c r="AG250" s="2">
        <f t="shared" ref="AG250:AG264" si="379">IF($AD250=1,F250,0)</f>
        <v>0</v>
      </c>
      <c r="AH250" s="2">
        <f t="shared" ref="AH250:AH264" si="380">IF($AD250=1,G250,0)</f>
        <v>0</v>
      </c>
      <c r="AI250" s="2">
        <f t="shared" ref="AI250:AI264" si="381">IF($AD250=1,H250,0)</f>
        <v>0</v>
      </c>
      <c r="AJ250" s="2">
        <f t="shared" ref="AJ250:AJ264" si="382">IF($AD250=1,I250,0)</f>
        <v>0</v>
      </c>
      <c r="AK250" s="2">
        <f t="shared" ref="AK250:AK264" si="383">IF(C250&lt;501,1,0)</f>
        <v>1</v>
      </c>
      <c r="AL250" s="2">
        <f t="shared" si="340"/>
        <v>0</v>
      </c>
      <c r="AM250" s="2">
        <f t="shared" ref="AM250:AM264" si="384">SUM(AK250:AL250)</f>
        <v>1</v>
      </c>
      <c r="AN250" s="2">
        <f t="shared" ref="AN250:AN264" si="385">IF(AM250=2,1,0)</f>
        <v>0</v>
      </c>
      <c r="AO250" s="2">
        <f t="shared" ref="AO250:AO264" si="386">IF($AN250=1,C250,0)</f>
        <v>0</v>
      </c>
      <c r="AP250" s="2">
        <f t="shared" ref="AP250:AP264" si="387">IF($AN250=1,D250,0)</f>
        <v>0</v>
      </c>
      <c r="AQ250" s="2">
        <f t="shared" ref="AQ250:AQ264" si="388">IF($AN250=1,F250,0)</f>
        <v>0</v>
      </c>
      <c r="AR250" s="2">
        <f t="shared" ref="AR250:AR264" si="389">IF($AN250=1,G250,0)</f>
        <v>0</v>
      </c>
      <c r="AS250" s="2">
        <f t="shared" ref="AS250:AS264" si="390">IF($AN250=1,H250,0)</f>
        <v>0</v>
      </c>
      <c r="AT250" s="2">
        <f t="shared" ref="AT250:AT264" si="391">IF($AN250=1,I250,0)</f>
        <v>0</v>
      </c>
      <c r="AU250" s="2">
        <f t="shared" ref="AU250:AU264" si="392">IF(C250&gt;500,1,0)</f>
        <v>0</v>
      </c>
      <c r="AV250" s="2">
        <f t="shared" ref="AV250:AV264" si="393">IF($AU250=1,C250,0)</f>
        <v>0</v>
      </c>
      <c r="AW250" s="2">
        <f t="shared" ref="AW250:AW264" si="394">IF($AU250=1,D250,0)</f>
        <v>0</v>
      </c>
      <c r="AX250" s="2">
        <f t="shared" ref="AX250:AX264" si="395">IF($AU250=1,F250,0)</f>
        <v>0</v>
      </c>
      <c r="AY250" s="2">
        <f t="shared" ref="AY250:AY264" si="396">IF($AU250=1,G250,0)</f>
        <v>0</v>
      </c>
      <c r="AZ250" s="2">
        <f t="shared" ref="AZ250:AZ264" si="397">IF($AU250=1,H250,0)</f>
        <v>0</v>
      </c>
      <c r="BA250" s="2">
        <f t="shared" ref="BA250:BA264" si="398">IF($AU250=1,I250,0)</f>
        <v>0</v>
      </c>
    </row>
    <row r="251" spans="1:53" x14ac:dyDescent="0.25">
      <c r="A251" s="2" t="str">
        <f t="shared" si="361"/>
        <v>Cascata</v>
      </c>
      <c r="B251" s="2">
        <v>5</v>
      </c>
      <c r="C251" s="2">
        <f t="shared" si="362"/>
        <v>460</v>
      </c>
      <c r="D251" s="2">
        <f t="shared" si="362"/>
        <v>5</v>
      </c>
      <c r="E251" s="2">
        <f t="shared" si="362"/>
        <v>5</v>
      </c>
      <c r="F251" s="2">
        <f t="shared" si="362"/>
        <v>8</v>
      </c>
      <c r="G251" s="2">
        <f t="shared" si="362"/>
        <v>8</v>
      </c>
      <c r="H251" s="2">
        <f t="shared" si="362"/>
        <v>8</v>
      </c>
      <c r="I251" s="2">
        <f t="shared" si="362"/>
        <v>6</v>
      </c>
      <c r="J251" s="2">
        <f t="shared" si="317"/>
        <v>0</v>
      </c>
      <c r="K251" s="2">
        <f t="shared" si="364"/>
        <v>0</v>
      </c>
      <c r="L251" s="2">
        <f t="shared" si="365"/>
        <v>0</v>
      </c>
      <c r="M251" s="2">
        <f t="shared" si="357"/>
        <v>0</v>
      </c>
      <c r="N251" s="2">
        <f t="shared" si="358"/>
        <v>0</v>
      </c>
      <c r="O251" s="2">
        <f t="shared" si="359"/>
        <v>0</v>
      </c>
      <c r="P251" s="2">
        <f t="shared" si="360"/>
        <v>0</v>
      </c>
      <c r="Q251" s="2">
        <f t="shared" si="320"/>
        <v>0</v>
      </c>
      <c r="R251" s="2">
        <f t="shared" si="366"/>
        <v>1</v>
      </c>
      <c r="S251" s="2">
        <f t="shared" si="367"/>
        <v>1</v>
      </c>
      <c r="T251" s="2">
        <f t="shared" si="368"/>
        <v>0</v>
      </c>
      <c r="U251" s="2">
        <f t="shared" si="369"/>
        <v>0</v>
      </c>
      <c r="V251" s="2">
        <f t="shared" si="363"/>
        <v>0</v>
      </c>
      <c r="W251" s="2">
        <f t="shared" si="370"/>
        <v>0</v>
      </c>
      <c r="X251" s="2">
        <f t="shared" si="371"/>
        <v>0</v>
      </c>
      <c r="Y251" s="2">
        <f t="shared" si="372"/>
        <v>0</v>
      </c>
      <c r="Z251" s="2">
        <f t="shared" si="373"/>
        <v>0</v>
      </c>
      <c r="AA251" s="2">
        <f t="shared" si="329"/>
        <v>0</v>
      </c>
      <c r="AB251" s="2">
        <f t="shared" si="374"/>
        <v>1</v>
      </c>
      <c r="AC251" s="2">
        <f t="shared" si="375"/>
        <v>1</v>
      </c>
      <c r="AD251" s="2">
        <f t="shared" si="376"/>
        <v>0</v>
      </c>
      <c r="AE251" s="2">
        <f t="shared" si="377"/>
        <v>0</v>
      </c>
      <c r="AF251" s="2">
        <f t="shared" si="378"/>
        <v>0</v>
      </c>
      <c r="AG251" s="2">
        <f t="shared" si="379"/>
        <v>0</v>
      </c>
      <c r="AH251" s="2">
        <f t="shared" si="380"/>
        <v>0</v>
      </c>
      <c r="AI251" s="2">
        <f t="shared" si="381"/>
        <v>0</v>
      </c>
      <c r="AJ251" s="2">
        <f t="shared" si="382"/>
        <v>0</v>
      </c>
      <c r="AK251" s="2">
        <f t="shared" si="383"/>
        <v>1</v>
      </c>
      <c r="AL251" s="2">
        <f t="shared" si="340"/>
        <v>1</v>
      </c>
      <c r="AM251" s="2">
        <f t="shared" si="384"/>
        <v>2</v>
      </c>
      <c r="AN251" s="2">
        <f t="shared" si="385"/>
        <v>1</v>
      </c>
      <c r="AO251" s="2">
        <f t="shared" si="386"/>
        <v>460</v>
      </c>
      <c r="AP251" s="2">
        <f t="shared" si="387"/>
        <v>5</v>
      </c>
      <c r="AQ251" s="2">
        <f t="shared" si="388"/>
        <v>8</v>
      </c>
      <c r="AR251" s="2">
        <f t="shared" si="389"/>
        <v>8</v>
      </c>
      <c r="AS251" s="2">
        <f t="shared" si="390"/>
        <v>8</v>
      </c>
      <c r="AT251" s="2">
        <f t="shared" si="391"/>
        <v>6</v>
      </c>
      <c r="AU251" s="2">
        <f t="shared" si="392"/>
        <v>0</v>
      </c>
      <c r="AV251" s="2">
        <f t="shared" si="393"/>
        <v>0</v>
      </c>
      <c r="AW251" s="2">
        <f t="shared" si="394"/>
        <v>0</v>
      </c>
      <c r="AX251" s="2">
        <f t="shared" si="395"/>
        <v>0</v>
      </c>
      <c r="AY251" s="2">
        <f t="shared" si="396"/>
        <v>0</v>
      </c>
      <c r="AZ251" s="2">
        <f t="shared" si="397"/>
        <v>0</v>
      </c>
      <c r="BA251" s="2">
        <f t="shared" si="398"/>
        <v>0</v>
      </c>
    </row>
    <row r="252" spans="1:53" x14ac:dyDescent="0.25">
      <c r="A252" s="2" t="str">
        <f t="shared" si="361"/>
        <v>Cascata</v>
      </c>
      <c r="B252" s="2">
        <v>6</v>
      </c>
      <c r="C252" s="2">
        <f t="shared" si="362"/>
        <v>339</v>
      </c>
      <c r="D252" s="2">
        <f t="shared" si="362"/>
        <v>4</v>
      </c>
      <c r="E252" s="2">
        <f t="shared" si="362"/>
        <v>13</v>
      </c>
      <c r="F252" s="2">
        <f t="shared" si="362"/>
        <v>7</v>
      </c>
      <c r="G252" s="2">
        <f t="shared" si="362"/>
        <v>7</v>
      </c>
      <c r="H252" s="2">
        <f t="shared" si="362"/>
        <v>5</v>
      </c>
      <c r="I252" s="2">
        <f t="shared" si="362"/>
        <v>4</v>
      </c>
      <c r="J252" s="2">
        <f t="shared" si="317"/>
        <v>0</v>
      </c>
      <c r="K252" s="2">
        <f t="shared" si="364"/>
        <v>0</v>
      </c>
      <c r="L252" s="2">
        <f t="shared" si="365"/>
        <v>0</v>
      </c>
      <c r="M252" s="2">
        <f t="shared" si="357"/>
        <v>0</v>
      </c>
      <c r="N252" s="2">
        <f t="shared" si="358"/>
        <v>0</v>
      </c>
      <c r="O252" s="2">
        <f t="shared" si="359"/>
        <v>0</v>
      </c>
      <c r="P252" s="2">
        <f t="shared" si="360"/>
        <v>0</v>
      </c>
      <c r="Q252" s="2">
        <f t="shared" si="320"/>
        <v>0</v>
      </c>
      <c r="R252" s="2">
        <f t="shared" si="366"/>
        <v>1</v>
      </c>
      <c r="S252" s="2">
        <f t="shared" si="367"/>
        <v>1</v>
      </c>
      <c r="T252" s="2">
        <f t="shared" si="368"/>
        <v>0</v>
      </c>
      <c r="U252" s="2">
        <f t="shared" si="369"/>
        <v>0</v>
      </c>
      <c r="V252" s="2">
        <f t="shared" si="363"/>
        <v>0</v>
      </c>
      <c r="W252" s="2">
        <f t="shared" si="370"/>
        <v>0</v>
      </c>
      <c r="X252" s="2">
        <f t="shared" si="371"/>
        <v>0</v>
      </c>
      <c r="Y252" s="2">
        <f t="shared" si="372"/>
        <v>0</v>
      </c>
      <c r="Z252" s="2">
        <f t="shared" si="373"/>
        <v>0</v>
      </c>
      <c r="AA252" s="2">
        <f t="shared" si="329"/>
        <v>1</v>
      </c>
      <c r="AB252" s="2">
        <f t="shared" si="374"/>
        <v>1</v>
      </c>
      <c r="AC252" s="2">
        <f t="shared" si="375"/>
        <v>2</v>
      </c>
      <c r="AD252" s="2">
        <f t="shared" si="376"/>
        <v>1</v>
      </c>
      <c r="AE252" s="2">
        <f t="shared" si="377"/>
        <v>339</v>
      </c>
      <c r="AF252" s="2">
        <f t="shared" si="378"/>
        <v>4</v>
      </c>
      <c r="AG252" s="2">
        <f t="shared" si="379"/>
        <v>7</v>
      </c>
      <c r="AH252" s="2">
        <f t="shared" si="380"/>
        <v>7</v>
      </c>
      <c r="AI252" s="2">
        <f t="shared" si="381"/>
        <v>5</v>
      </c>
      <c r="AJ252" s="2">
        <f t="shared" si="382"/>
        <v>4</v>
      </c>
      <c r="AK252" s="2">
        <f t="shared" si="383"/>
        <v>1</v>
      </c>
      <c r="AL252" s="2">
        <f t="shared" si="340"/>
        <v>0</v>
      </c>
      <c r="AM252" s="2">
        <f t="shared" si="384"/>
        <v>1</v>
      </c>
      <c r="AN252" s="2">
        <f t="shared" si="385"/>
        <v>0</v>
      </c>
      <c r="AO252" s="2">
        <f t="shared" si="386"/>
        <v>0</v>
      </c>
      <c r="AP252" s="2">
        <f t="shared" si="387"/>
        <v>0</v>
      </c>
      <c r="AQ252" s="2">
        <f t="shared" si="388"/>
        <v>0</v>
      </c>
      <c r="AR252" s="2">
        <f t="shared" si="389"/>
        <v>0</v>
      </c>
      <c r="AS252" s="2">
        <f t="shared" si="390"/>
        <v>0</v>
      </c>
      <c r="AT252" s="2">
        <f t="shared" si="391"/>
        <v>0</v>
      </c>
      <c r="AU252" s="2">
        <f t="shared" si="392"/>
        <v>0</v>
      </c>
      <c r="AV252" s="2">
        <f t="shared" si="393"/>
        <v>0</v>
      </c>
      <c r="AW252" s="2">
        <f t="shared" si="394"/>
        <v>0</v>
      </c>
      <c r="AX252" s="2">
        <f t="shared" si="395"/>
        <v>0</v>
      </c>
      <c r="AY252" s="2">
        <f t="shared" si="396"/>
        <v>0</v>
      </c>
      <c r="AZ252" s="2">
        <f t="shared" si="397"/>
        <v>0</v>
      </c>
      <c r="BA252" s="2">
        <f t="shared" si="398"/>
        <v>0</v>
      </c>
    </row>
    <row r="253" spans="1:53" x14ac:dyDescent="0.25">
      <c r="A253" s="2" t="str">
        <f t="shared" si="361"/>
        <v>Cascata</v>
      </c>
      <c r="B253" s="2">
        <v>7</v>
      </c>
      <c r="C253" s="2">
        <f t="shared" si="362"/>
        <v>129</v>
      </c>
      <c r="D253" s="2">
        <f t="shared" si="362"/>
        <v>3</v>
      </c>
      <c r="E253" s="2">
        <f t="shared" si="362"/>
        <v>17</v>
      </c>
      <c r="F253" s="2">
        <f t="shared" si="362"/>
        <v>4</v>
      </c>
      <c r="G253" s="2">
        <f t="shared" si="362"/>
        <v>5</v>
      </c>
      <c r="H253" s="2">
        <f t="shared" si="362"/>
        <v>5</v>
      </c>
      <c r="I253" s="2">
        <f t="shared" si="362"/>
        <v>5</v>
      </c>
      <c r="J253" s="2">
        <f t="shared" si="317"/>
        <v>1</v>
      </c>
      <c r="K253" s="2">
        <f t="shared" si="364"/>
        <v>129</v>
      </c>
      <c r="L253" s="2">
        <f t="shared" si="365"/>
        <v>3</v>
      </c>
      <c r="M253" s="2">
        <f t="shared" si="357"/>
        <v>4</v>
      </c>
      <c r="N253" s="2">
        <f t="shared" si="358"/>
        <v>5</v>
      </c>
      <c r="O253" s="2">
        <f t="shared" si="359"/>
        <v>5</v>
      </c>
      <c r="P253" s="2">
        <f t="shared" si="360"/>
        <v>5</v>
      </c>
      <c r="Q253" s="2">
        <f t="shared" si="320"/>
        <v>1</v>
      </c>
      <c r="R253" s="2">
        <f t="shared" si="366"/>
        <v>0</v>
      </c>
      <c r="S253" s="2">
        <f t="shared" si="367"/>
        <v>1</v>
      </c>
      <c r="T253" s="2">
        <f t="shared" si="368"/>
        <v>0</v>
      </c>
      <c r="U253" s="2">
        <f t="shared" si="369"/>
        <v>0</v>
      </c>
      <c r="V253" s="2">
        <f t="shared" si="363"/>
        <v>0</v>
      </c>
      <c r="W253" s="2">
        <f t="shared" si="370"/>
        <v>0</v>
      </c>
      <c r="X253" s="2">
        <f t="shared" si="371"/>
        <v>0</v>
      </c>
      <c r="Y253" s="2">
        <f t="shared" si="372"/>
        <v>0</v>
      </c>
      <c r="Z253" s="2">
        <f t="shared" si="373"/>
        <v>0</v>
      </c>
      <c r="AA253" s="2">
        <f t="shared" si="329"/>
        <v>1</v>
      </c>
      <c r="AB253" s="2">
        <f t="shared" si="374"/>
        <v>0</v>
      </c>
      <c r="AC253" s="2">
        <f t="shared" si="375"/>
        <v>1</v>
      </c>
      <c r="AD253" s="2">
        <f t="shared" si="376"/>
        <v>0</v>
      </c>
      <c r="AE253" s="2">
        <f t="shared" si="377"/>
        <v>0</v>
      </c>
      <c r="AF253" s="2">
        <f t="shared" si="378"/>
        <v>0</v>
      </c>
      <c r="AG253" s="2">
        <f t="shared" si="379"/>
        <v>0</v>
      </c>
      <c r="AH253" s="2">
        <f t="shared" si="380"/>
        <v>0</v>
      </c>
      <c r="AI253" s="2">
        <f t="shared" si="381"/>
        <v>0</v>
      </c>
      <c r="AJ253" s="2">
        <f t="shared" si="382"/>
        <v>0</v>
      </c>
      <c r="AK253" s="2">
        <f t="shared" si="383"/>
        <v>1</v>
      </c>
      <c r="AL253" s="2">
        <f t="shared" si="340"/>
        <v>0</v>
      </c>
      <c r="AM253" s="2">
        <f t="shared" si="384"/>
        <v>1</v>
      </c>
      <c r="AN253" s="2">
        <f t="shared" si="385"/>
        <v>0</v>
      </c>
      <c r="AO253" s="2">
        <f t="shared" si="386"/>
        <v>0</v>
      </c>
      <c r="AP253" s="2">
        <f t="shared" si="387"/>
        <v>0</v>
      </c>
      <c r="AQ253" s="2">
        <f t="shared" si="388"/>
        <v>0</v>
      </c>
      <c r="AR253" s="2">
        <f t="shared" si="389"/>
        <v>0</v>
      </c>
      <c r="AS253" s="2">
        <f t="shared" si="390"/>
        <v>0</v>
      </c>
      <c r="AT253" s="2">
        <f t="shared" si="391"/>
        <v>0</v>
      </c>
      <c r="AU253" s="2">
        <f t="shared" si="392"/>
        <v>0</v>
      </c>
      <c r="AV253" s="2">
        <f t="shared" si="393"/>
        <v>0</v>
      </c>
      <c r="AW253" s="2">
        <f t="shared" si="394"/>
        <v>0</v>
      </c>
      <c r="AX253" s="2">
        <f t="shared" si="395"/>
        <v>0</v>
      </c>
      <c r="AY253" s="2">
        <f t="shared" si="396"/>
        <v>0</v>
      </c>
      <c r="AZ253" s="2">
        <f t="shared" si="397"/>
        <v>0</v>
      </c>
      <c r="BA253" s="2">
        <f t="shared" si="398"/>
        <v>0</v>
      </c>
    </row>
    <row r="254" spans="1:53" x14ac:dyDescent="0.25">
      <c r="A254" s="2" t="str">
        <f t="shared" si="361"/>
        <v>Cascata</v>
      </c>
      <c r="B254" s="2">
        <v>8</v>
      </c>
      <c r="C254" s="2">
        <f t="shared" si="362"/>
        <v>370</v>
      </c>
      <c r="D254" s="2">
        <f t="shared" si="362"/>
        <v>4</v>
      </c>
      <c r="E254" s="2">
        <f t="shared" si="362"/>
        <v>3</v>
      </c>
      <c r="F254" s="2">
        <f t="shared" si="362"/>
        <v>5</v>
      </c>
      <c r="G254" s="2">
        <f t="shared" si="362"/>
        <v>6</v>
      </c>
      <c r="H254" s="2">
        <f t="shared" si="362"/>
        <v>5</v>
      </c>
      <c r="I254" s="2">
        <f t="shared" si="362"/>
        <v>6</v>
      </c>
      <c r="J254" s="2">
        <f t="shared" si="317"/>
        <v>0</v>
      </c>
      <c r="K254" s="2">
        <f t="shared" si="364"/>
        <v>0</v>
      </c>
      <c r="L254" s="2">
        <f t="shared" si="365"/>
        <v>0</v>
      </c>
      <c r="M254" s="2">
        <f t="shared" si="357"/>
        <v>0</v>
      </c>
      <c r="N254" s="2">
        <f t="shared" si="358"/>
        <v>0</v>
      </c>
      <c r="O254" s="2">
        <f t="shared" si="359"/>
        <v>0</v>
      </c>
      <c r="P254" s="2">
        <f t="shared" si="360"/>
        <v>0</v>
      </c>
      <c r="Q254" s="2">
        <f t="shared" si="320"/>
        <v>0</v>
      </c>
      <c r="R254" s="2">
        <f t="shared" si="366"/>
        <v>1</v>
      </c>
      <c r="S254" s="2">
        <f t="shared" si="367"/>
        <v>1</v>
      </c>
      <c r="T254" s="2">
        <f t="shared" si="368"/>
        <v>0</v>
      </c>
      <c r="U254" s="2">
        <f t="shared" si="369"/>
        <v>0</v>
      </c>
      <c r="V254" s="2">
        <f t="shared" si="363"/>
        <v>0</v>
      </c>
      <c r="W254" s="2">
        <f t="shared" si="370"/>
        <v>0</v>
      </c>
      <c r="X254" s="2">
        <f t="shared" si="371"/>
        <v>0</v>
      </c>
      <c r="Y254" s="2">
        <f t="shared" si="372"/>
        <v>0</v>
      </c>
      <c r="Z254" s="2">
        <f t="shared" si="373"/>
        <v>0</v>
      </c>
      <c r="AA254" s="2">
        <f t="shared" si="329"/>
        <v>1</v>
      </c>
      <c r="AB254" s="2">
        <f t="shared" si="374"/>
        <v>1</v>
      </c>
      <c r="AC254" s="2">
        <f t="shared" si="375"/>
        <v>2</v>
      </c>
      <c r="AD254" s="2">
        <f t="shared" si="376"/>
        <v>1</v>
      </c>
      <c r="AE254" s="2">
        <f t="shared" si="377"/>
        <v>370</v>
      </c>
      <c r="AF254" s="2">
        <f t="shared" si="378"/>
        <v>4</v>
      </c>
      <c r="AG254" s="2">
        <f t="shared" si="379"/>
        <v>5</v>
      </c>
      <c r="AH254" s="2">
        <f t="shared" si="380"/>
        <v>6</v>
      </c>
      <c r="AI254" s="2">
        <f t="shared" si="381"/>
        <v>5</v>
      </c>
      <c r="AJ254" s="2">
        <f t="shared" si="382"/>
        <v>6</v>
      </c>
      <c r="AK254" s="2">
        <f t="shared" si="383"/>
        <v>1</v>
      </c>
      <c r="AL254" s="2">
        <f t="shared" si="340"/>
        <v>0</v>
      </c>
      <c r="AM254" s="2">
        <f t="shared" si="384"/>
        <v>1</v>
      </c>
      <c r="AN254" s="2">
        <f t="shared" si="385"/>
        <v>0</v>
      </c>
      <c r="AO254" s="2">
        <f t="shared" si="386"/>
        <v>0</v>
      </c>
      <c r="AP254" s="2">
        <f t="shared" si="387"/>
        <v>0</v>
      </c>
      <c r="AQ254" s="2">
        <f t="shared" si="388"/>
        <v>0</v>
      </c>
      <c r="AR254" s="2">
        <f t="shared" si="389"/>
        <v>0</v>
      </c>
      <c r="AS254" s="2">
        <f t="shared" si="390"/>
        <v>0</v>
      </c>
      <c r="AT254" s="2">
        <f t="shared" si="391"/>
        <v>0</v>
      </c>
      <c r="AU254" s="2">
        <f t="shared" si="392"/>
        <v>0</v>
      </c>
      <c r="AV254" s="2">
        <f t="shared" si="393"/>
        <v>0</v>
      </c>
      <c r="AW254" s="2">
        <f t="shared" si="394"/>
        <v>0</v>
      </c>
      <c r="AX254" s="2">
        <f t="shared" si="395"/>
        <v>0</v>
      </c>
      <c r="AY254" s="2">
        <f t="shared" si="396"/>
        <v>0</v>
      </c>
      <c r="AZ254" s="2">
        <f t="shared" si="397"/>
        <v>0</v>
      </c>
      <c r="BA254" s="2">
        <f t="shared" si="398"/>
        <v>0</v>
      </c>
    </row>
    <row r="255" spans="1:53" x14ac:dyDescent="0.25">
      <c r="A255" s="2" t="str">
        <f t="shared" si="361"/>
        <v>Cascata</v>
      </c>
      <c r="B255" s="2">
        <v>9</v>
      </c>
      <c r="C255" s="2">
        <f t="shared" si="362"/>
        <v>390</v>
      </c>
      <c r="D255" s="2">
        <f t="shared" si="362"/>
        <v>4</v>
      </c>
      <c r="E255" s="2">
        <f t="shared" si="362"/>
        <v>7</v>
      </c>
      <c r="F255" s="2">
        <f t="shared" si="362"/>
        <v>4</v>
      </c>
      <c r="G255" s="2">
        <f t="shared" si="362"/>
        <v>7</v>
      </c>
      <c r="H255" s="2">
        <f t="shared" si="362"/>
        <v>6</v>
      </c>
      <c r="I255" s="2">
        <f t="shared" si="362"/>
        <v>8</v>
      </c>
      <c r="J255" s="2">
        <f t="shared" si="317"/>
        <v>0</v>
      </c>
      <c r="K255" s="2">
        <f t="shared" si="364"/>
        <v>0</v>
      </c>
      <c r="L255" s="2">
        <f t="shared" si="365"/>
        <v>0</v>
      </c>
      <c r="M255" s="2">
        <f t="shared" si="357"/>
        <v>0</v>
      </c>
      <c r="N255" s="2">
        <f t="shared" si="358"/>
        <v>0</v>
      </c>
      <c r="O255" s="2">
        <f t="shared" si="359"/>
        <v>0</v>
      </c>
      <c r="P255" s="2">
        <f t="shared" si="360"/>
        <v>0</v>
      </c>
      <c r="Q255" s="2">
        <f t="shared" si="320"/>
        <v>0</v>
      </c>
      <c r="R255" s="2">
        <f t="shared" si="366"/>
        <v>1</v>
      </c>
      <c r="S255" s="2">
        <f t="shared" si="367"/>
        <v>1</v>
      </c>
      <c r="T255" s="2">
        <f t="shared" si="368"/>
        <v>0</v>
      </c>
      <c r="U255" s="2">
        <f t="shared" si="369"/>
        <v>0</v>
      </c>
      <c r="V255" s="2">
        <f t="shared" si="363"/>
        <v>0</v>
      </c>
      <c r="W255" s="2">
        <f t="shared" si="370"/>
        <v>0</v>
      </c>
      <c r="X255" s="2">
        <f t="shared" si="371"/>
        <v>0</v>
      </c>
      <c r="Y255" s="2">
        <f t="shared" si="372"/>
        <v>0</v>
      </c>
      <c r="Z255" s="2">
        <f t="shared" si="373"/>
        <v>0</v>
      </c>
      <c r="AA255" s="2">
        <f t="shared" si="329"/>
        <v>1</v>
      </c>
      <c r="AB255" s="2">
        <f t="shared" si="374"/>
        <v>1</v>
      </c>
      <c r="AC255" s="2">
        <f t="shared" si="375"/>
        <v>2</v>
      </c>
      <c r="AD255" s="2">
        <f t="shared" si="376"/>
        <v>1</v>
      </c>
      <c r="AE255" s="2">
        <f t="shared" si="377"/>
        <v>390</v>
      </c>
      <c r="AF255" s="2">
        <f t="shared" si="378"/>
        <v>4</v>
      </c>
      <c r="AG255" s="2">
        <f t="shared" si="379"/>
        <v>4</v>
      </c>
      <c r="AH255" s="2">
        <f t="shared" si="380"/>
        <v>7</v>
      </c>
      <c r="AI255" s="2">
        <f t="shared" si="381"/>
        <v>6</v>
      </c>
      <c r="AJ255" s="2">
        <f t="shared" si="382"/>
        <v>8</v>
      </c>
      <c r="AK255" s="2">
        <f t="shared" si="383"/>
        <v>1</v>
      </c>
      <c r="AL255" s="2">
        <f t="shared" si="340"/>
        <v>0</v>
      </c>
      <c r="AM255" s="2">
        <f t="shared" si="384"/>
        <v>1</v>
      </c>
      <c r="AN255" s="2">
        <f t="shared" si="385"/>
        <v>0</v>
      </c>
      <c r="AO255" s="2">
        <f t="shared" si="386"/>
        <v>0</v>
      </c>
      <c r="AP255" s="2">
        <f t="shared" si="387"/>
        <v>0</v>
      </c>
      <c r="AQ255" s="2">
        <f t="shared" si="388"/>
        <v>0</v>
      </c>
      <c r="AR255" s="2">
        <f t="shared" si="389"/>
        <v>0</v>
      </c>
      <c r="AS255" s="2">
        <f t="shared" si="390"/>
        <v>0</v>
      </c>
      <c r="AT255" s="2">
        <f t="shared" si="391"/>
        <v>0</v>
      </c>
      <c r="AU255" s="2">
        <f t="shared" si="392"/>
        <v>0</v>
      </c>
      <c r="AV255" s="2">
        <f t="shared" si="393"/>
        <v>0</v>
      </c>
      <c r="AW255" s="2">
        <f t="shared" si="394"/>
        <v>0</v>
      </c>
      <c r="AX255" s="2">
        <f t="shared" si="395"/>
        <v>0</v>
      </c>
      <c r="AY255" s="2">
        <f t="shared" si="396"/>
        <v>0</v>
      </c>
      <c r="AZ255" s="2">
        <f t="shared" si="397"/>
        <v>0</v>
      </c>
      <c r="BA255" s="2">
        <f t="shared" si="398"/>
        <v>0</v>
      </c>
    </row>
    <row r="256" spans="1:53" x14ac:dyDescent="0.25">
      <c r="A256" s="2" t="str">
        <f t="shared" si="361"/>
        <v>Cascata</v>
      </c>
      <c r="B256" s="2">
        <v>10</v>
      </c>
      <c r="C256" s="2">
        <f t="shared" si="362"/>
        <v>385</v>
      </c>
      <c r="D256" s="2">
        <f t="shared" si="362"/>
        <v>4</v>
      </c>
      <c r="E256" s="2">
        <f t="shared" si="362"/>
        <v>6</v>
      </c>
      <c r="F256" s="2">
        <f t="shared" si="362"/>
        <v>8</v>
      </c>
      <c r="G256" s="2">
        <f t="shared" si="362"/>
        <v>6</v>
      </c>
      <c r="H256" s="2">
        <f t="shared" si="362"/>
        <v>7</v>
      </c>
      <c r="I256" s="2">
        <f t="shared" si="362"/>
        <v>5</v>
      </c>
      <c r="J256" s="2">
        <f t="shared" si="317"/>
        <v>0</v>
      </c>
      <c r="K256" s="2">
        <f t="shared" si="364"/>
        <v>0</v>
      </c>
      <c r="L256" s="2">
        <f t="shared" si="365"/>
        <v>0</v>
      </c>
      <c r="M256" s="2">
        <f t="shared" si="357"/>
        <v>0</v>
      </c>
      <c r="N256" s="2">
        <f t="shared" si="358"/>
        <v>0</v>
      </c>
      <c r="O256" s="2">
        <f t="shared" si="359"/>
        <v>0</v>
      </c>
      <c r="P256" s="2">
        <f t="shared" si="360"/>
        <v>0</v>
      </c>
      <c r="Q256" s="2">
        <f t="shared" si="320"/>
        <v>0</v>
      </c>
      <c r="R256" s="2">
        <f t="shared" si="366"/>
        <v>1</v>
      </c>
      <c r="S256" s="2">
        <f t="shared" si="367"/>
        <v>1</v>
      </c>
      <c r="T256" s="2">
        <f t="shared" si="368"/>
        <v>0</v>
      </c>
      <c r="U256" s="2">
        <f t="shared" si="369"/>
        <v>0</v>
      </c>
      <c r="V256" s="2">
        <f t="shared" si="363"/>
        <v>0</v>
      </c>
      <c r="W256" s="2">
        <f t="shared" si="370"/>
        <v>0</v>
      </c>
      <c r="X256" s="2">
        <f t="shared" si="371"/>
        <v>0</v>
      </c>
      <c r="Y256" s="2">
        <f t="shared" si="372"/>
        <v>0</v>
      </c>
      <c r="Z256" s="2">
        <f t="shared" si="373"/>
        <v>0</v>
      </c>
      <c r="AA256" s="2">
        <f t="shared" si="329"/>
        <v>1</v>
      </c>
      <c r="AB256" s="2">
        <f t="shared" si="374"/>
        <v>1</v>
      </c>
      <c r="AC256" s="2">
        <f t="shared" si="375"/>
        <v>2</v>
      </c>
      <c r="AD256" s="2">
        <f t="shared" si="376"/>
        <v>1</v>
      </c>
      <c r="AE256" s="2">
        <f t="shared" si="377"/>
        <v>385</v>
      </c>
      <c r="AF256" s="2">
        <f t="shared" si="378"/>
        <v>4</v>
      </c>
      <c r="AG256" s="2">
        <f t="shared" si="379"/>
        <v>8</v>
      </c>
      <c r="AH256" s="2">
        <f t="shared" si="380"/>
        <v>6</v>
      </c>
      <c r="AI256" s="2">
        <f t="shared" si="381"/>
        <v>7</v>
      </c>
      <c r="AJ256" s="2">
        <f t="shared" si="382"/>
        <v>5</v>
      </c>
      <c r="AK256" s="2">
        <f t="shared" si="383"/>
        <v>1</v>
      </c>
      <c r="AL256" s="2">
        <f t="shared" si="340"/>
        <v>0</v>
      </c>
      <c r="AM256" s="2">
        <f t="shared" si="384"/>
        <v>1</v>
      </c>
      <c r="AN256" s="2">
        <f t="shared" si="385"/>
        <v>0</v>
      </c>
      <c r="AO256" s="2">
        <f t="shared" si="386"/>
        <v>0</v>
      </c>
      <c r="AP256" s="2">
        <f t="shared" si="387"/>
        <v>0</v>
      </c>
      <c r="AQ256" s="2">
        <f t="shared" si="388"/>
        <v>0</v>
      </c>
      <c r="AR256" s="2">
        <f t="shared" si="389"/>
        <v>0</v>
      </c>
      <c r="AS256" s="2">
        <f t="shared" si="390"/>
        <v>0</v>
      </c>
      <c r="AT256" s="2">
        <f t="shared" si="391"/>
        <v>0</v>
      </c>
      <c r="AU256" s="2">
        <f t="shared" si="392"/>
        <v>0</v>
      </c>
      <c r="AV256" s="2">
        <f t="shared" si="393"/>
        <v>0</v>
      </c>
      <c r="AW256" s="2">
        <f t="shared" si="394"/>
        <v>0</v>
      </c>
      <c r="AX256" s="2">
        <f t="shared" si="395"/>
        <v>0</v>
      </c>
      <c r="AY256" s="2">
        <f t="shared" si="396"/>
        <v>0</v>
      </c>
      <c r="AZ256" s="2">
        <f t="shared" si="397"/>
        <v>0</v>
      </c>
      <c r="BA256" s="2">
        <f t="shared" si="398"/>
        <v>0</v>
      </c>
    </row>
    <row r="257" spans="1:53" x14ac:dyDescent="0.25">
      <c r="A257" s="2" t="str">
        <f t="shared" si="361"/>
        <v>Cascata</v>
      </c>
      <c r="B257" s="2">
        <v>11</v>
      </c>
      <c r="C257" s="2">
        <f t="shared" ref="C257:I266" si="399">C84</f>
        <v>310</v>
      </c>
      <c r="D257" s="2">
        <f t="shared" si="399"/>
        <v>4</v>
      </c>
      <c r="E257" s="2">
        <f t="shared" si="399"/>
        <v>14</v>
      </c>
      <c r="F257" s="2">
        <f t="shared" si="399"/>
        <v>4</v>
      </c>
      <c r="G257" s="2">
        <f t="shared" si="399"/>
        <v>5</v>
      </c>
      <c r="H257" s="2">
        <f t="shared" si="399"/>
        <v>6</v>
      </c>
      <c r="I257" s="2">
        <f t="shared" si="399"/>
        <v>5</v>
      </c>
      <c r="J257" s="2">
        <f t="shared" si="317"/>
        <v>0</v>
      </c>
      <c r="K257" s="2">
        <f t="shared" si="364"/>
        <v>0</v>
      </c>
      <c r="L257" s="2">
        <f t="shared" si="365"/>
        <v>0</v>
      </c>
      <c r="M257" s="2">
        <f t="shared" si="357"/>
        <v>0</v>
      </c>
      <c r="N257" s="2">
        <f t="shared" si="358"/>
        <v>0</v>
      </c>
      <c r="O257" s="2">
        <f t="shared" si="359"/>
        <v>0</v>
      </c>
      <c r="P257" s="2">
        <f t="shared" si="360"/>
        <v>0</v>
      </c>
      <c r="Q257" s="2">
        <f t="shared" si="320"/>
        <v>0</v>
      </c>
      <c r="R257" s="2">
        <f t="shared" si="366"/>
        <v>1</v>
      </c>
      <c r="S257" s="2">
        <f t="shared" si="367"/>
        <v>1</v>
      </c>
      <c r="T257" s="2">
        <f t="shared" si="368"/>
        <v>0</v>
      </c>
      <c r="U257" s="2">
        <f t="shared" si="369"/>
        <v>0</v>
      </c>
      <c r="V257" s="2">
        <f t="shared" si="363"/>
        <v>0</v>
      </c>
      <c r="W257" s="2">
        <f t="shared" si="370"/>
        <v>0</v>
      </c>
      <c r="X257" s="2">
        <f t="shared" si="371"/>
        <v>0</v>
      </c>
      <c r="Y257" s="2">
        <f t="shared" si="372"/>
        <v>0</v>
      </c>
      <c r="Z257" s="2">
        <f t="shared" si="373"/>
        <v>0</v>
      </c>
      <c r="AA257" s="2">
        <f t="shared" si="329"/>
        <v>1</v>
      </c>
      <c r="AB257" s="2">
        <f t="shared" si="374"/>
        <v>1</v>
      </c>
      <c r="AC257" s="2">
        <f t="shared" si="375"/>
        <v>2</v>
      </c>
      <c r="AD257" s="2">
        <f t="shared" si="376"/>
        <v>1</v>
      </c>
      <c r="AE257" s="2">
        <f t="shared" si="377"/>
        <v>310</v>
      </c>
      <c r="AF257" s="2">
        <f t="shared" si="378"/>
        <v>4</v>
      </c>
      <c r="AG257" s="2">
        <f t="shared" si="379"/>
        <v>4</v>
      </c>
      <c r="AH257" s="2">
        <f t="shared" si="380"/>
        <v>5</v>
      </c>
      <c r="AI257" s="2">
        <f t="shared" si="381"/>
        <v>6</v>
      </c>
      <c r="AJ257" s="2">
        <f t="shared" si="382"/>
        <v>5</v>
      </c>
      <c r="AK257" s="2">
        <f t="shared" si="383"/>
        <v>1</v>
      </c>
      <c r="AL257" s="2">
        <f t="shared" si="340"/>
        <v>0</v>
      </c>
      <c r="AM257" s="2">
        <f t="shared" si="384"/>
        <v>1</v>
      </c>
      <c r="AN257" s="2">
        <f t="shared" si="385"/>
        <v>0</v>
      </c>
      <c r="AO257" s="2">
        <f t="shared" si="386"/>
        <v>0</v>
      </c>
      <c r="AP257" s="2">
        <f t="shared" si="387"/>
        <v>0</v>
      </c>
      <c r="AQ257" s="2">
        <f t="shared" si="388"/>
        <v>0</v>
      </c>
      <c r="AR257" s="2">
        <f t="shared" si="389"/>
        <v>0</v>
      </c>
      <c r="AS257" s="2">
        <f t="shared" si="390"/>
        <v>0</v>
      </c>
      <c r="AT257" s="2">
        <f t="shared" si="391"/>
        <v>0</v>
      </c>
      <c r="AU257" s="2">
        <f t="shared" si="392"/>
        <v>0</v>
      </c>
      <c r="AV257" s="2">
        <f t="shared" si="393"/>
        <v>0</v>
      </c>
      <c r="AW257" s="2">
        <f t="shared" si="394"/>
        <v>0</v>
      </c>
      <c r="AX257" s="2">
        <f t="shared" si="395"/>
        <v>0</v>
      </c>
      <c r="AY257" s="2">
        <f t="shared" si="396"/>
        <v>0</v>
      </c>
      <c r="AZ257" s="2">
        <f t="shared" si="397"/>
        <v>0</v>
      </c>
      <c r="BA257" s="2">
        <f t="shared" si="398"/>
        <v>0</v>
      </c>
    </row>
    <row r="258" spans="1:53" x14ac:dyDescent="0.25">
      <c r="A258" s="2" t="str">
        <f t="shared" si="361"/>
        <v>Cascata</v>
      </c>
      <c r="B258" s="2">
        <v>12</v>
      </c>
      <c r="C258" s="2">
        <f t="shared" si="399"/>
        <v>132</v>
      </c>
      <c r="D258" s="2">
        <f t="shared" si="399"/>
        <v>3</v>
      </c>
      <c r="E258" s="2">
        <f t="shared" si="399"/>
        <v>18</v>
      </c>
      <c r="F258" s="2">
        <f t="shared" si="399"/>
        <v>5</v>
      </c>
      <c r="G258" s="2">
        <f t="shared" si="399"/>
        <v>3</v>
      </c>
      <c r="H258" s="2">
        <f t="shared" si="399"/>
        <v>5</v>
      </c>
      <c r="I258" s="2">
        <f t="shared" si="399"/>
        <v>4</v>
      </c>
      <c r="J258" s="2">
        <f t="shared" si="317"/>
        <v>1</v>
      </c>
      <c r="K258" s="2">
        <f t="shared" si="364"/>
        <v>132</v>
      </c>
      <c r="L258" s="2">
        <f t="shared" si="365"/>
        <v>3</v>
      </c>
      <c r="M258" s="2">
        <f t="shared" si="357"/>
        <v>5</v>
      </c>
      <c r="N258" s="2">
        <f t="shared" si="358"/>
        <v>3</v>
      </c>
      <c r="O258" s="2">
        <f t="shared" si="359"/>
        <v>5</v>
      </c>
      <c r="P258" s="2">
        <f t="shared" si="360"/>
        <v>4</v>
      </c>
      <c r="Q258" s="2">
        <f t="shared" si="320"/>
        <v>1</v>
      </c>
      <c r="R258" s="2">
        <f t="shared" si="366"/>
        <v>0</v>
      </c>
      <c r="S258" s="2">
        <f t="shared" si="367"/>
        <v>1</v>
      </c>
      <c r="T258" s="2">
        <f t="shared" si="368"/>
        <v>0</v>
      </c>
      <c r="U258" s="2">
        <f t="shared" si="369"/>
        <v>0</v>
      </c>
      <c r="V258" s="2">
        <f t="shared" si="363"/>
        <v>0</v>
      </c>
      <c r="W258" s="2">
        <f t="shared" si="370"/>
        <v>0</v>
      </c>
      <c r="X258" s="2">
        <f t="shared" si="371"/>
        <v>0</v>
      </c>
      <c r="Y258" s="2">
        <f t="shared" si="372"/>
        <v>0</v>
      </c>
      <c r="Z258" s="2">
        <f t="shared" si="373"/>
        <v>0</v>
      </c>
      <c r="AA258" s="2">
        <f t="shared" si="329"/>
        <v>1</v>
      </c>
      <c r="AB258" s="2">
        <f t="shared" si="374"/>
        <v>0</v>
      </c>
      <c r="AC258" s="2">
        <f t="shared" si="375"/>
        <v>1</v>
      </c>
      <c r="AD258" s="2">
        <f t="shared" si="376"/>
        <v>0</v>
      </c>
      <c r="AE258" s="2">
        <f t="shared" si="377"/>
        <v>0</v>
      </c>
      <c r="AF258" s="2">
        <f t="shared" si="378"/>
        <v>0</v>
      </c>
      <c r="AG258" s="2">
        <f t="shared" si="379"/>
        <v>0</v>
      </c>
      <c r="AH258" s="2">
        <f t="shared" si="380"/>
        <v>0</v>
      </c>
      <c r="AI258" s="2">
        <f t="shared" si="381"/>
        <v>0</v>
      </c>
      <c r="AJ258" s="2">
        <f t="shared" si="382"/>
        <v>0</v>
      </c>
      <c r="AK258" s="2">
        <f t="shared" si="383"/>
        <v>1</v>
      </c>
      <c r="AL258" s="2">
        <f t="shared" si="340"/>
        <v>0</v>
      </c>
      <c r="AM258" s="2">
        <f t="shared" si="384"/>
        <v>1</v>
      </c>
      <c r="AN258" s="2">
        <f t="shared" si="385"/>
        <v>0</v>
      </c>
      <c r="AO258" s="2">
        <f t="shared" si="386"/>
        <v>0</v>
      </c>
      <c r="AP258" s="2">
        <f t="shared" si="387"/>
        <v>0</v>
      </c>
      <c r="AQ258" s="2">
        <f t="shared" si="388"/>
        <v>0</v>
      </c>
      <c r="AR258" s="2">
        <f t="shared" si="389"/>
        <v>0</v>
      </c>
      <c r="AS258" s="2">
        <f t="shared" si="390"/>
        <v>0</v>
      </c>
      <c r="AT258" s="2">
        <f t="shared" si="391"/>
        <v>0</v>
      </c>
      <c r="AU258" s="2">
        <f t="shared" si="392"/>
        <v>0</v>
      </c>
      <c r="AV258" s="2">
        <f t="shared" si="393"/>
        <v>0</v>
      </c>
      <c r="AW258" s="2">
        <f t="shared" si="394"/>
        <v>0</v>
      </c>
      <c r="AX258" s="2">
        <f t="shared" si="395"/>
        <v>0</v>
      </c>
      <c r="AY258" s="2">
        <f t="shared" si="396"/>
        <v>0</v>
      </c>
      <c r="AZ258" s="2">
        <f t="shared" si="397"/>
        <v>0</v>
      </c>
      <c r="BA258" s="2">
        <f t="shared" si="398"/>
        <v>0</v>
      </c>
    </row>
    <row r="259" spans="1:53" x14ac:dyDescent="0.25">
      <c r="A259" s="2" t="str">
        <f t="shared" si="361"/>
        <v>Cascata</v>
      </c>
      <c r="B259" s="2">
        <v>13</v>
      </c>
      <c r="C259" s="2">
        <f t="shared" si="399"/>
        <v>348</v>
      </c>
      <c r="D259" s="2">
        <f t="shared" si="399"/>
        <v>4</v>
      </c>
      <c r="E259" s="2">
        <f t="shared" si="399"/>
        <v>12</v>
      </c>
      <c r="F259" s="2">
        <f t="shared" si="399"/>
        <v>5</v>
      </c>
      <c r="G259" s="2">
        <f t="shared" si="399"/>
        <v>5</v>
      </c>
      <c r="H259" s="2">
        <f t="shared" si="399"/>
        <v>6</v>
      </c>
      <c r="I259" s="2">
        <f t="shared" si="399"/>
        <v>5</v>
      </c>
      <c r="J259" s="2">
        <f t="shared" si="317"/>
        <v>0</v>
      </c>
      <c r="K259" s="2">
        <f t="shared" si="364"/>
        <v>0</v>
      </c>
      <c r="L259" s="2">
        <f t="shared" si="365"/>
        <v>0</v>
      </c>
      <c r="M259" s="2">
        <f t="shared" si="357"/>
        <v>0</v>
      </c>
      <c r="N259" s="2">
        <f t="shared" si="358"/>
        <v>0</v>
      </c>
      <c r="O259" s="2">
        <f t="shared" si="359"/>
        <v>0</v>
      </c>
      <c r="P259" s="2">
        <f t="shared" si="360"/>
        <v>0</v>
      </c>
      <c r="Q259" s="2">
        <f t="shared" si="320"/>
        <v>0</v>
      </c>
      <c r="R259" s="2">
        <f t="shared" si="366"/>
        <v>1</v>
      </c>
      <c r="S259" s="2">
        <f t="shared" si="367"/>
        <v>1</v>
      </c>
      <c r="T259" s="2">
        <f t="shared" si="368"/>
        <v>0</v>
      </c>
      <c r="U259" s="2">
        <f t="shared" si="369"/>
        <v>0</v>
      </c>
      <c r="V259" s="2">
        <f t="shared" si="363"/>
        <v>0</v>
      </c>
      <c r="W259" s="2">
        <f t="shared" si="370"/>
        <v>0</v>
      </c>
      <c r="X259" s="2">
        <f t="shared" si="371"/>
        <v>0</v>
      </c>
      <c r="Y259" s="2">
        <f t="shared" si="372"/>
        <v>0</v>
      </c>
      <c r="Z259" s="2">
        <f t="shared" si="373"/>
        <v>0</v>
      </c>
      <c r="AA259" s="2">
        <f t="shared" si="329"/>
        <v>1</v>
      </c>
      <c r="AB259" s="2">
        <f t="shared" si="374"/>
        <v>1</v>
      </c>
      <c r="AC259" s="2">
        <f t="shared" si="375"/>
        <v>2</v>
      </c>
      <c r="AD259" s="2">
        <f t="shared" si="376"/>
        <v>1</v>
      </c>
      <c r="AE259" s="2">
        <f t="shared" si="377"/>
        <v>348</v>
      </c>
      <c r="AF259" s="2">
        <f t="shared" si="378"/>
        <v>4</v>
      </c>
      <c r="AG259" s="2">
        <f t="shared" si="379"/>
        <v>5</v>
      </c>
      <c r="AH259" s="2">
        <f t="shared" si="380"/>
        <v>5</v>
      </c>
      <c r="AI259" s="2">
        <f t="shared" si="381"/>
        <v>6</v>
      </c>
      <c r="AJ259" s="2">
        <f t="shared" si="382"/>
        <v>5</v>
      </c>
      <c r="AK259" s="2">
        <f t="shared" si="383"/>
        <v>1</v>
      </c>
      <c r="AL259" s="2">
        <f t="shared" si="340"/>
        <v>0</v>
      </c>
      <c r="AM259" s="2">
        <f t="shared" si="384"/>
        <v>1</v>
      </c>
      <c r="AN259" s="2">
        <f t="shared" si="385"/>
        <v>0</v>
      </c>
      <c r="AO259" s="2">
        <f t="shared" si="386"/>
        <v>0</v>
      </c>
      <c r="AP259" s="2">
        <f t="shared" si="387"/>
        <v>0</v>
      </c>
      <c r="AQ259" s="2">
        <f t="shared" si="388"/>
        <v>0</v>
      </c>
      <c r="AR259" s="2">
        <f t="shared" si="389"/>
        <v>0</v>
      </c>
      <c r="AS259" s="2">
        <f t="shared" si="390"/>
        <v>0</v>
      </c>
      <c r="AT259" s="2">
        <f t="shared" si="391"/>
        <v>0</v>
      </c>
      <c r="AU259" s="2">
        <f t="shared" si="392"/>
        <v>0</v>
      </c>
      <c r="AV259" s="2">
        <f t="shared" si="393"/>
        <v>0</v>
      </c>
      <c r="AW259" s="2">
        <f t="shared" si="394"/>
        <v>0</v>
      </c>
      <c r="AX259" s="2">
        <f t="shared" si="395"/>
        <v>0</v>
      </c>
      <c r="AY259" s="2">
        <f t="shared" si="396"/>
        <v>0</v>
      </c>
      <c r="AZ259" s="2">
        <f t="shared" si="397"/>
        <v>0</v>
      </c>
      <c r="BA259" s="2">
        <f t="shared" si="398"/>
        <v>0</v>
      </c>
    </row>
    <row r="260" spans="1:53" x14ac:dyDescent="0.25">
      <c r="A260" s="2" t="str">
        <f t="shared" si="361"/>
        <v>Cascata</v>
      </c>
      <c r="B260" s="2">
        <v>14</v>
      </c>
      <c r="C260" s="2">
        <f t="shared" si="399"/>
        <v>369</v>
      </c>
      <c r="D260" s="2">
        <f t="shared" si="399"/>
        <v>4</v>
      </c>
      <c r="E260" s="2">
        <f t="shared" si="399"/>
        <v>4</v>
      </c>
      <c r="F260" s="2">
        <f t="shared" si="399"/>
        <v>6</v>
      </c>
      <c r="G260" s="2">
        <f t="shared" si="399"/>
        <v>10</v>
      </c>
      <c r="H260" s="2">
        <f t="shared" si="399"/>
        <v>6</v>
      </c>
      <c r="I260" s="2">
        <f t="shared" si="399"/>
        <v>4</v>
      </c>
      <c r="J260" s="2">
        <f t="shared" si="317"/>
        <v>0</v>
      </c>
      <c r="K260" s="2">
        <f t="shared" si="364"/>
        <v>0</v>
      </c>
      <c r="L260" s="2">
        <f t="shared" si="365"/>
        <v>0</v>
      </c>
      <c r="M260" s="2">
        <f t="shared" si="357"/>
        <v>0</v>
      </c>
      <c r="N260" s="2">
        <f t="shared" si="358"/>
        <v>0</v>
      </c>
      <c r="O260" s="2">
        <f t="shared" si="359"/>
        <v>0</v>
      </c>
      <c r="P260" s="2">
        <f t="shared" si="360"/>
        <v>0</v>
      </c>
      <c r="Q260" s="2">
        <f t="shared" si="320"/>
        <v>0</v>
      </c>
      <c r="R260" s="2">
        <f t="shared" si="366"/>
        <v>1</v>
      </c>
      <c r="S260" s="2">
        <f t="shared" si="367"/>
        <v>1</v>
      </c>
      <c r="T260" s="2">
        <f t="shared" si="368"/>
        <v>0</v>
      </c>
      <c r="U260" s="2">
        <f t="shared" si="369"/>
        <v>0</v>
      </c>
      <c r="V260" s="2">
        <f t="shared" si="363"/>
        <v>0</v>
      </c>
      <c r="W260" s="2">
        <f t="shared" si="370"/>
        <v>0</v>
      </c>
      <c r="X260" s="2">
        <f t="shared" si="371"/>
        <v>0</v>
      </c>
      <c r="Y260" s="2">
        <f t="shared" si="372"/>
        <v>0</v>
      </c>
      <c r="Z260" s="2">
        <f t="shared" si="373"/>
        <v>0</v>
      </c>
      <c r="AA260" s="2">
        <f t="shared" si="329"/>
        <v>1</v>
      </c>
      <c r="AB260" s="2">
        <f t="shared" si="374"/>
        <v>1</v>
      </c>
      <c r="AC260" s="2">
        <f t="shared" si="375"/>
        <v>2</v>
      </c>
      <c r="AD260" s="2">
        <f t="shared" si="376"/>
        <v>1</v>
      </c>
      <c r="AE260" s="2">
        <f t="shared" si="377"/>
        <v>369</v>
      </c>
      <c r="AF260" s="2">
        <f t="shared" si="378"/>
        <v>4</v>
      </c>
      <c r="AG260" s="2">
        <f t="shared" si="379"/>
        <v>6</v>
      </c>
      <c r="AH260" s="2">
        <f t="shared" si="380"/>
        <v>10</v>
      </c>
      <c r="AI260" s="2">
        <f t="shared" si="381"/>
        <v>6</v>
      </c>
      <c r="AJ260" s="2">
        <f t="shared" si="382"/>
        <v>4</v>
      </c>
      <c r="AK260" s="2">
        <f t="shared" si="383"/>
        <v>1</v>
      </c>
      <c r="AL260" s="2">
        <f t="shared" si="340"/>
        <v>0</v>
      </c>
      <c r="AM260" s="2">
        <f t="shared" si="384"/>
        <v>1</v>
      </c>
      <c r="AN260" s="2">
        <f t="shared" si="385"/>
        <v>0</v>
      </c>
      <c r="AO260" s="2">
        <f t="shared" si="386"/>
        <v>0</v>
      </c>
      <c r="AP260" s="2">
        <f t="shared" si="387"/>
        <v>0</v>
      </c>
      <c r="AQ260" s="2">
        <f t="shared" si="388"/>
        <v>0</v>
      </c>
      <c r="AR260" s="2">
        <f t="shared" si="389"/>
        <v>0</v>
      </c>
      <c r="AS260" s="2">
        <f t="shared" si="390"/>
        <v>0</v>
      </c>
      <c r="AT260" s="2">
        <f t="shared" si="391"/>
        <v>0</v>
      </c>
      <c r="AU260" s="2">
        <f t="shared" si="392"/>
        <v>0</v>
      </c>
      <c r="AV260" s="2">
        <f t="shared" si="393"/>
        <v>0</v>
      </c>
      <c r="AW260" s="2">
        <f t="shared" si="394"/>
        <v>0</v>
      </c>
      <c r="AX260" s="2">
        <f t="shared" si="395"/>
        <v>0</v>
      </c>
      <c r="AY260" s="2">
        <f t="shared" si="396"/>
        <v>0</v>
      </c>
      <c r="AZ260" s="2">
        <f t="shared" si="397"/>
        <v>0</v>
      </c>
      <c r="BA260" s="2">
        <f t="shared" si="398"/>
        <v>0</v>
      </c>
    </row>
    <row r="261" spans="1:53" x14ac:dyDescent="0.25">
      <c r="A261" s="2" t="str">
        <f t="shared" si="361"/>
        <v>Cascata</v>
      </c>
      <c r="B261" s="2">
        <v>15</v>
      </c>
      <c r="C261" s="2">
        <f t="shared" si="399"/>
        <v>168</v>
      </c>
      <c r="D261" s="2">
        <f t="shared" si="399"/>
        <v>3</v>
      </c>
      <c r="E261" s="2">
        <f t="shared" si="399"/>
        <v>16</v>
      </c>
      <c r="F261" s="2">
        <f t="shared" si="399"/>
        <v>5</v>
      </c>
      <c r="G261" s="2">
        <f t="shared" si="399"/>
        <v>5</v>
      </c>
      <c r="H261" s="2">
        <f t="shared" si="399"/>
        <v>6</v>
      </c>
      <c r="I261" s="2">
        <f t="shared" si="399"/>
        <v>6</v>
      </c>
      <c r="J261" s="2">
        <f t="shared" si="317"/>
        <v>1</v>
      </c>
      <c r="K261" s="2">
        <f t="shared" si="364"/>
        <v>168</v>
      </c>
      <c r="L261" s="2">
        <f t="shared" si="365"/>
        <v>3</v>
      </c>
      <c r="M261" s="2">
        <f t="shared" si="357"/>
        <v>5</v>
      </c>
      <c r="N261" s="2">
        <f t="shared" si="358"/>
        <v>5</v>
      </c>
      <c r="O261" s="2">
        <f t="shared" si="359"/>
        <v>6</v>
      </c>
      <c r="P261" s="2">
        <f t="shared" si="360"/>
        <v>6</v>
      </c>
      <c r="Q261" s="2">
        <f t="shared" si="320"/>
        <v>1</v>
      </c>
      <c r="R261" s="2">
        <f t="shared" si="366"/>
        <v>0</v>
      </c>
      <c r="S261" s="2">
        <f t="shared" si="367"/>
        <v>1</v>
      </c>
      <c r="T261" s="2">
        <f t="shared" si="368"/>
        <v>0</v>
      </c>
      <c r="U261" s="2">
        <f t="shared" si="369"/>
        <v>0</v>
      </c>
      <c r="V261" s="2">
        <f t="shared" si="363"/>
        <v>0</v>
      </c>
      <c r="W261" s="2">
        <f t="shared" si="370"/>
        <v>0</v>
      </c>
      <c r="X261" s="2">
        <f t="shared" si="371"/>
        <v>0</v>
      </c>
      <c r="Y261" s="2">
        <f t="shared" si="372"/>
        <v>0</v>
      </c>
      <c r="Z261" s="2">
        <f t="shared" si="373"/>
        <v>0</v>
      </c>
      <c r="AA261" s="2">
        <f t="shared" si="329"/>
        <v>1</v>
      </c>
      <c r="AB261" s="2">
        <f t="shared" si="374"/>
        <v>0</v>
      </c>
      <c r="AC261" s="2">
        <f t="shared" si="375"/>
        <v>1</v>
      </c>
      <c r="AD261" s="2">
        <f t="shared" si="376"/>
        <v>0</v>
      </c>
      <c r="AE261" s="2">
        <f t="shared" si="377"/>
        <v>0</v>
      </c>
      <c r="AF261" s="2">
        <f t="shared" si="378"/>
        <v>0</v>
      </c>
      <c r="AG261" s="2">
        <f t="shared" si="379"/>
        <v>0</v>
      </c>
      <c r="AH261" s="2">
        <f t="shared" si="380"/>
        <v>0</v>
      </c>
      <c r="AI261" s="2">
        <f t="shared" si="381"/>
        <v>0</v>
      </c>
      <c r="AJ261" s="2">
        <f t="shared" si="382"/>
        <v>0</v>
      </c>
      <c r="AK261" s="2">
        <f t="shared" si="383"/>
        <v>1</v>
      </c>
      <c r="AL261" s="2">
        <f t="shared" si="340"/>
        <v>0</v>
      </c>
      <c r="AM261" s="2">
        <f t="shared" si="384"/>
        <v>1</v>
      </c>
      <c r="AN261" s="2">
        <f t="shared" si="385"/>
        <v>0</v>
      </c>
      <c r="AO261" s="2">
        <f t="shared" si="386"/>
        <v>0</v>
      </c>
      <c r="AP261" s="2">
        <f t="shared" si="387"/>
        <v>0</v>
      </c>
      <c r="AQ261" s="2">
        <f t="shared" si="388"/>
        <v>0</v>
      </c>
      <c r="AR261" s="2">
        <f t="shared" si="389"/>
        <v>0</v>
      </c>
      <c r="AS261" s="2">
        <f t="shared" si="390"/>
        <v>0</v>
      </c>
      <c r="AT261" s="2">
        <f t="shared" si="391"/>
        <v>0</v>
      </c>
      <c r="AU261" s="2">
        <f t="shared" si="392"/>
        <v>0</v>
      </c>
      <c r="AV261" s="2">
        <f t="shared" si="393"/>
        <v>0</v>
      </c>
      <c r="AW261" s="2">
        <f t="shared" si="394"/>
        <v>0</v>
      </c>
      <c r="AX261" s="2">
        <f t="shared" si="395"/>
        <v>0</v>
      </c>
      <c r="AY261" s="2">
        <f t="shared" si="396"/>
        <v>0</v>
      </c>
      <c r="AZ261" s="2">
        <f t="shared" si="397"/>
        <v>0</v>
      </c>
      <c r="BA261" s="2">
        <f t="shared" si="398"/>
        <v>0</v>
      </c>
    </row>
    <row r="262" spans="1:53" x14ac:dyDescent="0.25">
      <c r="A262" s="2" t="str">
        <f t="shared" si="361"/>
        <v>Cascata</v>
      </c>
      <c r="B262" s="2">
        <v>16</v>
      </c>
      <c r="C262" s="2">
        <f t="shared" si="399"/>
        <v>446</v>
      </c>
      <c r="D262" s="2">
        <f t="shared" si="399"/>
        <v>5</v>
      </c>
      <c r="E262" s="2">
        <f t="shared" si="399"/>
        <v>10</v>
      </c>
      <c r="F262" s="2">
        <f t="shared" si="399"/>
        <v>6</v>
      </c>
      <c r="G262" s="2">
        <f t="shared" si="399"/>
        <v>7</v>
      </c>
      <c r="H262" s="2">
        <f t="shared" si="399"/>
        <v>7</v>
      </c>
      <c r="I262" s="2">
        <f t="shared" si="399"/>
        <v>6</v>
      </c>
      <c r="J262" s="2">
        <f t="shared" si="317"/>
        <v>0</v>
      </c>
      <c r="K262" s="2">
        <f t="shared" si="364"/>
        <v>0</v>
      </c>
      <c r="L262" s="2">
        <f t="shared" si="365"/>
        <v>0</v>
      </c>
      <c r="M262" s="2">
        <f t="shared" si="357"/>
        <v>0</v>
      </c>
      <c r="N262" s="2">
        <f t="shared" si="358"/>
        <v>0</v>
      </c>
      <c r="O262" s="2">
        <f t="shared" si="359"/>
        <v>0</v>
      </c>
      <c r="P262" s="2">
        <f t="shared" si="360"/>
        <v>0</v>
      </c>
      <c r="Q262" s="2">
        <f t="shared" si="320"/>
        <v>0</v>
      </c>
      <c r="R262" s="2">
        <f t="shared" si="366"/>
        <v>1</v>
      </c>
      <c r="S262" s="2">
        <f t="shared" si="367"/>
        <v>1</v>
      </c>
      <c r="T262" s="2">
        <f t="shared" si="368"/>
        <v>0</v>
      </c>
      <c r="U262" s="2">
        <f t="shared" si="369"/>
        <v>0</v>
      </c>
      <c r="V262" s="2">
        <f t="shared" si="363"/>
        <v>0</v>
      </c>
      <c r="W262" s="2">
        <f t="shared" si="370"/>
        <v>0</v>
      </c>
      <c r="X262" s="2">
        <f t="shared" si="371"/>
        <v>0</v>
      </c>
      <c r="Y262" s="2">
        <f t="shared" si="372"/>
        <v>0</v>
      </c>
      <c r="Z262" s="2">
        <f t="shared" si="373"/>
        <v>0</v>
      </c>
      <c r="AA262" s="2">
        <f t="shared" si="329"/>
        <v>0</v>
      </c>
      <c r="AB262" s="2">
        <f t="shared" si="374"/>
        <v>1</v>
      </c>
      <c r="AC262" s="2">
        <f t="shared" si="375"/>
        <v>1</v>
      </c>
      <c r="AD262" s="2">
        <f t="shared" si="376"/>
        <v>0</v>
      </c>
      <c r="AE262" s="2">
        <f t="shared" si="377"/>
        <v>0</v>
      </c>
      <c r="AF262" s="2">
        <f t="shared" si="378"/>
        <v>0</v>
      </c>
      <c r="AG262" s="2">
        <f t="shared" si="379"/>
        <v>0</v>
      </c>
      <c r="AH262" s="2">
        <f t="shared" si="380"/>
        <v>0</v>
      </c>
      <c r="AI262" s="2">
        <f t="shared" si="381"/>
        <v>0</v>
      </c>
      <c r="AJ262" s="2">
        <f t="shared" si="382"/>
        <v>0</v>
      </c>
      <c r="AK262" s="2">
        <f t="shared" si="383"/>
        <v>1</v>
      </c>
      <c r="AL262" s="2">
        <f t="shared" si="340"/>
        <v>1</v>
      </c>
      <c r="AM262" s="2">
        <f t="shared" si="384"/>
        <v>2</v>
      </c>
      <c r="AN262" s="2">
        <f t="shared" si="385"/>
        <v>1</v>
      </c>
      <c r="AO262" s="2">
        <f t="shared" si="386"/>
        <v>446</v>
      </c>
      <c r="AP262" s="2">
        <f t="shared" si="387"/>
        <v>5</v>
      </c>
      <c r="AQ262" s="2">
        <f t="shared" si="388"/>
        <v>6</v>
      </c>
      <c r="AR262" s="2">
        <f t="shared" si="389"/>
        <v>7</v>
      </c>
      <c r="AS262" s="2">
        <f t="shared" si="390"/>
        <v>7</v>
      </c>
      <c r="AT262" s="2">
        <f t="shared" si="391"/>
        <v>6</v>
      </c>
      <c r="AU262" s="2">
        <f t="shared" si="392"/>
        <v>0</v>
      </c>
      <c r="AV262" s="2">
        <f t="shared" si="393"/>
        <v>0</v>
      </c>
      <c r="AW262" s="2">
        <f t="shared" si="394"/>
        <v>0</v>
      </c>
      <c r="AX262" s="2">
        <f t="shared" si="395"/>
        <v>0</v>
      </c>
      <c r="AY262" s="2">
        <f t="shared" si="396"/>
        <v>0</v>
      </c>
      <c r="AZ262" s="2">
        <f t="shared" si="397"/>
        <v>0</v>
      </c>
      <c r="BA262" s="2">
        <f t="shared" si="398"/>
        <v>0</v>
      </c>
    </row>
    <row r="263" spans="1:53" x14ac:dyDescent="0.25">
      <c r="A263" s="2" t="str">
        <f t="shared" si="361"/>
        <v>Cascata</v>
      </c>
      <c r="B263" s="2">
        <v>17</v>
      </c>
      <c r="C263" s="2">
        <f t="shared" si="399"/>
        <v>450</v>
      </c>
      <c r="D263" s="2">
        <f t="shared" si="399"/>
        <v>4</v>
      </c>
      <c r="E263" s="2">
        <f t="shared" si="399"/>
        <v>2</v>
      </c>
      <c r="F263" s="2">
        <f t="shared" si="399"/>
        <v>7</v>
      </c>
      <c r="G263" s="2">
        <f t="shared" si="399"/>
        <v>6</v>
      </c>
      <c r="H263" s="2">
        <f t="shared" si="399"/>
        <v>5</v>
      </c>
      <c r="I263" s="2">
        <f t="shared" si="399"/>
        <v>6</v>
      </c>
      <c r="J263" s="2">
        <f t="shared" si="317"/>
        <v>0</v>
      </c>
      <c r="K263" s="2">
        <f t="shared" si="364"/>
        <v>0</v>
      </c>
      <c r="L263" s="2">
        <f t="shared" si="365"/>
        <v>0</v>
      </c>
      <c r="M263" s="2">
        <f t="shared" ref="M263:M264" si="400">IF($J263=1,F263,0)</f>
        <v>0</v>
      </c>
      <c r="N263" s="2">
        <f t="shared" ref="N263:N264" si="401">IF($J263=1,G263,0)</f>
        <v>0</v>
      </c>
      <c r="O263" s="2">
        <f t="shared" ref="O263:O264" si="402">IF($J263=1,H263,0)</f>
        <v>0</v>
      </c>
      <c r="P263" s="2">
        <f t="shared" ref="P263:P264" si="403">IF($J263=1,I263,0)</f>
        <v>0</v>
      </c>
      <c r="Q263" s="2">
        <f t="shared" si="320"/>
        <v>0</v>
      </c>
      <c r="R263" s="2">
        <f t="shared" si="366"/>
        <v>1</v>
      </c>
      <c r="S263" s="2">
        <f t="shared" si="367"/>
        <v>1</v>
      </c>
      <c r="T263" s="2">
        <f t="shared" si="368"/>
        <v>0</v>
      </c>
      <c r="U263" s="2">
        <f t="shared" si="369"/>
        <v>0</v>
      </c>
      <c r="V263" s="2">
        <f t="shared" si="363"/>
        <v>0</v>
      </c>
      <c r="W263" s="2">
        <f t="shared" si="370"/>
        <v>0</v>
      </c>
      <c r="X263" s="2">
        <f t="shared" si="371"/>
        <v>0</v>
      </c>
      <c r="Y263" s="2">
        <f t="shared" si="372"/>
        <v>0</v>
      </c>
      <c r="Z263" s="2">
        <f t="shared" si="373"/>
        <v>0</v>
      </c>
      <c r="AA263" s="2">
        <f t="shared" si="329"/>
        <v>0</v>
      </c>
      <c r="AB263" s="2">
        <f t="shared" si="374"/>
        <v>1</v>
      </c>
      <c r="AC263" s="2">
        <f t="shared" si="375"/>
        <v>1</v>
      </c>
      <c r="AD263" s="2">
        <f t="shared" si="376"/>
        <v>0</v>
      </c>
      <c r="AE263" s="2">
        <f t="shared" si="377"/>
        <v>0</v>
      </c>
      <c r="AF263" s="2">
        <f t="shared" si="378"/>
        <v>0</v>
      </c>
      <c r="AG263" s="2">
        <f t="shared" si="379"/>
        <v>0</v>
      </c>
      <c r="AH263" s="2">
        <f t="shared" si="380"/>
        <v>0</v>
      </c>
      <c r="AI263" s="2">
        <f t="shared" si="381"/>
        <v>0</v>
      </c>
      <c r="AJ263" s="2">
        <f t="shared" si="382"/>
        <v>0</v>
      </c>
      <c r="AK263" s="2">
        <f t="shared" si="383"/>
        <v>1</v>
      </c>
      <c r="AL263" s="2">
        <f t="shared" si="340"/>
        <v>1</v>
      </c>
      <c r="AM263" s="2">
        <f t="shared" si="384"/>
        <v>2</v>
      </c>
      <c r="AN263" s="2">
        <f t="shared" si="385"/>
        <v>1</v>
      </c>
      <c r="AO263" s="2">
        <f t="shared" si="386"/>
        <v>450</v>
      </c>
      <c r="AP263" s="2">
        <f t="shared" si="387"/>
        <v>4</v>
      </c>
      <c r="AQ263" s="2">
        <f t="shared" si="388"/>
        <v>7</v>
      </c>
      <c r="AR263" s="2">
        <f t="shared" si="389"/>
        <v>6</v>
      </c>
      <c r="AS263" s="2">
        <f t="shared" si="390"/>
        <v>5</v>
      </c>
      <c r="AT263" s="2">
        <f t="shared" si="391"/>
        <v>6</v>
      </c>
      <c r="AU263" s="2">
        <f t="shared" si="392"/>
        <v>0</v>
      </c>
      <c r="AV263" s="2">
        <f t="shared" si="393"/>
        <v>0</v>
      </c>
      <c r="AW263" s="2">
        <f t="shared" si="394"/>
        <v>0</v>
      </c>
      <c r="AX263" s="2">
        <f t="shared" si="395"/>
        <v>0</v>
      </c>
      <c r="AY263" s="2">
        <f t="shared" si="396"/>
        <v>0</v>
      </c>
      <c r="AZ263" s="2">
        <f t="shared" si="397"/>
        <v>0</v>
      </c>
      <c r="BA263" s="2">
        <f t="shared" si="398"/>
        <v>0</v>
      </c>
    </row>
    <row r="264" spans="1:53" x14ac:dyDescent="0.25">
      <c r="A264" s="2" t="str">
        <f t="shared" si="361"/>
        <v>Cascata</v>
      </c>
      <c r="B264" s="2">
        <v>18</v>
      </c>
      <c r="C264" s="2">
        <f t="shared" si="399"/>
        <v>495</v>
      </c>
      <c r="D264" s="2">
        <f t="shared" si="399"/>
        <v>5</v>
      </c>
      <c r="E264" s="2">
        <f t="shared" si="399"/>
        <v>8</v>
      </c>
      <c r="F264" s="2">
        <f t="shared" si="399"/>
        <v>7</v>
      </c>
      <c r="G264" s="2">
        <f t="shared" si="399"/>
        <v>8</v>
      </c>
      <c r="H264" s="2">
        <f t="shared" si="399"/>
        <v>6</v>
      </c>
      <c r="I264" s="2">
        <f t="shared" si="399"/>
        <v>5</v>
      </c>
      <c r="J264" s="2">
        <f t="shared" si="317"/>
        <v>0</v>
      </c>
      <c r="K264" s="2">
        <f t="shared" si="364"/>
        <v>0</v>
      </c>
      <c r="L264" s="2">
        <f t="shared" si="365"/>
        <v>0</v>
      </c>
      <c r="M264" s="2">
        <f t="shared" si="400"/>
        <v>0</v>
      </c>
      <c r="N264" s="2">
        <f t="shared" si="401"/>
        <v>0</v>
      </c>
      <c r="O264" s="2">
        <f t="shared" si="402"/>
        <v>0</v>
      </c>
      <c r="P264" s="2">
        <f t="shared" si="403"/>
        <v>0</v>
      </c>
      <c r="Q264" s="2">
        <f t="shared" si="320"/>
        <v>0</v>
      </c>
      <c r="R264" s="2">
        <f t="shared" si="366"/>
        <v>1</v>
      </c>
      <c r="S264" s="2">
        <f t="shared" si="367"/>
        <v>1</v>
      </c>
      <c r="T264" s="2">
        <f t="shared" si="368"/>
        <v>0</v>
      </c>
      <c r="U264" s="2">
        <f t="shared" si="369"/>
        <v>0</v>
      </c>
      <c r="V264" s="2">
        <f t="shared" si="363"/>
        <v>0</v>
      </c>
      <c r="W264" s="2">
        <f t="shared" si="370"/>
        <v>0</v>
      </c>
      <c r="X264" s="2">
        <f t="shared" si="371"/>
        <v>0</v>
      </c>
      <c r="Y264" s="2">
        <f t="shared" si="372"/>
        <v>0</v>
      </c>
      <c r="Z264" s="2">
        <f t="shared" si="373"/>
        <v>0</v>
      </c>
      <c r="AA264" s="2">
        <f t="shared" si="329"/>
        <v>0</v>
      </c>
      <c r="AB264" s="2">
        <f t="shared" si="374"/>
        <v>1</v>
      </c>
      <c r="AC264" s="2">
        <f t="shared" si="375"/>
        <v>1</v>
      </c>
      <c r="AD264" s="2">
        <f t="shared" si="376"/>
        <v>0</v>
      </c>
      <c r="AE264" s="2">
        <f t="shared" si="377"/>
        <v>0</v>
      </c>
      <c r="AF264" s="2">
        <f t="shared" si="378"/>
        <v>0</v>
      </c>
      <c r="AG264" s="2">
        <f t="shared" si="379"/>
        <v>0</v>
      </c>
      <c r="AH264" s="2">
        <f t="shared" si="380"/>
        <v>0</v>
      </c>
      <c r="AI264" s="2">
        <f t="shared" si="381"/>
        <v>0</v>
      </c>
      <c r="AJ264" s="2">
        <f t="shared" si="382"/>
        <v>0</v>
      </c>
      <c r="AK264" s="2">
        <f t="shared" si="383"/>
        <v>1</v>
      </c>
      <c r="AL264" s="2">
        <f t="shared" si="340"/>
        <v>1</v>
      </c>
      <c r="AM264" s="2">
        <f t="shared" si="384"/>
        <v>2</v>
      </c>
      <c r="AN264" s="2">
        <f t="shared" si="385"/>
        <v>1</v>
      </c>
      <c r="AO264" s="2">
        <f t="shared" si="386"/>
        <v>495</v>
      </c>
      <c r="AP264" s="2">
        <f t="shared" si="387"/>
        <v>5</v>
      </c>
      <c r="AQ264" s="2">
        <f t="shared" si="388"/>
        <v>7</v>
      </c>
      <c r="AR264" s="2">
        <f t="shared" si="389"/>
        <v>8</v>
      </c>
      <c r="AS264" s="2">
        <f t="shared" si="390"/>
        <v>6</v>
      </c>
      <c r="AT264" s="2">
        <f t="shared" si="391"/>
        <v>5</v>
      </c>
      <c r="AU264" s="2">
        <f t="shared" si="392"/>
        <v>0</v>
      </c>
      <c r="AV264" s="2">
        <f t="shared" si="393"/>
        <v>0</v>
      </c>
      <c r="AW264" s="2">
        <f t="shared" si="394"/>
        <v>0</v>
      </c>
      <c r="AX264" s="2">
        <f t="shared" si="395"/>
        <v>0</v>
      </c>
      <c r="AY264" s="2">
        <f t="shared" si="396"/>
        <v>0</v>
      </c>
      <c r="AZ264" s="2">
        <f t="shared" si="397"/>
        <v>0</v>
      </c>
      <c r="BA264" s="2">
        <f t="shared" si="398"/>
        <v>0</v>
      </c>
    </row>
    <row r="265" spans="1:53" x14ac:dyDescent="0.25">
      <c r="J265" s="2" t="e">
        <f t="shared" ref="J265:P265" si="404">SUM(J157:J264)</f>
        <v>#REF!</v>
      </c>
      <c r="K265" s="2" t="e">
        <f t="shared" si="404"/>
        <v>#REF!</v>
      </c>
      <c r="L265" s="2" t="e">
        <f t="shared" si="404"/>
        <v>#REF!</v>
      </c>
      <c r="M265" s="2" t="e">
        <f t="shared" si="404"/>
        <v>#REF!</v>
      </c>
      <c r="N265" s="2" t="e">
        <f t="shared" si="404"/>
        <v>#REF!</v>
      </c>
      <c r="O265" s="2" t="e">
        <f t="shared" si="404"/>
        <v>#REF!</v>
      </c>
      <c r="P265" s="2" t="e">
        <f t="shared" si="404"/>
        <v>#REF!</v>
      </c>
      <c r="T265" s="2" t="e">
        <f t="shared" ref="T265:Z265" si="405">SUM(T157:T264)</f>
        <v>#REF!</v>
      </c>
      <c r="U265" s="2" t="e">
        <f t="shared" si="405"/>
        <v>#REF!</v>
      </c>
      <c r="V265" s="2" t="e">
        <f t="shared" si="405"/>
        <v>#REF!</v>
      </c>
      <c r="W265" s="2" t="e">
        <f t="shared" si="405"/>
        <v>#REF!</v>
      </c>
      <c r="X265" s="2" t="e">
        <f t="shared" si="405"/>
        <v>#REF!</v>
      </c>
      <c r="Y265" s="2" t="e">
        <f t="shared" si="405"/>
        <v>#REF!</v>
      </c>
      <c r="Z265" s="2" t="e">
        <f t="shared" si="405"/>
        <v>#REF!</v>
      </c>
      <c r="AD265" s="2" t="e">
        <f t="shared" ref="AD265:AJ265" si="406">SUM(AD157:AD264)</f>
        <v>#REF!</v>
      </c>
      <c r="AE265" s="2" t="e">
        <f t="shared" si="406"/>
        <v>#REF!</v>
      </c>
      <c r="AF265" s="2" t="e">
        <f t="shared" si="406"/>
        <v>#REF!</v>
      </c>
      <c r="AG265" s="2" t="e">
        <f t="shared" si="406"/>
        <v>#REF!</v>
      </c>
      <c r="AH265" s="2" t="e">
        <f t="shared" si="406"/>
        <v>#REF!</v>
      </c>
      <c r="AI265" s="2" t="e">
        <f t="shared" si="406"/>
        <v>#REF!</v>
      </c>
      <c r="AJ265" s="2" t="e">
        <f t="shared" si="406"/>
        <v>#REF!</v>
      </c>
      <c r="AN265" s="2" t="e">
        <f t="shared" ref="AN265:BA265" si="407">SUM(AN157:AN264)</f>
        <v>#REF!</v>
      </c>
      <c r="AO265" s="2" t="e">
        <f t="shared" si="407"/>
        <v>#REF!</v>
      </c>
      <c r="AP265" s="2" t="e">
        <f t="shared" si="407"/>
        <v>#REF!</v>
      </c>
      <c r="AQ265" s="2" t="e">
        <f t="shared" si="407"/>
        <v>#REF!</v>
      </c>
      <c r="AR265" s="2" t="e">
        <f t="shared" si="407"/>
        <v>#REF!</v>
      </c>
      <c r="AS265" s="2" t="e">
        <f t="shared" si="407"/>
        <v>#REF!</v>
      </c>
      <c r="AT265" s="2" t="e">
        <f t="shared" si="407"/>
        <v>#REF!</v>
      </c>
      <c r="AU265" s="2" t="e">
        <f t="shared" si="407"/>
        <v>#REF!</v>
      </c>
      <c r="AV265" s="2" t="e">
        <f t="shared" si="407"/>
        <v>#REF!</v>
      </c>
      <c r="AW265" s="2" t="e">
        <f t="shared" si="407"/>
        <v>#REF!</v>
      </c>
      <c r="AX265" s="2" t="e">
        <f t="shared" si="407"/>
        <v>#REF!</v>
      </c>
      <c r="AY265" s="2" t="e">
        <f t="shared" si="407"/>
        <v>#REF!</v>
      </c>
      <c r="AZ265" s="2" t="e">
        <f t="shared" si="407"/>
        <v>#REF!</v>
      </c>
      <c r="BA265" s="2" t="e">
        <f t="shared" si="407"/>
        <v>#REF!</v>
      </c>
    </row>
    <row r="266" spans="1:53" x14ac:dyDescent="0.25">
      <c r="K266" s="7" t="e">
        <f t="shared" ref="K266:P266" si="408">K265/$J$265</f>
        <v>#REF!</v>
      </c>
      <c r="L266" s="7" t="e">
        <f t="shared" si="408"/>
        <v>#REF!</v>
      </c>
      <c r="M266" s="7" t="e">
        <f t="shared" si="408"/>
        <v>#REF!</v>
      </c>
      <c r="N266" s="7" t="e">
        <f t="shared" si="408"/>
        <v>#REF!</v>
      </c>
      <c r="O266" s="7" t="e">
        <f t="shared" si="408"/>
        <v>#REF!</v>
      </c>
      <c r="P266" s="7" t="e">
        <f t="shared" si="408"/>
        <v>#REF!</v>
      </c>
      <c r="U266" s="7" t="e">
        <f t="shared" ref="U266:Z266" si="409">U265/$T$265</f>
        <v>#REF!</v>
      </c>
      <c r="V266" s="7" t="e">
        <f t="shared" si="409"/>
        <v>#REF!</v>
      </c>
      <c r="W266" s="7" t="e">
        <f t="shared" si="409"/>
        <v>#REF!</v>
      </c>
      <c r="X266" s="7" t="e">
        <f t="shared" si="409"/>
        <v>#REF!</v>
      </c>
      <c r="Y266" s="7" t="e">
        <f t="shared" si="409"/>
        <v>#REF!</v>
      </c>
      <c r="Z266" s="7" t="e">
        <f t="shared" si="409"/>
        <v>#REF!</v>
      </c>
      <c r="AE266" s="7" t="e">
        <f t="shared" ref="AE266:AJ266" si="410">AE265/$AD$265</f>
        <v>#REF!</v>
      </c>
      <c r="AF266" s="7" t="e">
        <f t="shared" si="410"/>
        <v>#REF!</v>
      </c>
      <c r="AG266" s="7" t="e">
        <f t="shared" si="410"/>
        <v>#REF!</v>
      </c>
      <c r="AH266" s="7" t="e">
        <f t="shared" si="410"/>
        <v>#REF!</v>
      </c>
      <c r="AI266" s="7" t="e">
        <f t="shared" si="410"/>
        <v>#REF!</v>
      </c>
      <c r="AJ266" s="7" t="e">
        <f t="shared" si="410"/>
        <v>#REF!</v>
      </c>
      <c r="AO266" s="7" t="e">
        <f t="shared" ref="AO266:AT266" si="411">AO265/$AN$265</f>
        <v>#REF!</v>
      </c>
      <c r="AP266" s="7" t="e">
        <f t="shared" si="411"/>
        <v>#REF!</v>
      </c>
      <c r="AQ266" s="7" t="e">
        <f t="shared" si="411"/>
        <v>#REF!</v>
      </c>
      <c r="AR266" s="7" t="e">
        <f t="shared" si="411"/>
        <v>#REF!</v>
      </c>
      <c r="AS266" s="7" t="e">
        <f t="shared" si="411"/>
        <v>#REF!</v>
      </c>
      <c r="AT266" s="7" t="e">
        <f t="shared" si="411"/>
        <v>#REF!</v>
      </c>
      <c r="AV266" s="7" t="e">
        <f t="shared" ref="AV266:BA266" si="412">AV265/$AU$265</f>
        <v>#REF!</v>
      </c>
      <c r="AW266" s="7" t="e">
        <f t="shared" si="412"/>
        <v>#REF!</v>
      </c>
      <c r="AX266" s="7" t="e">
        <f t="shared" si="412"/>
        <v>#REF!</v>
      </c>
      <c r="AY266" s="7" t="e">
        <f t="shared" si="412"/>
        <v>#REF!</v>
      </c>
      <c r="AZ266" s="7" t="e">
        <f t="shared" si="412"/>
        <v>#REF!</v>
      </c>
      <c r="BA266" s="7" t="e">
        <f t="shared" si="412"/>
        <v>#REF!</v>
      </c>
    </row>
    <row r="268" spans="1:53" x14ac:dyDescent="0.25">
      <c r="K268" s="57" t="s">
        <v>121</v>
      </c>
      <c r="L268" s="57"/>
      <c r="M268" s="57"/>
      <c r="N268" s="57"/>
    </row>
    <row r="269" spans="1:53" x14ac:dyDescent="0.25">
      <c r="A269" s="23" t="s">
        <v>98</v>
      </c>
      <c r="D269" s="24" t="s">
        <v>99</v>
      </c>
      <c r="E269" s="24"/>
      <c r="F269" s="24" t="s">
        <v>4</v>
      </c>
      <c r="G269" s="24" t="s">
        <v>5</v>
      </c>
      <c r="H269" s="24" t="s">
        <v>6</v>
      </c>
      <c r="I269" s="24" t="s">
        <v>7</v>
      </c>
      <c r="K269" s="24" t="s">
        <v>4</v>
      </c>
      <c r="L269" s="24" t="s">
        <v>5</v>
      </c>
      <c r="M269" s="24" t="s">
        <v>6</v>
      </c>
      <c r="N269" s="24" t="s">
        <v>7</v>
      </c>
    </row>
    <row r="270" spans="1:53" x14ac:dyDescent="0.25">
      <c r="A270" s="2" t="str">
        <f>A2</f>
        <v>Bali Hai Golf Club</v>
      </c>
      <c r="D270" s="2">
        <v>14</v>
      </c>
      <c r="F270" s="2">
        <v>5</v>
      </c>
      <c r="G270" s="2">
        <v>4</v>
      </c>
      <c r="H270" s="2">
        <v>6</v>
      </c>
      <c r="I270" s="2">
        <v>8</v>
      </c>
      <c r="K270" s="2">
        <f>F270-CZ98</f>
        <v>5</v>
      </c>
      <c r="L270" s="2">
        <f>G270-DA98</f>
        <v>4</v>
      </c>
      <c r="M270" s="2">
        <f>H270-DB98</f>
        <v>6</v>
      </c>
      <c r="N270" s="2">
        <f>I270-DC98</f>
        <v>8</v>
      </c>
    </row>
    <row r="271" spans="1:53" x14ac:dyDescent="0.25">
      <c r="A271" s="2" t="str">
        <f>A20</f>
        <v>South Shore Lake Las Vegas</v>
      </c>
      <c r="D271" s="2">
        <v>14</v>
      </c>
      <c r="F271" s="2">
        <v>3</v>
      </c>
      <c r="G271" s="2">
        <v>4</v>
      </c>
      <c r="H271" s="2">
        <v>4</v>
      </c>
      <c r="I271" s="2">
        <v>5</v>
      </c>
      <c r="K271" s="2">
        <f>F271-CZ102</f>
        <v>3</v>
      </c>
      <c r="L271" s="2">
        <f>G271-DA102</f>
        <v>4</v>
      </c>
      <c r="M271" s="2">
        <f>H271-DB102</f>
        <v>4</v>
      </c>
      <c r="N271" s="2">
        <f>I271-DC102</f>
        <v>5</v>
      </c>
    </row>
    <row r="272" spans="1:53" x14ac:dyDescent="0.25">
      <c r="A272" s="2" t="str">
        <f>A38</f>
        <v>Spanish Trail Country Club - Canyon to Lakes</v>
      </c>
      <c r="D272" s="2">
        <v>14</v>
      </c>
      <c r="F272" s="2">
        <v>2</v>
      </c>
      <c r="G272" s="2">
        <v>4</v>
      </c>
      <c r="H272" s="2">
        <v>7</v>
      </c>
      <c r="I272" s="2">
        <v>8</v>
      </c>
      <c r="K272" s="2">
        <f>F272-CZ106</f>
        <v>2</v>
      </c>
      <c r="L272" s="2">
        <f>G272-DA106</f>
        <v>4</v>
      </c>
      <c r="M272" s="2">
        <f>H272-DB106</f>
        <v>7</v>
      </c>
      <c r="N272" s="2">
        <f>I272-DC106</f>
        <v>8</v>
      </c>
    </row>
    <row r="273" spans="1:14" x14ac:dyDescent="0.25">
      <c r="A273" s="2" t="str">
        <f>A56</f>
        <v>DragonRidge Country Club</v>
      </c>
      <c r="D273" s="2">
        <v>14</v>
      </c>
      <c r="F273" s="2">
        <v>4</v>
      </c>
      <c r="G273" s="2">
        <v>4</v>
      </c>
      <c r="H273" s="2">
        <v>3</v>
      </c>
      <c r="I273" s="2">
        <v>6</v>
      </c>
      <c r="K273" s="2">
        <f>F273-CZ110</f>
        <v>4</v>
      </c>
      <c r="L273" s="2">
        <f>G273-DA110</f>
        <v>4</v>
      </c>
      <c r="M273" s="2">
        <f>H273-DB110</f>
        <v>3</v>
      </c>
      <c r="N273" s="2">
        <f>I273-DC110</f>
        <v>6</v>
      </c>
    </row>
    <row r="274" spans="1:14" x14ac:dyDescent="0.25">
      <c r="A274" s="2" t="e">
        <f>#REF!</f>
        <v>#REF!</v>
      </c>
      <c r="D274" s="2">
        <v>14</v>
      </c>
      <c r="F274" s="2">
        <v>9</v>
      </c>
      <c r="G274" s="2">
        <v>5</v>
      </c>
      <c r="H274" s="2">
        <v>3</v>
      </c>
      <c r="I274" s="2">
        <v>9</v>
      </c>
      <c r="K274" s="2" t="e">
        <f>F274-#REF!</f>
        <v>#REF!</v>
      </c>
      <c r="L274" s="2" t="e">
        <f>G274-#REF!</f>
        <v>#REF!</v>
      </c>
      <c r="M274" s="2" t="e">
        <f>H274-#REF!</f>
        <v>#REF!</v>
      </c>
      <c r="N274" s="2" t="e">
        <f>I274-#REF!</f>
        <v>#REF!</v>
      </c>
    </row>
    <row r="275" spans="1:14" x14ac:dyDescent="0.25">
      <c r="A275" s="2" t="str">
        <f>A74</f>
        <v>Cascata</v>
      </c>
      <c r="D275" s="2">
        <v>14</v>
      </c>
      <c r="F275" s="2">
        <v>2</v>
      </c>
      <c r="G275" s="2">
        <v>6</v>
      </c>
      <c r="H275" s="2">
        <v>4</v>
      </c>
      <c r="I275" s="2">
        <v>9</v>
      </c>
      <c r="K275" s="2">
        <f>F275-CZ114</f>
        <v>2</v>
      </c>
      <c r="L275" s="2">
        <f>G275-DA114</f>
        <v>6</v>
      </c>
      <c r="M275" s="2">
        <f>H275-DB114</f>
        <v>4</v>
      </c>
      <c r="N275" s="2">
        <f>I275-DC114</f>
        <v>9</v>
      </c>
    </row>
    <row r="276" spans="1:14" ht="13.8" thickBot="1" x14ac:dyDescent="0.3">
      <c r="D276" s="4">
        <f>SUM(D270:D275)</f>
        <v>84</v>
      </c>
      <c r="F276" s="4">
        <f>SUM(F270:F275)</f>
        <v>25</v>
      </c>
      <c r="G276" s="4">
        <f>SUM(G270:G275)</f>
        <v>27</v>
      </c>
      <c r="H276" s="4">
        <f>SUM(H270:H275)</f>
        <v>27</v>
      </c>
      <c r="I276" s="4">
        <f>SUM(I270:I275)</f>
        <v>45</v>
      </c>
    </row>
    <row r="277" spans="1:14" ht="13.8" thickTop="1" x14ac:dyDescent="0.25">
      <c r="K277" s="57" t="s">
        <v>123</v>
      </c>
      <c r="L277" s="57"/>
      <c r="M277" s="57"/>
      <c r="N277" s="57"/>
    </row>
    <row r="278" spans="1:14" x14ac:dyDescent="0.25">
      <c r="A278" s="23" t="s">
        <v>100</v>
      </c>
      <c r="D278" s="24" t="s">
        <v>99</v>
      </c>
      <c r="E278" s="24"/>
      <c r="F278" s="24" t="s">
        <v>4</v>
      </c>
      <c r="G278" s="24" t="s">
        <v>5</v>
      </c>
      <c r="H278" s="24" t="s">
        <v>6</v>
      </c>
      <c r="I278" s="24" t="s">
        <v>7</v>
      </c>
      <c r="K278" s="24" t="s">
        <v>4</v>
      </c>
      <c r="L278" s="24" t="s">
        <v>5</v>
      </c>
      <c r="M278" s="24" t="s">
        <v>6</v>
      </c>
      <c r="N278" s="24" t="s">
        <v>7</v>
      </c>
    </row>
    <row r="279" spans="1:14" x14ac:dyDescent="0.25">
      <c r="A279" s="2" t="str">
        <f t="shared" ref="A279:A284" si="413">A270</f>
        <v>Bali Hai Golf Club</v>
      </c>
      <c r="D279" s="2">
        <v>18</v>
      </c>
      <c r="F279" s="2">
        <v>3</v>
      </c>
      <c r="G279" s="2">
        <v>4</v>
      </c>
      <c r="H279" s="2">
        <v>2</v>
      </c>
      <c r="I279" s="2">
        <v>9</v>
      </c>
      <c r="K279" s="2">
        <f>F279-CU98</f>
        <v>-15</v>
      </c>
      <c r="L279" s="2">
        <f>G279-CV98</f>
        <v>-14</v>
      </c>
      <c r="M279" s="2">
        <f>H279-CW98</f>
        <v>-16</v>
      </c>
      <c r="N279" s="2">
        <f>I279-CX98</f>
        <v>-9</v>
      </c>
    </row>
    <row r="280" spans="1:14" x14ac:dyDescent="0.25">
      <c r="A280" s="2" t="str">
        <f t="shared" si="413"/>
        <v>South Shore Lake Las Vegas</v>
      </c>
      <c r="D280" s="2">
        <v>18</v>
      </c>
      <c r="F280" s="2">
        <v>3</v>
      </c>
      <c r="G280" s="2">
        <v>5</v>
      </c>
      <c r="H280" s="2">
        <v>5</v>
      </c>
      <c r="I280" s="2">
        <v>7</v>
      </c>
      <c r="K280" s="2">
        <f>F280-CU102</f>
        <v>3</v>
      </c>
      <c r="L280" s="2">
        <f>G280-CV102</f>
        <v>5</v>
      </c>
      <c r="M280" s="2">
        <f>H280-CW102</f>
        <v>5</v>
      </c>
      <c r="N280" s="2">
        <f>I280-CX102</f>
        <v>7</v>
      </c>
    </row>
    <row r="281" spans="1:14" x14ac:dyDescent="0.25">
      <c r="A281" s="2" t="str">
        <f t="shared" si="413"/>
        <v>Spanish Trail Country Club - Canyon to Lakes</v>
      </c>
      <c r="D281" s="2">
        <v>18</v>
      </c>
      <c r="F281" s="2">
        <v>4</v>
      </c>
      <c r="G281" s="2">
        <v>1</v>
      </c>
      <c r="H281" s="2">
        <v>6</v>
      </c>
      <c r="I281" s="2">
        <v>5</v>
      </c>
      <c r="K281" s="2">
        <f>F281-CU106</f>
        <v>-14</v>
      </c>
      <c r="L281" s="2">
        <f>G281-CV106</f>
        <v>-17</v>
      </c>
      <c r="M281" s="2">
        <f>H281-CW106</f>
        <v>-12</v>
      </c>
      <c r="N281" s="2">
        <f>I281-CX106</f>
        <v>-13</v>
      </c>
    </row>
    <row r="282" spans="1:14" x14ac:dyDescent="0.25">
      <c r="A282" s="2" t="str">
        <f t="shared" si="413"/>
        <v>DragonRidge Country Club</v>
      </c>
      <c r="D282" s="2">
        <v>18</v>
      </c>
      <c r="F282" s="2">
        <v>4</v>
      </c>
      <c r="G282" s="2">
        <v>5</v>
      </c>
      <c r="H282" s="2">
        <v>4</v>
      </c>
      <c r="I282" s="2">
        <v>8</v>
      </c>
      <c r="K282" s="2">
        <f>F282-CU110</f>
        <v>-14</v>
      </c>
      <c r="L282" s="2">
        <f>G282-CV110</f>
        <v>-13</v>
      </c>
      <c r="M282" s="2">
        <f>H282-CW110</f>
        <v>-14</v>
      </c>
      <c r="N282" s="2">
        <f>I282-CX110</f>
        <v>-10</v>
      </c>
    </row>
    <row r="283" spans="1:14" x14ac:dyDescent="0.25">
      <c r="A283" s="2" t="e">
        <f t="shared" si="413"/>
        <v>#REF!</v>
      </c>
      <c r="D283" s="2">
        <v>18</v>
      </c>
      <c r="F283" s="2">
        <v>4</v>
      </c>
      <c r="G283" s="2">
        <v>4</v>
      </c>
      <c r="H283" s="2">
        <v>2</v>
      </c>
      <c r="I283" s="2">
        <v>9</v>
      </c>
      <c r="K283" s="2" t="e">
        <f>F283-#REF!</f>
        <v>#REF!</v>
      </c>
      <c r="L283" s="2" t="e">
        <f>G283-#REF!</f>
        <v>#REF!</v>
      </c>
      <c r="M283" s="2" t="e">
        <f>H283-#REF!</f>
        <v>#REF!</v>
      </c>
      <c r="N283" s="2" t="e">
        <f>I283-#REF!</f>
        <v>#REF!</v>
      </c>
    </row>
    <row r="284" spans="1:14" x14ac:dyDescent="0.25">
      <c r="A284" s="2" t="str">
        <f t="shared" si="413"/>
        <v>Cascata</v>
      </c>
      <c r="D284" s="2">
        <v>18</v>
      </c>
      <c r="F284" s="2">
        <v>4</v>
      </c>
      <c r="G284" s="2">
        <v>6</v>
      </c>
      <c r="H284" s="2">
        <v>5</v>
      </c>
      <c r="I284" s="2">
        <v>8</v>
      </c>
      <c r="K284" s="2">
        <f>F284-CU114</f>
        <v>4</v>
      </c>
      <c r="L284" s="2">
        <f>G284-CV114</f>
        <v>6</v>
      </c>
      <c r="M284" s="2">
        <f>H284-CW114</f>
        <v>5</v>
      </c>
      <c r="N284" s="2">
        <f>I284-CX114</f>
        <v>8</v>
      </c>
    </row>
    <row r="285" spans="1:14" ht="13.8" thickBot="1" x14ac:dyDescent="0.3">
      <c r="D285" s="4">
        <f>SUM(D279:D284)</f>
        <v>108</v>
      </c>
      <c r="F285" s="4">
        <f>SUM(F279:F284)</f>
        <v>22</v>
      </c>
      <c r="G285" s="4">
        <f>SUM(G279:G284)</f>
        <v>25</v>
      </c>
      <c r="H285" s="4">
        <f>SUM(H279:H284)</f>
        <v>24</v>
      </c>
      <c r="I285" s="4">
        <f>SUM(I279:I284)</f>
        <v>46</v>
      </c>
    </row>
    <row r="286" spans="1:14" ht="13.8" thickTop="1" x14ac:dyDescent="0.25"/>
  </sheetData>
  <autoFilter ref="A1:J93" xr:uid="{00000000-0009-0000-0000-000000000000}"/>
  <mergeCells count="7">
    <mergeCell ref="K268:N268"/>
    <mergeCell ref="K277:N277"/>
    <mergeCell ref="AU155:BD155"/>
    <mergeCell ref="J155:P155"/>
    <mergeCell ref="Q155:Z155"/>
    <mergeCell ref="AA155:AJ155"/>
    <mergeCell ref="AK155:AT155"/>
  </mergeCells>
  <phoneticPr fontId="0" type="noConversion"/>
  <conditionalFormatting sqref="F2:I91">
    <cfRule type="cellIs" dxfId="6" priority="1" operator="equal">
      <formula>$D2-2</formula>
    </cfRule>
    <cfRule type="cellIs" dxfId="5" priority="8" stopIfTrue="1" operator="equal">
      <formula>$D2</formula>
    </cfRule>
    <cfRule type="cellIs" dxfId="4" priority="9" stopIfTrue="1" operator="equal">
      <formula>$D2-1</formula>
    </cfRule>
  </conditionalFormatting>
  <conditionalFormatting sqref="F38:I55">
    <cfRule type="cellIs" dxfId="3" priority="4" stopIfTrue="1" operator="equal">
      <formula>$D38</formula>
    </cfRule>
    <cfRule type="cellIs" dxfId="2" priority="5" stopIfTrue="1" operator="lessThan">
      <formula>$D38</formula>
    </cfRule>
  </conditionalFormatting>
  <conditionalFormatting sqref="F56:I73">
    <cfRule type="cellIs" dxfId="1" priority="2" stopIfTrue="1" operator="equal">
      <formula>$D56</formula>
    </cfRule>
    <cfRule type="cellIs" dxfId="0" priority="3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7"/>
  <sheetViews>
    <sheetView tabSelected="1" zoomScale="85" workbookViewId="0"/>
  </sheetViews>
  <sheetFormatPr defaultColWidth="9.109375" defaultRowHeight="13.2" x14ac:dyDescent="0.25"/>
  <cols>
    <col min="1" max="1" width="9.109375" style="29"/>
    <col min="2" max="2" width="12.88671875" style="29" customWidth="1"/>
    <col min="3" max="3" width="13.88671875" style="29" customWidth="1"/>
    <col min="4" max="4" width="19" style="29" bestFit="1" customWidth="1"/>
    <col min="5" max="5" width="18.44140625" style="29" customWidth="1"/>
    <col min="6" max="6" width="17.88671875" style="29" bestFit="1" customWidth="1"/>
    <col min="7" max="7" width="17.44140625" style="29" bestFit="1" customWidth="1"/>
    <col min="8" max="8" width="12.33203125" style="29" customWidth="1"/>
    <col min="9" max="9" width="22.109375" style="29" bestFit="1" customWidth="1"/>
    <col min="10" max="10" width="9.6640625" style="29" bestFit="1" customWidth="1"/>
    <col min="11" max="11" width="19.88671875" style="29" bestFit="1" customWidth="1"/>
    <col min="12" max="12" width="9.6640625" style="29" bestFit="1" customWidth="1"/>
    <col min="13" max="13" width="19.88671875" style="29" bestFit="1" customWidth="1"/>
    <col min="14" max="14" width="9.6640625" style="29" bestFit="1" customWidth="1"/>
    <col min="15" max="15" width="13.6640625" style="29" bestFit="1" customWidth="1"/>
    <col min="16" max="16" width="9.6640625" style="29" bestFit="1" customWidth="1"/>
    <col min="17" max="17" width="13.109375" style="29" bestFit="1" customWidth="1"/>
    <col min="18" max="16384" width="9.109375" style="29"/>
  </cols>
  <sheetData>
    <row r="1" spans="1:13" ht="13.8" x14ac:dyDescent="0.25">
      <c r="A1" s="30" t="s">
        <v>127</v>
      </c>
      <c r="E1" s="38" t="s">
        <v>72</v>
      </c>
    </row>
    <row r="2" spans="1:13" x14ac:dyDescent="0.25">
      <c r="A2" s="34" t="s">
        <v>128</v>
      </c>
      <c r="E2" s="39" t="s">
        <v>112</v>
      </c>
      <c r="G2" s="40"/>
    </row>
    <row r="3" spans="1:13" x14ac:dyDescent="0.25">
      <c r="A3" s="34" t="s">
        <v>129</v>
      </c>
      <c r="E3" s="39" t="s">
        <v>112</v>
      </c>
      <c r="F3" s="41"/>
      <c r="J3" s="41"/>
    </row>
    <row r="4" spans="1:13" x14ac:dyDescent="0.25">
      <c r="A4" s="34" t="s">
        <v>151</v>
      </c>
      <c r="E4" s="39" t="s">
        <v>112</v>
      </c>
      <c r="F4" s="41"/>
      <c r="J4" s="41"/>
    </row>
    <row r="5" spans="1:13" x14ac:dyDescent="0.25">
      <c r="A5" s="34" t="s">
        <v>130</v>
      </c>
      <c r="E5" s="39" t="s">
        <v>112</v>
      </c>
      <c r="F5" s="33"/>
      <c r="G5" s="33"/>
      <c r="H5" s="33"/>
      <c r="I5" s="33"/>
      <c r="J5" s="42"/>
      <c r="K5" s="42"/>
      <c r="L5" s="42"/>
      <c r="M5" s="42"/>
    </row>
    <row r="6" spans="1:13" x14ac:dyDescent="0.25">
      <c r="A6" s="34" t="s">
        <v>131</v>
      </c>
      <c r="E6" s="39" t="s">
        <v>112</v>
      </c>
      <c r="F6" s="33"/>
      <c r="G6" s="33"/>
      <c r="H6" s="33"/>
      <c r="I6" s="33"/>
      <c r="J6" s="42"/>
      <c r="K6" s="42"/>
      <c r="L6" s="42"/>
      <c r="M6" s="42"/>
    </row>
    <row r="7" spans="1:13" x14ac:dyDescent="0.25">
      <c r="A7" s="34" t="s">
        <v>124</v>
      </c>
      <c r="E7" s="36">
        <v>242</v>
      </c>
      <c r="F7" s="33"/>
      <c r="G7" s="33"/>
      <c r="H7" s="33"/>
      <c r="I7" s="33"/>
      <c r="J7" s="42"/>
      <c r="K7" s="42"/>
      <c r="L7" s="42"/>
      <c r="M7" s="42"/>
    </row>
    <row r="8" spans="1:13" x14ac:dyDescent="0.25">
      <c r="A8" s="34" t="s">
        <v>175</v>
      </c>
      <c r="E8" s="36">
        <v>1298</v>
      </c>
      <c r="F8" s="33"/>
      <c r="G8" s="33"/>
      <c r="H8" s="33"/>
      <c r="I8" s="33"/>
      <c r="J8" s="42"/>
      <c r="K8" s="42"/>
      <c r="L8" s="42"/>
      <c r="M8" s="42"/>
    </row>
    <row r="9" spans="1:13" ht="13.8" thickBot="1" x14ac:dyDescent="0.3">
      <c r="A9" s="43" t="s">
        <v>92</v>
      </c>
      <c r="E9" s="44">
        <f>SUM(E2:E8)</f>
        <v>1540</v>
      </c>
      <c r="F9" s="33"/>
      <c r="G9" s="33"/>
      <c r="H9" s="33"/>
      <c r="I9" s="33"/>
      <c r="J9" s="42"/>
      <c r="K9" s="42"/>
      <c r="L9" s="42"/>
      <c r="M9" s="42"/>
    </row>
    <row r="10" spans="1:13" ht="13.8" thickTop="1" x14ac:dyDescent="0.25">
      <c r="B10" s="29" t="s">
        <v>125</v>
      </c>
      <c r="E10" s="42">
        <f>E9/5</f>
        <v>308</v>
      </c>
      <c r="F10" s="33"/>
      <c r="G10" s="33"/>
      <c r="H10" s="33"/>
      <c r="I10" s="33"/>
      <c r="J10" s="42"/>
      <c r="K10" s="42"/>
      <c r="L10" s="42"/>
      <c r="M10" s="42"/>
    </row>
    <row r="11" spans="1:13" x14ac:dyDescent="0.25">
      <c r="F11" s="33"/>
      <c r="G11" s="33"/>
      <c r="H11" s="33"/>
      <c r="I11" s="33"/>
      <c r="J11" s="42"/>
      <c r="K11" s="42"/>
      <c r="L11" s="42"/>
      <c r="M11" s="42"/>
    </row>
    <row r="12" spans="1:13" x14ac:dyDescent="0.25">
      <c r="B12" s="31"/>
      <c r="D12" s="36"/>
    </row>
    <row r="14" spans="1:13" x14ac:dyDescent="0.25">
      <c r="A14" s="45" t="s">
        <v>134</v>
      </c>
    </row>
    <row r="15" spans="1:13" x14ac:dyDescent="0.25">
      <c r="A15" s="45" t="s">
        <v>155</v>
      </c>
    </row>
    <row r="16" spans="1:13" x14ac:dyDescent="0.25">
      <c r="A16" s="29" t="s">
        <v>135</v>
      </c>
    </row>
    <row r="17" spans="1:5" x14ac:dyDescent="0.25">
      <c r="A17" s="29" t="s">
        <v>138</v>
      </c>
    </row>
    <row r="18" spans="1:5" x14ac:dyDescent="0.25">
      <c r="A18" s="29" t="s">
        <v>136</v>
      </c>
      <c r="B18" s="29">
        <v>71</v>
      </c>
      <c r="D18" s="29" t="s">
        <v>145</v>
      </c>
    </row>
    <row r="19" spans="1:5" x14ac:dyDescent="0.25">
      <c r="A19" s="29" t="s">
        <v>137</v>
      </c>
      <c r="B19" s="29">
        <v>68</v>
      </c>
      <c r="D19" s="29" t="s">
        <v>144</v>
      </c>
    </row>
    <row r="21" spans="1:5" x14ac:dyDescent="0.25">
      <c r="A21" s="37" t="s">
        <v>139</v>
      </c>
    </row>
    <row r="22" spans="1:5" x14ac:dyDescent="0.25">
      <c r="A22" s="29" t="s">
        <v>6</v>
      </c>
      <c r="B22" s="29">
        <v>2</v>
      </c>
    </row>
    <row r="23" spans="1:5" x14ac:dyDescent="0.25">
      <c r="A23" s="29" t="s">
        <v>7</v>
      </c>
      <c r="B23" s="29">
        <v>2</v>
      </c>
    </row>
    <row r="24" spans="1:5" x14ac:dyDescent="0.25">
      <c r="A24" s="29" t="s">
        <v>4</v>
      </c>
      <c r="B24" s="29">
        <v>0</v>
      </c>
    </row>
    <row r="25" spans="1:5" x14ac:dyDescent="0.25">
      <c r="A25" s="29" t="s">
        <v>5</v>
      </c>
      <c r="B25" s="29">
        <v>0</v>
      </c>
    </row>
    <row r="27" spans="1:5" x14ac:dyDescent="0.25">
      <c r="A27" s="45" t="s">
        <v>156</v>
      </c>
    </row>
    <row r="28" spans="1:5" x14ac:dyDescent="0.25">
      <c r="A28" s="29" t="s">
        <v>140</v>
      </c>
    </row>
    <row r="29" spans="1:5" x14ac:dyDescent="0.25">
      <c r="A29" s="29" t="s">
        <v>141</v>
      </c>
    </row>
    <row r="30" spans="1:5" x14ac:dyDescent="0.25">
      <c r="B30" s="46" t="s">
        <v>142</v>
      </c>
      <c r="C30" s="46" t="s">
        <v>143</v>
      </c>
      <c r="D30" s="46" t="s">
        <v>146</v>
      </c>
    </row>
    <row r="31" spans="1:5" x14ac:dyDescent="0.25">
      <c r="A31" s="29" t="s">
        <v>6</v>
      </c>
      <c r="B31" s="31">
        <v>92</v>
      </c>
      <c r="C31" s="31">
        <v>85</v>
      </c>
      <c r="D31" s="31">
        <v>2.5</v>
      </c>
      <c r="E31" s="29" t="s">
        <v>147</v>
      </c>
    </row>
    <row r="32" spans="1:5" x14ac:dyDescent="0.25">
      <c r="A32" s="29" t="s">
        <v>7</v>
      </c>
      <c r="B32" s="31">
        <v>93</v>
      </c>
      <c r="C32" s="31">
        <v>93</v>
      </c>
      <c r="D32" s="31">
        <v>1.5</v>
      </c>
      <c r="E32" s="29" t="s">
        <v>149</v>
      </c>
    </row>
    <row r="33" spans="1:5" x14ac:dyDescent="0.25">
      <c r="A33" s="29" t="s">
        <v>4</v>
      </c>
      <c r="B33" s="31">
        <v>97</v>
      </c>
      <c r="C33" s="31">
        <v>82</v>
      </c>
      <c r="D33" s="31">
        <v>4</v>
      </c>
      <c r="E33" s="29" t="s">
        <v>148</v>
      </c>
    </row>
    <row r="34" spans="1:5" x14ac:dyDescent="0.25">
      <c r="A34" s="29" t="s">
        <v>5</v>
      </c>
      <c r="B34" s="31">
        <v>113</v>
      </c>
      <c r="C34" s="31">
        <v>104</v>
      </c>
      <c r="D34" s="31">
        <v>0</v>
      </c>
    </row>
    <row r="36" spans="1:5" x14ac:dyDescent="0.25">
      <c r="A36" s="37" t="s">
        <v>139</v>
      </c>
    </row>
    <row r="37" spans="1:5" x14ac:dyDescent="0.25">
      <c r="A37" s="29" t="s">
        <v>6</v>
      </c>
      <c r="B37" s="29">
        <v>4.5</v>
      </c>
    </row>
    <row r="38" spans="1:5" x14ac:dyDescent="0.25">
      <c r="A38" s="29" t="s">
        <v>7</v>
      </c>
      <c r="B38" s="29">
        <v>3.5</v>
      </c>
    </row>
    <row r="39" spans="1:5" x14ac:dyDescent="0.25">
      <c r="A39" s="29" t="s">
        <v>4</v>
      </c>
      <c r="B39" s="29">
        <v>4</v>
      </c>
    </row>
    <row r="40" spans="1:5" x14ac:dyDescent="0.25">
      <c r="A40" s="29" t="s">
        <v>5</v>
      </c>
      <c r="B40" s="29">
        <v>0</v>
      </c>
    </row>
    <row r="42" spans="1:5" x14ac:dyDescent="0.25">
      <c r="A42" s="45" t="s">
        <v>157</v>
      </c>
    </row>
    <row r="43" spans="1:5" x14ac:dyDescent="0.25">
      <c r="A43" s="29" t="s">
        <v>152</v>
      </c>
    </row>
    <row r="44" spans="1:5" x14ac:dyDescent="0.25">
      <c r="A44" s="29" t="s">
        <v>138</v>
      </c>
    </row>
    <row r="45" spans="1:5" x14ac:dyDescent="0.25">
      <c r="A45" s="29" t="s">
        <v>153</v>
      </c>
      <c r="B45" s="29">
        <v>69</v>
      </c>
      <c r="D45" s="29" t="s">
        <v>144</v>
      </c>
    </row>
    <row r="46" spans="1:5" x14ac:dyDescent="0.25">
      <c r="A46" s="29" t="s">
        <v>154</v>
      </c>
      <c r="B46" s="29">
        <v>71</v>
      </c>
      <c r="D46" s="29" t="s">
        <v>145</v>
      </c>
    </row>
    <row r="48" spans="1:5" x14ac:dyDescent="0.25">
      <c r="A48" s="37" t="s">
        <v>139</v>
      </c>
    </row>
    <row r="49" spans="1:4" x14ac:dyDescent="0.25">
      <c r="A49" s="29" t="s">
        <v>6</v>
      </c>
      <c r="B49" s="29">
        <v>6.5</v>
      </c>
    </row>
    <row r="50" spans="1:4" x14ac:dyDescent="0.25">
      <c r="A50" s="29" t="s">
        <v>7</v>
      </c>
      <c r="B50" s="29">
        <v>3.5</v>
      </c>
    </row>
    <row r="51" spans="1:4" x14ac:dyDescent="0.25">
      <c r="A51" s="29" t="s">
        <v>4</v>
      </c>
      <c r="B51" s="29">
        <v>4</v>
      </c>
    </row>
    <row r="52" spans="1:4" x14ac:dyDescent="0.25">
      <c r="A52" s="29" t="s">
        <v>5</v>
      </c>
      <c r="B52" s="29">
        <v>2</v>
      </c>
    </row>
    <row r="54" spans="1:4" x14ac:dyDescent="0.25">
      <c r="A54" s="45" t="s">
        <v>158</v>
      </c>
    </row>
    <row r="55" spans="1:4" x14ac:dyDescent="0.25">
      <c r="A55" s="29" t="s">
        <v>159</v>
      </c>
    </row>
    <row r="56" spans="1:4" x14ac:dyDescent="0.25">
      <c r="A56" s="29" t="s">
        <v>160</v>
      </c>
    </row>
    <row r="57" spans="1:4" x14ac:dyDescent="0.25">
      <c r="A57" s="29" t="s">
        <v>162</v>
      </c>
    </row>
    <row r="58" spans="1:4" x14ac:dyDescent="0.25">
      <c r="A58" s="29" t="s">
        <v>161</v>
      </c>
    </row>
    <row r="59" spans="1:4" x14ac:dyDescent="0.25">
      <c r="A59" s="29" t="s">
        <v>163</v>
      </c>
    </row>
    <row r="60" spans="1:4" x14ac:dyDescent="0.25">
      <c r="A60" s="29" t="s">
        <v>164</v>
      </c>
    </row>
    <row r="61" spans="1:4" x14ac:dyDescent="0.25">
      <c r="A61" s="29" t="s">
        <v>165</v>
      </c>
    </row>
    <row r="62" spans="1:4" x14ac:dyDescent="0.25">
      <c r="A62" s="29" t="s">
        <v>138</v>
      </c>
    </row>
    <row r="63" spans="1:4" x14ac:dyDescent="0.25">
      <c r="B63" s="46" t="s">
        <v>142</v>
      </c>
      <c r="C63" s="46" t="s">
        <v>143</v>
      </c>
      <c r="D63" s="46" t="s">
        <v>146</v>
      </c>
    </row>
    <row r="64" spans="1:4" x14ac:dyDescent="0.25">
      <c r="A64" s="29" t="s">
        <v>166</v>
      </c>
      <c r="B64" s="31">
        <v>91</v>
      </c>
      <c r="C64" s="31">
        <f>B64-6</f>
        <v>85</v>
      </c>
      <c r="D64" s="29" t="s">
        <v>144</v>
      </c>
    </row>
    <row r="65" spans="1:5" x14ac:dyDescent="0.25">
      <c r="A65" s="29" t="s">
        <v>167</v>
      </c>
      <c r="B65" s="31">
        <v>87</v>
      </c>
      <c r="C65" s="31">
        <f>B65</f>
        <v>87</v>
      </c>
      <c r="D65" s="29" t="s">
        <v>145</v>
      </c>
    </row>
    <row r="67" spans="1:5" x14ac:dyDescent="0.25">
      <c r="A67" s="37" t="s">
        <v>139</v>
      </c>
    </row>
    <row r="68" spans="1:5" x14ac:dyDescent="0.25">
      <c r="A68" s="29" t="s">
        <v>6</v>
      </c>
      <c r="B68" s="29">
        <v>8.5</v>
      </c>
    </row>
    <row r="69" spans="1:5" x14ac:dyDescent="0.25">
      <c r="A69" s="29" t="s">
        <v>7</v>
      </c>
      <c r="B69" s="29">
        <v>3.5</v>
      </c>
    </row>
    <row r="70" spans="1:5" x14ac:dyDescent="0.25">
      <c r="A70" s="29" t="s">
        <v>4</v>
      </c>
      <c r="B70" s="29">
        <v>6</v>
      </c>
    </row>
    <row r="71" spans="1:5" x14ac:dyDescent="0.25">
      <c r="A71" s="29" t="s">
        <v>5</v>
      </c>
      <c r="B71" s="29">
        <v>2</v>
      </c>
    </row>
    <row r="73" spans="1:5" x14ac:dyDescent="0.25">
      <c r="A73" s="45" t="s">
        <v>169</v>
      </c>
    </row>
    <row r="74" spans="1:5" x14ac:dyDescent="0.25">
      <c r="A74" s="29" t="s">
        <v>140</v>
      </c>
    </row>
    <row r="75" spans="1:5" x14ac:dyDescent="0.25">
      <c r="A75" s="29" t="s">
        <v>141</v>
      </c>
    </row>
    <row r="76" spans="1:5" x14ac:dyDescent="0.25">
      <c r="B76" s="46" t="s">
        <v>142</v>
      </c>
      <c r="C76" s="46" t="s">
        <v>143</v>
      </c>
      <c r="D76" s="46" t="s">
        <v>146</v>
      </c>
    </row>
    <row r="77" spans="1:5" x14ac:dyDescent="0.25">
      <c r="A77" s="29" t="s">
        <v>6</v>
      </c>
      <c r="B77" s="31">
        <v>109</v>
      </c>
      <c r="C77" s="31">
        <v>92</v>
      </c>
      <c r="D77" s="31">
        <v>0</v>
      </c>
      <c r="E77" s="29" t="s">
        <v>147</v>
      </c>
    </row>
    <row r="78" spans="1:5" x14ac:dyDescent="0.25">
      <c r="A78" s="29" t="s">
        <v>7</v>
      </c>
      <c r="B78" s="31">
        <v>96</v>
      </c>
      <c r="C78" s="31">
        <v>87</v>
      </c>
      <c r="D78" s="31">
        <v>2</v>
      </c>
      <c r="E78" s="29" t="s">
        <v>171</v>
      </c>
    </row>
    <row r="79" spans="1:5" x14ac:dyDescent="0.25">
      <c r="A79" s="29" t="s">
        <v>4</v>
      </c>
      <c r="B79" s="31">
        <v>105</v>
      </c>
      <c r="C79" s="31">
        <v>79</v>
      </c>
      <c r="D79" s="31">
        <v>4</v>
      </c>
      <c r="E79" s="29" t="s">
        <v>170</v>
      </c>
    </row>
    <row r="80" spans="1:5" x14ac:dyDescent="0.25">
      <c r="A80" s="29" t="s">
        <v>5</v>
      </c>
      <c r="B80" s="31">
        <v>108</v>
      </c>
      <c r="C80" s="31">
        <v>89</v>
      </c>
      <c r="D80" s="31">
        <v>1</v>
      </c>
      <c r="E80" s="29" t="s">
        <v>172</v>
      </c>
    </row>
    <row r="81" spans="1:7" ht="13.8" thickBot="1" x14ac:dyDescent="0.3"/>
    <row r="82" spans="1:7" x14ac:dyDescent="0.25">
      <c r="A82" s="56" t="s">
        <v>139</v>
      </c>
      <c r="B82" s="48"/>
      <c r="C82" s="48"/>
      <c r="D82" s="48"/>
      <c r="E82" s="48"/>
      <c r="F82" s="48"/>
      <c r="G82" s="49"/>
    </row>
    <row r="83" spans="1:7" x14ac:dyDescent="0.25">
      <c r="A83" s="50" t="s">
        <v>6</v>
      </c>
      <c r="B83" s="29">
        <v>9</v>
      </c>
      <c r="D83" s="29" t="s">
        <v>173</v>
      </c>
      <c r="G83" s="51"/>
    </row>
    <row r="84" spans="1:7" x14ac:dyDescent="0.25">
      <c r="A84" s="50" t="s">
        <v>7</v>
      </c>
      <c r="B84" s="29">
        <v>5.5</v>
      </c>
      <c r="G84" s="51"/>
    </row>
    <row r="85" spans="1:7" x14ac:dyDescent="0.25">
      <c r="A85" s="52" t="s">
        <v>4</v>
      </c>
      <c r="B85" s="47">
        <v>10</v>
      </c>
      <c r="G85" s="51"/>
    </row>
    <row r="86" spans="1:7" x14ac:dyDescent="0.25">
      <c r="A86" s="50" t="s">
        <v>5</v>
      </c>
      <c r="B86" s="29">
        <v>3.5</v>
      </c>
      <c r="D86" s="29" t="s">
        <v>174</v>
      </c>
      <c r="G86" s="51"/>
    </row>
    <row r="87" spans="1:7" ht="13.8" thickBot="1" x14ac:dyDescent="0.3">
      <c r="A87" s="53"/>
      <c r="B87" s="54"/>
      <c r="C87" s="54"/>
      <c r="D87" s="54"/>
      <c r="E87" s="54"/>
      <c r="F87" s="54"/>
      <c r="G87" s="55"/>
    </row>
  </sheetData>
  <phoneticPr fontId="0" type="noConversion"/>
  <pageMargins left="0.34" right="0.28999999999999998" top="1" bottom="1" header="0.5" footer="0.5"/>
  <pageSetup scale="73" fitToHeight="22" orientation="landscape" horizontalDpi="4294967292" r:id="rId1"/>
  <headerFooter alignWithMargins="0">
    <oddHeader>&amp;C&amp;"Arial,Bold"&amp;14MYRTLE BEACH BIRDIE CHAMPIONSHIP - FINAL 2018 STATS - LAS VEGAS TRIPS</oddHeader>
    <oddFooter>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 Rovner</cp:lastModifiedBy>
  <cp:lastPrinted>2018-05-26T02:42:37Z</cp:lastPrinted>
  <dcterms:created xsi:type="dcterms:W3CDTF">2000-08-17T14:32:08Z</dcterms:created>
  <dcterms:modified xsi:type="dcterms:W3CDTF">2020-02-06T02:36:56Z</dcterms:modified>
</cp:coreProperties>
</file>