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rollins/Dropbox/Beer Blog/"/>
    </mc:Choice>
  </mc:AlternateContent>
  <xr:revisionPtr revIDLastSave="0" documentId="13_ncr:1_{BB2C59E3-5CDB-1342-86A9-B461E6C409D6}" xr6:coauthVersionLast="43" xr6:coauthVersionMax="43" xr10:uidLastSave="{00000000-0000-0000-0000-000000000000}"/>
  <bookViews>
    <workbookView xWindow="2160" yWindow="460" windowWidth="26640" windowHeight="1578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  <c r="B25" i="1"/>
  <c r="D25" i="1" s="1"/>
  <c r="B24" i="1"/>
  <c r="D24" i="1" s="1"/>
  <c r="B20" i="1"/>
  <c r="D20" i="1" s="1"/>
  <c r="H12" i="1"/>
  <c r="B19" i="1"/>
  <c r="D19" i="1" s="1"/>
  <c r="H13" i="1" l="1"/>
  <c r="B23" i="1" s="1"/>
  <c r="D23" i="1" s="1"/>
  <c r="D18" i="1"/>
</calcChain>
</file>

<file path=xl/sharedStrings.xml><?xml version="1.0" encoding="utf-8"?>
<sst xmlns="http://schemas.openxmlformats.org/spreadsheetml/2006/main" count="43" uniqueCount="36">
  <si>
    <t>Bottling,  17 Lbs Ethanol VOC per 1,000 bbl, 1 bbl = 31 gal</t>
  </si>
  <si>
    <t>Canning,  14 Lbs Ethanol VOC per 1,000 bbl, 1 bbl = 31 gal</t>
  </si>
  <si>
    <t>4% beer</t>
  </si>
  <si>
    <t>Bottling, 67 grams Ethanol VOC per 1000 L</t>
  </si>
  <si>
    <t>Canning 54.2 grams Ethanol VOC per 1000 L</t>
  </si>
  <si>
    <t>54.2 grams = 0.11949 Lbs / 1000 L</t>
  </si>
  <si>
    <t>67 grams = 0.14771 Lbs / 1000 L</t>
  </si>
  <si>
    <t>1000 L = 264.172 Gallons</t>
  </si>
  <si>
    <t>0.14771 Lbs/264.172 Gal = 0.000559 Lbs Ethanol/Gallon bottled</t>
  </si>
  <si>
    <t>Australia canned</t>
  </si>
  <si>
    <t>US bottled</t>
  </si>
  <si>
    <t>US canned</t>
  </si>
  <si>
    <t>Australia bottled</t>
  </si>
  <si>
    <t>AVG bottled</t>
  </si>
  <si>
    <t>AVG canned</t>
  </si>
  <si>
    <t>Enter % ABV</t>
  </si>
  <si>
    <t xml:space="preserve"> ex. 4% enter as "4.0"</t>
  </si>
  <si>
    <t>© 2018 Beeriific and A-EHS</t>
  </si>
  <si>
    <t xml:space="preserve">  Average Pounds</t>
  </si>
  <si>
    <t xml:space="preserve">  Average Tons</t>
  </si>
  <si>
    <t xml:space="preserve">  US EPA Tons</t>
  </si>
  <si>
    <t xml:space="preserve">  US EPA Pounds</t>
  </si>
  <si>
    <t xml:space="preserve">  Australia Tons</t>
  </si>
  <si>
    <t>Enter Bottling Gallons</t>
  </si>
  <si>
    <t xml:space="preserve">Enter Canning Gallons </t>
  </si>
  <si>
    <t>4.5% beer</t>
  </si>
  <si>
    <t xml:space="preserve">  Australia Pounds</t>
  </si>
  <si>
    <t>0.11949 Lbs/264.172 Gal = 0.0004523 Lbs/Gallon canned</t>
  </si>
  <si>
    <t>US EPA</t>
  </si>
  <si>
    <t>Environment Australia</t>
  </si>
  <si>
    <t>Summary of Pounds per Gallon Emitted During Canning or Bottling</t>
  </si>
  <si>
    <t>Bottling 17 / 31,000 gal = 0.0005484 lbs Ethanol/gal</t>
  </si>
  <si>
    <t>Canning 14 lbs / 31,000 gal = 0.0004516 lbs Ethanol/gal</t>
  </si>
  <si>
    <t xml:space="preserve">To use this spreadsheet, enter the % Alcohol By Volume, and the amount(s) bottled or canned in  </t>
  </si>
  <si>
    <t>yellow highlighted areas</t>
  </si>
  <si>
    <t>Questions? Contact Mark@Beeriffic.com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</si>
</sst>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0.000000"/>
    <numFmt numFmtId="166" formatCode="_(* #,##0.0_);_(* \(#,##0.0\);_(* &quot;-&quot;??_);_(@_)"/>
    <numFmt numFmtId="168" formatCode="0.0000000"/>
  </numFmts>
  <fonts count="7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5" fillId="0" borderId="6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21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right" vertical="center"/>
    </xf>
    <xf numFmtId="168" fontId="5" fillId="0" borderId="12" xfId="0" applyNumberFormat="1" applyFont="1" applyBorder="1" applyAlignment="1" applyProtection="1">
      <alignment vertical="center"/>
    </xf>
    <xf numFmtId="2" fontId="5" fillId="2" borderId="0" xfId="0" applyNumberFormat="1" applyFont="1" applyFill="1" applyBorder="1" applyAlignment="1" applyProtection="1">
      <alignment vertical="center"/>
      <protection locked="0"/>
    </xf>
    <xf numFmtId="166" fontId="5" fillId="2" borderId="6" xfId="19" applyNumberFormat="1" applyFont="1" applyFill="1" applyBorder="1" applyAlignment="1" applyProtection="1">
      <alignment vertical="center"/>
      <protection locked="0"/>
    </xf>
    <xf numFmtId="165" fontId="4" fillId="0" borderId="1" xfId="0" applyNumberFormat="1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65" fontId="4" fillId="0" borderId="1" xfId="0" applyNumberFormat="1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166" fontId="5" fillId="0" borderId="6" xfId="19" applyNumberFormat="1" applyFont="1" applyFill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165" fontId="5" fillId="0" borderId="0" xfId="0" applyNumberFormat="1" applyFont="1" applyBorder="1" applyAlignment="1">
      <alignment vertical="center"/>
    </xf>
  </cellXfs>
  <cellStyles count="20">
    <cellStyle name="Comma" xfId="19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>
      <selection activeCell="A18" sqref="A18"/>
    </sheetView>
  </sheetViews>
  <sheetFormatPr baseColWidth="10" defaultRowHeight="16" x14ac:dyDescent="0.2"/>
  <cols>
    <col min="1" max="1" width="23" style="11" customWidth="1"/>
    <col min="2" max="2" width="20.6640625" style="11" customWidth="1"/>
    <col min="3" max="3" width="19" style="11" customWidth="1"/>
    <col min="4" max="4" width="18" style="11" customWidth="1"/>
    <col min="5" max="5" width="13.83203125" style="11" customWidth="1"/>
    <col min="6" max="6" width="5.83203125" style="11" customWidth="1"/>
    <col min="7" max="7" width="13.6640625" style="11" customWidth="1"/>
    <col min="8" max="8" width="12.83203125" style="11" bestFit="1" customWidth="1"/>
    <col min="9" max="9" width="8" style="11" customWidth="1"/>
    <col min="10" max="15" width="10.83203125" style="11"/>
    <col min="16" max="16" width="3.83203125" style="11" customWidth="1"/>
    <col min="17" max="16384" width="10.83203125" style="11"/>
  </cols>
  <sheetData>
    <row r="1" spans="1:16" s="10" customFormat="1" ht="18" x14ac:dyDescent="0.2">
      <c r="A1" s="29" t="s">
        <v>33</v>
      </c>
      <c r="B1" s="30"/>
      <c r="C1" s="30"/>
      <c r="D1" s="30"/>
      <c r="E1" s="30"/>
      <c r="F1" s="30"/>
      <c r="G1" s="30"/>
      <c r="H1" s="31" t="s">
        <v>34</v>
      </c>
      <c r="I1" s="38"/>
      <c r="J1" s="31"/>
      <c r="K1" s="39"/>
      <c r="L1" s="30"/>
      <c r="M1" s="30"/>
      <c r="N1" s="30"/>
      <c r="O1" s="30"/>
      <c r="P1" s="32"/>
    </row>
    <row r="2" spans="1:16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3"/>
    </row>
    <row r="3" spans="1:16" x14ac:dyDescent="0.2">
      <c r="A3" s="12" t="s">
        <v>28</v>
      </c>
      <c r="B3" s="13"/>
      <c r="C3" s="13"/>
      <c r="D3" s="14"/>
      <c r="E3" s="2"/>
      <c r="F3" s="2"/>
      <c r="G3" s="2"/>
      <c r="H3" s="2"/>
      <c r="I3" s="2"/>
      <c r="J3" s="15" t="s">
        <v>29</v>
      </c>
      <c r="K3" s="13"/>
      <c r="L3" s="13"/>
      <c r="M3" s="13"/>
      <c r="N3" s="13"/>
      <c r="O3" s="14"/>
      <c r="P3" s="33"/>
    </row>
    <row r="4" spans="1:16" x14ac:dyDescent="0.2">
      <c r="A4" s="1" t="s">
        <v>25</v>
      </c>
      <c r="B4" s="2"/>
      <c r="C4" s="2"/>
      <c r="D4" s="16"/>
      <c r="E4" s="2"/>
      <c r="F4" s="2"/>
      <c r="G4" s="2"/>
      <c r="H4" s="2"/>
      <c r="I4" s="2"/>
      <c r="J4" s="6" t="s">
        <v>2</v>
      </c>
      <c r="K4" s="2"/>
      <c r="L4" s="2"/>
      <c r="M4" s="2"/>
      <c r="N4" s="2"/>
      <c r="O4" s="16"/>
      <c r="P4" s="33"/>
    </row>
    <row r="5" spans="1:16" x14ac:dyDescent="0.2">
      <c r="A5" s="1" t="s">
        <v>0</v>
      </c>
      <c r="B5" s="2"/>
      <c r="C5" s="2"/>
      <c r="D5" s="16"/>
      <c r="E5" s="2"/>
      <c r="F5" s="2"/>
      <c r="G5" s="2"/>
      <c r="H5" s="2"/>
      <c r="I5" s="2"/>
      <c r="J5" s="6" t="s">
        <v>3</v>
      </c>
      <c r="K5" s="2"/>
      <c r="L5" s="2"/>
      <c r="M5" s="2"/>
      <c r="N5" s="2"/>
      <c r="O5" s="16"/>
      <c r="P5" s="33"/>
    </row>
    <row r="6" spans="1:16" x14ac:dyDescent="0.2">
      <c r="A6" s="1" t="s">
        <v>31</v>
      </c>
      <c r="B6" s="2"/>
      <c r="C6" s="2"/>
      <c r="D6" s="16"/>
      <c r="E6" s="2"/>
      <c r="F6" s="2"/>
      <c r="G6" s="2"/>
      <c r="H6" s="2"/>
      <c r="I6" s="2"/>
      <c r="J6" s="6" t="s">
        <v>6</v>
      </c>
      <c r="K6" s="2"/>
      <c r="L6" s="2"/>
      <c r="M6" s="2"/>
      <c r="N6" s="2"/>
      <c r="O6" s="16"/>
      <c r="P6" s="33"/>
    </row>
    <row r="7" spans="1:16" x14ac:dyDescent="0.2">
      <c r="A7" s="1"/>
      <c r="B7" s="2"/>
      <c r="C7" s="2"/>
      <c r="D7" s="16"/>
      <c r="E7" s="2"/>
      <c r="F7" s="2"/>
      <c r="G7" s="2"/>
      <c r="H7" s="2"/>
      <c r="I7" s="2"/>
      <c r="J7" s="6" t="s">
        <v>7</v>
      </c>
      <c r="K7" s="2"/>
      <c r="L7" s="2"/>
      <c r="M7" s="2"/>
      <c r="N7" s="2"/>
      <c r="O7" s="16"/>
      <c r="P7" s="33"/>
    </row>
    <row r="8" spans="1:16" x14ac:dyDescent="0.2">
      <c r="A8" s="1" t="s">
        <v>1</v>
      </c>
      <c r="B8" s="2"/>
      <c r="C8" s="2"/>
      <c r="D8" s="16"/>
      <c r="E8" s="2"/>
      <c r="F8" s="2"/>
      <c r="G8" s="2"/>
      <c r="H8" s="2"/>
      <c r="I8" s="2"/>
      <c r="J8" s="6" t="s">
        <v>8</v>
      </c>
      <c r="K8" s="2"/>
      <c r="L8" s="2"/>
      <c r="M8" s="2"/>
      <c r="N8" s="2"/>
      <c r="O8" s="16"/>
      <c r="P8" s="33"/>
    </row>
    <row r="9" spans="1:16" x14ac:dyDescent="0.2">
      <c r="A9" s="8" t="s">
        <v>32</v>
      </c>
      <c r="B9" s="17"/>
      <c r="C9" s="17"/>
      <c r="D9" s="18"/>
      <c r="E9" s="2"/>
      <c r="F9" s="2"/>
      <c r="G9" s="2"/>
      <c r="H9" s="2"/>
      <c r="I9" s="2"/>
      <c r="J9" s="6"/>
      <c r="K9" s="2"/>
      <c r="L9" s="2"/>
      <c r="M9" s="2"/>
      <c r="N9" s="2"/>
      <c r="O9" s="16"/>
      <c r="P9" s="33"/>
    </row>
    <row r="10" spans="1:16" x14ac:dyDescent="0.2">
      <c r="A10" s="1"/>
      <c r="B10" s="2"/>
      <c r="C10" s="2"/>
      <c r="D10" s="2"/>
      <c r="E10" s="2"/>
      <c r="F10" s="2"/>
      <c r="G10" s="2"/>
      <c r="H10" s="2"/>
      <c r="I10" s="2"/>
      <c r="J10" s="6" t="s">
        <v>4</v>
      </c>
      <c r="K10" s="2"/>
      <c r="L10" s="2"/>
      <c r="M10" s="2"/>
      <c r="N10" s="2"/>
      <c r="O10" s="16"/>
      <c r="P10" s="33"/>
    </row>
    <row r="11" spans="1:16" x14ac:dyDescent="0.2">
      <c r="A11" s="3" t="s">
        <v>30</v>
      </c>
      <c r="B11" s="2"/>
      <c r="C11" s="2"/>
      <c r="D11" s="2"/>
      <c r="E11" s="2"/>
      <c r="F11" s="2"/>
      <c r="G11" s="2"/>
      <c r="H11" s="2"/>
      <c r="I11" s="2"/>
      <c r="J11" s="6" t="s">
        <v>5</v>
      </c>
      <c r="K11" s="2"/>
      <c r="L11" s="2"/>
      <c r="M11" s="2"/>
      <c r="N11" s="2"/>
      <c r="O11" s="16"/>
      <c r="P11" s="33"/>
    </row>
    <row r="12" spans="1:16" x14ac:dyDescent="0.2">
      <c r="A12" s="9" t="s">
        <v>10</v>
      </c>
      <c r="B12" s="5">
        <v>5.4839999999999999E-4</v>
      </c>
      <c r="C12" s="2"/>
      <c r="D12" s="19" t="s">
        <v>12</v>
      </c>
      <c r="E12" s="20">
        <v>5.5900000000000004E-4</v>
      </c>
      <c r="F12" s="2"/>
      <c r="G12" s="19" t="s">
        <v>13</v>
      </c>
      <c r="H12" s="5">
        <f>(B12+E12)/2</f>
        <v>5.5370000000000007E-4</v>
      </c>
      <c r="I12" s="2"/>
      <c r="J12" s="6" t="s">
        <v>7</v>
      </c>
      <c r="K12" s="2"/>
      <c r="L12" s="2"/>
      <c r="M12" s="2"/>
      <c r="N12" s="2"/>
      <c r="O12" s="16"/>
      <c r="P12" s="33"/>
    </row>
    <row r="13" spans="1:16" x14ac:dyDescent="0.2">
      <c r="A13" s="9" t="s">
        <v>11</v>
      </c>
      <c r="B13" s="20">
        <v>4.5161289999999998E-4</v>
      </c>
      <c r="C13" s="2"/>
      <c r="D13" s="19" t="s">
        <v>9</v>
      </c>
      <c r="E13" s="5">
        <v>4.5229999999999999E-4</v>
      </c>
      <c r="F13" s="2"/>
      <c r="G13" s="19" t="s">
        <v>14</v>
      </c>
      <c r="H13" s="20">
        <f>(E13+B13)/2</f>
        <v>4.5195644999999998E-4</v>
      </c>
      <c r="I13" s="2"/>
      <c r="J13" s="7" t="s">
        <v>27</v>
      </c>
      <c r="K13" s="17"/>
      <c r="L13" s="17"/>
      <c r="M13" s="17"/>
      <c r="N13" s="17"/>
      <c r="O13" s="18"/>
      <c r="P13" s="33"/>
    </row>
    <row r="14" spans="1:16" x14ac:dyDescent="0.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3"/>
    </row>
    <row r="15" spans="1:16" x14ac:dyDescent="0.2">
      <c r="A15" s="3" t="s">
        <v>15</v>
      </c>
      <c r="B15" s="21">
        <v>4.5</v>
      </c>
      <c r="C15" s="4" t="s">
        <v>16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3"/>
    </row>
    <row r="16" spans="1:16" x14ac:dyDescent="0.2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3"/>
    </row>
    <row r="17" spans="1:16" ht="17" thickBot="1" x14ac:dyDescent="0.25">
      <c r="A17" s="3" t="s">
        <v>23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3"/>
    </row>
    <row r="18" spans="1:16" ht="17" thickBot="1" x14ac:dyDescent="0.25">
      <c r="A18" s="22">
        <v>10000</v>
      </c>
      <c r="B18" s="23">
        <f>((A18*H12)*(B15/4.25))</f>
        <v>5.8627058823529419</v>
      </c>
      <c r="C18" s="24" t="s">
        <v>18</v>
      </c>
      <c r="D18" s="25">
        <f>B18/2000</f>
        <v>2.9313529411764709E-3</v>
      </c>
      <c r="E18" s="26" t="s">
        <v>19</v>
      </c>
      <c r="F18" s="27"/>
      <c r="G18" s="2"/>
      <c r="H18" s="2"/>
      <c r="I18" s="2"/>
      <c r="J18" s="2"/>
      <c r="K18" s="2"/>
      <c r="L18" s="2"/>
      <c r="M18" s="2"/>
      <c r="N18" s="2"/>
      <c r="O18" s="2"/>
      <c r="P18" s="33"/>
    </row>
    <row r="19" spans="1:16" ht="17" thickBot="1" x14ac:dyDescent="0.25">
      <c r="A19" s="34"/>
      <c r="B19" s="23">
        <f>(($A$18*B12)*(B15/4.5))</f>
        <v>5.484</v>
      </c>
      <c r="C19" s="24" t="s">
        <v>21</v>
      </c>
      <c r="D19" s="25">
        <f>B19/2000</f>
        <v>2.7420000000000001E-3</v>
      </c>
      <c r="E19" s="26" t="s">
        <v>20</v>
      </c>
      <c r="F19" s="27"/>
      <c r="G19" s="2"/>
      <c r="H19" s="2"/>
      <c r="I19" s="2"/>
      <c r="J19" s="2"/>
      <c r="K19" s="2"/>
      <c r="L19" s="2"/>
      <c r="M19" s="2"/>
      <c r="N19" s="2"/>
      <c r="O19" s="2"/>
      <c r="P19" s="33"/>
    </row>
    <row r="20" spans="1:16" ht="17" thickBot="1" x14ac:dyDescent="0.25">
      <c r="A20" s="34"/>
      <c r="B20" s="23">
        <f>(($A$18*E12)*(B15/4))</f>
        <v>6.2887500000000012</v>
      </c>
      <c r="C20" s="24" t="s">
        <v>26</v>
      </c>
      <c r="D20" s="25">
        <f>B20/2000</f>
        <v>3.1443750000000005E-3</v>
      </c>
      <c r="E20" s="26" t="s">
        <v>22</v>
      </c>
      <c r="F20" s="27"/>
      <c r="G20" s="2"/>
      <c r="H20" s="2"/>
      <c r="I20" s="2"/>
      <c r="J20" s="2"/>
      <c r="K20" s="2"/>
      <c r="L20" s="2"/>
      <c r="M20" s="2"/>
      <c r="N20" s="2"/>
      <c r="O20" s="2"/>
      <c r="P20" s="33"/>
    </row>
    <row r="21" spans="1:16" x14ac:dyDescent="0.2">
      <c r="A21" s="34"/>
      <c r="B21" s="28"/>
      <c r="C21" s="4"/>
      <c r="D21" s="4"/>
      <c r="E21" s="4"/>
      <c r="F21" s="2"/>
      <c r="G21" s="2"/>
      <c r="H21" s="2"/>
      <c r="I21" s="2"/>
      <c r="J21" s="2"/>
      <c r="K21" s="2"/>
      <c r="L21" s="2"/>
      <c r="M21" s="2"/>
      <c r="N21" s="2"/>
      <c r="O21" s="2"/>
      <c r="P21" s="33"/>
    </row>
    <row r="22" spans="1:16" ht="17" thickBot="1" x14ac:dyDescent="0.25">
      <c r="A22" s="3" t="s">
        <v>24</v>
      </c>
      <c r="B22" s="2"/>
      <c r="C22" s="4"/>
      <c r="D22" s="4"/>
      <c r="E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33"/>
    </row>
    <row r="23" spans="1:16" ht="17" thickBot="1" x14ac:dyDescent="0.25">
      <c r="A23" s="22">
        <v>1000</v>
      </c>
      <c r="B23" s="23">
        <f>((A23*H13)*(B15/4.25))</f>
        <v>0.47854212352941178</v>
      </c>
      <c r="C23" s="24" t="s">
        <v>18</v>
      </c>
      <c r="D23" s="25">
        <f>B23/2000</f>
        <v>2.3927106176470589E-4</v>
      </c>
      <c r="E23" s="26" t="s">
        <v>19</v>
      </c>
      <c r="F23" s="27"/>
      <c r="G23" s="2"/>
      <c r="H23" s="2"/>
      <c r="I23" s="2"/>
      <c r="J23" s="2"/>
      <c r="K23" s="2"/>
      <c r="L23" s="2"/>
      <c r="M23" s="2"/>
      <c r="N23" s="2"/>
      <c r="O23" s="2"/>
      <c r="P23" s="33"/>
    </row>
    <row r="24" spans="1:16" ht="17" thickBot="1" x14ac:dyDescent="0.25">
      <c r="A24" s="1"/>
      <c r="B24" s="23">
        <f>((A23*B13)*(B15/4.5))</f>
        <v>0.45161289999999998</v>
      </c>
      <c r="C24" s="24" t="s">
        <v>21</v>
      </c>
      <c r="D24" s="25">
        <f>B24/2000</f>
        <v>2.2580644999999999E-4</v>
      </c>
      <c r="E24" s="26" t="s">
        <v>20</v>
      </c>
      <c r="F24" s="27"/>
      <c r="G24" s="2"/>
      <c r="H24" s="2"/>
      <c r="I24" s="2"/>
      <c r="J24" s="2" t="s">
        <v>17</v>
      </c>
      <c r="K24" s="2"/>
      <c r="L24" s="2"/>
      <c r="M24" s="2"/>
      <c r="N24" s="2"/>
      <c r="O24" s="2"/>
      <c r="P24" s="33"/>
    </row>
    <row r="25" spans="1:16" ht="17" thickBot="1" x14ac:dyDescent="0.25">
      <c r="A25" s="1"/>
      <c r="B25" s="23">
        <f>((A23*E13)*(B15/4))</f>
        <v>0.50883749999999994</v>
      </c>
      <c r="C25" s="24" t="s">
        <v>26</v>
      </c>
      <c r="D25" s="25">
        <f>B25/2000</f>
        <v>2.5441874999999995E-4</v>
      </c>
      <c r="E25" s="26" t="s">
        <v>22</v>
      </c>
      <c r="F25" s="27"/>
      <c r="G25" s="2"/>
      <c r="H25" s="2"/>
      <c r="I25" s="2"/>
      <c r="J25" s="2" t="s">
        <v>35</v>
      </c>
      <c r="K25" s="2"/>
      <c r="L25" s="2"/>
      <c r="M25" s="2"/>
      <c r="N25" s="2"/>
      <c r="O25" s="2"/>
      <c r="P25" s="33"/>
    </row>
    <row r="26" spans="1:16" ht="17" thickBot="1" x14ac:dyDescent="0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30" spans="1:16" x14ac:dyDescent="0.2">
      <c r="B30" s="40"/>
    </row>
  </sheetData>
  <sheetProtection algorithmName="SHA-512" hashValue="J90gjgC9G4OHRviMhQG+3+veolUh8Eo7j+iw+N4rxU4QgpwYZ9FuTZeybrZxLSH6ZiTJdL5QRR0dFjlVemY3wA==" saltValue="KKtEIkQFloAGsLyl7l+Hjg==" spinCount="100000" sheet="1" objects="1" scenarios="1" selectLockedCell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A-EHS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Beeriffic</dc:creator>
  <cp:keywords/>
  <dc:description/>
  <cp:lastModifiedBy>Microsoft Office User</cp:lastModifiedBy>
  <dcterms:created xsi:type="dcterms:W3CDTF">2018-01-30T10:49:27Z</dcterms:created>
  <dcterms:modified xsi:type="dcterms:W3CDTF">2019-05-18T12:15:27Z</dcterms:modified>
  <cp:category/>
</cp:coreProperties>
</file>