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jinos\Desktop\For Clients\"/>
    </mc:Choice>
  </mc:AlternateContent>
  <bookViews>
    <workbookView xWindow="0" yWindow="0" windowWidth="28800" windowHeight="11910" tabRatio="500" xr2:uid="{00000000-000D-0000-FFFF-FFFF00000000}"/>
  </bookViews>
  <sheets>
    <sheet name="Income" sheetId="2" r:id="rId1"/>
    <sheet name="deductions" sheetId="3" r:id="rId2"/>
    <sheet name="Rental Schedule E" sheetId="1" r:id="rId3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P15" i="2" l="1"/>
  <c r="H40" i="2"/>
  <c r="H39" i="2"/>
  <c r="G37" i="2"/>
  <c r="F37" i="2"/>
  <c r="E37" i="2"/>
  <c r="D37" i="2"/>
  <c r="C37" i="2"/>
  <c r="B37" i="2"/>
  <c r="G35" i="2"/>
  <c r="F35" i="2"/>
  <c r="E35" i="2"/>
  <c r="D35" i="2"/>
  <c r="C35" i="2"/>
  <c r="B35" i="2"/>
  <c r="H34" i="2"/>
  <c r="H33" i="2"/>
  <c r="H32" i="2"/>
  <c r="H31" i="2"/>
  <c r="H30" i="2"/>
  <c r="H35" i="2" s="1"/>
  <c r="H27" i="2"/>
  <c r="H37" i="2" s="1"/>
  <c r="H19" i="2"/>
  <c r="H18" i="2"/>
  <c r="G16" i="2"/>
  <c r="F16" i="2"/>
  <c r="E16" i="2"/>
  <c r="D16" i="2"/>
  <c r="C16" i="2"/>
  <c r="B16" i="2"/>
  <c r="G14" i="2"/>
  <c r="F14" i="2"/>
  <c r="E14" i="2"/>
  <c r="D14" i="2"/>
  <c r="C14" i="2"/>
  <c r="H13" i="2"/>
  <c r="H12" i="2"/>
  <c r="H11" i="2"/>
  <c r="H10" i="2"/>
  <c r="H9" i="2"/>
  <c r="H5" i="2"/>
  <c r="H14" i="2" l="1"/>
  <c r="H16" i="2"/>
  <c r="F90" i="1" l="1"/>
  <c r="F92" i="1"/>
  <c r="F96" i="1" s="1"/>
  <c r="F83" i="1"/>
  <c r="P72" i="1"/>
  <c r="F82" i="1"/>
  <c r="F81" i="1"/>
  <c r="F84" i="1" s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1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B69" i="1"/>
  <c r="B73" i="1" s="1"/>
  <c r="G96" i="1" l="1"/>
  <c r="B75" i="1"/>
  <c r="P75" i="1" s="1"/>
  <c r="P73" i="1"/>
  <c r="P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Jino Sunita Joseph</author>
  </authors>
  <commentList>
    <comment ref="A37" authorId="0" shapeId="0" xr:uid="{7AFD26DB-863C-4324-9DB8-0B53F5FAE0F7}">
      <text>
        <r>
          <rPr>
            <b/>
            <sz val="9"/>
            <color indexed="81"/>
            <rFont val="Tahoma"/>
            <family val="2"/>
          </rPr>
          <t>Jino  Joseph:
Loan 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0" shapeId="0" xr:uid="{2182A687-FCFD-4DEE-9931-EF74A513C1A7}">
      <text>
        <r>
          <rPr>
            <b/>
            <sz val="9"/>
            <color indexed="81"/>
            <rFont val="Tahoma"/>
            <family val="2"/>
          </rPr>
          <t>Jino Joseph:</t>
        </r>
        <r>
          <rPr>
            <sz val="9"/>
            <color indexed="81"/>
            <rFont val="Tahoma"/>
            <family val="2"/>
          </rPr>
          <t xml:space="preserve">
What is paid in the calendar Year</t>
        </r>
      </text>
    </comment>
    <comment ref="A59" authorId="0" shapeId="0" xr:uid="{A1FF65A5-617F-4FA7-BEA3-D2C9F7CA9E4F}">
      <text>
        <r>
          <rPr>
            <b/>
            <sz val="9"/>
            <color indexed="81"/>
            <rFont val="Tahoma"/>
            <family val="2"/>
          </rPr>
          <t>Jino Sunita Joseph:</t>
        </r>
        <r>
          <rPr>
            <sz val="9"/>
            <color indexed="81"/>
            <rFont val="Tahoma"/>
            <family val="2"/>
          </rPr>
          <t xml:space="preserve">
Not Capital In Nature. Capital Expenses has to be depreciated</t>
        </r>
      </text>
    </comment>
    <comment ref="A63" authorId="0" shapeId="0" xr:uid="{76514636-0073-4707-8BFD-A9C32B66EC60}">
      <text>
        <r>
          <rPr>
            <b/>
            <sz val="9"/>
            <color indexed="81"/>
            <rFont val="Tahoma"/>
            <family val="2"/>
          </rPr>
          <t>Jino  Joseph:</t>
        </r>
        <r>
          <rPr>
            <sz val="9"/>
            <color indexed="81"/>
            <rFont val="Tahoma"/>
            <family val="2"/>
          </rPr>
          <t xml:space="preserve">
Please issue 1099 if paid $600 or more to contractors</t>
        </r>
      </text>
    </comment>
    <comment ref="E91" authorId="0" shapeId="0" xr:uid="{43DE66AE-BE55-4E65-A17F-03A8C6DE1F86}">
      <text>
        <r>
          <rPr>
            <b/>
            <sz val="9"/>
            <color indexed="81"/>
            <rFont val="Tahoma"/>
            <family val="2"/>
          </rPr>
          <t>Jino Sunita Joseph:</t>
        </r>
        <r>
          <rPr>
            <sz val="9"/>
            <color indexed="81"/>
            <rFont val="Tahoma"/>
            <family val="2"/>
          </rPr>
          <t xml:space="preserve">
Out of Pocket Expenses</t>
        </r>
      </text>
    </comment>
  </commentList>
</comments>
</file>

<file path=xl/sharedStrings.xml><?xml version="1.0" encoding="utf-8"?>
<sst xmlns="http://schemas.openxmlformats.org/spreadsheetml/2006/main" count="150" uniqueCount="124">
  <si>
    <t>Total LLC Level Expenses</t>
  </si>
  <si>
    <t>Lease% of Business</t>
  </si>
  <si>
    <t>Office Supplies</t>
  </si>
  <si>
    <t>Travel</t>
  </si>
  <si>
    <t>Internet</t>
  </si>
  <si>
    <t>Cell Phone</t>
  </si>
  <si>
    <t>Tax Prep Fees</t>
  </si>
  <si>
    <t>SOS Filing Fees</t>
  </si>
  <si>
    <t>Franchise Tax</t>
  </si>
  <si>
    <t>LLC Level Expenses</t>
  </si>
  <si>
    <t>Net Profit or Loss</t>
  </si>
  <si>
    <t>Total Expenses Incl. Depreciation</t>
  </si>
  <si>
    <t>Depreciation</t>
  </si>
  <si>
    <t>Total Expenses</t>
  </si>
  <si>
    <t>Contract Labor</t>
  </si>
  <si>
    <t>Air Travel</t>
  </si>
  <si>
    <t>Travel (Based on Mileage)</t>
  </si>
  <si>
    <t>HOA</t>
  </si>
  <si>
    <t>Repairs</t>
  </si>
  <si>
    <t>Management Fees</t>
  </si>
  <si>
    <t>Management Commission</t>
  </si>
  <si>
    <t>Home Owner Insurance</t>
  </si>
  <si>
    <t>Real Estate Taxes</t>
  </si>
  <si>
    <t>Mortgage Interest (Form 1098 OR HUD)</t>
  </si>
  <si>
    <t>Expenses</t>
  </si>
  <si>
    <t>Total Rental Income</t>
  </si>
  <si>
    <t>Total Rental Income #3</t>
  </si>
  <si>
    <t>Number of Months</t>
  </si>
  <si>
    <t>Rental Income #3 per month</t>
  </si>
  <si>
    <t>Total Rental Income #2</t>
  </si>
  <si>
    <t>Rental Income #2 per month</t>
  </si>
  <si>
    <t>Total Rental Income #1</t>
  </si>
  <si>
    <t>Rental Income #1 per month</t>
  </si>
  <si>
    <t>Rental Income</t>
  </si>
  <si>
    <t>Total Liability</t>
  </si>
  <si>
    <t>Capital</t>
  </si>
  <si>
    <t>Loan Amount</t>
  </si>
  <si>
    <t>Funding</t>
  </si>
  <si>
    <t>Building (Asset)</t>
  </si>
  <si>
    <t>Land Value (County Assessment)</t>
  </si>
  <si>
    <t>Cost Basis for Depreciation</t>
  </si>
  <si>
    <t>Appraisal</t>
  </si>
  <si>
    <t>Rent Ready Work &amp; Repairs</t>
  </si>
  <si>
    <t>Termite Treatment</t>
  </si>
  <si>
    <t>Inspections</t>
  </si>
  <si>
    <t>Out of Pocket Expenses</t>
  </si>
  <si>
    <t>Adjusted Cost Basis [C]</t>
  </si>
  <si>
    <t>Sub Total [B]</t>
  </si>
  <si>
    <t>Real Estate Taxes Reserve</t>
  </si>
  <si>
    <t>Home Owner Insurance Reserve</t>
  </si>
  <si>
    <t>First 3 Months PITI Payments</t>
  </si>
  <si>
    <t>Assessments</t>
  </si>
  <si>
    <t>Appraisal Fees</t>
  </si>
  <si>
    <t>Mortgage Interest</t>
  </si>
  <si>
    <t>Schedule E Items</t>
  </si>
  <si>
    <t>Sub Total [A]</t>
  </si>
  <si>
    <t>Other Fees/Closing Costs (HUD Stmt)</t>
  </si>
  <si>
    <t>Refinance Price</t>
  </si>
  <si>
    <t>Refinance Date</t>
  </si>
  <si>
    <t>Purchase Price</t>
  </si>
  <si>
    <t>Purchase Date</t>
  </si>
  <si>
    <t>Address</t>
  </si>
  <si>
    <t>All Properties TOTALS</t>
  </si>
  <si>
    <t>Property 13</t>
  </si>
  <si>
    <t>Property 12</t>
  </si>
  <si>
    <t>Property 11</t>
  </si>
  <si>
    <t>Property 10</t>
  </si>
  <si>
    <t>Property 9</t>
  </si>
  <si>
    <t>Property 8</t>
  </si>
  <si>
    <t>Property 7</t>
  </si>
  <si>
    <t>Property 6</t>
  </si>
  <si>
    <t>Property 5</t>
  </si>
  <si>
    <t>Property 4</t>
  </si>
  <si>
    <t>Property 3</t>
  </si>
  <si>
    <t>Property 2</t>
  </si>
  <si>
    <t>Property 1b</t>
  </si>
  <si>
    <t>Property 1a</t>
  </si>
  <si>
    <t>Data</t>
  </si>
  <si>
    <t>Real Estate Taxes (County Records)</t>
  </si>
  <si>
    <t>Gross Assets</t>
  </si>
  <si>
    <t>Land</t>
  </si>
  <si>
    <t>Building</t>
  </si>
  <si>
    <t>less : Accum Depreciation</t>
  </si>
  <si>
    <t>Accumulated Depreciation</t>
  </si>
  <si>
    <t>Net Assets</t>
  </si>
  <si>
    <t>Liability</t>
  </si>
  <si>
    <t>Mortgages</t>
  </si>
  <si>
    <t>Capital Contributions</t>
  </si>
  <si>
    <t>Less: Partners Draw</t>
  </si>
  <si>
    <t>Expenses payable</t>
  </si>
  <si>
    <t>Employer</t>
  </si>
  <si>
    <t>Period Ending</t>
  </si>
  <si>
    <t>YTD</t>
  </si>
  <si>
    <t>CY 2017</t>
  </si>
  <si>
    <t>Gross Salary</t>
  </si>
  <si>
    <t>Pre Tax Deductions</t>
  </si>
  <si>
    <t>401K</t>
  </si>
  <si>
    <t>Medical</t>
  </si>
  <si>
    <t>Dental</t>
  </si>
  <si>
    <t>Vision</t>
  </si>
  <si>
    <t>Others</t>
  </si>
  <si>
    <t>Total Pre Tax Deductions</t>
  </si>
  <si>
    <t>Taxable Compensation</t>
  </si>
  <si>
    <t>Federal IT</t>
  </si>
  <si>
    <t>CA PIT</t>
  </si>
  <si>
    <t>Schedule A</t>
  </si>
  <si>
    <t>Mortgage interest</t>
  </si>
  <si>
    <t>Property Tax</t>
  </si>
  <si>
    <t>VLF Fees</t>
  </si>
  <si>
    <t>Donations</t>
  </si>
  <si>
    <t>Interest Income</t>
  </si>
  <si>
    <t>Capital Gains /(Losses)</t>
  </si>
  <si>
    <t>Short Term</t>
  </si>
  <si>
    <t>Long Term</t>
  </si>
  <si>
    <t>Total</t>
  </si>
  <si>
    <t>Brokerage Name</t>
  </si>
  <si>
    <t>Name of Bank</t>
  </si>
  <si>
    <t>Amount</t>
  </si>
  <si>
    <t>List any other income</t>
  </si>
  <si>
    <t>Social Security Wages</t>
  </si>
  <si>
    <t>Medicare Wages</t>
  </si>
  <si>
    <t>next pay periods</t>
  </si>
  <si>
    <t>Name of the tax payer</t>
  </si>
  <si>
    <t>Other Income Estimation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</si>
</sst>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mm/dd/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6" fontId="2" fillId="2" borderId="1" xfId="0" applyNumberFormat="1" applyFont="1" applyFill="1" applyBorder="1" applyAlignment="1">
      <alignment horizontal="right"/>
    </xf>
    <xf numFmtId="6" fontId="2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0" xfId="0" applyFill="1" applyAlignment="1">
      <alignment horizontal="right"/>
    </xf>
    <xf numFmtId="6" fontId="0" fillId="0" borderId="0" xfId="0" applyNumberFormat="1" applyAlignment="1">
      <alignment horizontal="right" wrapText="1"/>
    </xf>
    <xf numFmtId="6" fontId="2" fillId="2" borderId="0" xfId="0" applyNumberFormat="1" applyFont="1" applyFill="1" applyAlignment="1">
      <alignment horizontal="right"/>
    </xf>
    <xf numFmtId="6" fontId="2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horizontal="right"/>
    </xf>
    <xf numFmtId="38" fontId="0" fillId="0" borderId="0" xfId="0" applyNumberFormat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165" fontId="0" fillId="0" borderId="0" xfId="0" applyNumberForma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3" borderId="0" xfId="0" applyFont="1" applyFill="1" applyBorder="1"/>
    <xf numFmtId="0" fontId="3" fillId="3" borderId="0" xfId="0" applyFont="1" applyFill="1"/>
    <xf numFmtId="0" fontId="4" fillId="0" borderId="0" xfId="0" applyFont="1"/>
    <xf numFmtId="6" fontId="4" fillId="0" borderId="0" xfId="0" applyNumberFormat="1" applyFont="1" applyAlignment="1">
      <alignment horizontal="right" wrapText="1"/>
    </xf>
    <xf numFmtId="6" fontId="0" fillId="2" borderId="0" xfId="0" applyNumberFormat="1" applyFill="1" applyAlignment="1">
      <alignment horizontal="right"/>
    </xf>
    <xf numFmtId="0" fontId="0" fillId="0" borderId="2" xfId="0" applyBorder="1"/>
    <xf numFmtId="16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/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6" fontId="0" fillId="0" borderId="0" xfId="0" applyNumberFormat="1" applyBorder="1" applyAlignment="1">
      <alignment horizontal="right" wrapText="1"/>
    </xf>
    <xf numFmtId="6" fontId="2" fillId="0" borderId="0" xfId="0" applyNumberFormat="1" applyFont="1" applyBorder="1" applyAlignment="1">
      <alignment horizontal="right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0" fillId="0" borderId="6" xfId="0" applyBorder="1"/>
    <xf numFmtId="6" fontId="0" fillId="0" borderId="0" xfId="0" applyNumberFormat="1" applyBorder="1"/>
    <xf numFmtId="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" fontId="0" fillId="0" borderId="0" xfId="0" applyNumberFormat="1"/>
    <xf numFmtId="0" fontId="7" fillId="0" borderId="0" xfId="0" applyFon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ECCD-D91E-465F-9D44-2D80AFD394BA}">
  <dimension ref="A1:P40"/>
  <sheetViews>
    <sheetView tabSelected="1" workbookViewId="0">
      <selection activeCell="M23" sqref="M23"/>
    </sheetView>
  </sheetViews>
  <sheetFormatPr defaultRowHeight="15.75" x14ac:dyDescent="0.25"/>
  <cols>
    <col min="1" max="1" width="26" customWidth="1"/>
    <col min="13" max="13" width="28.625" customWidth="1"/>
    <col min="14" max="14" width="30.75" customWidth="1"/>
  </cols>
  <sheetData>
    <row r="1" spans="1:16" x14ac:dyDescent="0.25">
      <c r="A1" t="s">
        <v>122</v>
      </c>
      <c r="M1" s="3" t="s">
        <v>123</v>
      </c>
    </row>
    <row r="2" spans="1:16" x14ac:dyDescent="0.25">
      <c r="A2" t="s">
        <v>90</v>
      </c>
    </row>
    <row r="3" spans="1:16" x14ac:dyDescent="0.25">
      <c r="B3" s="46"/>
      <c r="C3" t="s">
        <v>121</v>
      </c>
      <c r="M3" t="s">
        <v>110</v>
      </c>
    </row>
    <row r="4" spans="1:16" x14ac:dyDescent="0.25">
      <c r="A4" t="s">
        <v>91</v>
      </c>
      <c r="B4" t="s">
        <v>92</v>
      </c>
      <c r="C4" s="46">
        <v>43084</v>
      </c>
      <c r="D4" s="46">
        <v>43099</v>
      </c>
      <c r="H4" t="s">
        <v>93</v>
      </c>
    </row>
    <row r="5" spans="1:16" x14ac:dyDescent="0.25">
      <c r="A5" s="47" t="s">
        <v>94</v>
      </c>
      <c r="H5">
        <f>SUM(B5:G5)</f>
        <v>0</v>
      </c>
      <c r="M5" t="s">
        <v>116</v>
      </c>
      <c r="N5" t="s">
        <v>117</v>
      </c>
    </row>
    <row r="6" spans="1:16" x14ac:dyDescent="0.25">
      <c r="A6" s="48" t="s">
        <v>119</v>
      </c>
      <c r="B6" s="49"/>
      <c r="C6" s="49"/>
      <c r="D6" s="49"/>
      <c r="E6" s="49"/>
      <c r="F6" s="49"/>
      <c r="G6" s="49"/>
      <c r="H6" s="49"/>
    </row>
    <row r="7" spans="1:16" x14ac:dyDescent="0.25">
      <c r="A7" s="49" t="s">
        <v>120</v>
      </c>
      <c r="B7" s="49"/>
      <c r="C7" s="49"/>
      <c r="D7" s="49"/>
      <c r="E7" s="49"/>
      <c r="F7" s="49"/>
      <c r="G7" s="49"/>
      <c r="H7" s="49"/>
    </row>
    <row r="8" spans="1:16" x14ac:dyDescent="0.25">
      <c r="A8" s="47" t="s">
        <v>95</v>
      </c>
    </row>
    <row r="9" spans="1:16" x14ac:dyDescent="0.25">
      <c r="A9" t="s">
        <v>96</v>
      </c>
      <c r="H9">
        <f t="shared" ref="H9:H13" si="0">SUM(B9:G9)</f>
        <v>0</v>
      </c>
    </row>
    <row r="10" spans="1:16" x14ac:dyDescent="0.25">
      <c r="A10" t="s">
        <v>97</v>
      </c>
      <c r="H10">
        <f t="shared" si="0"/>
        <v>0</v>
      </c>
    </row>
    <row r="11" spans="1:16" x14ac:dyDescent="0.25">
      <c r="A11" t="s">
        <v>98</v>
      </c>
      <c r="H11">
        <f t="shared" si="0"/>
        <v>0</v>
      </c>
    </row>
    <row r="12" spans="1:16" x14ac:dyDescent="0.25">
      <c r="A12" t="s">
        <v>99</v>
      </c>
      <c r="H12">
        <f t="shared" si="0"/>
        <v>0</v>
      </c>
    </row>
    <row r="13" spans="1:16" x14ac:dyDescent="0.25">
      <c r="A13" t="s">
        <v>100</v>
      </c>
      <c r="H13">
        <f t="shared" si="0"/>
        <v>0</v>
      </c>
      <c r="N13" t="s">
        <v>111</v>
      </c>
    </row>
    <row r="14" spans="1:16" x14ac:dyDescent="0.25">
      <c r="A14" t="s">
        <v>101</v>
      </c>
      <c r="B14">
        <f>SUM(B9:B13)</f>
        <v>0</v>
      </c>
      <c r="C14">
        <f t="shared" ref="C14:H14" si="1">SUM(C9:C13)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M14" t="s">
        <v>115</v>
      </c>
      <c r="N14" t="s">
        <v>112</v>
      </c>
      <c r="O14" t="s">
        <v>113</v>
      </c>
      <c r="P14" t="s">
        <v>114</v>
      </c>
    </row>
    <row r="15" spans="1:16" x14ac:dyDescent="0.25">
      <c r="P15">
        <f>+N15+O15</f>
        <v>0</v>
      </c>
    </row>
    <row r="16" spans="1:16" x14ac:dyDescent="0.25">
      <c r="A16" s="3" t="s">
        <v>102</v>
      </c>
      <c r="B16" s="3">
        <f>+B5-B9</f>
        <v>0</v>
      </c>
      <c r="C16" s="3">
        <f t="shared" ref="C16:H16" si="2">+C5-C9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</row>
    <row r="18" spans="1:13" x14ac:dyDescent="0.25">
      <c r="A18" s="3" t="s">
        <v>103</v>
      </c>
      <c r="B18" s="3"/>
      <c r="C18" s="3"/>
      <c r="D18" s="3"/>
      <c r="E18" s="3"/>
      <c r="F18" s="3"/>
      <c r="G18" s="3"/>
      <c r="H18" s="3">
        <f>SUM(B18:D18)</f>
        <v>0</v>
      </c>
    </row>
    <row r="19" spans="1:13" x14ac:dyDescent="0.25">
      <c r="A19" s="3" t="s">
        <v>104</v>
      </c>
      <c r="B19" s="3"/>
      <c r="C19" s="3"/>
      <c r="D19" s="3"/>
      <c r="E19" s="3"/>
      <c r="F19" s="3"/>
      <c r="G19" s="3"/>
      <c r="H19" s="3">
        <f>SUM(B19:D19)</f>
        <v>0</v>
      </c>
    </row>
    <row r="23" spans="1:13" x14ac:dyDescent="0.25">
      <c r="A23" t="s">
        <v>122</v>
      </c>
      <c r="M23" t="s">
        <v>118</v>
      </c>
    </row>
    <row r="24" spans="1:13" x14ac:dyDescent="0.25">
      <c r="A24" t="s">
        <v>90</v>
      </c>
    </row>
    <row r="25" spans="1:13" x14ac:dyDescent="0.25">
      <c r="B25" s="46"/>
    </row>
    <row r="26" spans="1:13" x14ac:dyDescent="0.25">
      <c r="A26" t="s">
        <v>91</v>
      </c>
      <c r="B26" t="s">
        <v>92</v>
      </c>
      <c r="C26" s="46">
        <v>43084</v>
      </c>
      <c r="D26" s="46">
        <v>43099</v>
      </c>
      <c r="H26" t="s">
        <v>93</v>
      </c>
    </row>
    <row r="27" spans="1:13" x14ac:dyDescent="0.25">
      <c r="A27" s="47" t="s">
        <v>94</v>
      </c>
      <c r="H27">
        <f>SUM(B27:G27)</f>
        <v>0</v>
      </c>
    </row>
    <row r="29" spans="1:13" x14ac:dyDescent="0.25">
      <c r="A29" s="47" t="s">
        <v>95</v>
      </c>
    </row>
    <row r="30" spans="1:13" x14ac:dyDescent="0.25">
      <c r="A30" t="s">
        <v>96</v>
      </c>
      <c r="H30">
        <f t="shared" ref="H30:H34" si="3">SUM(B30:G30)</f>
        <v>0</v>
      </c>
    </row>
    <row r="31" spans="1:13" x14ac:dyDescent="0.25">
      <c r="A31" t="s">
        <v>97</v>
      </c>
      <c r="H31">
        <f t="shared" si="3"/>
        <v>0</v>
      </c>
    </row>
    <row r="32" spans="1:13" x14ac:dyDescent="0.25">
      <c r="A32" t="s">
        <v>98</v>
      </c>
      <c r="H32">
        <f t="shared" si="3"/>
        <v>0</v>
      </c>
    </row>
    <row r="33" spans="1:8" x14ac:dyDescent="0.25">
      <c r="A33" t="s">
        <v>99</v>
      </c>
      <c r="H33">
        <f t="shared" si="3"/>
        <v>0</v>
      </c>
    </row>
    <row r="34" spans="1:8" x14ac:dyDescent="0.25">
      <c r="A34" t="s">
        <v>100</v>
      </c>
      <c r="H34">
        <f t="shared" si="3"/>
        <v>0</v>
      </c>
    </row>
    <row r="35" spans="1:8" x14ac:dyDescent="0.25">
      <c r="A35" t="s">
        <v>101</v>
      </c>
      <c r="B35">
        <f>SUM(B30:B34)</f>
        <v>0</v>
      </c>
      <c r="C35">
        <f t="shared" ref="C35:H35" si="4">SUM(C30:C34)</f>
        <v>0</v>
      </c>
      <c r="D35">
        <f t="shared" si="4"/>
        <v>0</v>
      </c>
      <c r="E35">
        <f t="shared" si="4"/>
        <v>0</v>
      </c>
      <c r="F35">
        <f t="shared" si="4"/>
        <v>0</v>
      </c>
      <c r="G35">
        <f t="shared" si="4"/>
        <v>0</v>
      </c>
      <c r="H35">
        <f t="shared" si="4"/>
        <v>0</v>
      </c>
    </row>
    <row r="37" spans="1:8" x14ac:dyDescent="0.25">
      <c r="A37" s="3" t="s">
        <v>102</v>
      </c>
      <c r="B37" s="3">
        <f>+B27-B30</f>
        <v>0</v>
      </c>
      <c r="C37" s="3">
        <f t="shared" ref="C37:H37" si="5">+C27-C30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9" spans="1:8" x14ac:dyDescent="0.25">
      <c r="A39" s="3" t="s">
        <v>103</v>
      </c>
      <c r="B39" s="3"/>
      <c r="C39" s="3"/>
      <c r="D39" s="3"/>
      <c r="E39" s="3"/>
      <c r="F39" s="3"/>
      <c r="G39" s="3"/>
      <c r="H39" s="3">
        <f>SUM(B39:D39)</f>
        <v>0</v>
      </c>
    </row>
    <row r="40" spans="1:8" x14ac:dyDescent="0.25">
      <c r="A40" s="3" t="s">
        <v>104</v>
      </c>
      <c r="B40" s="3"/>
      <c r="C40" s="3"/>
      <c r="D40" s="3"/>
      <c r="E40" s="3"/>
      <c r="F40" s="3"/>
      <c r="G40" s="3"/>
      <c r="H40" s="3">
        <f>SUM(B40:D40)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634-7517-4765-B100-C84A44F47145}">
  <dimension ref="B1:B9"/>
  <sheetViews>
    <sheetView workbookViewId="0">
      <selection activeCell="B12" sqref="B12"/>
    </sheetView>
  </sheetViews>
  <sheetFormatPr defaultRowHeight="15.75" x14ac:dyDescent="0.25"/>
  <cols>
    <col min="2" max="2" width="16.25" customWidth="1"/>
  </cols>
  <sheetData>
    <row r="1" spans="2:2" x14ac:dyDescent="0.25">
      <c r="B1" s="3" t="s">
        <v>105</v>
      </c>
    </row>
    <row r="3" spans="2:2" x14ac:dyDescent="0.25">
      <c r="B3" t="s">
        <v>106</v>
      </c>
    </row>
    <row r="5" spans="2:2" x14ac:dyDescent="0.25">
      <c r="B5" t="s">
        <v>107</v>
      </c>
    </row>
    <row r="7" spans="2:2" x14ac:dyDescent="0.25">
      <c r="B7" t="s">
        <v>108</v>
      </c>
    </row>
    <row r="9" spans="2:2" x14ac:dyDescent="0.25">
      <c r="B9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workbookViewId="0">
      <pane xSplit="1" ySplit="1" topLeftCell="B33" activePane="bottomRight" state="frozen"/>
      <selection pane="topRight" activeCell="B1" sqref="B1"/>
      <selection pane="bottomLeft" activeCell="A2" sqref="A2"/>
      <selection pane="bottomRight" activeCell="P57" sqref="P57:P63"/>
    </sheetView>
  </sheetViews>
  <sheetFormatPr defaultColWidth="11" defaultRowHeight="15.75" outlineLevelCol="1" x14ac:dyDescent="0.25"/>
  <cols>
    <col min="1" max="1" width="33.375" bestFit="1" customWidth="1"/>
    <col min="2" max="2" width="23.375" customWidth="1"/>
    <col min="3" max="15" width="23.375" hidden="1" customWidth="1" outlineLevel="1"/>
    <col min="16" max="16" width="23.375" customWidth="1" collapsed="1"/>
  </cols>
  <sheetData>
    <row r="1" spans="1:16" x14ac:dyDescent="0.25">
      <c r="A1" s="3" t="s">
        <v>77</v>
      </c>
      <c r="B1" s="20" t="s">
        <v>76</v>
      </c>
      <c r="C1" s="20" t="s">
        <v>75</v>
      </c>
      <c r="D1" s="20" t="s">
        <v>74</v>
      </c>
      <c r="E1" s="20" t="s">
        <v>73</v>
      </c>
      <c r="F1" s="20" t="s">
        <v>72</v>
      </c>
      <c r="G1" s="20" t="s">
        <v>71</v>
      </c>
      <c r="H1" s="20" t="s">
        <v>70</v>
      </c>
      <c r="I1" s="20" t="s">
        <v>69</v>
      </c>
      <c r="J1" s="20" t="s">
        <v>68</v>
      </c>
      <c r="K1" s="20" t="s">
        <v>67</v>
      </c>
      <c r="L1" s="20" t="s">
        <v>66</v>
      </c>
      <c r="M1" s="20" t="s">
        <v>65</v>
      </c>
      <c r="N1" s="20" t="s">
        <v>64</v>
      </c>
      <c r="O1" s="20" t="s">
        <v>63</v>
      </c>
      <c r="P1" s="19" t="s">
        <v>62</v>
      </c>
    </row>
    <row r="2" spans="1:16" x14ac:dyDescent="0.25">
      <c r="A2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"/>
    </row>
    <row r="3" spans="1:16" x14ac:dyDescent="0.25">
      <c r="A3" t="s">
        <v>60</v>
      </c>
      <c r="B3" s="17"/>
      <c r="C3" s="17"/>
      <c r="D3" s="17">
        <v>43006</v>
      </c>
      <c r="E3" s="17">
        <v>43039</v>
      </c>
      <c r="F3" s="17">
        <v>43035</v>
      </c>
      <c r="G3" s="17">
        <v>43035</v>
      </c>
      <c r="H3" s="17">
        <v>43035</v>
      </c>
      <c r="I3" s="17">
        <v>43039</v>
      </c>
      <c r="J3" s="17">
        <v>43053</v>
      </c>
      <c r="K3" s="17">
        <v>43056</v>
      </c>
      <c r="L3" s="17">
        <v>43059</v>
      </c>
      <c r="M3" s="17">
        <v>43055</v>
      </c>
      <c r="N3" s="17">
        <v>43059</v>
      </c>
      <c r="O3" s="17">
        <v>43059</v>
      </c>
      <c r="P3" s="10"/>
    </row>
    <row r="4" spans="1:16" x14ac:dyDescent="0.25">
      <c r="A4" t="s">
        <v>59</v>
      </c>
      <c r="B4" s="11"/>
      <c r="C4" s="11"/>
      <c r="D4" s="11">
        <v>114900</v>
      </c>
      <c r="E4" s="11">
        <v>118500</v>
      </c>
      <c r="F4" s="11">
        <v>140000</v>
      </c>
      <c r="G4" s="11">
        <v>105000</v>
      </c>
      <c r="H4" s="11">
        <v>100000</v>
      </c>
      <c r="I4" s="11">
        <v>134900</v>
      </c>
      <c r="J4" s="11">
        <v>138000</v>
      </c>
      <c r="K4" s="11">
        <v>110000</v>
      </c>
      <c r="L4" s="11">
        <v>107500</v>
      </c>
      <c r="M4" s="11">
        <v>131000</v>
      </c>
      <c r="N4" s="11">
        <v>119000</v>
      </c>
      <c r="O4" s="11">
        <v>130500</v>
      </c>
      <c r="P4" s="10"/>
    </row>
    <row r="5" spans="1:16" x14ac:dyDescent="0.25">
      <c r="A5" t="s">
        <v>58</v>
      </c>
      <c r="B5" s="17"/>
      <c r="C5" s="17">
        <v>42992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0"/>
    </row>
    <row r="6" spans="1:16" x14ac:dyDescent="0.25">
      <c r="A6" t="s">
        <v>57</v>
      </c>
      <c r="B6" s="11"/>
      <c r="C6" s="11">
        <v>92000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1:16" x14ac:dyDescent="0.25">
      <c r="A7" t="s">
        <v>56</v>
      </c>
      <c r="B7" s="11"/>
      <c r="C7" s="11">
        <v>5405</v>
      </c>
      <c r="D7" s="11">
        <v>5315.37</v>
      </c>
      <c r="E7" s="11">
        <v>3309.84</v>
      </c>
      <c r="F7" s="11">
        <v>4738.63</v>
      </c>
      <c r="G7" s="11">
        <v>4506.13</v>
      </c>
      <c r="H7" s="11">
        <v>4466.95</v>
      </c>
      <c r="I7" s="11">
        <v>4662.6499999999996</v>
      </c>
      <c r="J7" s="11">
        <v>9654.6</v>
      </c>
      <c r="K7" s="11">
        <v>8989.19</v>
      </c>
      <c r="L7" s="11">
        <v>8785.83</v>
      </c>
      <c r="M7" s="11">
        <v>9512.4</v>
      </c>
      <c r="N7" s="11">
        <v>9337.7800000000007</v>
      </c>
      <c r="O7" s="11">
        <v>10122.969999999999</v>
      </c>
      <c r="P7" s="10"/>
    </row>
    <row r="8" spans="1:16" x14ac:dyDescent="0.25">
      <c r="A8" s="9" t="s">
        <v>55</v>
      </c>
      <c r="B8" s="8"/>
      <c r="C8" s="8">
        <v>97405</v>
      </c>
      <c r="D8" s="8">
        <v>120215.37</v>
      </c>
      <c r="E8" s="8">
        <v>121809.84</v>
      </c>
      <c r="F8" s="8">
        <v>144738.63</v>
      </c>
      <c r="G8" s="8">
        <v>109506.13</v>
      </c>
      <c r="H8" s="8">
        <v>104466.95</v>
      </c>
      <c r="I8" s="8">
        <v>139562.65</v>
      </c>
      <c r="J8" s="8">
        <v>147654.6</v>
      </c>
      <c r="K8" s="8">
        <v>118989.19</v>
      </c>
      <c r="L8" s="8">
        <v>116285.83</v>
      </c>
      <c r="M8" s="8">
        <v>140512.4</v>
      </c>
      <c r="N8" s="8">
        <v>128337.78</v>
      </c>
      <c r="O8" s="8">
        <v>140622.97</v>
      </c>
      <c r="P8" s="7">
        <v>1630107.3399999999</v>
      </c>
    </row>
    <row r="9" spans="1:16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  <row r="10" spans="1:16" x14ac:dyDescent="0.25">
      <c r="A10" s="6" t="s">
        <v>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/>
    </row>
    <row r="11" spans="1:16" x14ac:dyDescent="0.25">
      <c r="A11" t="s">
        <v>53</v>
      </c>
      <c r="B11" s="11">
        <v>0</v>
      </c>
      <c r="C11" s="11">
        <v>156.66999999999999</v>
      </c>
      <c r="D11" s="11">
        <v>36.83</v>
      </c>
      <c r="E11" s="11">
        <v>12.84</v>
      </c>
      <c r="F11" s="11">
        <v>29.24</v>
      </c>
      <c r="G11" s="11">
        <v>22.75</v>
      </c>
      <c r="H11" s="11">
        <v>21.67</v>
      </c>
      <c r="I11" s="11">
        <v>14.24</v>
      </c>
      <c r="J11" s="11">
        <v>273.7</v>
      </c>
      <c r="K11" s="11">
        <v>192.45</v>
      </c>
      <c r="L11" s="11">
        <v>110.8</v>
      </c>
      <c r="M11" s="11">
        <v>229.2</v>
      </c>
      <c r="N11" s="11">
        <v>138.80000000000001</v>
      </c>
      <c r="O11" s="11">
        <v>150.19999999999999</v>
      </c>
      <c r="P11" s="10"/>
    </row>
    <row r="12" spans="1:16" x14ac:dyDescent="0.25">
      <c r="A12" t="s">
        <v>22</v>
      </c>
      <c r="B12" s="11">
        <v>0</v>
      </c>
      <c r="C12" s="11">
        <v>998.73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0"/>
    </row>
    <row r="13" spans="1:16" x14ac:dyDescent="0.25">
      <c r="A13" t="s">
        <v>17</v>
      </c>
      <c r="B13" s="11">
        <v>0</v>
      </c>
      <c r="C13" s="11">
        <v>0</v>
      </c>
      <c r="D13" s="11">
        <v>0</v>
      </c>
      <c r="E13" s="11">
        <v>37.97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/>
    </row>
    <row r="14" spans="1:16" x14ac:dyDescent="0.25">
      <c r="A14" t="s">
        <v>52</v>
      </c>
      <c r="B14" s="11">
        <v>0</v>
      </c>
      <c r="C14" s="11">
        <v>425</v>
      </c>
      <c r="D14" s="11">
        <v>425</v>
      </c>
      <c r="E14" s="11">
        <v>445</v>
      </c>
      <c r="F14" s="11">
        <v>495</v>
      </c>
      <c r="G14" s="11">
        <v>495</v>
      </c>
      <c r="H14" s="11">
        <v>495</v>
      </c>
      <c r="I14" s="11">
        <v>495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/>
    </row>
    <row r="15" spans="1:16" x14ac:dyDescent="0.25">
      <c r="A15" t="s">
        <v>51</v>
      </c>
      <c r="B15" s="11">
        <v>0</v>
      </c>
      <c r="C15" s="11">
        <v>0</v>
      </c>
      <c r="D15" s="11">
        <v>0</v>
      </c>
      <c r="E15" s="11">
        <v>10.49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/>
    </row>
    <row r="16" spans="1:16" x14ac:dyDescent="0.25">
      <c r="A16" t="s">
        <v>21</v>
      </c>
      <c r="B16" s="11">
        <v>0</v>
      </c>
      <c r="C16" s="11">
        <v>873</v>
      </c>
      <c r="D16" s="11">
        <v>1068</v>
      </c>
      <c r="E16" s="11">
        <v>722</v>
      </c>
      <c r="F16" s="11">
        <v>526.04999999999995</v>
      </c>
      <c r="G16" s="11">
        <v>495.58</v>
      </c>
      <c r="H16" s="11">
        <v>495.58</v>
      </c>
      <c r="I16" s="11">
        <v>515.47</v>
      </c>
      <c r="J16" s="11">
        <v>606</v>
      </c>
      <c r="K16" s="11">
        <v>979</v>
      </c>
      <c r="L16" s="11">
        <v>1076</v>
      </c>
      <c r="M16" s="11">
        <v>704</v>
      </c>
      <c r="N16" s="11">
        <v>947</v>
      </c>
      <c r="O16" s="11">
        <v>1171</v>
      </c>
      <c r="P16" s="10"/>
    </row>
    <row r="17" spans="1:16" x14ac:dyDescent="0.25">
      <c r="A17" t="s">
        <v>50</v>
      </c>
      <c r="B17" s="11"/>
      <c r="C17" s="11"/>
      <c r="D17" s="11"/>
      <c r="E17" s="11"/>
      <c r="F17" s="11"/>
      <c r="G17" s="11"/>
      <c r="H17" s="11"/>
      <c r="I17" s="11"/>
      <c r="J17" s="11">
        <v>2232</v>
      </c>
      <c r="K17" s="11">
        <v>2008.74</v>
      </c>
      <c r="L17" s="11">
        <v>1888.11</v>
      </c>
      <c r="M17" s="11">
        <v>2167.08</v>
      </c>
      <c r="N17" s="11">
        <v>2175.33</v>
      </c>
      <c r="O17" s="11">
        <v>2374.44</v>
      </c>
      <c r="P17" s="10"/>
    </row>
    <row r="18" spans="1:16" x14ac:dyDescent="0.25">
      <c r="A18" t="s">
        <v>44</v>
      </c>
      <c r="B18" s="11"/>
      <c r="C18" s="11"/>
      <c r="D18" s="11"/>
      <c r="E18" s="11"/>
      <c r="F18" s="11"/>
      <c r="G18" s="11"/>
      <c r="H18" s="11"/>
      <c r="I18" s="11"/>
      <c r="J18" s="11"/>
      <c r="K18" s="11">
        <v>400</v>
      </c>
      <c r="L18" s="11">
        <v>400</v>
      </c>
      <c r="M18" s="11">
        <v>0</v>
      </c>
      <c r="N18" s="11">
        <v>400</v>
      </c>
      <c r="O18" s="11">
        <v>400</v>
      </c>
      <c r="P18" s="10"/>
    </row>
    <row r="19" spans="1:16" x14ac:dyDescent="0.25">
      <c r="A19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225</v>
      </c>
      <c r="O19" s="11">
        <v>540</v>
      </c>
      <c r="P19" s="10"/>
    </row>
    <row r="20" spans="1:16" x14ac:dyDescent="0.25">
      <c r="A20" t="s">
        <v>49</v>
      </c>
      <c r="B20" s="11"/>
      <c r="C20" s="11"/>
      <c r="D20" s="11"/>
      <c r="E20" s="11"/>
      <c r="F20" s="11"/>
      <c r="G20" s="11"/>
      <c r="H20" s="11"/>
      <c r="I20" s="11"/>
      <c r="J20" s="11">
        <v>151.5</v>
      </c>
      <c r="K20" s="11">
        <v>244.75</v>
      </c>
      <c r="L20" s="11">
        <v>269</v>
      </c>
      <c r="M20" s="11">
        <v>176</v>
      </c>
      <c r="N20" s="11">
        <v>236.75</v>
      </c>
      <c r="O20" s="11">
        <v>292.75</v>
      </c>
      <c r="P20" s="10"/>
    </row>
    <row r="21" spans="1:16" x14ac:dyDescent="0.25">
      <c r="A21" t="s">
        <v>48</v>
      </c>
      <c r="B21" s="11"/>
      <c r="C21" s="11"/>
      <c r="D21" s="11"/>
      <c r="E21" s="11"/>
      <c r="F21" s="11"/>
      <c r="G21" s="11"/>
      <c r="H21" s="11"/>
      <c r="I21" s="11"/>
      <c r="J21" s="11">
        <v>397.3</v>
      </c>
      <c r="K21" s="11">
        <v>228.75</v>
      </c>
      <c r="L21" s="11">
        <v>243.67</v>
      </c>
      <c r="M21" s="11">
        <v>398.67</v>
      </c>
      <c r="N21" s="11">
        <v>267.64999999999998</v>
      </c>
      <c r="O21" s="11">
        <v>279.01</v>
      </c>
      <c r="P21" s="10"/>
    </row>
    <row r="22" spans="1:16" x14ac:dyDescent="0.25">
      <c r="A22" s="9" t="s">
        <v>47</v>
      </c>
      <c r="B22" s="8">
        <v>0</v>
      </c>
      <c r="C22" s="8">
        <v>2453.4</v>
      </c>
      <c r="D22" s="8">
        <v>1529.83</v>
      </c>
      <c r="E22" s="8">
        <v>1228.3</v>
      </c>
      <c r="F22" s="8">
        <v>1050.29</v>
      </c>
      <c r="G22" s="8">
        <v>1013.3299999999999</v>
      </c>
      <c r="H22" s="8">
        <v>1012.25</v>
      </c>
      <c r="I22" s="8">
        <v>1024.71</v>
      </c>
      <c r="J22" s="8">
        <v>3660.5</v>
      </c>
      <c r="K22" s="8">
        <v>4053.69</v>
      </c>
      <c r="L22" s="8">
        <v>3987.58</v>
      </c>
      <c r="M22" s="8">
        <v>3674.95</v>
      </c>
      <c r="N22" s="8">
        <v>4390.53</v>
      </c>
      <c r="O22" s="8">
        <v>5207.4000000000005</v>
      </c>
      <c r="P22" s="7">
        <v>34286.759999999995</v>
      </c>
    </row>
    <row r="23" spans="1:16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</row>
    <row r="24" spans="1:16" x14ac:dyDescent="0.25">
      <c r="A24" t="s">
        <v>46</v>
      </c>
      <c r="B24" s="11"/>
      <c r="C24" s="11">
        <v>94951.6</v>
      </c>
      <c r="D24" s="11">
        <v>118685.54</v>
      </c>
      <c r="E24" s="11">
        <v>120581.54</v>
      </c>
      <c r="F24" s="11">
        <v>143688.34</v>
      </c>
      <c r="G24" s="11">
        <v>108492.8</v>
      </c>
      <c r="H24" s="11">
        <v>103454.7</v>
      </c>
      <c r="I24" s="11">
        <v>138537.94</v>
      </c>
      <c r="J24" s="11">
        <v>143994.1</v>
      </c>
      <c r="K24" s="11">
        <v>114935.5</v>
      </c>
      <c r="L24" s="11">
        <v>112298.25</v>
      </c>
      <c r="M24" s="11">
        <v>136837.44999999998</v>
      </c>
      <c r="N24" s="11">
        <v>123947.25</v>
      </c>
      <c r="O24" s="11">
        <v>135415.57</v>
      </c>
      <c r="P24" s="10"/>
    </row>
    <row r="25" spans="1:16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</row>
    <row r="26" spans="1:16" x14ac:dyDescent="0.25">
      <c r="A26" s="6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4"/>
    </row>
    <row r="27" spans="1:16" x14ac:dyDescent="0.25">
      <c r="A27" t="s">
        <v>44</v>
      </c>
      <c r="B27" s="11"/>
      <c r="C27" s="11">
        <v>0</v>
      </c>
      <c r="D27" s="11">
        <v>250</v>
      </c>
      <c r="E27" s="11">
        <v>450</v>
      </c>
      <c r="F27" s="11">
        <v>275</v>
      </c>
      <c r="G27" s="11">
        <v>325</v>
      </c>
      <c r="H27" s="11">
        <v>325</v>
      </c>
      <c r="I27" s="11">
        <v>275</v>
      </c>
      <c r="J27" s="11">
        <v>325</v>
      </c>
      <c r="K27" s="11">
        <v>400</v>
      </c>
      <c r="L27" s="11">
        <v>400</v>
      </c>
      <c r="M27" s="11">
        <v>275</v>
      </c>
      <c r="N27" s="11">
        <v>400</v>
      </c>
      <c r="O27" s="11">
        <v>400</v>
      </c>
      <c r="P27" s="10"/>
    </row>
    <row r="28" spans="1:16" x14ac:dyDescent="0.25">
      <c r="A28" t="s">
        <v>43</v>
      </c>
      <c r="B28" s="11"/>
      <c r="C28" s="1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600</v>
      </c>
      <c r="J28" s="11">
        <v>0</v>
      </c>
      <c r="K28" s="11">
        <v>0</v>
      </c>
      <c r="L28" s="11">
        <v>0</v>
      </c>
      <c r="M28" s="11">
        <v>480</v>
      </c>
      <c r="N28" s="11">
        <v>0</v>
      </c>
      <c r="O28" s="11">
        <v>0</v>
      </c>
      <c r="P28" s="10"/>
    </row>
    <row r="29" spans="1:16" x14ac:dyDescent="0.25">
      <c r="A29" t="s">
        <v>42</v>
      </c>
      <c r="B29" s="11"/>
      <c r="C29" s="11"/>
      <c r="D29" s="11">
        <v>76.209999999999994</v>
      </c>
      <c r="E29" s="11">
        <v>1494.34</v>
      </c>
      <c r="F29" s="11">
        <v>1988.25</v>
      </c>
      <c r="G29" s="11">
        <v>342</v>
      </c>
      <c r="H29" s="11">
        <v>492.65</v>
      </c>
      <c r="I29" s="11">
        <v>0</v>
      </c>
      <c r="J29" s="11">
        <v>767.05</v>
      </c>
      <c r="K29" s="11">
        <v>0</v>
      </c>
      <c r="L29" s="11">
        <v>0</v>
      </c>
      <c r="M29" s="11">
        <v>0</v>
      </c>
      <c r="N29" s="11">
        <v>225</v>
      </c>
      <c r="O29" s="11">
        <v>540</v>
      </c>
      <c r="P29" s="10"/>
    </row>
    <row r="30" spans="1:16" x14ac:dyDescent="0.25">
      <c r="A30" t="s">
        <v>41</v>
      </c>
      <c r="B30" s="11"/>
      <c r="C30" s="11">
        <v>425</v>
      </c>
      <c r="D30" s="11">
        <v>425</v>
      </c>
      <c r="E30" s="11">
        <v>445</v>
      </c>
      <c r="F30" s="11">
        <v>495</v>
      </c>
      <c r="G30" s="11">
        <v>495</v>
      </c>
      <c r="H30" s="11">
        <v>495</v>
      </c>
      <c r="I30" s="11">
        <v>495</v>
      </c>
      <c r="J30" s="11">
        <v>590</v>
      </c>
      <c r="K30" s="11">
        <v>600</v>
      </c>
      <c r="L30" s="11">
        <v>600</v>
      </c>
      <c r="M30" s="11">
        <v>590</v>
      </c>
      <c r="N30" s="11">
        <v>600</v>
      </c>
      <c r="O30" s="11">
        <v>600</v>
      </c>
      <c r="P30" s="10"/>
    </row>
    <row r="31" spans="1:16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  <row r="32" spans="1:16" x14ac:dyDescent="0.25">
      <c r="A32" s="3" t="s">
        <v>40</v>
      </c>
      <c r="B32" s="13">
        <v>91158.93</v>
      </c>
      <c r="C32" s="13">
        <v>95376.6</v>
      </c>
      <c r="D32" s="13">
        <v>119436.75</v>
      </c>
      <c r="E32" s="13">
        <v>122970.87999999999</v>
      </c>
      <c r="F32" s="13">
        <v>146446.59</v>
      </c>
      <c r="G32" s="13">
        <v>109654.8</v>
      </c>
      <c r="H32" s="13">
        <v>104767.34999999999</v>
      </c>
      <c r="I32" s="13">
        <v>139907.94</v>
      </c>
      <c r="J32" s="13">
        <v>145676.15</v>
      </c>
      <c r="K32" s="13">
        <v>115935.5</v>
      </c>
      <c r="L32" s="13">
        <v>113298.25</v>
      </c>
      <c r="M32" s="13">
        <v>138182.44999999998</v>
      </c>
      <c r="N32" s="13">
        <v>125172.25</v>
      </c>
      <c r="O32" s="13">
        <v>136955.57</v>
      </c>
      <c r="P32" s="12"/>
    </row>
    <row r="33" spans="1:16" x14ac:dyDescent="0.25">
      <c r="A33" s="3" t="s">
        <v>39</v>
      </c>
      <c r="B33" s="13">
        <v>12000</v>
      </c>
      <c r="C33" s="13">
        <v>12000</v>
      </c>
      <c r="D33" s="13">
        <v>26500</v>
      </c>
      <c r="E33" s="13">
        <v>18900</v>
      </c>
      <c r="F33" s="13">
        <v>27500</v>
      </c>
      <c r="G33" s="13">
        <v>16500</v>
      </c>
      <c r="H33" s="13">
        <v>16500</v>
      </c>
      <c r="I33" s="13">
        <v>26000</v>
      </c>
      <c r="J33" s="13">
        <v>27500</v>
      </c>
      <c r="K33" s="13">
        <v>19800</v>
      </c>
      <c r="L33" s="13">
        <v>13500</v>
      </c>
      <c r="M33" s="13">
        <v>27500</v>
      </c>
      <c r="N33" s="13">
        <v>24650</v>
      </c>
      <c r="O33" s="13">
        <v>24750</v>
      </c>
      <c r="P33" s="12"/>
    </row>
    <row r="34" spans="1:16" x14ac:dyDescent="0.25">
      <c r="A34" s="3" t="s">
        <v>38</v>
      </c>
      <c r="B34" s="13">
        <v>79158.929999999993</v>
      </c>
      <c r="C34" s="13">
        <v>83376.600000000006</v>
      </c>
      <c r="D34" s="13">
        <v>92936.75</v>
      </c>
      <c r="E34" s="13">
        <v>104070.87999999999</v>
      </c>
      <c r="F34" s="13">
        <v>118946.59</v>
      </c>
      <c r="G34" s="13">
        <v>93154.8</v>
      </c>
      <c r="H34" s="13">
        <v>88267.349999999991</v>
      </c>
      <c r="I34" s="13">
        <v>113907.94</v>
      </c>
      <c r="J34" s="13">
        <v>118176.15</v>
      </c>
      <c r="K34" s="13">
        <v>96135.5</v>
      </c>
      <c r="L34" s="13">
        <v>99798.25</v>
      </c>
      <c r="M34" s="13">
        <v>110682.44999999998</v>
      </c>
      <c r="N34" s="13">
        <v>100522.25</v>
      </c>
      <c r="O34" s="13">
        <v>112205.57</v>
      </c>
      <c r="P34" s="12"/>
    </row>
    <row r="35" spans="1:16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</row>
    <row r="36" spans="1:16" x14ac:dyDescent="0.25">
      <c r="A36" s="6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4"/>
    </row>
    <row r="37" spans="1:16" x14ac:dyDescent="0.25">
      <c r="A37" t="s">
        <v>36</v>
      </c>
      <c r="B37" s="11">
        <v>0</v>
      </c>
      <c r="C37" s="11">
        <v>69000</v>
      </c>
      <c r="D37" s="11">
        <v>91920</v>
      </c>
      <c r="E37" s="11">
        <v>94800</v>
      </c>
      <c r="F37" s="11">
        <v>110800</v>
      </c>
      <c r="G37" s="11">
        <v>84000</v>
      </c>
      <c r="H37" s="11">
        <v>80000</v>
      </c>
      <c r="I37" s="11">
        <v>107920</v>
      </c>
      <c r="J37" s="11">
        <v>103500</v>
      </c>
      <c r="K37" s="11">
        <v>82500</v>
      </c>
      <c r="L37" s="11">
        <v>75250</v>
      </c>
      <c r="M37" s="11">
        <v>98250</v>
      </c>
      <c r="N37" s="11">
        <v>89250</v>
      </c>
      <c r="O37" s="11">
        <v>96570</v>
      </c>
      <c r="P37" s="25"/>
    </row>
    <row r="38" spans="1:16" x14ac:dyDescent="0.25">
      <c r="A38" t="s">
        <v>35</v>
      </c>
      <c r="B38" s="11"/>
      <c r="C38" s="11">
        <v>14376.600000000006</v>
      </c>
      <c r="D38" s="11">
        <v>1016.75</v>
      </c>
      <c r="E38" s="11">
        <v>9270.8799999999901</v>
      </c>
      <c r="F38" s="11">
        <v>8146.5899999999965</v>
      </c>
      <c r="G38" s="11">
        <v>9154.8000000000029</v>
      </c>
      <c r="H38" s="11">
        <v>8267.3499999999913</v>
      </c>
      <c r="I38" s="11">
        <v>5987.9400000000023</v>
      </c>
      <c r="J38" s="11">
        <v>14676.149999999994</v>
      </c>
      <c r="K38" s="11">
        <v>13635.5</v>
      </c>
      <c r="L38" s="11">
        <v>24548.25</v>
      </c>
      <c r="M38" s="11">
        <v>12432.449999999983</v>
      </c>
      <c r="N38" s="11">
        <v>11272.25</v>
      </c>
      <c r="O38" s="11">
        <v>15635.570000000007</v>
      </c>
      <c r="P38" s="25"/>
    </row>
    <row r="39" spans="1:16" x14ac:dyDescent="0.25">
      <c r="A39" s="9" t="s">
        <v>34</v>
      </c>
      <c r="B39" s="8">
        <v>79158.929999999993</v>
      </c>
      <c r="C39" s="8">
        <v>83376.600000000006</v>
      </c>
      <c r="D39" s="8">
        <v>92936.75</v>
      </c>
      <c r="E39" s="8">
        <v>104070.87999999999</v>
      </c>
      <c r="F39" s="8">
        <v>118946.59</v>
      </c>
      <c r="G39" s="8">
        <v>93154.8</v>
      </c>
      <c r="H39" s="8">
        <v>88267.349999999991</v>
      </c>
      <c r="I39" s="8">
        <v>113907.94</v>
      </c>
      <c r="J39" s="8">
        <v>118176.15</v>
      </c>
      <c r="K39" s="8">
        <v>96135.5</v>
      </c>
      <c r="L39" s="8">
        <v>99798.25</v>
      </c>
      <c r="M39" s="8">
        <v>110682.44999999998</v>
      </c>
      <c r="N39" s="8">
        <v>100522.25</v>
      </c>
      <c r="O39" s="8">
        <v>112205.57</v>
      </c>
      <c r="P39" s="7"/>
    </row>
    <row r="40" spans="1:16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</row>
    <row r="41" spans="1:16" x14ac:dyDescent="0.25">
      <c r="A41" s="21" t="s">
        <v>33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6"/>
    </row>
    <row r="42" spans="1:16" x14ac:dyDescent="0.25">
      <c r="A42" t="s">
        <v>32</v>
      </c>
      <c r="B42" s="11"/>
      <c r="C42" s="11">
        <v>1026.8599999999999</v>
      </c>
      <c r="D42" s="11">
        <v>1136</v>
      </c>
      <c r="E42" s="11">
        <v>1200</v>
      </c>
      <c r="F42" s="11">
        <v>1295</v>
      </c>
      <c r="G42" s="11">
        <v>995</v>
      </c>
      <c r="H42" s="11">
        <v>995</v>
      </c>
      <c r="I42" s="11">
        <v>1295</v>
      </c>
      <c r="J42" s="11">
        <v>1250</v>
      </c>
      <c r="K42" s="11">
        <v>1200</v>
      </c>
      <c r="L42" s="11">
        <v>995</v>
      </c>
      <c r="M42" s="11">
        <v>1195</v>
      </c>
      <c r="N42" s="11">
        <v>1200</v>
      </c>
      <c r="O42" s="11">
        <v>1250</v>
      </c>
      <c r="P42" s="10"/>
    </row>
    <row r="43" spans="1:16" x14ac:dyDescent="0.25">
      <c r="A43" t="s">
        <v>27</v>
      </c>
      <c r="B43" s="15"/>
      <c r="C43" s="15">
        <v>1</v>
      </c>
      <c r="D43" s="15">
        <v>3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0"/>
    </row>
    <row r="44" spans="1:16" x14ac:dyDescent="0.25">
      <c r="A44" t="s">
        <v>31</v>
      </c>
      <c r="B44" s="11"/>
      <c r="C44" s="11">
        <v>1026.8599999999999</v>
      </c>
      <c r="D44" s="11">
        <v>3408</v>
      </c>
      <c r="E44" s="11">
        <v>1200</v>
      </c>
      <c r="F44" s="11">
        <v>1295</v>
      </c>
      <c r="G44" s="11">
        <v>995</v>
      </c>
      <c r="H44" s="11">
        <v>995</v>
      </c>
      <c r="I44" s="11">
        <v>1295</v>
      </c>
      <c r="J44" s="11">
        <v>1250</v>
      </c>
      <c r="K44" s="11">
        <v>1200</v>
      </c>
      <c r="L44" s="11">
        <v>995</v>
      </c>
      <c r="M44" s="11">
        <v>1195</v>
      </c>
      <c r="N44" s="11">
        <v>1200</v>
      </c>
      <c r="O44" s="11">
        <v>1250</v>
      </c>
      <c r="P44" s="10"/>
    </row>
    <row r="45" spans="1:16" x14ac:dyDescent="0.25">
      <c r="A45" t="s">
        <v>30</v>
      </c>
      <c r="B45" s="11"/>
      <c r="C45" s="11">
        <v>995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/>
    </row>
    <row r="46" spans="1:16" x14ac:dyDescent="0.25">
      <c r="A46" t="s">
        <v>27</v>
      </c>
      <c r="B46" s="15"/>
      <c r="C46" s="15">
        <v>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0"/>
    </row>
    <row r="47" spans="1:16" x14ac:dyDescent="0.25">
      <c r="A47" t="s">
        <v>29</v>
      </c>
      <c r="B47" s="11"/>
      <c r="C47" s="11">
        <v>2985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/>
    </row>
    <row r="48" spans="1:16" x14ac:dyDescent="0.25">
      <c r="A48" t="s">
        <v>28</v>
      </c>
      <c r="B48" s="11"/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/>
    </row>
    <row r="49" spans="1:16" x14ac:dyDescent="0.25">
      <c r="A49" t="s">
        <v>27</v>
      </c>
      <c r="B49" s="15"/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0"/>
    </row>
    <row r="50" spans="1:16" x14ac:dyDescent="0.25">
      <c r="A50" t="s">
        <v>26</v>
      </c>
      <c r="B50" s="11"/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/>
    </row>
    <row r="51" spans="1:16" x14ac:dyDescent="0.25">
      <c r="A51" s="9" t="s">
        <v>25</v>
      </c>
      <c r="B51" s="8"/>
      <c r="C51" s="8">
        <v>4011.8599999999997</v>
      </c>
      <c r="D51" s="8">
        <v>3408</v>
      </c>
      <c r="E51" s="8">
        <v>1200</v>
      </c>
      <c r="F51" s="8">
        <v>1295</v>
      </c>
      <c r="G51" s="8">
        <v>995</v>
      </c>
      <c r="H51" s="8">
        <v>995</v>
      </c>
      <c r="I51" s="8">
        <v>1295</v>
      </c>
      <c r="J51" s="8">
        <v>1250</v>
      </c>
      <c r="K51" s="8">
        <v>1200</v>
      </c>
      <c r="L51" s="8">
        <v>995</v>
      </c>
      <c r="M51" s="8">
        <v>1195</v>
      </c>
      <c r="N51" s="8">
        <v>1200</v>
      </c>
      <c r="O51" s="8">
        <v>1250</v>
      </c>
      <c r="P51" s="7"/>
    </row>
    <row r="52" spans="1:16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</row>
    <row r="53" spans="1:16" x14ac:dyDescent="0.25">
      <c r="A53" s="22" t="s">
        <v>24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4"/>
    </row>
    <row r="54" spans="1:16" x14ac:dyDescent="0.25">
      <c r="A54" t="s">
        <v>23</v>
      </c>
      <c r="B54" s="11"/>
      <c r="C54" s="11">
        <v>560.86</v>
      </c>
      <c r="D54" s="11">
        <v>747.16</v>
      </c>
      <c r="E54" s="11">
        <v>385.52</v>
      </c>
      <c r="F54" s="11">
        <v>438.58</v>
      </c>
      <c r="G54" s="11">
        <v>341.6</v>
      </c>
      <c r="H54" s="11">
        <v>325.33</v>
      </c>
      <c r="I54" s="11">
        <v>427.18</v>
      </c>
      <c r="J54" s="11">
        <v>273.7</v>
      </c>
      <c r="K54" s="11">
        <v>192.45</v>
      </c>
      <c r="L54" s="11">
        <v>110.8</v>
      </c>
      <c r="M54" s="11">
        <v>229.2</v>
      </c>
      <c r="N54" s="11">
        <v>138.80000000000001</v>
      </c>
      <c r="O54" s="11">
        <v>150.19999999999999</v>
      </c>
      <c r="P54" s="10"/>
    </row>
    <row r="55" spans="1:16" x14ac:dyDescent="0.25">
      <c r="A55" t="s">
        <v>78</v>
      </c>
      <c r="B55" s="11"/>
      <c r="C55" s="11">
        <v>747.375</v>
      </c>
      <c r="D55" s="11">
        <v>303.88249999999999</v>
      </c>
      <c r="E55" s="11">
        <v>125.87666666666667</v>
      </c>
      <c r="F55" s="11">
        <v>210.98000000000002</v>
      </c>
      <c r="G55" s="11">
        <v>246.35166666666669</v>
      </c>
      <c r="H55" s="11">
        <v>247.89666666666668</v>
      </c>
      <c r="I55" s="11">
        <v>231.53</v>
      </c>
      <c r="J55" s="11">
        <v>198.65</v>
      </c>
      <c r="K55" s="11">
        <v>228.76</v>
      </c>
      <c r="L55" s="11">
        <v>243.66</v>
      </c>
      <c r="M55" s="11">
        <v>199.33500000000001</v>
      </c>
      <c r="N55" s="11">
        <v>267.64</v>
      </c>
      <c r="O55" s="11">
        <v>279.02</v>
      </c>
      <c r="P55" s="10"/>
    </row>
    <row r="56" spans="1:16" x14ac:dyDescent="0.25">
      <c r="A56" t="s">
        <v>21</v>
      </c>
      <c r="B56" s="11"/>
      <c r="C56" s="11">
        <v>192.76249999999999</v>
      </c>
      <c r="D56" s="11">
        <v>171.32333333333332</v>
      </c>
      <c r="E56" s="11">
        <v>120.33333333333333</v>
      </c>
      <c r="F56" s="11">
        <v>87.674999999999997</v>
      </c>
      <c r="G56" s="11">
        <v>82.596666666666664</v>
      </c>
      <c r="H56" s="11">
        <v>82.596666666666664</v>
      </c>
      <c r="I56" s="11">
        <v>85.911666666666676</v>
      </c>
      <c r="J56" s="11">
        <v>101</v>
      </c>
      <c r="K56" s="11">
        <v>163.16666666666666</v>
      </c>
      <c r="L56" s="11">
        <v>179.33333333333334</v>
      </c>
      <c r="M56" s="11">
        <v>117.33333333333333</v>
      </c>
      <c r="N56" s="11">
        <v>157.83333333333334</v>
      </c>
      <c r="O56" s="11">
        <v>195.16666666666666</v>
      </c>
      <c r="P56" s="10"/>
    </row>
    <row r="57" spans="1:16" x14ac:dyDescent="0.25">
      <c r="A57" t="s">
        <v>20</v>
      </c>
      <c r="B57" s="11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/>
    </row>
    <row r="58" spans="1:16" x14ac:dyDescent="0.25">
      <c r="A58" t="s">
        <v>19</v>
      </c>
      <c r="B58" s="11"/>
      <c r="C58" s="11">
        <v>338.29999999999995</v>
      </c>
      <c r="D58" s="11">
        <v>241.57999999999998</v>
      </c>
      <c r="E58" s="11">
        <v>120</v>
      </c>
      <c r="F58" s="11">
        <v>116.55</v>
      </c>
      <c r="G58" s="11">
        <v>89.55</v>
      </c>
      <c r="H58" s="11">
        <v>89.55</v>
      </c>
      <c r="I58" s="11">
        <v>116.55</v>
      </c>
      <c r="J58" s="11">
        <v>112.5</v>
      </c>
      <c r="K58" s="11">
        <v>120</v>
      </c>
      <c r="L58" s="11">
        <v>99.5</v>
      </c>
      <c r="M58" s="11">
        <v>107.55</v>
      </c>
      <c r="N58" s="11">
        <v>120</v>
      </c>
      <c r="O58" s="11">
        <v>125</v>
      </c>
      <c r="P58" s="10"/>
    </row>
    <row r="59" spans="1:16" x14ac:dyDescent="0.25">
      <c r="A59" t="s">
        <v>18</v>
      </c>
      <c r="B59" s="11"/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/>
    </row>
    <row r="60" spans="1:16" x14ac:dyDescent="0.25">
      <c r="A60" t="s">
        <v>17</v>
      </c>
      <c r="B60" s="11"/>
      <c r="C60" s="11">
        <v>0</v>
      </c>
      <c r="D60" s="11">
        <v>0</v>
      </c>
      <c r="E60" s="11">
        <v>36.666666666666664</v>
      </c>
      <c r="F60" s="11">
        <v>0</v>
      </c>
      <c r="G60" s="11">
        <v>89.24</v>
      </c>
      <c r="H60" s="11">
        <v>89.24</v>
      </c>
      <c r="I60" s="11">
        <v>33.074999999999996</v>
      </c>
      <c r="J60" s="11">
        <v>0</v>
      </c>
      <c r="K60" s="11">
        <v>0</v>
      </c>
      <c r="L60" s="11">
        <v>5.041666666666667</v>
      </c>
      <c r="M60" s="11">
        <v>0</v>
      </c>
      <c r="N60" s="11">
        <v>24</v>
      </c>
      <c r="O60" s="11">
        <v>0</v>
      </c>
      <c r="P60" s="10"/>
    </row>
    <row r="61" spans="1:16" x14ac:dyDescent="0.25">
      <c r="A61" t="s">
        <v>16</v>
      </c>
      <c r="B61" s="11"/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/>
    </row>
    <row r="62" spans="1:16" x14ac:dyDescent="0.25">
      <c r="A62" t="s">
        <v>15</v>
      </c>
      <c r="B62" s="11"/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/>
    </row>
    <row r="63" spans="1:16" x14ac:dyDescent="0.25">
      <c r="A63" t="s">
        <v>14</v>
      </c>
      <c r="B63" s="11"/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/>
    </row>
    <row r="64" spans="1:16" x14ac:dyDescent="0.25">
      <c r="A64" t="s">
        <v>44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</row>
    <row r="65" spans="1:16" x14ac:dyDescent="0.25">
      <c r="A65" t="s">
        <v>43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</row>
    <row r="66" spans="1:16" x14ac:dyDescent="0.25">
      <c r="A66" t="s">
        <v>42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</row>
    <row r="67" spans="1:16" x14ac:dyDescent="0.25">
      <c r="A67" t="s">
        <v>41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</row>
    <row r="68" spans="1:16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</row>
    <row r="69" spans="1:16" x14ac:dyDescent="0.25">
      <c r="A69" s="9" t="s">
        <v>13</v>
      </c>
      <c r="B69" s="8">
        <f>SUM(B54:B68)</f>
        <v>0</v>
      </c>
      <c r="C69" s="8">
        <f t="shared" ref="C69:O69" si="0">SUM(C54:C68)</f>
        <v>1839.2975000000001</v>
      </c>
      <c r="D69" s="8">
        <f t="shared" si="0"/>
        <v>1463.9458333333332</v>
      </c>
      <c r="E69" s="8">
        <f t="shared" si="0"/>
        <v>788.39666666666665</v>
      </c>
      <c r="F69" s="8">
        <f t="shared" si="0"/>
        <v>853.78499999999985</v>
      </c>
      <c r="G69" s="8">
        <f t="shared" si="0"/>
        <v>849.33833333333337</v>
      </c>
      <c r="H69" s="8">
        <f t="shared" si="0"/>
        <v>834.61333333333334</v>
      </c>
      <c r="I69" s="8">
        <f t="shared" si="0"/>
        <v>894.24666666666667</v>
      </c>
      <c r="J69" s="8">
        <f t="shared" si="0"/>
        <v>685.85</v>
      </c>
      <c r="K69" s="8">
        <f t="shared" si="0"/>
        <v>704.37666666666667</v>
      </c>
      <c r="L69" s="8">
        <f t="shared" si="0"/>
        <v>638.33499999999992</v>
      </c>
      <c r="M69" s="8">
        <f t="shared" si="0"/>
        <v>653.41833333333329</v>
      </c>
      <c r="N69" s="8">
        <f t="shared" si="0"/>
        <v>708.27333333333331</v>
      </c>
      <c r="O69" s="8">
        <f t="shared" si="0"/>
        <v>749.38666666666666</v>
      </c>
      <c r="P69" s="7">
        <f>SUM(B69:O69)</f>
        <v>11663.263333333332</v>
      </c>
    </row>
    <row r="70" spans="1:16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</row>
    <row r="71" spans="1:16" x14ac:dyDescent="0.25">
      <c r="A71" s="3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2">
        <f>SUM(B71:O71)</f>
        <v>0</v>
      </c>
    </row>
    <row r="72" spans="1:16" s="23" customFormat="1" x14ac:dyDescent="0.25">
      <c r="A72" s="23" t="s">
        <v>83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2">
        <f>SUM(B72:O72)</f>
        <v>0</v>
      </c>
    </row>
    <row r="73" spans="1:16" x14ac:dyDescent="0.25">
      <c r="A73" s="9" t="s">
        <v>11</v>
      </c>
      <c r="B73" s="8">
        <f>+B71+B69</f>
        <v>0</v>
      </c>
      <c r="C73" s="8">
        <f t="shared" ref="C73:O73" si="1">+C71+C69</f>
        <v>1839.2975000000001</v>
      </c>
      <c r="D73" s="8">
        <f t="shared" si="1"/>
        <v>1463.9458333333332</v>
      </c>
      <c r="E73" s="8">
        <f t="shared" si="1"/>
        <v>788.39666666666665</v>
      </c>
      <c r="F73" s="8">
        <f t="shared" si="1"/>
        <v>853.78499999999985</v>
      </c>
      <c r="G73" s="8">
        <f t="shared" si="1"/>
        <v>849.33833333333337</v>
      </c>
      <c r="H73" s="8">
        <f t="shared" si="1"/>
        <v>834.61333333333334</v>
      </c>
      <c r="I73" s="8">
        <f t="shared" si="1"/>
        <v>894.24666666666667</v>
      </c>
      <c r="J73" s="8">
        <f t="shared" si="1"/>
        <v>685.85</v>
      </c>
      <c r="K73" s="8">
        <f t="shared" si="1"/>
        <v>704.37666666666667</v>
      </c>
      <c r="L73" s="8">
        <f t="shared" si="1"/>
        <v>638.33499999999992</v>
      </c>
      <c r="M73" s="8">
        <f t="shared" si="1"/>
        <v>653.41833333333329</v>
      </c>
      <c r="N73" s="8">
        <f t="shared" si="1"/>
        <v>708.27333333333331</v>
      </c>
      <c r="O73" s="8">
        <f t="shared" si="1"/>
        <v>749.38666666666666</v>
      </c>
      <c r="P73" s="7">
        <f>SUM(B73:O73)</f>
        <v>11663.263333333332</v>
      </c>
    </row>
    <row r="74" spans="1:16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</row>
    <row r="75" spans="1:16" x14ac:dyDescent="0.25">
      <c r="A75" s="9" t="s">
        <v>10</v>
      </c>
      <c r="B75" s="8">
        <f>+B51-B73</f>
        <v>0</v>
      </c>
      <c r="C75" s="8">
        <f t="shared" ref="C75:O75" si="2">+C51-C73</f>
        <v>2172.5624999999995</v>
      </c>
      <c r="D75" s="8">
        <f t="shared" si="2"/>
        <v>1944.0541666666668</v>
      </c>
      <c r="E75" s="8">
        <f t="shared" si="2"/>
        <v>411.60333333333335</v>
      </c>
      <c r="F75" s="8">
        <f t="shared" si="2"/>
        <v>441.21500000000015</v>
      </c>
      <c r="G75" s="8">
        <f t="shared" si="2"/>
        <v>145.66166666666663</v>
      </c>
      <c r="H75" s="8">
        <f t="shared" si="2"/>
        <v>160.38666666666666</v>
      </c>
      <c r="I75" s="8">
        <f t="shared" si="2"/>
        <v>400.75333333333333</v>
      </c>
      <c r="J75" s="8">
        <f t="shared" si="2"/>
        <v>564.15</v>
      </c>
      <c r="K75" s="8">
        <f t="shared" si="2"/>
        <v>495.62333333333333</v>
      </c>
      <c r="L75" s="8">
        <f t="shared" si="2"/>
        <v>356.66500000000008</v>
      </c>
      <c r="M75" s="8">
        <f t="shared" si="2"/>
        <v>541.58166666666671</v>
      </c>
      <c r="N75" s="8">
        <f t="shared" si="2"/>
        <v>491.72666666666669</v>
      </c>
      <c r="O75" s="8">
        <f t="shared" si="2"/>
        <v>500.61333333333334</v>
      </c>
      <c r="P75" s="7">
        <f>SUM(B75:O75)</f>
        <v>8626.5966666666664</v>
      </c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</row>
    <row r="77" spans="1:16" ht="16.5" thickBot="1" x14ac:dyDescent="0.3">
      <c r="A77" s="22" t="s">
        <v>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5"/>
    </row>
    <row r="78" spans="1:16" x14ac:dyDescent="0.25">
      <c r="A78" s="26" t="s">
        <v>8</v>
      </c>
      <c r="B78" s="27"/>
      <c r="C78" s="27"/>
      <c r="D78" s="28"/>
      <c r="E78" s="28"/>
      <c r="F78" s="28"/>
      <c r="G78" s="29"/>
      <c r="H78" s="2"/>
      <c r="I78" s="2"/>
      <c r="J78" s="2"/>
      <c r="K78" s="2"/>
      <c r="L78" s="2"/>
      <c r="M78" s="2"/>
      <c r="N78" s="2"/>
      <c r="O78" s="2"/>
      <c r="P78" s="4"/>
    </row>
    <row r="79" spans="1:16" x14ac:dyDescent="0.25">
      <c r="A79" s="30" t="s">
        <v>7</v>
      </c>
      <c r="B79" s="31"/>
      <c r="C79" s="31"/>
      <c r="D79" s="32"/>
      <c r="E79" s="32"/>
      <c r="F79" s="32"/>
      <c r="G79" s="33"/>
      <c r="H79" s="2"/>
      <c r="I79" s="2"/>
      <c r="J79" s="2"/>
      <c r="K79" s="2"/>
      <c r="L79" s="2"/>
      <c r="M79" s="2"/>
      <c r="N79" s="2"/>
      <c r="O79" s="2"/>
      <c r="P79" s="4"/>
    </row>
    <row r="80" spans="1:16" x14ac:dyDescent="0.25">
      <c r="A80" s="30" t="s">
        <v>6</v>
      </c>
      <c r="B80" s="31"/>
      <c r="C80" s="31"/>
      <c r="D80" s="32"/>
      <c r="E80" s="34" t="s">
        <v>79</v>
      </c>
      <c r="F80" s="32"/>
      <c r="G80" s="33"/>
      <c r="H80" s="2"/>
      <c r="I80" s="2"/>
      <c r="J80" s="2"/>
      <c r="K80" s="2"/>
      <c r="L80" s="2"/>
      <c r="M80" s="2"/>
      <c r="N80" s="2"/>
      <c r="O80" s="2"/>
      <c r="P80" s="4"/>
    </row>
    <row r="81" spans="1:16" x14ac:dyDescent="0.25">
      <c r="A81" s="30" t="s">
        <v>5</v>
      </c>
      <c r="B81" s="31"/>
      <c r="C81" s="31"/>
      <c r="D81" s="32"/>
      <c r="E81" s="32" t="s">
        <v>80</v>
      </c>
      <c r="F81" s="35">
        <f>+P33</f>
        <v>0</v>
      </c>
      <c r="G81" s="33"/>
      <c r="H81" s="2"/>
      <c r="I81" s="2"/>
      <c r="J81" s="2"/>
      <c r="K81" s="2"/>
      <c r="L81" s="2"/>
      <c r="M81" s="2"/>
      <c r="N81" s="2"/>
      <c r="O81" s="2"/>
      <c r="P81" s="4"/>
    </row>
    <row r="82" spans="1:16" x14ac:dyDescent="0.25">
      <c r="A82" s="30" t="s">
        <v>4</v>
      </c>
      <c r="B82" s="31"/>
      <c r="C82" s="31"/>
      <c r="D82" s="32"/>
      <c r="E82" s="32" t="s">
        <v>81</v>
      </c>
      <c r="F82" s="35">
        <f>+P34</f>
        <v>0</v>
      </c>
      <c r="G82" s="33"/>
      <c r="H82" s="2"/>
      <c r="I82" s="2"/>
      <c r="J82" s="2"/>
      <c r="K82" s="2"/>
      <c r="L82" s="2"/>
      <c r="M82" s="2"/>
      <c r="N82" s="2"/>
      <c r="O82" s="2"/>
      <c r="P82" s="4"/>
    </row>
    <row r="83" spans="1:16" x14ac:dyDescent="0.25">
      <c r="A83" s="30" t="s">
        <v>3</v>
      </c>
      <c r="B83" s="31"/>
      <c r="C83" s="31"/>
      <c r="D83" s="32"/>
      <c r="E83" s="32" t="s">
        <v>82</v>
      </c>
      <c r="F83" s="35">
        <f>-P72</f>
        <v>0</v>
      </c>
      <c r="G83" s="33"/>
      <c r="H83" s="2"/>
      <c r="I83" s="2"/>
      <c r="J83" s="2"/>
      <c r="K83" s="2"/>
      <c r="L83" s="2"/>
      <c r="M83" s="2"/>
      <c r="N83" s="2"/>
      <c r="O83" s="2"/>
      <c r="P83" s="4"/>
    </row>
    <row r="84" spans="1:16" x14ac:dyDescent="0.25">
      <c r="A84" s="30" t="s">
        <v>2</v>
      </c>
      <c r="B84" s="31"/>
      <c r="C84" s="31"/>
      <c r="D84" s="32"/>
      <c r="E84" s="34" t="s">
        <v>84</v>
      </c>
      <c r="F84" s="36">
        <f>+F81+F82-F83</f>
        <v>0</v>
      </c>
      <c r="G84" s="33"/>
      <c r="H84" s="2"/>
      <c r="I84" s="2"/>
      <c r="J84" s="2"/>
      <c r="K84" s="2"/>
      <c r="L84" s="2"/>
      <c r="M84" s="2"/>
      <c r="N84" s="2"/>
      <c r="O84" s="2"/>
      <c r="P84" s="4"/>
    </row>
    <row r="85" spans="1:16" x14ac:dyDescent="0.25">
      <c r="A85" s="30" t="s">
        <v>1</v>
      </c>
      <c r="B85" s="31"/>
      <c r="C85" s="31"/>
      <c r="D85" s="32"/>
      <c r="E85" s="32"/>
      <c r="F85" s="32"/>
      <c r="G85" s="33"/>
      <c r="H85" s="2"/>
      <c r="I85" s="2"/>
      <c r="J85" s="2"/>
      <c r="K85" s="2"/>
      <c r="L85" s="2"/>
      <c r="M85" s="2"/>
      <c r="N85" s="2"/>
      <c r="O85" s="2"/>
      <c r="P85" s="4"/>
    </row>
    <row r="86" spans="1:16" x14ac:dyDescent="0.25">
      <c r="A86" s="37" t="s">
        <v>0</v>
      </c>
      <c r="B86" s="38"/>
      <c r="C86" s="38"/>
      <c r="D86" s="32"/>
      <c r="E86" s="32"/>
      <c r="F86" s="32"/>
      <c r="G86" s="33"/>
      <c r="H86" s="2"/>
      <c r="I86" s="2"/>
      <c r="J86" s="2"/>
      <c r="K86" s="2"/>
      <c r="L86" s="2"/>
      <c r="M86" s="2"/>
      <c r="N86" s="2"/>
      <c r="O86" s="2"/>
      <c r="P86" s="1"/>
    </row>
    <row r="87" spans="1:16" x14ac:dyDescent="0.25">
      <c r="A87" s="30"/>
      <c r="B87" s="39"/>
      <c r="C87" s="39"/>
      <c r="D87" s="39"/>
      <c r="E87" s="39"/>
      <c r="F87" s="39"/>
      <c r="G87" s="40"/>
    </row>
    <row r="88" spans="1:16" x14ac:dyDescent="0.25">
      <c r="A88" s="30"/>
      <c r="B88" s="39"/>
      <c r="C88" s="39"/>
      <c r="D88" s="39"/>
      <c r="E88" s="39" t="s">
        <v>85</v>
      </c>
      <c r="F88" s="39"/>
      <c r="G88" s="40"/>
    </row>
    <row r="89" spans="1:16" x14ac:dyDescent="0.25">
      <c r="A89" s="30"/>
      <c r="B89" s="39"/>
      <c r="C89" s="39"/>
      <c r="D89" s="39"/>
      <c r="E89" s="39"/>
      <c r="F89" s="39"/>
      <c r="G89" s="40"/>
    </row>
    <row r="90" spans="1:16" x14ac:dyDescent="0.25">
      <c r="A90" s="30"/>
      <c r="B90" s="39"/>
      <c r="C90" s="39"/>
      <c r="D90" s="39"/>
      <c r="E90" s="39" t="s">
        <v>86</v>
      </c>
      <c r="F90" s="41">
        <f>+P37</f>
        <v>0</v>
      </c>
      <c r="G90" s="40"/>
    </row>
    <row r="91" spans="1:16" x14ac:dyDescent="0.25">
      <c r="A91" s="30"/>
      <c r="B91" s="39"/>
      <c r="C91" s="39"/>
      <c r="D91" s="39"/>
      <c r="E91" s="39" t="s">
        <v>89</v>
      </c>
      <c r="F91" s="39">
        <v>202441</v>
      </c>
      <c r="G91" s="40"/>
    </row>
    <row r="92" spans="1:16" x14ac:dyDescent="0.25">
      <c r="A92" s="30"/>
      <c r="B92" s="39"/>
      <c r="C92" s="39"/>
      <c r="D92" s="39"/>
      <c r="E92" s="39" t="s">
        <v>87</v>
      </c>
      <c r="F92" s="41">
        <f>+P38</f>
        <v>0</v>
      </c>
      <c r="G92" s="40"/>
    </row>
    <row r="93" spans="1:16" x14ac:dyDescent="0.25">
      <c r="A93" s="30"/>
      <c r="B93" s="39"/>
      <c r="C93" s="39"/>
      <c r="D93" s="39"/>
      <c r="E93" s="39" t="s">
        <v>88</v>
      </c>
      <c r="F93" s="39">
        <v>0</v>
      </c>
      <c r="G93" s="40"/>
    </row>
    <row r="94" spans="1:16" x14ac:dyDescent="0.25">
      <c r="A94" s="30"/>
      <c r="B94" s="39"/>
      <c r="C94" s="39"/>
      <c r="D94" s="39"/>
      <c r="E94" s="39"/>
      <c r="F94" s="39"/>
      <c r="G94" s="40"/>
    </row>
    <row r="95" spans="1:16" x14ac:dyDescent="0.25">
      <c r="A95" s="30"/>
      <c r="B95" s="39"/>
      <c r="C95" s="39"/>
      <c r="D95" s="39"/>
      <c r="E95" s="39"/>
      <c r="F95" s="39"/>
      <c r="G95" s="40"/>
    </row>
    <row r="96" spans="1:16" x14ac:dyDescent="0.25">
      <c r="A96" s="30"/>
      <c r="B96" s="39"/>
      <c r="C96" s="39"/>
      <c r="D96" s="39"/>
      <c r="E96" s="39"/>
      <c r="F96" s="39">
        <f>SUM(F89:F94)</f>
        <v>202441</v>
      </c>
      <c r="G96" s="42">
        <f>+F84-F96</f>
        <v>-202441</v>
      </c>
    </row>
    <row r="97" spans="1:7" x14ac:dyDescent="0.25">
      <c r="A97" s="30"/>
      <c r="B97" s="39"/>
      <c r="C97" s="39"/>
      <c r="D97" s="39"/>
      <c r="E97" s="39"/>
      <c r="F97" s="39"/>
      <c r="G97" s="40"/>
    </row>
    <row r="98" spans="1:7" ht="16.5" thickBot="1" x14ac:dyDescent="0.3">
      <c r="A98" s="43"/>
      <c r="B98" s="44"/>
      <c r="C98" s="44"/>
      <c r="D98" s="44"/>
      <c r="E98" s="44"/>
      <c r="F98" s="44"/>
      <c r="G98" s="45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deductions</vt:lpstr>
      <vt:lpstr>Rental Schedule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Jino Sunita Joseph</cp:lastModifiedBy>
  <dcterms:created xsi:type="dcterms:W3CDTF">2017-11-30T16:52:55Z</dcterms:created>
  <dcterms:modified xsi:type="dcterms:W3CDTF">2017-12-08T00:01:02Z</dcterms:modified>
</cp:coreProperties>
</file>