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4085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<sst xmlns="http://schemas.openxmlformats.org/spreadsheetml/2006/main" count="52" uniqueCount="40">
  <si>
    <t>Aircraft Type</t>
  </si>
  <si>
    <t>N number</t>
  </si>
  <si>
    <t xml:space="preserve">Serial # </t>
  </si>
  <si>
    <t>Datam</t>
  </si>
  <si>
    <t>Firewall</t>
  </si>
  <si>
    <t>Level Point</t>
  </si>
  <si>
    <t>Initial W+B</t>
  </si>
  <si>
    <t>Weight</t>
  </si>
  <si>
    <t>ARM</t>
  </si>
  <si>
    <t>Moment</t>
  </si>
  <si>
    <t>Front</t>
  </si>
  <si>
    <t>Left</t>
  </si>
  <si>
    <t>Right</t>
  </si>
  <si>
    <t>total</t>
  </si>
  <si>
    <t>CG</t>
  </si>
  <si>
    <t>Baggage capacity to 50 lbs</t>
  </si>
  <si>
    <t>Empty Aircraft: Unuseabl fuel and operation fluids</t>
  </si>
  <si>
    <t>Moment in/lbs</t>
  </si>
  <si>
    <t>Empty Weight</t>
  </si>
  <si>
    <t>Center of Gravity</t>
  </si>
  <si>
    <t>Pilot</t>
  </si>
  <si>
    <t>Fuel</t>
  </si>
  <si>
    <t>Baggage</t>
  </si>
  <si>
    <t>Total</t>
  </si>
  <si>
    <t>Arm</t>
  </si>
  <si>
    <t>Pilot and pass</t>
  </si>
  <si>
    <t>N320XS</t>
  </si>
  <si>
    <t>Notes:</t>
  </si>
  <si>
    <t>Lightning XS</t>
  </si>
  <si>
    <t>Date:</t>
  </si>
  <si>
    <t>Batt out</t>
  </si>
  <si>
    <t xml:space="preserve">batt in </t>
  </si>
  <si>
    <t xml:space="preserve">Weighed with all components, unuseable fuel and 7qts oil. </t>
  </si>
  <si>
    <t xml:space="preserve">Cockpit top rail longitudinaly, Across the cock pit </t>
  </si>
  <si>
    <t>Flying weight max gross</t>
  </si>
  <si>
    <t>Forward CG  min weight</t>
  </si>
  <si>
    <t>28.5"</t>
  </si>
  <si>
    <t xml:space="preserve">Forward CG/ Flight </t>
  </si>
  <si>
    <t xml:space="preserve">Aft CG Flight </t>
  </si>
  <si>
    <t>33"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</si>
</sst>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G18" sqref="G18"/>
    </sheetView>
  </sheetViews>
  <sheetFormatPr defaultColWidth="11.421875" defaultRowHeight="12.75"/>
  <sheetData>
    <row r="1" spans="1:3" ht="12.75">
      <c r="A1" s="2" t="s">
        <v>0</v>
      </c>
      <c r="C1" s="5" t="s">
        <v>28</v>
      </c>
    </row>
    <row r="2" spans="1:3" ht="12.75">
      <c r="A2" s="4" t="s">
        <v>29</v>
      </c>
      <c r="C2" s="6">
        <v>41661</v>
      </c>
    </row>
    <row r="3" spans="1:3" ht="12.75">
      <c r="A3" s="2" t="s">
        <v>1</v>
      </c>
      <c r="C3" s="4" t="s">
        <v>26</v>
      </c>
    </row>
    <row r="4" spans="1:3" ht="12.75">
      <c r="A4" s="2" t="s">
        <v>2</v>
      </c>
      <c r="C4" s="1">
        <v>160</v>
      </c>
    </row>
    <row r="5" spans="1:3" ht="12.75">
      <c r="A5" s="2" t="s">
        <v>3</v>
      </c>
      <c r="C5" s="1" t="s">
        <v>4</v>
      </c>
    </row>
    <row r="6" spans="1:3" ht="12.75">
      <c r="A6" s="2" t="s">
        <v>5</v>
      </c>
      <c r="C6" s="5" t="s">
        <v>33</v>
      </c>
    </row>
    <row r="7" spans="1:3" ht="12.75">
      <c r="A7" s="2"/>
      <c r="C7" s="1"/>
    </row>
    <row r="8" spans="1:3" ht="12.75">
      <c r="A8" s="4" t="s">
        <v>27</v>
      </c>
      <c r="B8" t="s">
        <v>32</v>
      </c>
      <c r="C8" s="1"/>
    </row>
    <row r="10" spans="1:3" ht="12.75">
      <c r="A10" s="4" t="s">
        <v>37</v>
      </c>
      <c r="C10" s="5" t="s">
        <v>36</v>
      </c>
    </row>
    <row r="11" spans="1:3" ht="12.75">
      <c r="A11" s="4" t="s">
        <v>38</v>
      </c>
      <c r="C11" s="5" t="s">
        <v>39</v>
      </c>
    </row>
    <row r="13" ht="12.75">
      <c r="A13" s="2" t="s">
        <v>6</v>
      </c>
    </row>
    <row r="14" spans="2:10" ht="12.75">
      <c r="B14" s="2" t="s">
        <v>7</v>
      </c>
      <c r="C14" s="2" t="s">
        <v>8</v>
      </c>
      <c r="D14" s="2" t="s">
        <v>9</v>
      </c>
      <c r="H14" s="2"/>
      <c r="I14" s="2"/>
      <c r="J14" s="2"/>
    </row>
    <row r="15" spans="1:10" ht="12.75">
      <c r="A15" s="1" t="s">
        <v>10</v>
      </c>
      <c r="B15" s="1">
        <v>220</v>
      </c>
      <c r="C15" s="1">
        <v>-19.5</v>
      </c>
      <c r="D15" s="1">
        <f>B15*C15</f>
        <v>-4290</v>
      </c>
      <c r="G15" s="1"/>
      <c r="H15" s="1"/>
      <c r="I15" s="1"/>
      <c r="J15" s="1"/>
    </row>
    <row r="16" spans="1:10" ht="12.75">
      <c r="A16" s="1" t="s">
        <v>11</v>
      </c>
      <c r="B16" s="1">
        <v>400</v>
      </c>
      <c r="C16" s="1">
        <v>36.5</v>
      </c>
      <c r="D16" s="1">
        <f>B16*C16</f>
        <v>14600</v>
      </c>
      <c r="G16" s="1"/>
      <c r="H16" s="1"/>
      <c r="I16" s="1"/>
      <c r="J16" s="1"/>
    </row>
    <row r="17" spans="1:10" ht="12.75">
      <c r="A17" s="1" t="s">
        <v>12</v>
      </c>
      <c r="B17" s="1">
        <v>394</v>
      </c>
      <c r="C17" s="1">
        <v>36.5</v>
      </c>
      <c r="D17" s="1">
        <f>B17*C17</f>
        <v>14381</v>
      </c>
      <c r="G17" s="1"/>
      <c r="H17" s="1"/>
      <c r="I17" s="1"/>
      <c r="J17" s="1"/>
    </row>
    <row r="18" spans="1:10" ht="12.75">
      <c r="A18" s="5" t="s">
        <v>30</v>
      </c>
      <c r="B18" s="1">
        <v>-15</v>
      </c>
      <c r="C18" s="1">
        <v>63</v>
      </c>
      <c r="D18" s="1">
        <f>C18*B18</f>
        <v>-945</v>
      </c>
      <c r="G18" s="5"/>
      <c r="H18" s="1"/>
      <c r="I18" s="1"/>
      <c r="J18" s="1"/>
    </row>
    <row r="19" spans="1:10" ht="12.75">
      <c r="A19" s="5" t="s">
        <v>31</v>
      </c>
      <c r="B19" s="1">
        <v>15</v>
      </c>
      <c r="C19" s="1">
        <v>111</v>
      </c>
      <c r="D19" s="1">
        <f>C19*B19</f>
        <v>1665</v>
      </c>
      <c r="G19" s="5"/>
      <c r="H19" s="1"/>
      <c r="I19" s="1"/>
      <c r="J19" s="1"/>
    </row>
    <row r="20" spans="1:10" ht="12.75">
      <c r="A20" s="2" t="s">
        <v>13</v>
      </c>
      <c r="B20" s="1">
        <f>B15+B16+B17+B18+B19</f>
        <v>1014</v>
      </c>
      <c r="D20" s="1">
        <f>D15+D16+D17+D18+D19</f>
        <v>25411</v>
      </c>
      <c r="G20" s="2"/>
      <c r="H20" s="1"/>
      <c r="J20" s="1"/>
    </row>
    <row r="21" spans="1:9" ht="12.75">
      <c r="A21" s="2" t="s">
        <v>14</v>
      </c>
      <c r="C21" s="1">
        <f>D20/B20</f>
        <v>25.060157790927022</v>
      </c>
      <c r="G21" s="2"/>
      <c r="I21" s="1"/>
    </row>
    <row r="22" ht="15.75">
      <c r="A22" s="3"/>
    </row>
    <row r="23" ht="15.75">
      <c r="A23" s="3" t="s">
        <v>15</v>
      </c>
    </row>
    <row r="25" ht="15.75">
      <c r="A25" s="3" t="s">
        <v>16</v>
      </c>
    </row>
    <row r="27" spans="3:5" ht="12.75">
      <c r="C27" s="2" t="s">
        <v>7</v>
      </c>
      <c r="E27" s="2" t="s">
        <v>17</v>
      </c>
    </row>
    <row r="28" spans="1:5" ht="12.75">
      <c r="A28" s="2" t="s">
        <v>18</v>
      </c>
      <c r="C28" s="1">
        <f>B20</f>
        <v>1014</v>
      </c>
      <c r="E28" s="1">
        <f>D20</f>
        <v>25411</v>
      </c>
    </row>
    <row r="29" spans="1:4" ht="12.75">
      <c r="A29" s="2" t="s">
        <v>19</v>
      </c>
      <c r="D29" s="1">
        <f>C21</f>
        <v>25.060157790927022</v>
      </c>
    </row>
    <row r="31" spans="1:8" ht="15.75">
      <c r="A31" s="3" t="s">
        <v>35</v>
      </c>
      <c r="H31" s="3"/>
    </row>
    <row r="33" spans="3:12" ht="12.75">
      <c r="C33" s="2" t="s">
        <v>7</v>
      </c>
      <c r="D33" s="1"/>
      <c r="E33" s="2" t="s">
        <v>17</v>
      </c>
      <c r="J33" s="2"/>
      <c r="K33" s="1"/>
      <c r="L33" s="2"/>
    </row>
    <row r="34" spans="1:12" ht="12.75">
      <c r="A34" s="2" t="s">
        <v>18</v>
      </c>
      <c r="C34" s="1">
        <f>C28</f>
        <v>1014</v>
      </c>
      <c r="D34" s="1">
        <f>D29</f>
        <v>25.060157790927022</v>
      </c>
      <c r="E34" s="1">
        <f>E28</f>
        <v>25411</v>
      </c>
      <c r="H34" s="2"/>
      <c r="J34" s="1"/>
      <c r="K34" s="1"/>
      <c r="L34" s="1"/>
    </row>
    <row r="35" spans="1:12" ht="12.75">
      <c r="A35" s="2" t="s">
        <v>20</v>
      </c>
      <c r="C35" s="1">
        <v>200</v>
      </c>
      <c r="D35" s="1">
        <v>44.1</v>
      </c>
      <c r="E35" s="1">
        <f>C35*D35</f>
        <v>8820</v>
      </c>
      <c r="H35" s="2"/>
      <c r="J35" s="1"/>
      <c r="K35" s="1"/>
      <c r="L35" s="1"/>
    </row>
    <row r="36" spans="1:12" ht="12.75">
      <c r="A36" s="2" t="s">
        <v>21</v>
      </c>
      <c r="C36" s="1">
        <v>72</v>
      </c>
      <c r="D36" s="1">
        <v>37.4</v>
      </c>
      <c r="E36" s="1">
        <f>C36*D36</f>
        <v>2692.7999999999997</v>
      </c>
      <c r="H36" s="2"/>
      <c r="J36" s="1"/>
      <c r="K36" s="1"/>
      <c r="L36" s="1"/>
    </row>
    <row r="37" spans="1:12" ht="12.75">
      <c r="A37" s="2" t="s">
        <v>22</v>
      </c>
      <c r="C37" s="1">
        <v>0</v>
      </c>
      <c r="D37" s="1">
        <v>69.76</v>
      </c>
      <c r="E37" s="1">
        <f>C37*D37</f>
        <v>0</v>
      </c>
      <c r="H37" s="2"/>
      <c r="J37" s="1"/>
      <c r="K37" s="1"/>
      <c r="L37" s="1"/>
    </row>
    <row r="38" spans="1:12" ht="12.75">
      <c r="A38" s="2" t="s">
        <v>23</v>
      </c>
      <c r="C38" s="1">
        <f>C34+C35+C36+C37</f>
        <v>1286</v>
      </c>
      <c r="E38" s="1">
        <f>E34+E35+E36+E37</f>
        <v>36923.8</v>
      </c>
      <c r="H38" s="2"/>
      <c r="J38" s="1"/>
      <c r="L38" s="1"/>
    </row>
    <row r="39" spans="1:11" ht="12.75">
      <c r="A39" s="2" t="s">
        <v>19</v>
      </c>
      <c r="D39" s="1">
        <f>E38/C38</f>
        <v>28.712130637636083</v>
      </c>
      <c r="H39" s="2"/>
      <c r="K39" s="1"/>
    </row>
    <row r="41" ht="15.75">
      <c r="A41" s="3" t="s">
        <v>34</v>
      </c>
    </row>
    <row r="43" spans="3:5" ht="12.75">
      <c r="C43" s="2" t="s">
        <v>7</v>
      </c>
      <c r="D43" s="2" t="s">
        <v>24</v>
      </c>
      <c r="E43" s="2" t="s">
        <v>17</v>
      </c>
    </row>
    <row r="44" spans="1:5" ht="12.75">
      <c r="A44" s="2" t="s">
        <v>18</v>
      </c>
      <c r="C44" s="1">
        <f>C28</f>
        <v>1014</v>
      </c>
      <c r="D44" s="1">
        <f>D29</f>
        <v>25.060157790927022</v>
      </c>
      <c r="E44" s="1">
        <f>D44*C44</f>
        <v>25411</v>
      </c>
    </row>
    <row r="45" spans="1:5" ht="12.75">
      <c r="A45" s="2" t="s">
        <v>25</v>
      </c>
      <c r="C45" s="1">
        <v>400</v>
      </c>
      <c r="D45" s="1">
        <v>44.1</v>
      </c>
      <c r="E45" s="1">
        <f>C45*D45</f>
        <v>17640</v>
      </c>
    </row>
    <row r="46" spans="1:5" ht="12.75">
      <c r="A46" s="2" t="s">
        <v>22</v>
      </c>
      <c r="C46" s="1">
        <v>50</v>
      </c>
      <c r="D46" s="1">
        <v>69.76</v>
      </c>
      <c r="E46" s="1">
        <f>C46*D46</f>
        <v>3488.0000000000005</v>
      </c>
    </row>
    <row r="47" spans="1:5" ht="12.75">
      <c r="A47" s="2" t="s">
        <v>21</v>
      </c>
      <c r="C47" s="1">
        <v>240</v>
      </c>
      <c r="D47" s="1">
        <v>37.4</v>
      </c>
      <c r="E47" s="1">
        <f>C47*D47</f>
        <v>8976</v>
      </c>
    </row>
    <row r="48" spans="1:5" ht="12.75">
      <c r="A48" s="2" t="s">
        <v>23</v>
      </c>
      <c r="C48" s="1">
        <f>C44+C45+C46+C47</f>
        <v>1704</v>
      </c>
      <c r="E48" s="1">
        <f>E44+E45+E46+E47</f>
        <v>55515</v>
      </c>
    </row>
    <row r="49" spans="1:4" ht="12.75">
      <c r="A49" s="2" t="s">
        <v>19</v>
      </c>
      <c r="D49" s="1">
        <f>E48/C48</f>
        <v>32.57922535211268</v>
      </c>
    </row>
    <row r="56" ht="12.75">
      <c r="A56" s="2"/>
    </row>
    <row r="57" ht="12.75">
      <c r="A57" s="2"/>
    </row>
    <row r="59" spans="2:4" ht="12.75">
      <c r="B59" s="2"/>
      <c r="C59" s="2"/>
      <c r="D59" s="2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4" spans="1:4" ht="12.75">
      <c r="A64" s="2"/>
      <c r="B64" s="1"/>
      <c r="D64" s="1"/>
    </row>
    <row r="66" spans="1:3" ht="12.75">
      <c r="A66" s="2"/>
      <c r="C66" s="1"/>
    </row>
    <row r="68" ht="12.75">
      <c r="A68" s="2"/>
    </row>
  </sheetData>
  <sheetProtection/>
  <printOptions/>
  <pageMargins left="1.25" right="1.25" top="1" bottom="1" header="0.5" footer="0.7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Otterback</dc:creator>
  <cp:keywords/>
  <dc:description/>
  <cp:lastModifiedBy>Nick</cp:lastModifiedBy>
  <cp:lastPrinted>2007-04-06T16:30:53Z</cp:lastPrinted>
  <dcterms:created xsi:type="dcterms:W3CDTF">2007-01-09T23:30:39Z</dcterms:created>
  <dcterms:modified xsi:type="dcterms:W3CDTF">2019-09-26T14:42:37Z</dcterms:modified>
  <cp:category/>
  <cp:version/>
  <cp:contentType/>
  <cp:contentStatus/>
</cp:coreProperties>
</file>