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Sheet1" sheetId="1" r:id="rId1"/>
    <sheet name="Sheet2" sheetId="2" r:id="rId2"/>
  </sheets>
  <definedNames>
    <definedName name="_xlnm._FilterDatabase" localSheetId="0" hidden="1">Sheet1!$A$8:$P$211</definedName>
  </definedNames>
  <calcPr calcId="152511"/>
</workbook>
</file>

<file path=xl/calcChain.xml><?xml version="1.0" encoding="utf-8"?>
<calcChain xmlns="http://schemas.openxmlformats.org/spreadsheetml/2006/main">
  <c r="N204" i="1" l="1"/>
  <c r="P204" i="1"/>
  <c r="N153" i="1"/>
  <c r="P153" i="1"/>
  <c r="P88" i="1" l="1"/>
  <c r="N88" i="1"/>
  <c r="I88" i="1"/>
  <c r="G88" i="1" s="1"/>
  <c r="M30" i="1" l="1"/>
  <c r="K30" i="1"/>
  <c r="P18" i="1"/>
  <c r="N18" i="1"/>
  <c r="M19" i="1"/>
  <c r="K19" i="1"/>
  <c r="I195" i="1" l="1"/>
  <c r="G195" i="1" s="1"/>
  <c r="I196" i="1"/>
  <c r="I197" i="1"/>
  <c r="G197" i="1" s="1"/>
  <c r="N197" i="1"/>
  <c r="P197" i="1"/>
  <c r="I198" i="1"/>
  <c r="G198" i="1" s="1"/>
  <c r="K198" i="1"/>
  <c r="M198" i="1"/>
  <c r="I199" i="1"/>
  <c r="G199" i="1" s="1"/>
  <c r="K199" i="1"/>
  <c r="M199" i="1"/>
  <c r="I190" i="1"/>
  <c r="G190" i="1" s="1"/>
  <c r="P190" i="1"/>
  <c r="I191" i="1"/>
  <c r="G191" i="1" s="1"/>
  <c r="P191" i="1"/>
  <c r="I192" i="1"/>
  <c r="G192" i="1" s="1"/>
  <c r="P192" i="1"/>
  <c r="I193" i="1"/>
  <c r="G193" i="1" s="1"/>
  <c r="P193" i="1"/>
  <c r="I171" i="1"/>
  <c r="N171" i="1"/>
  <c r="P171" i="1"/>
  <c r="I172" i="1"/>
  <c r="G172" i="1" s="1"/>
  <c r="K172" i="1"/>
  <c r="M172" i="1"/>
  <c r="I173" i="1"/>
  <c r="G173" i="1" s="1"/>
  <c r="N173" i="1"/>
  <c r="P173" i="1"/>
  <c r="I174" i="1"/>
  <c r="G174" i="1" s="1"/>
  <c r="N174" i="1"/>
  <c r="P174" i="1"/>
  <c r="I175" i="1"/>
  <c r="G175" i="1" s="1"/>
  <c r="N175" i="1"/>
  <c r="P175" i="1"/>
  <c r="I176" i="1"/>
  <c r="G176" i="1" s="1"/>
  <c r="K176" i="1"/>
  <c r="M176" i="1"/>
  <c r="I177" i="1"/>
  <c r="K177" i="1"/>
  <c r="M177" i="1"/>
  <c r="I178" i="1"/>
  <c r="G178" i="1" s="1"/>
  <c r="K178" i="1"/>
  <c r="M178" i="1"/>
  <c r="I179" i="1"/>
  <c r="K179" i="1"/>
  <c r="M179" i="1"/>
  <c r="I180" i="1"/>
  <c r="K180" i="1"/>
  <c r="M180" i="1"/>
  <c r="I181" i="1"/>
  <c r="G181" i="1" s="1"/>
  <c r="N181" i="1"/>
  <c r="P181" i="1"/>
  <c r="I182" i="1"/>
  <c r="G182" i="1" s="1"/>
  <c r="K182" i="1"/>
  <c r="M182" i="1"/>
  <c r="I183" i="1"/>
  <c r="G183" i="1" s="1"/>
  <c r="N183" i="1"/>
  <c r="P183" i="1"/>
  <c r="I184" i="1"/>
  <c r="K184" i="1"/>
  <c r="M184" i="1"/>
  <c r="I185" i="1"/>
  <c r="I186" i="1"/>
  <c r="G186" i="1" s="1"/>
  <c r="I187" i="1"/>
  <c r="G187" i="1" s="1"/>
  <c r="I188" i="1"/>
  <c r="G188" i="1" s="1"/>
  <c r="K188" i="1"/>
  <c r="M188" i="1"/>
  <c r="I201" i="1"/>
  <c r="N201" i="1"/>
  <c r="P201" i="1"/>
  <c r="I202" i="1"/>
  <c r="K202" i="1"/>
  <c r="M202" i="1"/>
  <c r="I203" i="1"/>
  <c r="G203" i="1" s="1"/>
  <c r="K203" i="1"/>
  <c r="M203" i="1"/>
  <c r="I205" i="1"/>
  <c r="G205" i="1" s="1"/>
  <c r="N205" i="1"/>
  <c r="P205" i="1"/>
  <c r="I206" i="1"/>
  <c r="G206" i="1" s="1"/>
  <c r="K206" i="1"/>
  <c r="M206" i="1"/>
  <c r="I207" i="1"/>
  <c r="G207" i="1" s="1"/>
  <c r="N207" i="1"/>
  <c r="P207" i="1"/>
  <c r="I208" i="1"/>
  <c r="G208" i="1" s="1"/>
  <c r="K208" i="1"/>
  <c r="M208" i="1"/>
  <c r="I209" i="1"/>
  <c r="G209" i="1" s="1"/>
  <c r="K209" i="1"/>
  <c r="M209" i="1"/>
  <c r="I210" i="1"/>
  <c r="G210" i="1" s="1"/>
  <c r="K210" i="1"/>
  <c r="M210" i="1"/>
  <c r="I169" i="1"/>
  <c r="G169" i="1" s="1"/>
  <c r="I168" i="1"/>
  <c r="G168" i="1" s="1"/>
  <c r="I167" i="1"/>
  <c r="G167" i="1" s="1"/>
  <c r="I166" i="1"/>
  <c r="G166" i="1" s="1"/>
  <c r="I165" i="1"/>
  <c r="G165" i="1" s="1"/>
  <c r="I164" i="1"/>
  <c r="G164" i="1" s="1"/>
  <c r="I163" i="1"/>
  <c r="G163" i="1" s="1"/>
  <c r="I162" i="1"/>
  <c r="G162" i="1" s="1"/>
  <c r="I161" i="1"/>
  <c r="G161" i="1" s="1"/>
  <c r="I160" i="1"/>
  <c r="G160" i="1" s="1"/>
  <c r="I159" i="1"/>
  <c r="G159" i="1" s="1"/>
  <c r="I158" i="1"/>
  <c r="G158" i="1" s="1"/>
  <c r="I157" i="1"/>
  <c r="G157" i="1" s="1"/>
  <c r="I156" i="1"/>
  <c r="G156" i="1" s="1"/>
  <c r="I155" i="1"/>
  <c r="G155" i="1" s="1"/>
  <c r="I154" i="1"/>
  <c r="G154" i="1" s="1"/>
  <c r="I153" i="1"/>
  <c r="G153" i="1" s="1"/>
  <c r="I152" i="1"/>
  <c r="G152" i="1" s="1"/>
  <c r="I151" i="1"/>
  <c r="G151" i="1" s="1"/>
  <c r="I150" i="1"/>
  <c r="G150" i="1" s="1"/>
  <c r="I149" i="1"/>
  <c r="G149" i="1" s="1"/>
  <c r="I148" i="1"/>
  <c r="G148" i="1" s="1"/>
  <c r="I147" i="1"/>
  <c r="G147" i="1" s="1"/>
  <c r="I146" i="1"/>
  <c r="G146" i="1" s="1"/>
  <c r="I145" i="1"/>
  <c r="G145" i="1" s="1"/>
  <c r="I144" i="1"/>
  <c r="G144" i="1" s="1"/>
  <c r="I143" i="1"/>
  <c r="G143" i="1" s="1"/>
  <c r="I142" i="1"/>
  <c r="G142" i="1" s="1"/>
  <c r="I141" i="1"/>
  <c r="G141" i="1" s="1"/>
  <c r="I140" i="1"/>
  <c r="G140" i="1" s="1"/>
  <c r="I139" i="1"/>
  <c r="G139" i="1" s="1"/>
  <c r="I138" i="1"/>
  <c r="G138" i="1" s="1"/>
  <c r="I137" i="1"/>
  <c r="G137" i="1" s="1"/>
  <c r="I136" i="1"/>
  <c r="G136" i="1" s="1"/>
  <c r="I135" i="1"/>
  <c r="G135" i="1" s="1"/>
  <c r="I134" i="1"/>
  <c r="G134" i="1" s="1"/>
  <c r="I133" i="1"/>
  <c r="I132" i="1"/>
  <c r="G132" i="1" s="1"/>
  <c r="I131" i="1"/>
  <c r="G131" i="1" s="1"/>
  <c r="I130" i="1"/>
  <c r="G130" i="1" s="1"/>
  <c r="I129" i="1"/>
  <c r="G129" i="1" s="1"/>
  <c r="I128" i="1"/>
  <c r="G128" i="1" s="1"/>
  <c r="I127" i="1"/>
  <c r="G127" i="1" s="1"/>
  <c r="I126" i="1"/>
  <c r="G126" i="1" s="1"/>
  <c r="I125" i="1"/>
  <c r="G125" i="1" s="1"/>
  <c r="I124" i="1"/>
  <c r="G124" i="1" s="1"/>
  <c r="I123" i="1"/>
  <c r="G123" i="1" s="1"/>
  <c r="I122" i="1"/>
  <c r="G122" i="1" s="1"/>
  <c r="I121" i="1"/>
  <c r="G121" i="1" s="1"/>
  <c r="I120" i="1"/>
  <c r="I119" i="1"/>
  <c r="G119" i="1" s="1"/>
  <c r="I118" i="1"/>
  <c r="G118" i="1" s="1"/>
  <c r="I117" i="1"/>
  <c r="G117" i="1" s="1"/>
  <c r="I116" i="1"/>
  <c r="G116" i="1" s="1"/>
  <c r="I115" i="1"/>
  <c r="G115" i="1" s="1"/>
  <c r="I114" i="1"/>
  <c r="G114" i="1" s="1"/>
  <c r="I113" i="1"/>
  <c r="G113" i="1" s="1"/>
  <c r="I112" i="1"/>
  <c r="G112" i="1" s="1"/>
  <c r="I111" i="1"/>
  <c r="G111" i="1" s="1"/>
  <c r="I110" i="1"/>
  <c r="G110" i="1" s="1"/>
  <c r="I109" i="1"/>
  <c r="G109" i="1" s="1"/>
  <c r="I108" i="1"/>
  <c r="G108" i="1" s="1"/>
  <c r="I107" i="1"/>
  <c r="G107" i="1" s="1"/>
  <c r="I106" i="1"/>
  <c r="G106" i="1" s="1"/>
  <c r="I105" i="1"/>
  <c r="G105" i="1" s="1"/>
  <c r="I104" i="1"/>
  <c r="G104" i="1" s="1"/>
  <c r="I103" i="1"/>
  <c r="G103" i="1" s="1"/>
  <c r="I102" i="1"/>
  <c r="G102" i="1" s="1"/>
  <c r="I101" i="1"/>
  <c r="G101" i="1" s="1"/>
  <c r="I100" i="1"/>
  <c r="G100" i="1" s="1"/>
  <c r="I99" i="1"/>
  <c r="G99" i="1" s="1"/>
  <c r="I98" i="1"/>
  <c r="G98" i="1" s="1"/>
  <c r="I97" i="1"/>
  <c r="G97" i="1" s="1"/>
  <c r="I96" i="1"/>
  <c r="I95" i="1"/>
  <c r="G95" i="1" s="1"/>
  <c r="I94" i="1"/>
  <c r="G94" i="1" s="1"/>
  <c r="I93" i="1"/>
  <c r="G93" i="1" s="1"/>
  <c r="I92" i="1"/>
  <c r="G92" i="1" s="1"/>
  <c r="I91" i="1"/>
  <c r="G91" i="1" s="1"/>
  <c r="I90" i="1"/>
  <c r="G90" i="1" s="1"/>
  <c r="I89" i="1"/>
  <c r="G89" i="1" s="1"/>
  <c r="I87" i="1"/>
  <c r="G87" i="1" s="1"/>
  <c r="I86" i="1"/>
  <c r="G86" i="1" s="1"/>
  <c r="I85" i="1"/>
  <c r="G85" i="1" s="1"/>
  <c r="I84" i="1"/>
  <c r="G84" i="1" s="1"/>
  <c r="I83" i="1"/>
  <c r="G83" i="1" s="1"/>
  <c r="I82" i="1"/>
  <c r="G82" i="1" s="1"/>
  <c r="I81" i="1"/>
  <c r="G81" i="1" s="1"/>
  <c r="I80" i="1"/>
  <c r="G80" i="1" s="1"/>
  <c r="I79" i="1"/>
  <c r="G79" i="1" s="1"/>
  <c r="I78" i="1"/>
  <c r="G78" i="1" s="1"/>
  <c r="I77" i="1"/>
  <c r="G77" i="1" s="1"/>
  <c r="I76" i="1"/>
  <c r="G76" i="1" s="1"/>
  <c r="I75" i="1"/>
  <c r="G75" i="1" s="1"/>
  <c r="I74" i="1"/>
  <c r="G74" i="1" s="1"/>
  <c r="I73" i="1"/>
  <c r="G73" i="1" s="1"/>
  <c r="I72" i="1"/>
  <c r="G72" i="1" s="1"/>
  <c r="I71" i="1"/>
  <c r="G71" i="1" s="1"/>
  <c r="I70" i="1"/>
  <c r="G70" i="1" s="1"/>
  <c r="I69" i="1"/>
  <c r="G69" i="1" s="1"/>
  <c r="I68" i="1"/>
  <c r="G68" i="1" s="1"/>
  <c r="I67" i="1"/>
  <c r="G67" i="1" s="1"/>
  <c r="I66" i="1"/>
  <c r="G66" i="1" s="1"/>
  <c r="I65" i="1"/>
  <c r="G65" i="1" s="1"/>
  <c r="I64" i="1"/>
  <c r="G64" i="1" s="1"/>
  <c r="I63" i="1"/>
  <c r="G63" i="1" s="1"/>
  <c r="I62" i="1"/>
  <c r="G62" i="1" s="1"/>
  <c r="I61" i="1"/>
  <c r="G61" i="1" s="1"/>
  <c r="I60" i="1"/>
  <c r="G60" i="1" s="1"/>
  <c r="I59" i="1"/>
  <c r="G59" i="1" s="1"/>
  <c r="I58" i="1"/>
  <c r="G58" i="1" s="1"/>
  <c r="I57" i="1"/>
  <c r="G57" i="1" s="1"/>
  <c r="I56" i="1"/>
  <c r="G56" i="1" s="1"/>
  <c r="I55" i="1"/>
  <c r="G55" i="1" s="1"/>
  <c r="I54" i="1"/>
  <c r="I53" i="1"/>
  <c r="G53" i="1" s="1"/>
  <c r="I51" i="1"/>
  <c r="G51" i="1" s="1"/>
  <c r="I50" i="1"/>
  <c r="G50" i="1" s="1"/>
  <c r="I49" i="1"/>
  <c r="G49" i="1" s="1"/>
  <c r="I48" i="1"/>
  <c r="G48" i="1" s="1"/>
  <c r="I47" i="1"/>
  <c r="G47" i="1" s="1"/>
  <c r="I46" i="1"/>
  <c r="G46" i="1" s="1"/>
  <c r="I45" i="1"/>
  <c r="G45" i="1" s="1"/>
  <c r="I44" i="1"/>
  <c r="G44" i="1" s="1"/>
  <c r="I43" i="1"/>
  <c r="G43" i="1" s="1"/>
  <c r="I42" i="1"/>
  <c r="G42" i="1" s="1"/>
  <c r="I41" i="1"/>
  <c r="G41" i="1" s="1"/>
  <c r="I40" i="1"/>
  <c r="G40" i="1" s="1"/>
  <c r="I39" i="1"/>
  <c r="G39" i="1" s="1"/>
  <c r="I38" i="1"/>
  <c r="G38" i="1" s="1"/>
  <c r="I37" i="1"/>
  <c r="G37" i="1" s="1"/>
  <c r="I36" i="1"/>
  <c r="G36" i="1" s="1"/>
  <c r="I35" i="1"/>
  <c r="G35" i="1" s="1"/>
  <c r="I34" i="1"/>
  <c r="G34" i="1" s="1"/>
  <c r="I33" i="1"/>
  <c r="G33" i="1" s="1"/>
  <c r="I32" i="1"/>
  <c r="G32" i="1" s="1"/>
  <c r="I31" i="1"/>
  <c r="G31" i="1" s="1"/>
  <c r="I30" i="1"/>
  <c r="G30" i="1" s="1"/>
  <c r="I29" i="1"/>
  <c r="G29" i="1" s="1"/>
  <c r="I28" i="1"/>
  <c r="G28" i="1" s="1"/>
  <c r="I25" i="1"/>
  <c r="G25" i="1" s="1"/>
  <c r="I24" i="1"/>
  <c r="G24" i="1" s="1"/>
  <c r="I23" i="1"/>
  <c r="G23" i="1" s="1"/>
  <c r="I22" i="1"/>
  <c r="G22" i="1" s="1"/>
  <c r="I21" i="1"/>
  <c r="G21" i="1" s="1"/>
  <c r="I20" i="1"/>
  <c r="G20" i="1" s="1"/>
  <c r="I19" i="1"/>
  <c r="G19" i="1" s="1"/>
  <c r="I18" i="1"/>
  <c r="G18" i="1" s="1"/>
  <c r="I17" i="1"/>
  <c r="G17" i="1" s="1"/>
  <c r="I16" i="1"/>
  <c r="G16" i="1" s="1"/>
  <c r="I15" i="1"/>
  <c r="G15" i="1" s="1"/>
  <c r="I14" i="1"/>
  <c r="G14" i="1" s="1"/>
  <c r="I13" i="1"/>
  <c r="G13" i="1" s="1"/>
  <c r="I12" i="1"/>
  <c r="G12" i="1" s="1"/>
  <c r="I11" i="1"/>
  <c r="I10" i="1"/>
  <c r="G10" i="1" s="1"/>
  <c r="M169" i="1" l="1"/>
  <c r="K169" i="1"/>
  <c r="P168" i="1"/>
  <c r="N168" i="1"/>
  <c r="P163" i="1"/>
  <c r="N163" i="1"/>
  <c r="M164" i="1"/>
  <c r="K164" i="1"/>
  <c r="P161" i="1"/>
  <c r="N161" i="1"/>
  <c r="P155" i="1"/>
  <c r="N155" i="1"/>
  <c r="P154" i="1"/>
  <c r="N154" i="1"/>
  <c r="P152" i="1"/>
  <c r="N152" i="1"/>
  <c r="P147" i="1"/>
  <c r="N147" i="1"/>
  <c r="M148" i="1"/>
  <c r="K148" i="1"/>
  <c r="M146" i="1"/>
  <c r="K146" i="1"/>
  <c r="M141" i="1"/>
  <c r="K141" i="1"/>
  <c r="M132" i="1"/>
  <c r="K132" i="1"/>
  <c r="M131" i="1"/>
  <c r="K131" i="1"/>
  <c r="M130" i="1"/>
  <c r="K130" i="1"/>
  <c r="P129" i="1"/>
  <c r="N129" i="1"/>
  <c r="M128" i="1"/>
  <c r="K128" i="1"/>
  <c r="P127" i="1"/>
  <c r="N127" i="1"/>
  <c r="P125" i="1"/>
  <c r="N125" i="1"/>
  <c r="M126" i="1"/>
  <c r="K126" i="1"/>
  <c r="M124" i="1"/>
  <c r="K124" i="1"/>
  <c r="M119" i="1"/>
  <c r="K119" i="1"/>
  <c r="M118" i="1"/>
  <c r="K118" i="1"/>
  <c r="M117" i="1"/>
  <c r="K117" i="1"/>
  <c r="M116" i="1"/>
  <c r="K116" i="1"/>
  <c r="P123" i="1"/>
  <c r="N123" i="1"/>
  <c r="P115" i="1"/>
  <c r="N115" i="1"/>
  <c r="P106" i="1"/>
  <c r="N106" i="1"/>
  <c r="P104" i="1"/>
  <c r="N104" i="1"/>
  <c r="M105" i="1"/>
  <c r="K105" i="1"/>
  <c r="M103" i="1"/>
  <c r="K103" i="1"/>
  <c r="M102" i="1"/>
  <c r="K102" i="1"/>
  <c r="M101" i="1"/>
  <c r="K101" i="1"/>
  <c r="P100" i="1"/>
  <c r="N100" i="1"/>
  <c r="M99" i="1"/>
  <c r="K99" i="1"/>
  <c r="P98" i="1"/>
  <c r="N98" i="1"/>
  <c r="P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N90" i="1"/>
  <c r="M89" i="1"/>
  <c r="K89" i="1"/>
  <c r="M87" i="1"/>
  <c r="K87" i="1"/>
  <c r="M86" i="1"/>
  <c r="K86" i="1"/>
  <c r="P85" i="1"/>
  <c r="N85" i="1"/>
  <c r="M84" i="1"/>
  <c r="K84" i="1"/>
  <c r="P83" i="1"/>
  <c r="N83" i="1"/>
  <c r="M82" i="1"/>
  <c r="K82" i="1"/>
  <c r="M81" i="1"/>
  <c r="K81" i="1"/>
  <c r="P80" i="1"/>
  <c r="N80" i="1"/>
  <c r="M79" i="1"/>
  <c r="K79" i="1"/>
  <c r="P78" i="1"/>
  <c r="N78" i="1"/>
  <c r="M77" i="1"/>
  <c r="K77" i="1"/>
  <c r="P76" i="1"/>
  <c r="N76" i="1"/>
  <c r="M75" i="1"/>
  <c r="K75" i="1"/>
  <c r="P74" i="1"/>
  <c r="N74" i="1"/>
  <c r="M73" i="1"/>
  <c r="K73" i="1"/>
  <c r="M72" i="1"/>
  <c r="K72" i="1"/>
  <c r="M69" i="1"/>
  <c r="K69" i="1"/>
  <c r="P68" i="1"/>
  <c r="N68" i="1"/>
  <c r="P70" i="1"/>
  <c r="N70" i="1"/>
  <c r="M71" i="1"/>
  <c r="K71" i="1"/>
  <c r="P67" i="1"/>
  <c r="N67" i="1"/>
  <c r="P66" i="1"/>
  <c r="N66" i="1"/>
  <c r="M65" i="1"/>
  <c r="K65" i="1"/>
  <c r="P64" i="1"/>
  <c r="N64" i="1"/>
  <c r="M63" i="1"/>
  <c r="K63" i="1"/>
  <c r="P62" i="1"/>
  <c r="N62" i="1"/>
  <c r="M60" i="1"/>
  <c r="K60" i="1"/>
  <c r="P59" i="1"/>
  <c r="N59" i="1"/>
  <c r="P61" i="1"/>
  <c r="N61" i="1"/>
  <c r="M58" i="1"/>
  <c r="K58" i="1"/>
  <c r="M57" i="1"/>
  <c r="K57" i="1"/>
  <c r="P56" i="1"/>
  <c r="N56" i="1"/>
  <c r="P55" i="1"/>
  <c r="N55" i="1"/>
  <c r="P54" i="1"/>
  <c r="N54" i="1"/>
  <c r="P53" i="1"/>
  <c r="N53" i="1"/>
  <c r="M51" i="1"/>
  <c r="K51" i="1"/>
  <c r="P50" i="1"/>
  <c r="N50" i="1"/>
  <c r="P48" i="1"/>
  <c r="N48" i="1"/>
  <c r="M49" i="1"/>
  <c r="K49" i="1"/>
  <c r="P47" i="1"/>
  <c r="N47" i="1"/>
  <c r="P45" i="1"/>
  <c r="N45" i="1"/>
  <c r="M46" i="1"/>
  <c r="K46" i="1"/>
  <c r="M44" i="1"/>
  <c r="K44" i="1"/>
  <c r="P43" i="1"/>
  <c r="N43" i="1"/>
  <c r="M42" i="1"/>
  <c r="K42" i="1"/>
  <c r="P41" i="1"/>
  <c r="N41" i="1"/>
  <c r="M40" i="1"/>
  <c r="K40" i="1"/>
  <c r="P39" i="1"/>
  <c r="N39" i="1"/>
  <c r="M38" i="1"/>
  <c r="K38" i="1"/>
  <c r="P37" i="1"/>
  <c r="N37" i="1"/>
  <c r="M36" i="1"/>
  <c r="K36" i="1"/>
  <c r="P35" i="1"/>
  <c r="N35" i="1"/>
  <c r="P34" i="1"/>
  <c r="N34" i="1"/>
  <c r="P33" i="1"/>
  <c r="N33" i="1"/>
  <c r="M32" i="1"/>
  <c r="K32" i="1"/>
  <c r="P31" i="1"/>
  <c r="N31" i="1"/>
  <c r="M29" i="1"/>
  <c r="K29" i="1"/>
  <c r="P28" i="1"/>
  <c r="N28" i="1"/>
  <c r="P25" i="1"/>
  <c r="N25" i="1"/>
  <c r="M24" i="1"/>
  <c r="K24" i="1"/>
  <c r="M23" i="1"/>
  <c r="K23" i="1"/>
  <c r="P22" i="1"/>
  <c r="N22" i="1"/>
  <c r="M21" i="1"/>
  <c r="K21" i="1"/>
  <c r="P20" i="1"/>
  <c r="N20" i="1"/>
  <c r="P17" i="1"/>
  <c r="N17" i="1"/>
  <c r="P16" i="1"/>
  <c r="N16" i="1"/>
  <c r="M15" i="1"/>
  <c r="K15" i="1"/>
  <c r="P14" i="1"/>
  <c r="N14" i="1"/>
  <c r="M13" i="1"/>
  <c r="K13" i="1"/>
  <c r="P12" i="1"/>
  <c r="N12" i="1"/>
  <c r="P11" i="1"/>
  <c r="N11" i="1"/>
  <c r="M10" i="1"/>
  <c r="K10" i="1"/>
</calcChain>
</file>

<file path=xl/sharedStrings.xml><?xml version="1.0" encoding="utf-8"?>
<sst xmlns="http://schemas.openxmlformats.org/spreadsheetml/2006/main" count="998" uniqueCount="299">
  <si>
    <t>N° Lot</t>
  </si>
  <si>
    <t>Calamagrostis acutiflora 'Eldorado'</t>
  </si>
  <si>
    <t>Miscanthus sinensis 'Gracillimus'</t>
  </si>
  <si>
    <t>Panicum virgatum 'Heavy metal'</t>
  </si>
  <si>
    <t>1L</t>
  </si>
  <si>
    <t>P21</t>
  </si>
  <si>
    <t>Leymus arenarius (Elymus arenarius)</t>
  </si>
  <si>
    <t>Phalaris arundinacea 'Picta'</t>
  </si>
  <si>
    <t>Panicum virgatum 'Shenandoah'</t>
  </si>
  <si>
    <t>Festuca ovina 'Elijah Blue'</t>
  </si>
  <si>
    <t>Fragaria 'Albion'</t>
  </si>
  <si>
    <t>Fragaria 'Jewel'</t>
  </si>
  <si>
    <t>Calamagrostis acutiflora 'Karl Foerster'</t>
  </si>
  <si>
    <t>Phalaris arundinacea 'Feesey'</t>
  </si>
  <si>
    <t>Molinia arundinacea 'Skyracer'</t>
  </si>
  <si>
    <t>Imperata cylindrica 'Red Baron'</t>
  </si>
  <si>
    <t>now</t>
  </si>
  <si>
    <t>Miscanthus sinensis 'Little Zebra'</t>
  </si>
  <si>
    <t>Deschampsia cespitosa 'Bronzeschleier'</t>
  </si>
  <si>
    <t>Miscanthus sinensis 'Silberfeder'</t>
  </si>
  <si>
    <t>1G</t>
  </si>
  <si>
    <t>Ribes alpinum</t>
  </si>
  <si>
    <t>Weigela florida 'Pink Princess'</t>
  </si>
  <si>
    <t>Hosta X hybrida 'Variegata'</t>
  </si>
  <si>
    <t>Hemerocallis fulva</t>
  </si>
  <si>
    <t>Perovskia atriplicifolia</t>
  </si>
  <si>
    <t>Sorbaria sorbifolia</t>
  </si>
  <si>
    <t>Clematis tangutica</t>
  </si>
  <si>
    <t>Potentilla fruticosa 'Jackmanii'</t>
  </si>
  <si>
    <t>Helictotrichon sempervirens</t>
  </si>
  <si>
    <t>Hakonechloa macra ' Aureola'</t>
  </si>
  <si>
    <t>Spiraea japonica 'Little Princess'</t>
  </si>
  <si>
    <t>Spiraea bumalda 'Goldflame'</t>
  </si>
  <si>
    <t>Spiraea nipponica 'Snowmound'</t>
  </si>
  <si>
    <t>Potentilla fruticosa 'Abbotswood'</t>
  </si>
  <si>
    <t>Lonicera xylosteoides 'Clavey's Dwarf'</t>
  </si>
  <si>
    <t>Spiraea bumalda 'Flaming mound'</t>
  </si>
  <si>
    <t>Ligustrum vicaryi</t>
  </si>
  <si>
    <r>
      <t xml:space="preserve">Physocarpus opulifolius 'Monlo' (Diabolo 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>)</t>
    </r>
  </si>
  <si>
    <t>Physocarpus opulifolius 'Dart's Gold'</t>
  </si>
  <si>
    <t>Potentilla fruticosa 'Goldstar'</t>
  </si>
  <si>
    <t>Potentilla fruticosa 'Goldfinger'</t>
  </si>
  <si>
    <t xml:space="preserve">Physocarpus opulifolius 'Nugget' </t>
  </si>
  <si>
    <t>Cornus alba 'Elegantissima'</t>
  </si>
  <si>
    <t>Salix purpurea 'Nana'</t>
  </si>
  <si>
    <t>Spiraea japonica 'Anthony Waterer'</t>
  </si>
  <si>
    <t>Euonymus fortunei 'Emerald Gaiety'</t>
  </si>
  <si>
    <t>Spiraea japonica 'Shirobana'</t>
  </si>
  <si>
    <t xml:space="preserve">Cornus flaviramea </t>
  </si>
  <si>
    <t>Hedera helix 'Yellow Ripple'</t>
  </si>
  <si>
    <t>Berberis thunbergii 'Rose Glow'</t>
  </si>
  <si>
    <t>Caryopteris x clandonensis 'Worcester Gold'</t>
  </si>
  <si>
    <t>Buddleja davidii 'Royal Red'</t>
  </si>
  <si>
    <t>Hydrangea arborescens 'Annabelle'</t>
  </si>
  <si>
    <t>Phyllostachys nigra</t>
  </si>
  <si>
    <t xml:space="preserve">Fargesia dracocephala ‘Rufa’ </t>
  </si>
  <si>
    <t>Phyllostachys atrovaginata</t>
  </si>
  <si>
    <t>Phyllostachys bissetii</t>
  </si>
  <si>
    <t>Parthenocissus tricuspidata 'Veitchii'</t>
  </si>
  <si>
    <t>Deutzia x scabra 'Flore Pleno'</t>
  </si>
  <si>
    <t xml:space="preserve">Euonymus fortunei </t>
  </si>
  <si>
    <t>Weigela florida 'Variegata'</t>
  </si>
  <si>
    <t>Salix integra 'Hakuro Nishiki'</t>
  </si>
  <si>
    <t xml:space="preserve">Chaenomeles superba 'Rubra' </t>
  </si>
  <si>
    <t>Weigela florida 'White Knight'</t>
  </si>
  <si>
    <t>Weigela florida 'Rosea'</t>
  </si>
  <si>
    <t>Hibiscus syriacus 'Red Heart'</t>
  </si>
  <si>
    <t>Cornus sericea 'Kelsey'</t>
  </si>
  <si>
    <t>Ligustrum vulgare</t>
  </si>
  <si>
    <t>Magnolia soulangiana</t>
  </si>
  <si>
    <t>Syringa reticulata</t>
  </si>
  <si>
    <t>Carex oshimensis 'Everillo'</t>
  </si>
  <si>
    <t>Weigleia florida 'Purpurea Nana'</t>
  </si>
  <si>
    <t>Spiraea japonica 'Goldmound'</t>
  </si>
  <si>
    <t>Deutzia crenata 'Nikko'</t>
  </si>
  <si>
    <t>Lycium barbarum</t>
  </si>
  <si>
    <t>Spiraea x vanhoutei</t>
  </si>
  <si>
    <t>Deutzia gracilis</t>
  </si>
  <si>
    <t>Kolkwitzia amabilis 'Pink Cloud'</t>
  </si>
  <si>
    <t xml:space="preserve">Berberis thunbergii 'Aurea Nana' </t>
  </si>
  <si>
    <t>Spiraea x arguta</t>
  </si>
  <si>
    <t>Prunus cistena</t>
  </si>
  <si>
    <t>Sambucus canadensis 'Aurea'</t>
  </si>
  <si>
    <t>Viburnum opulus 'Roseum'</t>
  </si>
  <si>
    <t>Cotoneaster dammeri</t>
  </si>
  <si>
    <t>Weigela florida 'Bristol Snowflake'</t>
  </si>
  <si>
    <t>Weigela florida 'Bristol Ruby'</t>
  </si>
  <si>
    <t>Juncus effusus</t>
  </si>
  <si>
    <t>07/2017</t>
  </si>
  <si>
    <t>Buxus x 'Green Mountain'</t>
  </si>
  <si>
    <t>Symphoricarpos × doorenbosii 'Mother of Pearls'</t>
  </si>
  <si>
    <t>07/2017*</t>
  </si>
  <si>
    <t xml:space="preserve">Euonymus fortunei 'Emerald 'N Gold' </t>
  </si>
  <si>
    <t>Hydrangea paniculata 'Titan' (longifolia)</t>
  </si>
  <si>
    <t>Hydrangea paniculata 'Jack Cataraqui'</t>
  </si>
  <si>
    <t>Hydrangea paniculata</t>
  </si>
  <si>
    <r>
      <t xml:space="preserve">Actinidia arguta 'Issai' </t>
    </r>
    <r>
      <rPr>
        <b/>
        <sz val="11"/>
        <color theme="1"/>
        <rFont val="Calibri"/>
        <family val="2"/>
        <scheme val="minor"/>
      </rPr>
      <t>NEW!</t>
    </r>
  </si>
  <si>
    <r>
      <t xml:space="preserve">Aronia melanocarpa 'Viking' </t>
    </r>
    <r>
      <rPr>
        <b/>
        <sz val="11"/>
        <color theme="1"/>
        <rFont val="Calibri"/>
        <family val="2"/>
        <scheme val="minor"/>
      </rPr>
      <t>NEW!</t>
    </r>
  </si>
  <si>
    <r>
      <t xml:space="preserve">Calamagrostis acutiflora 'Overdam' </t>
    </r>
    <r>
      <rPr>
        <b/>
        <sz val="11"/>
        <color theme="1"/>
        <rFont val="Calibri"/>
        <family val="2"/>
        <scheme val="minor"/>
      </rPr>
      <t>NEW!</t>
    </r>
  </si>
  <si>
    <r>
      <t xml:space="preserve">Callicarpa albibacca </t>
    </r>
    <r>
      <rPr>
        <b/>
        <sz val="11"/>
        <color theme="1"/>
        <rFont val="Calibri"/>
        <family val="2"/>
        <scheme val="minor"/>
      </rPr>
      <t>NEW!</t>
    </r>
  </si>
  <si>
    <r>
      <t xml:space="preserve">Callicarpa bodinieri 'Profusion' </t>
    </r>
    <r>
      <rPr>
        <b/>
        <sz val="11"/>
        <color theme="1"/>
        <rFont val="Calibri"/>
        <family val="2"/>
        <scheme val="minor"/>
      </rPr>
      <t>NEW!</t>
    </r>
  </si>
  <si>
    <r>
      <t xml:space="preserve">Bouteloua gracilis (N) </t>
    </r>
    <r>
      <rPr>
        <b/>
        <sz val="11"/>
        <color theme="1"/>
        <rFont val="Calibri"/>
        <family val="2"/>
        <scheme val="minor"/>
      </rPr>
      <t>NEW!</t>
    </r>
  </si>
  <si>
    <t>NEW! = 2017 Novelty</t>
  </si>
  <si>
    <t>(N) = Native</t>
  </si>
  <si>
    <r>
      <t xml:space="preserve">Callicarpa dichotoma 'Issai' </t>
    </r>
    <r>
      <rPr>
        <b/>
        <sz val="11"/>
        <color theme="1"/>
        <rFont val="Calibri"/>
        <family val="2"/>
        <scheme val="minor"/>
      </rPr>
      <t>NEW!</t>
    </r>
  </si>
  <si>
    <r>
      <t xml:space="preserve">Campsis x tagliabuana 'Madame Galen' </t>
    </r>
    <r>
      <rPr>
        <b/>
        <sz val="11"/>
        <color theme="1"/>
        <rFont val="Calibri"/>
        <family val="2"/>
        <scheme val="minor"/>
      </rPr>
      <t>NEW!</t>
    </r>
  </si>
  <si>
    <r>
      <t xml:space="preserve">Cornus alba 'Aurea' </t>
    </r>
    <r>
      <rPr>
        <b/>
        <sz val="11"/>
        <color theme="1"/>
        <rFont val="Calibri"/>
        <family val="2"/>
        <scheme val="minor"/>
      </rPr>
      <t>NEW!</t>
    </r>
  </si>
  <si>
    <r>
      <t xml:space="preserve">Cotoneaster acutifolius </t>
    </r>
    <r>
      <rPr>
        <b/>
        <sz val="11"/>
        <color theme="1"/>
        <rFont val="Calibri"/>
        <family val="2"/>
        <scheme val="minor"/>
      </rPr>
      <t>NEW!</t>
    </r>
  </si>
  <si>
    <r>
      <t xml:space="preserve">Fuchsia riccartonii </t>
    </r>
    <r>
      <rPr>
        <b/>
        <sz val="11"/>
        <color theme="1"/>
        <rFont val="Calibri"/>
        <family val="2"/>
        <scheme val="minor"/>
      </rPr>
      <t>NEW!</t>
    </r>
  </si>
  <si>
    <r>
      <t xml:space="preserve">Hedera helix </t>
    </r>
    <r>
      <rPr>
        <b/>
        <sz val="11"/>
        <color theme="1"/>
        <rFont val="Calibri"/>
        <family val="2"/>
        <scheme val="minor"/>
      </rPr>
      <t>NEW!</t>
    </r>
  </si>
  <si>
    <r>
      <t xml:space="preserve">Hedera helix 'Baltica' </t>
    </r>
    <r>
      <rPr>
        <b/>
        <sz val="11"/>
        <color theme="1"/>
        <rFont val="Calibri"/>
        <family val="2"/>
        <scheme val="minor"/>
      </rPr>
      <t>NEW!</t>
    </r>
  </si>
  <si>
    <r>
      <t xml:space="preserve">Hedera helix 'Giant Gold' </t>
    </r>
    <r>
      <rPr>
        <b/>
        <sz val="11"/>
        <color theme="1"/>
        <rFont val="Calibri"/>
        <family val="2"/>
        <scheme val="minor"/>
      </rPr>
      <t>NEW!</t>
    </r>
  </si>
  <si>
    <r>
      <t xml:space="preserve">Hedera helix 'Glacier' </t>
    </r>
    <r>
      <rPr>
        <b/>
        <sz val="11"/>
        <color theme="1"/>
        <rFont val="Calibri"/>
        <family val="2"/>
        <scheme val="minor"/>
      </rPr>
      <t>NEW!</t>
    </r>
  </si>
  <si>
    <r>
      <t xml:space="preserve">Hedera helix 'Gloire de Marango' </t>
    </r>
    <r>
      <rPr>
        <b/>
        <sz val="11"/>
        <color theme="1"/>
        <rFont val="Calibri"/>
        <family val="2"/>
        <scheme val="minor"/>
      </rPr>
      <t>NEW!</t>
    </r>
  </si>
  <si>
    <r>
      <t xml:space="preserve">Hydrangea paniculata 'Kyushu' </t>
    </r>
    <r>
      <rPr>
        <b/>
        <sz val="11"/>
        <color theme="1"/>
        <rFont val="Calibri"/>
        <family val="2"/>
        <scheme val="minor"/>
      </rPr>
      <t>NEW!</t>
    </r>
  </si>
  <si>
    <r>
      <t xml:space="preserve">Hypericum x inodorum 'Excellent Flair' </t>
    </r>
    <r>
      <rPr>
        <b/>
        <sz val="11"/>
        <color theme="1"/>
        <rFont val="Calibri"/>
        <family val="2"/>
        <scheme val="minor"/>
      </rPr>
      <t>NEW!</t>
    </r>
  </si>
  <si>
    <r>
      <t xml:space="preserve">Ligustrum ovalifolium 'Aureum' </t>
    </r>
    <r>
      <rPr>
        <b/>
        <sz val="11"/>
        <color theme="1"/>
        <rFont val="Calibri"/>
        <family val="2"/>
        <scheme val="minor"/>
      </rPr>
      <t>NEW!</t>
    </r>
  </si>
  <si>
    <r>
      <t xml:space="preserve">Lonicera × brownii 'Dropmore Scarlet' </t>
    </r>
    <r>
      <rPr>
        <b/>
        <sz val="11"/>
        <color theme="1"/>
        <rFont val="Calibri"/>
        <family val="2"/>
        <scheme val="minor"/>
      </rPr>
      <t>NEW!</t>
    </r>
  </si>
  <si>
    <r>
      <t xml:space="preserve">Lonicera caerulea 'Borealis' </t>
    </r>
    <r>
      <rPr>
        <b/>
        <sz val="11"/>
        <color theme="1"/>
        <rFont val="Calibri"/>
        <family val="2"/>
        <scheme val="minor"/>
      </rPr>
      <t>NEW!</t>
    </r>
  </si>
  <si>
    <r>
      <t xml:space="preserve">Lycium barbarum 'Lhasa' </t>
    </r>
    <r>
      <rPr>
        <b/>
        <sz val="11"/>
        <color theme="1"/>
        <rFont val="Calibri"/>
        <family val="2"/>
        <scheme val="minor"/>
      </rPr>
      <t>NEW!</t>
    </r>
  </si>
  <si>
    <r>
      <t xml:space="preserve">Lycium barbarum 'Nima' </t>
    </r>
    <r>
      <rPr>
        <b/>
        <sz val="11"/>
        <color theme="1"/>
        <rFont val="Calibri"/>
        <family val="2"/>
        <scheme val="minor"/>
      </rPr>
      <t>NEW!</t>
    </r>
  </si>
  <si>
    <r>
      <t xml:space="preserve">Physocarpus opulifolius 'Red Baron' </t>
    </r>
    <r>
      <rPr>
        <b/>
        <sz val="11"/>
        <color theme="1"/>
        <rFont val="Calibri"/>
        <family val="2"/>
        <scheme val="minor"/>
      </rPr>
      <t>NEW!</t>
    </r>
  </si>
  <si>
    <r>
      <t>Rhus aromatica (N)</t>
    </r>
    <r>
      <rPr>
        <b/>
        <sz val="11"/>
        <color theme="1"/>
        <rFont val="Calibri"/>
        <family val="2"/>
        <scheme val="minor"/>
      </rPr>
      <t xml:space="preserve"> NEW!</t>
    </r>
  </si>
  <si>
    <r>
      <t xml:space="preserve">Syringa meyeri 'Miss Kim' </t>
    </r>
    <r>
      <rPr>
        <b/>
        <sz val="11"/>
        <color theme="1"/>
        <rFont val="Calibri"/>
        <family val="2"/>
        <scheme val="minor"/>
      </rPr>
      <t>NEW!</t>
    </r>
  </si>
  <si>
    <r>
      <t xml:space="preserve">Weigela florida 'Looymansii Aurea' </t>
    </r>
    <r>
      <rPr>
        <b/>
        <sz val="11"/>
        <color theme="1"/>
        <rFont val="Calibri"/>
        <family val="2"/>
        <scheme val="minor"/>
      </rPr>
      <t>NEW!</t>
    </r>
  </si>
  <si>
    <t>s</t>
  </si>
  <si>
    <t>f</t>
  </si>
  <si>
    <t>g</t>
  </si>
  <si>
    <t>c</t>
  </si>
  <si>
    <t>b</t>
  </si>
  <si>
    <t>p</t>
  </si>
  <si>
    <t>Perovskia atriplicifolia*</t>
  </si>
  <si>
    <r>
      <t xml:space="preserve">Calamagrostis brachytricha </t>
    </r>
    <r>
      <rPr>
        <b/>
        <sz val="11"/>
        <color theme="1"/>
        <rFont val="Calibri"/>
        <family val="2"/>
        <scheme val="minor"/>
      </rPr>
      <t>NEW!</t>
    </r>
  </si>
  <si>
    <t>Chasmanthium latifolium (N)</t>
  </si>
  <si>
    <t>Diervilla lonicera (N)</t>
  </si>
  <si>
    <t>Schizachyrium scoparium (N)</t>
  </si>
  <si>
    <t>Sorghastrum nutans (N)</t>
  </si>
  <si>
    <t>Spartina pectinata (N)</t>
  </si>
  <si>
    <t>Sporobolus heterolepis (N)</t>
  </si>
  <si>
    <t>Symphoricarpos albus (N)</t>
  </si>
  <si>
    <t>Parthenocissus quinquefolia (N)</t>
  </si>
  <si>
    <t>Vitis riparia (N)</t>
  </si>
  <si>
    <t>Urtica dioica (N)</t>
  </si>
  <si>
    <t>Physocarpus opulifolius (N)</t>
  </si>
  <si>
    <t>Feather Reed Grass 'Karl Foerster'</t>
  </si>
  <si>
    <t>Black Bamboo</t>
  </si>
  <si>
    <t>Incense Bamboo</t>
  </si>
  <si>
    <t>Madame Galen Trumpet Creeper</t>
  </si>
  <si>
    <t>Golden clematis</t>
  </si>
  <si>
    <t>Common Ivy</t>
  </si>
  <si>
    <t>Baltic Ivy</t>
  </si>
  <si>
    <t>Glacier Ivy</t>
  </si>
  <si>
    <t>Gloire de Marango Ivy</t>
  </si>
  <si>
    <t>Yellow Ripple Ivy</t>
  </si>
  <si>
    <t>Dropmore Scarlet Trumpet Honeysuckle</t>
  </si>
  <si>
    <t>Virginia creeper</t>
  </si>
  <si>
    <t>Boston Ivy</t>
  </si>
  <si>
    <t>Riverbank Grape</t>
  </si>
  <si>
    <t>Strawberry 'Albion'</t>
  </si>
  <si>
    <t>Strawberry 'Jewel'</t>
  </si>
  <si>
    <t>Borealis Haskap</t>
  </si>
  <si>
    <t>Common Goji</t>
  </si>
  <si>
    <t>Lhasa Goji</t>
  </si>
  <si>
    <t>Nima Goji</t>
  </si>
  <si>
    <t>Common Nettle</t>
  </si>
  <si>
    <t>Blue Grama</t>
  </si>
  <si>
    <t>Feather Reed Grass 'Eldorado'</t>
  </si>
  <si>
    <t>Feather Reed Grass 'Overdam'</t>
  </si>
  <si>
    <t>Korean Feather Reed Grass</t>
  </si>
  <si>
    <t>Japanese Sedge  'Everillo'</t>
  </si>
  <si>
    <t>Northern Sea Oats</t>
  </si>
  <si>
    <t>Bronze Veil Tufted Hair Grass</t>
  </si>
  <si>
    <t>Elijah Blue Fescue</t>
  </si>
  <si>
    <t xml:space="preserve">
Variegated Japanese Forest Grass</t>
  </si>
  <si>
    <t>Blue Oat Grass</t>
  </si>
  <si>
    <t>Japanese Blood Grass</t>
  </si>
  <si>
    <t>Common Rush</t>
  </si>
  <si>
    <t>Blue Lyme Grass</t>
  </si>
  <si>
    <t>Maiden Grass</t>
  </si>
  <si>
    <t>Dwarf Japanese Silver Grass</t>
  </si>
  <si>
    <t>Silver Feather Grass</t>
  </si>
  <si>
    <t>Flame Grass</t>
  </si>
  <si>
    <t>Tall Moor Grass</t>
  </si>
  <si>
    <t>Heavy Metal Switch Grass</t>
  </si>
  <si>
    <t>Shenandoah Switch Grass</t>
  </si>
  <si>
    <t>Tricolor Ribbon Grass</t>
  </si>
  <si>
    <t>Ribbon Grass</t>
  </si>
  <si>
    <t>Little Bluestem</t>
  </si>
  <si>
    <t>Indian Grass</t>
  </si>
  <si>
    <t>Prairie Cordgrass</t>
  </si>
  <si>
    <t>Prairie Dropseed</t>
  </si>
  <si>
    <t>Orange Day-lily</t>
  </si>
  <si>
    <t>Variegated Leaf Hosta</t>
  </si>
  <si>
    <t>Russian Sage</t>
  </si>
  <si>
    <t>USDA Zone</t>
  </si>
  <si>
    <t>Issai hardy Kiwi Wine</t>
  </si>
  <si>
    <t>Variegated Kiwi Wine</t>
  </si>
  <si>
    <t>Viking Black Chokeberry</t>
  </si>
  <si>
    <t xml:space="preserve">Golden dwarf Japanesse barberry </t>
  </si>
  <si>
    <t>Rose Glow Japanesse barberry</t>
  </si>
  <si>
    <t xml:space="preserve">Royal Red Butterfly Bush </t>
  </si>
  <si>
    <t>Green Mountain Boxwood</t>
  </si>
  <si>
    <t>Profusion Beautyberry</t>
  </si>
  <si>
    <t>White American Beautyberry</t>
  </si>
  <si>
    <t>Purple American Beautyberry</t>
  </si>
  <si>
    <t>Worcester Gold Bluebeard</t>
  </si>
  <si>
    <t>Red Japanese quince</t>
  </si>
  <si>
    <t>Variegated Red Twig Dogwood</t>
  </si>
  <si>
    <t>Golden Twig Dogwood</t>
  </si>
  <si>
    <t>Golden Tartarean Dogwood</t>
  </si>
  <si>
    <t>Kelsey Dwarf Dogwood</t>
  </si>
  <si>
    <t>Peking Cotoneaster</t>
  </si>
  <si>
    <t>Bearberry Cotoneaster</t>
  </si>
  <si>
    <t>Nikko Slender Deutzia</t>
  </si>
  <si>
    <t>Slender Deutzia</t>
  </si>
  <si>
    <t xml:space="preserve">Fuzzy Deutzia </t>
  </si>
  <si>
    <t>Northern bush honeysuckle</t>
  </si>
  <si>
    <t>Wintercreeper</t>
  </si>
  <si>
    <t>Emerald Gaiety Wintercreeper</t>
  </si>
  <si>
    <t>Emerald 'n Gold Wintercreeper</t>
  </si>
  <si>
    <t>Border Forsythia</t>
  </si>
  <si>
    <t>Red Heart Rose of Sharon</t>
  </si>
  <si>
    <t>Blue Marlin Rose of Sharon</t>
  </si>
  <si>
    <t>Annabelle Hydrangea</t>
  </si>
  <si>
    <t>Panicle Hydrangea</t>
  </si>
  <si>
    <t>Jack Cataraqui Panicle Hydrangea</t>
  </si>
  <si>
    <t>Kyushu Panicle Hydrangea</t>
  </si>
  <si>
    <t>Titan Panicle Hydrangea</t>
  </si>
  <si>
    <t>Excellent Flair St John's Wort</t>
  </si>
  <si>
    <t>Pink Cloud Beautybush</t>
  </si>
  <si>
    <t>Variegated Golden Privet</t>
  </si>
  <si>
    <t>Vicary Golden Privet</t>
  </si>
  <si>
    <t>Common Privet</t>
  </si>
  <si>
    <t>Clavey's Dwarf Honeysuckle</t>
  </si>
  <si>
    <t>Chinese Magnolia</t>
  </si>
  <si>
    <t>Gold leaf Ninebark</t>
  </si>
  <si>
    <t>Green leaf Ninebark</t>
  </si>
  <si>
    <t>Purple leaf Ninebark</t>
  </si>
  <si>
    <t>Dark Purple leaf Nine</t>
  </si>
  <si>
    <t>Dwarf Gold leaf Ninebark</t>
  </si>
  <si>
    <t>Purple Leaf Sand Cherry</t>
  </si>
  <si>
    <t>Fragrant Sumac</t>
  </si>
  <si>
    <t>Alpine Currant</t>
  </si>
  <si>
    <t>Hakuro-nishiki Dappled Willow</t>
  </si>
  <si>
    <t>Dwarf Arctic Willow</t>
  </si>
  <si>
    <t>Gold Elderberry</t>
  </si>
  <si>
    <t>False Spirea</t>
  </si>
  <si>
    <r>
      <t xml:space="preserve">Spiraea japonica 'Macrophylla' </t>
    </r>
    <r>
      <rPr>
        <b/>
        <sz val="11"/>
        <color theme="1"/>
        <rFont val="Calibri"/>
        <family val="2"/>
        <scheme val="minor"/>
      </rPr>
      <t>NEW!</t>
    </r>
  </si>
  <si>
    <t>Huge leaf &amp; Red tip Spiraea</t>
  </si>
  <si>
    <t>Mother of Pearls Red Snowberry</t>
  </si>
  <si>
    <t>Common Snowberry</t>
  </si>
  <si>
    <t>Dwarf Golde  leaf Coralberry</t>
  </si>
  <si>
    <t>Miss Kim Korean Lilac</t>
  </si>
  <si>
    <t>Japanese Tree Lilac</t>
  </si>
  <si>
    <t>Snowball</t>
  </si>
  <si>
    <t>5a</t>
  </si>
  <si>
    <t>6b</t>
  </si>
  <si>
    <t>4b</t>
  </si>
  <si>
    <t>8a</t>
  </si>
  <si>
    <t>5b</t>
  </si>
  <si>
    <t>Forsythia x intermedia 'Lynwood Gold'</t>
  </si>
  <si>
    <t>4a</t>
  </si>
  <si>
    <t>3b</t>
  </si>
  <si>
    <t>Spiraea bumalda 'Crispa'</t>
  </si>
  <si>
    <t>Contact us: info@jplant.ca</t>
  </si>
  <si>
    <t>613-217-9773</t>
  </si>
  <si>
    <t>www.jplant.ca</t>
  </si>
  <si>
    <t>Common Name</t>
  </si>
  <si>
    <t>Botanical Name</t>
  </si>
  <si>
    <t>Size</t>
  </si>
  <si>
    <t>Plant Quantity</t>
  </si>
  <si>
    <t>Full           flat Quantity</t>
  </si>
  <si>
    <t>Date          of Availability</t>
  </si>
  <si>
    <t>Availability</t>
  </si>
  <si>
    <r>
      <rPr>
        <b/>
        <sz val="11"/>
        <color indexed="8"/>
        <rFont val="Calibri"/>
        <family val="2"/>
      </rPr>
      <t>21plug</t>
    </r>
    <r>
      <rPr>
        <sz val="11"/>
        <color theme="1"/>
        <rFont val="Calibri"/>
        <family val="2"/>
        <scheme val="minor"/>
      </rPr>
      <t xml:space="preserve">                                                         </t>
    </r>
    <r>
      <rPr>
        <sz val="11"/>
        <color indexed="23"/>
        <rFont val="Calibri"/>
        <family val="2"/>
      </rPr>
      <t>(21plants/flat)</t>
    </r>
  </si>
  <si>
    <r>
      <rPr>
        <b/>
        <sz val="11"/>
        <color indexed="8"/>
        <rFont val="Calibri"/>
        <family val="2"/>
      </rPr>
      <t xml:space="preserve">1Lpot                                                           </t>
    </r>
    <r>
      <rPr>
        <sz val="11"/>
        <color indexed="23"/>
        <rFont val="Calibri"/>
        <family val="2"/>
      </rPr>
      <t>(15plants/flat)</t>
    </r>
  </si>
  <si>
    <r>
      <t xml:space="preserve">1-20           </t>
    </r>
    <r>
      <rPr>
        <sz val="11"/>
        <color indexed="23"/>
        <rFont val="Calibri"/>
        <family val="2"/>
      </rPr>
      <t>(</t>
    </r>
    <r>
      <rPr>
        <sz val="11"/>
        <color indexed="23"/>
        <rFont val="Calibri"/>
        <family val="2"/>
      </rPr>
      <t>↗+</t>
    </r>
    <r>
      <rPr>
        <sz val="11"/>
        <color indexed="23"/>
        <rFont val="Calibri"/>
        <family val="2"/>
      </rPr>
      <t>30%)</t>
    </r>
  </si>
  <si>
    <t>21+</t>
  </si>
  <si>
    <t>Flat</t>
  </si>
  <si>
    <r>
      <t xml:space="preserve">1-14              </t>
    </r>
    <r>
      <rPr>
        <sz val="11"/>
        <color indexed="23"/>
        <rFont val="Calibri"/>
        <family val="2"/>
      </rPr>
      <t>(↗+30%)</t>
    </r>
  </si>
  <si>
    <t>15+</t>
  </si>
  <si>
    <t>GRASSES</t>
  </si>
  <si>
    <t>ORNAMENTAL SHRUBS</t>
  </si>
  <si>
    <t>CLIMBING PLANTS</t>
  </si>
  <si>
    <t>EDIBLE PLANTS &amp; OTHERS</t>
  </si>
  <si>
    <t>PERENNIALS</t>
  </si>
  <si>
    <t>BAMBOO</t>
  </si>
  <si>
    <t>INFO@JPLANT.CA</t>
  </si>
  <si>
    <t>WWW.JPLANT.CA</t>
  </si>
  <si>
    <t>Hibiscus syriacus 'Blue Marlin'</t>
  </si>
  <si>
    <r>
      <t xml:space="preserve">Miscanthus sinensis 'Purpurascens' </t>
    </r>
    <r>
      <rPr>
        <b/>
        <sz val="11"/>
        <color theme="1"/>
        <rFont val="Calibri"/>
        <family val="2"/>
        <scheme val="minor"/>
      </rPr>
      <t>NEW!</t>
    </r>
  </si>
  <si>
    <r>
      <t xml:space="preserve">Symphoricarpos x chenaultii 'Brain de Soleil' </t>
    </r>
    <r>
      <rPr>
        <b/>
        <sz val="11"/>
        <color theme="1"/>
        <rFont val="Calibri"/>
        <family val="2"/>
        <scheme val="minor"/>
      </rPr>
      <t>NEW!</t>
    </r>
  </si>
  <si>
    <t>2G</t>
  </si>
  <si>
    <t>08/2017</t>
  </si>
  <si>
    <t>2$ each</t>
  </si>
  <si>
    <t>3.5$ each</t>
  </si>
  <si>
    <r>
      <t xml:space="preserve">Actinidia kolomikta (male) </t>
    </r>
    <r>
      <rPr>
        <b/>
        <sz val="11"/>
        <color theme="1"/>
        <rFont val="Calibri"/>
        <family val="2"/>
        <scheme val="minor"/>
      </rPr>
      <t>NEW!</t>
    </r>
  </si>
  <si>
    <t>Laurus nobilis</t>
  </si>
  <si>
    <t>Bay Laurel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</si>
</sst>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1"/>
      <color theme="1" tint="0.499984740745262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6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Fill="1" applyBorder="1" applyAlignment="1"/>
    <xf numFmtId="0" fontId="0" fillId="0" borderId="5" xfId="0" applyFont="1" applyBorder="1"/>
    <xf numFmtId="0" fontId="0" fillId="0" borderId="5" xfId="0" applyFont="1" applyBorder="1" applyAlignment="1">
      <alignment vertical="top"/>
    </xf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quotePrefix="1" applyFont="1" applyBorder="1"/>
    <xf numFmtId="0" fontId="4" fillId="0" borderId="1" xfId="0" applyFont="1" applyBorder="1" applyAlignment="1">
      <alignment vertical="top"/>
    </xf>
    <xf numFmtId="164" fontId="0" fillId="0" borderId="10" xfId="1" applyNumberFormat="1" applyFont="1" applyBorder="1" applyAlignment="1">
      <alignment horizontal="right"/>
    </xf>
    <xf numFmtId="164" fontId="6" fillId="0" borderId="8" xfId="1" applyNumberFormat="1" applyFon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164" fontId="6" fillId="0" borderId="21" xfId="1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2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0" fillId="0" borderId="22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9" fillId="0" borderId="0" xfId="0" applyFont="1" applyBorder="1"/>
    <xf numFmtId="0" fontId="0" fillId="0" borderId="0" xfId="0" applyBorder="1" applyAlignment="1">
      <alignment horizontal="right"/>
    </xf>
    <xf numFmtId="0" fontId="10" fillId="0" borderId="0" xfId="2" applyFont="1" applyBorder="1"/>
    <xf numFmtId="1" fontId="0" fillId="0" borderId="1" xfId="0" applyNumberForma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5" fillId="0" borderId="1" xfId="0" applyFont="1" applyBorder="1" applyAlignment="1">
      <alignment wrapText="1"/>
    </xf>
    <xf numFmtId="0" fontId="6" fillId="0" borderId="24" xfId="0" applyFont="1" applyBorder="1"/>
    <xf numFmtId="0" fontId="0" fillId="0" borderId="25" xfId="0" applyFont="1" applyFill="1" applyBorder="1" applyAlignment="1"/>
    <xf numFmtId="0" fontId="0" fillId="0" borderId="25" xfId="0" applyBorder="1"/>
    <xf numFmtId="1" fontId="0" fillId="0" borderId="25" xfId="0" applyNumberFormat="1" applyBorder="1"/>
    <xf numFmtId="1" fontId="11" fillId="0" borderId="25" xfId="0" applyNumberFormat="1" applyFont="1" applyBorder="1"/>
    <xf numFmtId="0" fontId="0" fillId="0" borderId="26" xfId="0" applyBorder="1"/>
    <xf numFmtId="164" fontId="0" fillId="0" borderId="2" xfId="1" applyNumberFormat="1" applyFont="1" applyBorder="1" applyAlignment="1">
      <alignment horizontal="right"/>
    </xf>
    <xf numFmtId="164" fontId="0" fillId="0" borderId="40" xfId="1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49" fontId="1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5" fillId="0" borderId="21" xfId="0" applyFont="1" applyBorder="1"/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right"/>
    </xf>
    <xf numFmtId="0" fontId="0" fillId="0" borderId="6" xfId="0" applyBorder="1"/>
    <xf numFmtId="0" fontId="0" fillId="0" borderId="39" xfId="0" applyBorder="1"/>
    <xf numFmtId="0" fontId="0" fillId="0" borderId="5" xfId="0" quotePrefix="1" applyBorder="1"/>
    <xf numFmtId="0" fontId="4" fillId="0" borderId="16" xfId="0" applyFont="1" applyBorder="1"/>
    <xf numFmtId="1" fontId="0" fillId="0" borderId="16" xfId="0" applyNumberFormat="1" applyBorder="1" applyAlignment="1">
      <alignment horizontal="right" wrapText="1"/>
    </xf>
    <xf numFmtId="2" fontId="0" fillId="0" borderId="18" xfId="0" applyNumberFormat="1" applyBorder="1" applyAlignment="1">
      <alignment horizontal="center" wrapText="1"/>
    </xf>
    <xf numFmtId="164" fontId="6" fillId="0" borderId="16" xfId="1" applyNumberFormat="1" applyFont="1" applyBorder="1" applyAlignment="1">
      <alignment horizontal="right"/>
    </xf>
    <xf numFmtId="0" fontId="0" fillId="0" borderId="38" xfId="0" applyBorder="1"/>
    <xf numFmtId="0" fontId="0" fillId="0" borderId="4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9" fontId="0" fillId="0" borderId="4" xfId="0" applyNumberFormat="1" applyBorder="1" applyAlignment="1">
      <alignment horizontal="left" wrapText="1"/>
    </xf>
    <xf numFmtId="1" fontId="0" fillId="0" borderId="13" xfId="0" applyNumberFormat="1" applyBorder="1" applyAlignment="1">
      <alignment horizontal="right" wrapText="1"/>
    </xf>
    <xf numFmtId="1" fontId="0" fillId="0" borderId="36" xfId="0" applyNumberFormat="1" applyBorder="1" applyAlignment="1">
      <alignment horizontal="right" wrapText="1"/>
    </xf>
    <xf numFmtId="49" fontId="0" fillId="0" borderId="5" xfId="0" applyNumberFormat="1" applyBorder="1" applyAlignment="1">
      <alignment horizontal="left" wrapText="1"/>
    </xf>
    <xf numFmtId="1" fontId="0" fillId="0" borderId="6" xfId="0" applyNumberFormat="1" applyBorder="1" applyAlignment="1">
      <alignment horizontal="right" wrapText="1"/>
    </xf>
    <xf numFmtId="1" fontId="4" fillId="2" borderId="6" xfId="0" applyNumberFormat="1" applyFont="1" applyFill="1" applyBorder="1" applyAlignment="1">
      <alignment horizontal="right" wrapText="1"/>
    </xf>
    <xf numFmtId="49" fontId="0" fillId="0" borderId="7" xfId="0" applyNumberFormat="1" applyBorder="1" applyAlignment="1">
      <alignment horizontal="left" wrapText="1"/>
    </xf>
    <xf numFmtId="1" fontId="0" fillId="0" borderId="38" xfId="0" applyNumberFormat="1" applyBorder="1" applyAlignment="1">
      <alignment horizontal="right" wrapText="1"/>
    </xf>
    <xf numFmtId="0" fontId="0" fillId="0" borderId="40" xfId="0" applyBorder="1" applyAlignment="1">
      <alignment horizontal="center"/>
    </xf>
    <xf numFmtId="164" fontId="0" fillId="0" borderId="4" xfId="1" applyNumberFormat="1" applyFont="1" applyBorder="1" applyAlignment="1">
      <alignment horizontal="right"/>
    </xf>
    <xf numFmtId="164" fontId="6" fillId="0" borderId="13" xfId="1" applyNumberFormat="1" applyFont="1" applyBorder="1" applyAlignment="1">
      <alignment horizontal="right"/>
    </xf>
    <xf numFmtId="164" fontId="0" fillId="0" borderId="36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0" fillId="0" borderId="38" xfId="1" applyNumberFormat="1" applyFont="1" applyBorder="1" applyAlignment="1">
      <alignment horizontal="right"/>
    </xf>
    <xf numFmtId="0" fontId="0" fillId="0" borderId="9" xfId="0" applyBorder="1"/>
    <xf numFmtId="0" fontId="0" fillId="0" borderId="4" xfId="0" applyBorder="1"/>
    <xf numFmtId="0" fontId="0" fillId="0" borderId="13" xfId="0" applyBorder="1"/>
    <xf numFmtId="0" fontId="0" fillId="0" borderId="36" xfId="0" applyBorder="1"/>
    <xf numFmtId="164" fontId="0" fillId="0" borderId="17" xfId="1" applyNumberFormat="1" applyFont="1" applyBorder="1" applyAlignment="1">
      <alignment horizontal="right"/>
    </xf>
    <xf numFmtId="49" fontId="0" fillId="0" borderId="33" xfId="0" applyNumberForma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164" fontId="0" fillId="0" borderId="14" xfId="1" applyNumberFormat="1" applyFont="1" applyBorder="1" applyAlignment="1">
      <alignment horizontal="right"/>
    </xf>
    <xf numFmtId="164" fontId="0" fillId="0" borderId="31" xfId="1" applyNumberFormat="1" applyFont="1" applyBorder="1" applyAlignment="1">
      <alignment horizontal="right"/>
    </xf>
    <xf numFmtId="164" fontId="0" fillId="0" borderId="30" xfId="1" applyNumberFormat="1" applyFont="1" applyBorder="1" applyAlignment="1">
      <alignment horizontal="right"/>
    </xf>
    <xf numFmtId="0" fontId="0" fillId="0" borderId="41" xfId="0" applyBorder="1" applyAlignment="1">
      <alignment horizontal="center"/>
    </xf>
    <xf numFmtId="0" fontId="4" fillId="0" borderId="13" xfId="0" applyFont="1" applyBorder="1"/>
    <xf numFmtId="0" fontId="0" fillId="0" borderId="7" xfId="0" applyFont="1" applyFill="1" applyBorder="1" applyAlignment="1"/>
    <xf numFmtId="0" fontId="5" fillId="0" borderId="16" xfId="0" applyFont="1" applyFill="1" applyBorder="1" applyAlignment="1"/>
    <xf numFmtId="0" fontId="5" fillId="0" borderId="38" xfId="0" applyFont="1" applyFill="1" applyBorder="1" applyAlignment="1">
      <alignment horizontal="center"/>
    </xf>
    <xf numFmtId="0" fontId="0" fillId="0" borderId="32" xfId="0" applyBorder="1"/>
    <xf numFmtId="0" fontId="0" fillId="0" borderId="4" xfId="0" applyFont="1" applyBorder="1"/>
    <xf numFmtId="0" fontId="0" fillId="0" borderId="7" xfId="0" applyFont="1" applyBorder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0" fillId="0" borderId="28" xfId="0" applyBorder="1"/>
    <xf numFmtId="0" fontId="4" fillId="0" borderId="28" xfId="0" applyFont="1" applyBorder="1"/>
    <xf numFmtId="0" fontId="6" fillId="0" borderId="34" xfId="0" applyFont="1" applyBorder="1"/>
    <xf numFmtId="0" fontId="0" fillId="0" borderId="33" xfId="0" applyBorder="1"/>
    <xf numFmtId="0" fontId="4" fillId="0" borderId="33" xfId="0" applyFont="1" applyBorder="1"/>
    <xf numFmtId="0" fontId="5" fillId="0" borderId="16" xfId="0" applyFont="1" applyBorder="1"/>
    <xf numFmtId="0" fontId="5" fillId="0" borderId="38" xfId="0" applyFont="1" applyBorder="1" applyAlignment="1">
      <alignment horizontal="center"/>
    </xf>
    <xf numFmtId="0" fontId="5" fillId="0" borderId="13" xfId="0" applyFont="1" applyBorder="1"/>
    <xf numFmtId="0" fontId="5" fillId="0" borderId="36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" fontId="0" fillId="0" borderId="18" xfId="0" applyNumberForma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28" xfId="0" applyFont="1" applyBorder="1" applyAlignment="1"/>
    <xf numFmtId="0" fontId="0" fillId="3" borderId="5" xfId="0" applyFill="1" applyBorder="1"/>
    <xf numFmtId="0" fontId="0" fillId="0" borderId="2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0</xdr:row>
      <xdr:rowOff>0</xdr:rowOff>
    </xdr:from>
    <xdr:to>
      <xdr:col>15</xdr:col>
      <xdr:colOff>295275</xdr:colOff>
      <xdr:row>3</xdr:row>
      <xdr:rowOff>98384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91800" y="0"/>
          <a:ext cx="1876425" cy="898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plant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zoomScale="90" zoomScaleNormal="90" workbookViewId="0">
      <pane ySplit="8" topLeftCell="A9" activePane="bottomLeft" state="frozen"/>
      <selection pane="bottomLeft" activeCell="A204" sqref="A204:XFD204"/>
    </sheetView>
  </sheetViews>
  <sheetFormatPr defaultRowHeight="15" x14ac:dyDescent="0.25"/>
  <cols>
    <col min="1" max="1" width="45.5703125" style="12" customWidth="1"/>
    <col min="2" max="2" width="36.140625" style="12" customWidth="1"/>
    <col min="3" max="3" width="5.7109375" style="17" customWidth="1"/>
    <col min="4" max="4" width="7.28515625" style="12" customWidth="1"/>
    <col min="5" max="5" width="10.7109375" style="12" customWidth="1"/>
    <col min="6" max="6" width="8.7109375" style="44" customWidth="1"/>
    <col min="7" max="7" width="8.5703125" customWidth="1"/>
    <col min="8" max="9" width="11.85546875" hidden="1" customWidth="1"/>
    <col min="10" max="10" width="6.5703125" style="12" hidden="1" customWidth="1"/>
  </cols>
  <sheetData>
    <row r="1" spans="1:16" ht="21" x14ac:dyDescent="0.35">
      <c r="A1" s="43" t="s">
        <v>264</v>
      </c>
    </row>
    <row r="2" spans="1:16" ht="21" x14ac:dyDescent="0.35">
      <c r="A2" s="43" t="s">
        <v>265</v>
      </c>
    </row>
    <row r="3" spans="1:16" ht="21" x14ac:dyDescent="0.35">
      <c r="A3" s="45" t="s">
        <v>266</v>
      </c>
    </row>
    <row r="4" spans="1:16" ht="12" customHeight="1" thickBot="1" x14ac:dyDescent="0.3"/>
    <row r="5" spans="1:16" ht="17.25" customHeight="1" thickBot="1" x14ac:dyDescent="0.3">
      <c r="A5" s="178" t="s">
        <v>268</v>
      </c>
      <c r="B5" s="181" t="s">
        <v>267</v>
      </c>
      <c r="C5" s="184" t="s">
        <v>194</v>
      </c>
      <c r="D5" s="187" t="s">
        <v>269</v>
      </c>
      <c r="E5" s="190" t="s">
        <v>273</v>
      </c>
      <c r="F5" s="191"/>
      <c r="G5" s="191"/>
      <c r="H5" s="192"/>
      <c r="I5" s="42"/>
      <c r="J5" s="176" t="s">
        <v>0</v>
      </c>
      <c r="K5" s="160" t="s">
        <v>274</v>
      </c>
      <c r="L5" s="161"/>
      <c r="M5" s="162"/>
      <c r="N5" s="166" t="s">
        <v>275</v>
      </c>
      <c r="O5" s="167"/>
      <c r="P5" s="168"/>
    </row>
    <row r="6" spans="1:16" ht="15.75" customHeight="1" thickBot="1" x14ac:dyDescent="0.3">
      <c r="A6" s="179"/>
      <c r="B6" s="182"/>
      <c r="C6" s="185"/>
      <c r="D6" s="188"/>
      <c r="E6" s="193" t="s">
        <v>272</v>
      </c>
      <c r="F6" s="196" t="s">
        <v>270</v>
      </c>
      <c r="G6" s="199" t="s">
        <v>271</v>
      </c>
      <c r="H6" s="102"/>
      <c r="I6" s="41"/>
      <c r="J6" s="177"/>
      <c r="K6" s="163"/>
      <c r="L6" s="164"/>
      <c r="M6" s="165"/>
      <c r="N6" s="169"/>
      <c r="O6" s="170"/>
      <c r="P6" s="171"/>
    </row>
    <row r="7" spans="1:16" x14ac:dyDescent="0.25">
      <c r="A7" s="179"/>
      <c r="B7" s="182"/>
      <c r="C7" s="185"/>
      <c r="D7" s="188"/>
      <c r="E7" s="194"/>
      <c r="F7" s="197"/>
      <c r="G7" s="200"/>
      <c r="H7" s="103"/>
      <c r="I7" s="33"/>
      <c r="J7" s="8"/>
      <c r="K7" s="172" t="s">
        <v>276</v>
      </c>
      <c r="L7" s="174" t="s">
        <v>277</v>
      </c>
      <c r="M7" s="202" t="s">
        <v>278</v>
      </c>
      <c r="N7" s="172" t="s">
        <v>279</v>
      </c>
      <c r="O7" s="174" t="s">
        <v>280</v>
      </c>
      <c r="P7" s="202" t="s">
        <v>278</v>
      </c>
    </row>
    <row r="8" spans="1:16" ht="15.75" thickBot="1" x14ac:dyDescent="0.3">
      <c r="A8" s="180"/>
      <c r="B8" s="183"/>
      <c r="C8" s="186"/>
      <c r="D8" s="189"/>
      <c r="E8" s="195"/>
      <c r="F8" s="198"/>
      <c r="G8" s="201"/>
      <c r="H8" s="104"/>
      <c r="I8" s="33"/>
      <c r="J8" s="59"/>
      <c r="K8" s="173"/>
      <c r="L8" s="175"/>
      <c r="M8" s="203"/>
      <c r="N8" s="173"/>
      <c r="O8" s="175"/>
      <c r="P8" s="203"/>
    </row>
    <row r="9" spans="1:16" ht="15.75" thickBot="1" x14ac:dyDescent="0.3">
      <c r="A9" s="51" t="s">
        <v>281</v>
      </c>
      <c r="B9" s="52"/>
      <c r="C9" s="32"/>
      <c r="D9" s="54"/>
      <c r="E9" s="55"/>
      <c r="F9" s="53"/>
      <c r="G9" s="53"/>
      <c r="H9" s="53"/>
      <c r="I9" s="53"/>
      <c r="J9" s="53"/>
      <c r="K9" s="53"/>
      <c r="L9" s="53"/>
      <c r="M9" s="60"/>
      <c r="N9" s="61"/>
      <c r="O9" s="62"/>
      <c r="P9" s="63"/>
    </row>
    <row r="10" spans="1:16" x14ac:dyDescent="0.25">
      <c r="A10" s="80" t="s">
        <v>101</v>
      </c>
      <c r="B10" s="81" t="s">
        <v>165</v>
      </c>
      <c r="C10" s="82">
        <v>3</v>
      </c>
      <c r="D10" s="93" t="s">
        <v>5</v>
      </c>
      <c r="E10" s="105" t="s">
        <v>91</v>
      </c>
      <c r="F10" s="106">
        <v>200</v>
      </c>
      <c r="G10" s="107">
        <f t="shared" ref="G10:G25" si="0">ROUNDDOWN(I10,0)</f>
        <v>9</v>
      </c>
      <c r="H10" s="35">
        <v>21</v>
      </c>
      <c r="I10" s="39">
        <f t="shared" ref="I10:I25" si="1">F10/H10</f>
        <v>9.5238095238095237</v>
      </c>
      <c r="J10" s="119" t="s">
        <v>127</v>
      </c>
      <c r="K10" s="114">
        <f>L10*1.3</f>
        <v>1.8199999999999998</v>
      </c>
      <c r="L10" s="115">
        <v>1.4</v>
      </c>
      <c r="M10" s="116">
        <f>L10*21</f>
        <v>29.4</v>
      </c>
      <c r="N10" s="120"/>
      <c r="O10" s="121"/>
      <c r="P10" s="122"/>
    </row>
    <row r="11" spans="1:16" x14ac:dyDescent="0.25">
      <c r="A11" s="3" t="s">
        <v>1</v>
      </c>
      <c r="B11" s="19" t="s">
        <v>166</v>
      </c>
      <c r="C11" s="83">
        <v>5</v>
      </c>
      <c r="D11" s="94" t="s">
        <v>4</v>
      </c>
      <c r="E11" s="108" t="s">
        <v>16</v>
      </c>
      <c r="F11" s="46">
        <v>0</v>
      </c>
      <c r="G11" s="109">
        <v>0</v>
      </c>
      <c r="H11" s="36">
        <v>15</v>
      </c>
      <c r="I11" s="38">
        <f t="shared" si="1"/>
        <v>0</v>
      </c>
      <c r="J11" s="7" t="s">
        <v>127</v>
      </c>
      <c r="K11" s="22"/>
      <c r="L11" s="29"/>
      <c r="M11" s="24"/>
      <c r="N11" s="25">
        <f>O11*1.3</f>
        <v>3.6399999999999997</v>
      </c>
      <c r="O11" s="26">
        <v>2.8</v>
      </c>
      <c r="P11" s="27">
        <f>O11*15</f>
        <v>42</v>
      </c>
    </row>
    <row r="12" spans="1:16" x14ac:dyDescent="0.25">
      <c r="A12" s="3" t="s">
        <v>12</v>
      </c>
      <c r="B12" s="18" t="s">
        <v>144</v>
      </c>
      <c r="C12" s="84">
        <v>5</v>
      </c>
      <c r="D12" s="94" t="s">
        <v>4</v>
      </c>
      <c r="E12" s="108" t="s">
        <v>16</v>
      </c>
      <c r="F12" s="46">
        <v>200</v>
      </c>
      <c r="G12" s="109">
        <f t="shared" si="0"/>
        <v>13</v>
      </c>
      <c r="H12" s="36">
        <v>15</v>
      </c>
      <c r="I12" s="38">
        <f t="shared" si="1"/>
        <v>13.333333333333334</v>
      </c>
      <c r="J12" s="7" t="s">
        <v>127</v>
      </c>
      <c r="K12" s="22"/>
      <c r="L12" s="29"/>
      <c r="M12" s="24"/>
      <c r="N12" s="25">
        <f>O12*1.3</f>
        <v>3.6399999999999997</v>
      </c>
      <c r="O12" s="26">
        <v>2.8</v>
      </c>
      <c r="P12" s="27">
        <f>O12*15</f>
        <v>42</v>
      </c>
    </row>
    <row r="13" spans="1:16" x14ac:dyDescent="0.25">
      <c r="A13" s="3" t="s">
        <v>12</v>
      </c>
      <c r="B13" s="18" t="s">
        <v>144</v>
      </c>
      <c r="C13" s="84">
        <v>5</v>
      </c>
      <c r="D13" s="95" t="s">
        <v>5</v>
      </c>
      <c r="E13" s="108" t="s">
        <v>16</v>
      </c>
      <c r="F13" s="46">
        <v>200</v>
      </c>
      <c r="G13" s="109">
        <f t="shared" si="0"/>
        <v>9</v>
      </c>
      <c r="H13" s="36">
        <v>21</v>
      </c>
      <c r="I13" s="38">
        <f t="shared" si="1"/>
        <v>9.5238095238095237</v>
      </c>
      <c r="J13" s="2" t="s">
        <v>127</v>
      </c>
      <c r="K13" s="25">
        <f>L13*1.3</f>
        <v>2.08</v>
      </c>
      <c r="L13" s="26">
        <v>1.6</v>
      </c>
      <c r="M13" s="27">
        <f>L13*21</f>
        <v>33.6</v>
      </c>
      <c r="N13" s="3"/>
      <c r="O13" s="1"/>
      <c r="P13" s="72"/>
    </row>
    <row r="14" spans="1:16" x14ac:dyDescent="0.25">
      <c r="A14" s="3" t="s">
        <v>98</v>
      </c>
      <c r="B14" s="18" t="s">
        <v>167</v>
      </c>
      <c r="C14" s="84">
        <v>5</v>
      </c>
      <c r="D14" s="94" t="s">
        <v>4</v>
      </c>
      <c r="E14" s="108" t="s">
        <v>16</v>
      </c>
      <c r="F14" s="46">
        <v>0</v>
      </c>
      <c r="G14" s="109">
        <f t="shared" si="0"/>
        <v>0</v>
      </c>
      <c r="H14" s="36">
        <v>15</v>
      </c>
      <c r="I14" s="38">
        <f t="shared" si="1"/>
        <v>0</v>
      </c>
      <c r="J14" s="7" t="s">
        <v>127</v>
      </c>
      <c r="K14" s="25"/>
      <c r="L14" s="28"/>
      <c r="M14" s="27"/>
      <c r="N14" s="25">
        <f>O14*1.3</f>
        <v>3.6399999999999997</v>
      </c>
      <c r="O14" s="26">
        <v>2.8</v>
      </c>
      <c r="P14" s="27">
        <f>O14*15</f>
        <v>42</v>
      </c>
    </row>
    <row r="15" spans="1:16" x14ac:dyDescent="0.25">
      <c r="A15" s="3" t="s">
        <v>132</v>
      </c>
      <c r="B15" s="48" t="s">
        <v>168</v>
      </c>
      <c r="C15" s="85">
        <v>4</v>
      </c>
      <c r="D15" s="95" t="s">
        <v>5</v>
      </c>
      <c r="E15" s="108" t="s">
        <v>16</v>
      </c>
      <c r="F15" s="46">
        <v>0</v>
      </c>
      <c r="G15" s="109">
        <f t="shared" si="0"/>
        <v>0</v>
      </c>
      <c r="H15" s="36">
        <v>21</v>
      </c>
      <c r="I15" s="38">
        <f t="shared" si="1"/>
        <v>0</v>
      </c>
      <c r="J15" s="7" t="s">
        <v>127</v>
      </c>
      <c r="K15" s="25">
        <f>L15*1.3</f>
        <v>2.3400000000000003</v>
      </c>
      <c r="L15" s="26">
        <v>1.8</v>
      </c>
      <c r="M15" s="27">
        <f>L15*21</f>
        <v>37.800000000000004</v>
      </c>
      <c r="N15" s="3"/>
      <c r="O15" s="1"/>
      <c r="P15" s="72"/>
    </row>
    <row r="16" spans="1:16" x14ac:dyDescent="0.25">
      <c r="A16" s="3" t="s">
        <v>71</v>
      </c>
      <c r="B16" s="19" t="s">
        <v>169</v>
      </c>
      <c r="C16" s="83">
        <v>5</v>
      </c>
      <c r="D16" s="94" t="s">
        <v>4</v>
      </c>
      <c r="E16" s="108" t="s">
        <v>16</v>
      </c>
      <c r="F16" s="46">
        <v>60</v>
      </c>
      <c r="G16" s="109">
        <f t="shared" si="0"/>
        <v>4</v>
      </c>
      <c r="H16" s="36">
        <v>15</v>
      </c>
      <c r="I16" s="38">
        <f t="shared" si="1"/>
        <v>4</v>
      </c>
      <c r="J16" s="7" t="s">
        <v>127</v>
      </c>
      <c r="K16" s="3"/>
      <c r="L16" s="1"/>
      <c r="M16" s="72"/>
      <c r="N16" s="25">
        <f>O16*1.3</f>
        <v>4.42</v>
      </c>
      <c r="O16" s="26">
        <v>3.4</v>
      </c>
      <c r="P16" s="27">
        <f>O16*15</f>
        <v>51</v>
      </c>
    </row>
    <row r="17" spans="1:16" x14ac:dyDescent="0.25">
      <c r="A17" s="3" t="s">
        <v>133</v>
      </c>
      <c r="B17" s="19" t="s">
        <v>170</v>
      </c>
      <c r="C17" s="83">
        <v>3</v>
      </c>
      <c r="D17" s="94" t="s">
        <v>4</v>
      </c>
      <c r="E17" s="108" t="s">
        <v>16</v>
      </c>
      <c r="F17" s="46">
        <v>78</v>
      </c>
      <c r="G17" s="109">
        <f t="shared" si="0"/>
        <v>5</v>
      </c>
      <c r="H17" s="36">
        <v>15</v>
      </c>
      <c r="I17" s="38">
        <f t="shared" si="1"/>
        <v>5.2</v>
      </c>
      <c r="J17" s="7" t="s">
        <v>127</v>
      </c>
      <c r="K17" s="3"/>
      <c r="L17" s="1"/>
      <c r="M17" s="72"/>
      <c r="N17" s="25">
        <f>O17*1.3</f>
        <v>3.6399999999999997</v>
      </c>
      <c r="O17" s="26">
        <v>2.8</v>
      </c>
      <c r="P17" s="27">
        <f>O17*15</f>
        <v>42</v>
      </c>
    </row>
    <row r="18" spans="1:16" x14ac:dyDescent="0.25">
      <c r="A18" s="3" t="s">
        <v>18</v>
      </c>
      <c r="B18" s="19" t="s">
        <v>171</v>
      </c>
      <c r="C18" s="83">
        <v>3</v>
      </c>
      <c r="D18" s="94" t="s">
        <v>4</v>
      </c>
      <c r="E18" s="108" t="s">
        <v>16</v>
      </c>
      <c r="F18" s="46">
        <v>422</v>
      </c>
      <c r="G18" s="109">
        <f t="shared" si="0"/>
        <v>28</v>
      </c>
      <c r="H18" s="36">
        <v>15</v>
      </c>
      <c r="I18" s="38">
        <f t="shared" si="1"/>
        <v>28.133333333333333</v>
      </c>
      <c r="J18" s="7" t="s">
        <v>127</v>
      </c>
      <c r="K18" s="25"/>
      <c r="L18" s="26"/>
      <c r="M18" s="27"/>
      <c r="N18" s="25">
        <f>O18*1.3</f>
        <v>1.9500000000000002</v>
      </c>
      <c r="O18" s="26">
        <v>1.5</v>
      </c>
      <c r="P18" s="27">
        <f>O18*15</f>
        <v>22.5</v>
      </c>
    </row>
    <row r="19" spans="1:16" x14ac:dyDescent="0.25">
      <c r="A19" s="3" t="s">
        <v>18</v>
      </c>
      <c r="B19" s="19" t="s">
        <v>171</v>
      </c>
      <c r="C19" s="83">
        <v>3</v>
      </c>
      <c r="D19" s="95" t="s">
        <v>5</v>
      </c>
      <c r="E19" s="108" t="s">
        <v>16</v>
      </c>
      <c r="F19" s="46">
        <v>385</v>
      </c>
      <c r="G19" s="109">
        <f t="shared" si="0"/>
        <v>18</v>
      </c>
      <c r="H19" s="36">
        <v>21</v>
      </c>
      <c r="I19" s="38">
        <f t="shared" si="1"/>
        <v>18.333333333333332</v>
      </c>
      <c r="J19" s="7" t="s">
        <v>127</v>
      </c>
      <c r="K19" s="25">
        <f>L19*1.3</f>
        <v>0.97500000000000009</v>
      </c>
      <c r="L19" s="26">
        <v>0.75</v>
      </c>
      <c r="M19" s="27">
        <f>21*L19</f>
        <v>15.75</v>
      </c>
      <c r="N19" s="25"/>
      <c r="O19" s="26"/>
      <c r="P19" s="27"/>
    </row>
    <row r="20" spans="1:16" x14ac:dyDescent="0.25">
      <c r="A20" s="3" t="s">
        <v>9</v>
      </c>
      <c r="B20" s="19" t="s">
        <v>172</v>
      </c>
      <c r="C20" s="83">
        <v>4</v>
      </c>
      <c r="D20" s="94" t="s">
        <v>4</v>
      </c>
      <c r="E20" s="108" t="s">
        <v>16</v>
      </c>
      <c r="F20" s="46">
        <v>225</v>
      </c>
      <c r="G20" s="109">
        <f t="shared" si="0"/>
        <v>15</v>
      </c>
      <c r="H20" s="36">
        <v>15</v>
      </c>
      <c r="I20" s="38">
        <f t="shared" si="1"/>
        <v>15</v>
      </c>
      <c r="J20" s="7" t="s">
        <v>127</v>
      </c>
      <c r="K20" s="25"/>
      <c r="L20" s="26"/>
      <c r="M20" s="27"/>
      <c r="N20" s="25">
        <f>O20*1.3</f>
        <v>2.8600000000000003</v>
      </c>
      <c r="O20" s="26">
        <v>2.2000000000000002</v>
      </c>
      <c r="P20" s="27">
        <f>O20*15</f>
        <v>33</v>
      </c>
    </row>
    <row r="21" spans="1:16" x14ac:dyDescent="0.25">
      <c r="A21" s="3" t="s">
        <v>9</v>
      </c>
      <c r="B21" s="19" t="s">
        <v>172</v>
      </c>
      <c r="C21" s="83">
        <v>4</v>
      </c>
      <c r="D21" s="95" t="s">
        <v>5</v>
      </c>
      <c r="E21" s="108" t="s">
        <v>16</v>
      </c>
      <c r="F21" s="46">
        <v>567</v>
      </c>
      <c r="G21" s="109">
        <f t="shared" si="0"/>
        <v>27</v>
      </c>
      <c r="H21" s="36">
        <v>21</v>
      </c>
      <c r="I21" s="38">
        <f t="shared" si="1"/>
        <v>27</v>
      </c>
      <c r="J21" s="7" t="s">
        <v>127</v>
      </c>
      <c r="K21" s="25">
        <f>L21*1.3</f>
        <v>0.97500000000000009</v>
      </c>
      <c r="L21" s="26">
        <v>0.75</v>
      </c>
      <c r="M21" s="27">
        <f>21*L21</f>
        <v>15.75</v>
      </c>
      <c r="N21" s="25"/>
      <c r="O21" s="26"/>
      <c r="P21" s="27"/>
    </row>
    <row r="22" spans="1:16" ht="30" x14ac:dyDescent="0.25">
      <c r="A22" s="3" t="s">
        <v>30</v>
      </c>
      <c r="B22" s="50" t="s">
        <v>173</v>
      </c>
      <c r="C22" s="86">
        <v>5</v>
      </c>
      <c r="D22" s="94" t="s">
        <v>4</v>
      </c>
      <c r="E22" s="108" t="s">
        <v>16</v>
      </c>
      <c r="F22" s="46">
        <v>0</v>
      </c>
      <c r="G22" s="109">
        <f t="shared" si="0"/>
        <v>0</v>
      </c>
      <c r="H22" s="36">
        <v>15</v>
      </c>
      <c r="I22" s="38">
        <f t="shared" si="1"/>
        <v>0</v>
      </c>
      <c r="J22" s="7" t="s">
        <v>127</v>
      </c>
      <c r="K22" s="25"/>
      <c r="L22" s="26"/>
      <c r="M22" s="27"/>
      <c r="N22" s="25">
        <f>O22*1.3</f>
        <v>4.42</v>
      </c>
      <c r="O22" s="26">
        <v>3.4</v>
      </c>
      <c r="P22" s="27">
        <f>O22*15</f>
        <v>51</v>
      </c>
    </row>
    <row r="23" spans="1:16" x14ac:dyDescent="0.25">
      <c r="A23" s="10" t="s">
        <v>29</v>
      </c>
      <c r="B23" s="19" t="s">
        <v>174</v>
      </c>
      <c r="C23" s="83">
        <v>4</v>
      </c>
      <c r="D23" s="95" t="s">
        <v>5</v>
      </c>
      <c r="E23" s="108" t="s">
        <v>16</v>
      </c>
      <c r="F23" s="46">
        <v>21</v>
      </c>
      <c r="G23" s="109">
        <f t="shared" si="0"/>
        <v>1</v>
      </c>
      <c r="H23" s="36">
        <v>21</v>
      </c>
      <c r="I23" s="38">
        <f t="shared" si="1"/>
        <v>1</v>
      </c>
      <c r="J23" s="7" t="s">
        <v>127</v>
      </c>
      <c r="K23" s="25">
        <f>L23*1.3</f>
        <v>2.4699999999999998</v>
      </c>
      <c r="L23" s="26">
        <v>1.9</v>
      </c>
      <c r="M23" s="27">
        <f>21*L23</f>
        <v>39.9</v>
      </c>
      <c r="N23" s="25"/>
      <c r="O23" s="26"/>
      <c r="P23" s="27"/>
    </row>
    <row r="24" spans="1:16" x14ac:dyDescent="0.25">
      <c r="A24" s="3" t="s">
        <v>15</v>
      </c>
      <c r="B24" s="19" t="s">
        <v>175</v>
      </c>
      <c r="C24" s="83">
        <v>5</v>
      </c>
      <c r="D24" s="95" t="s">
        <v>5</v>
      </c>
      <c r="E24" s="108" t="s">
        <v>16</v>
      </c>
      <c r="F24" s="46">
        <v>63</v>
      </c>
      <c r="G24" s="109">
        <f t="shared" si="0"/>
        <v>3</v>
      </c>
      <c r="H24" s="36">
        <v>21</v>
      </c>
      <c r="I24" s="38">
        <f t="shared" si="1"/>
        <v>3</v>
      </c>
      <c r="J24" s="7" t="s">
        <v>127</v>
      </c>
      <c r="K24" s="25">
        <f>L24*1.3</f>
        <v>2.3400000000000003</v>
      </c>
      <c r="L24" s="26">
        <v>1.8</v>
      </c>
      <c r="M24" s="27">
        <f>21*L24</f>
        <v>37.800000000000004</v>
      </c>
      <c r="N24" s="25"/>
      <c r="O24" s="26"/>
      <c r="P24" s="27"/>
    </row>
    <row r="25" spans="1:16" ht="15.75" thickBot="1" x14ac:dyDescent="0.3">
      <c r="A25" s="3" t="s">
        <v>87</v>
      </c>
      <c r="B25" s="18" t="s">
        <v>176</v>
      </c>
      <c r="C25" s="84">
        <v>4</v>
      </c>
      <c r="D25" s="94" t="s">
        <v>4</v>
      </c>
      <c r="E25" s="108" t="s">
        <v>16</v>
      </c>
      <c r="F25" s="46">
        <v>18</v>
      </c>
      <c r="G25" s="109">
        <f t="shared" si="0"/>
        <v>1</v>
      </c>
      <c r="H25" s="36">
        <v>15</v>
      </c>
      <c r="I25" s="38">
        <f t="shared" si="1"/>
        <v>1.2</v>
      </c>
      <c r="J25" s="7" t="s">
        <v>127</v>
      </c>
      <c r="K25" s="117"/>
      <c r="L25" s="78"/>
      <c r="M25" s="118"/>
      <c r="N25" s="117">
        <f>O25*1.3</f>
        <v>2.5870000000000002</v>
      </c>
      <c r="O25" s="78">
        <v>1.99</v>
      </c>
      <c r="P25" s="118">
        <f>O25*15</f>
        <v>29.85</v>
      </c>
    </row>
    <row r="26" spans="1:16" ht="15.75" thickBot="1" x14ac:dyDescent="0.3">
      <c r="A26" s="3" t="s">
        <v>6</v>
      </c>
      <c r="B26" s="19" t="s">
        <v>177</v>
      </c>
      <c r="C26" s="83">
        <v>3</v>
      </c>
      <c r="D26" s="96" t="s">
        <v>20</v>
      </c>
      <c r="E26" s="108" t="s">
        <v>16</v>
      </c>
      <c r="F26" s="46">
        <v>98</v>
      </c>
      <c r="G26" s="110"/>
      <c r="H26" s="36"/>
      <c r="I26" s="34"/>
      <c r="J26" s="8" t="s">
        <v>127</v>
      </c>
      <c r="K26" s="204" t="s">
        <v>294</v>
      </c>
      <c r="L26" s="204"/>
      <c r="M26" s="204"/>
      <c r="N26" s="205"/>
      <c r="O26" s="205"/>
      <c r="P26" s="206"/>
    </row>
    <row r="27" spans="1:16" ht="15.75" thickBot="1" x14ac:dyDescent="0.3">
      <c r="A27" s="3" t="s">
        <v>6</v>
      </c>
      <c r="B27" s="19" t="s">
        <v>177</v>
      </c>
      <c r="C27" s="83">
        <v>3</v>
      </c>
      <c r="D27" s="96" t="s">
        <v>292</v>
      </c>
      <c r="E27" s="108" t="s">
        <v>16</v>
      </c>
      <c r="F27" s="46">
        <v>50</v>
      </c>
      <c r="G27" s="110"/>
      <c r="H27" s="36"/>
      <c r="I27" s="34"/>
      <c r="J27" s="158"/>
      <c r="K27" s="204" t="s">
        <v>295</v>
      </c>
      <c r="L27" s="204"/>
      <c r="M27" s="204"/>
      <c r="N27" s="205"/>
      <c r="O27" s="205"/>
      <c r="P27" s="206"/>
    </row>
    <row r="28" spans="1:16" x14ac:dyDescent="0.25">
      <c r="A28" s="3" t="s">
        <v>6</v>
      </c>
      <c r="B28" s="19" t="s">
        <v>177</v>
      </c>
      <c r="C28" s="83">
        <v>3</v>
      </c>
      <c r="D28" s="94" t="s">
        <v>4</v>
      </c>
      <c r="E28" s="108" t="s">
        <v>16</v>
      </c>
      <c r="F28" s="46">
        <v>135</v>
      </c>
      <c r="G28" s="109">
        <f t="shared" ref="G28:G51" si="2">ROUNDDOWN(I28,0)</f>
        <v>9</v>
      </c>
      <c r="H28" s="36">
        <v>15</v>
      </c>
      <c r="I28" s="38">
        <f t="shared" ref="I28:I51" si="3">F28/H28</f>
        <v>9</v>
      </c>
      <c r="J28" s="7" t="s">
        <v>127</v>
      </c>
      <c r="K28" s="114"/>
      <c r="L28" s="115"/>
      <c r="M28" s="127"/>
      <c r="N28" s="114">
        <f>O28*1.3</f>
        <v>1.9500000000000002</v>
      </c>
      <c r="O28" s="115">
        <v>1.5</v>
      </c>
      <c r="P28" s="116">
        <f>O28*15</f>
        <v>22.5</v>
      </c>
    </row>
    <row r="29" spans="1:16" x14ac:dyDescent="0.25">
      <c r="A29" s="3" t="s">
        <v>6</v>
      </c>
      <c r="B29" s="19" t="s">
        <v>177</v>
      </c>
      <c r="C29" s="83">
        <v>3</v>
      </c>
      <c r="D29" s="95" t="s">
        <v>5</v>
      </c>
      <c r="E29" s="108" t="s">
        <v>16</v>
      </c>
      <c r="F29" s="46">
        <v>699.30000000000007</v>
      </c>
      <c r="G29" s="109">
        <f t="shared" si="2"/>
        <v>33</v>
      </c>
      <c r="H29" s="36">
        <v>21</v>
      </c>
      <c r="I29" s="38">
        <f t="shared" si="3"/>
        <v>33.300000000000004</v>
      </c>
      <c r="J29" s="7" t="s">
        <v>127</v>
      </c>
      <c r="K29" s="25">
        <f>L29*1.3</f>
        <v>0.97500000000000009</v>
      </c>
      <c r="L29" s="26">
        <v>0.75</v>
      </c>
      <c r="M29" s="57">
        <f>21*L29</f>
        <v>15.75</v>
      </c>
      <c r="N29" s="22"/>
      <c r="O29" s="26"/>
      <c r="P29" s="24"/>
    </row>
    <row r="30" spans="1:16" x14ac:dyDescent="0.25">
      <c r="A30" s="3" t="s">
        <v>2</v>
      </c>
      <c r="B30" s="19" t="s">
        <v>178</v>
      </c>
      <c r="C30" s="83">
        <v>5</v>
      </c>
      <c r="D30" s="95" t="s">
        <v>5</v>
      </c>
      <c r="E30" s="108" t="s">
        <v>16</v>
      </c>
      <c r="F30" s="46">
        <v>50</v>
      </c>
      <c r="G30" s="109">
        <f t="shared" si="2"/>
        <v>2</v>
      </c>
      <c r="H30" s="36">
        <v>21</v>
      </c>
      <c r="I30" s="38">
        <f t="shared" si="3"/>
        <v>2.3809523809523809</v>
      </c>
      <c r="J30" s="7" t="s">
        <v>127</v>
      </c>
      <c r="K30" s="25">
        <f>L30*1.3</f>
        <v>2.3400000000000003</v>
      </c>
      <c r="L30" s="26">
        <v>1.8</v>
      </c>
      <c r="M30" s="57">
        <f>21*L30</f>
        <v>37.800000000000004</v>
      </c>
      <c r="N30" s="22"/>
      <c r="O30" s="26"/>
      <c r="P30" s="24"/>
    </row>
    <row r="31" spans="1:16" x14ac:dyDescent="0.25">
      <c r="A31" s="16" t="s">
        <v>17</v>
      </c>
      <c r="B31" s="19" t="s">
        <v>179</v>
      </c>
      <c r="C31" s="83">
        <v>5</v>
      </c>
      <c r="D31" s="94" t="s">
        <v>4</v>
      </c>
      <c r="E31" s="108" t="s">
        <v>16</v>
      </c>
      <c r="F31" s="46">
        <v>100</v>
      </c>
      <c r="G31" s="109">
        <f t="shared" si="2"/>
        <v>6</v>
      </c>
      <c r="H31" s="36">
        <v>15</v>
      </c>
      <c r="I31" s="38">
        <f t="shared" si="3"/>
        <v>6.666666666666667</v>
      </c>
      <c r="J31" s="7" t="s">
        <v>127</v>
      </c>
      <c r="K31" s="25"/>
      <c r="L31" s="26"/>
      <c r="M31" s="57"/>
      <c r="N31" s="22">
        <f>O31*1.3</f>
        <v>3.3800000000000003</v>
      </c>
      <c r="O31" s="26">
        <v>2.6</v>
      </c>
      <c r="P31" s="24">
        <f>O31*15</f>
        <v>39</v>
      </c>
    </row>
    <row r="32" spans="1:16" x14ac:dyDescent="0.25">
      <c r="A32" s="16" t="s">
        <v>17</v>
      </c>
      <c r="B32" s="19" t="s">
        <v>179</v>
      </c>
      <c r="C32" s="83">
        <v>5</v>
      </c>
      <c r="D32" s="95" t="s">
        <v>5</v>
      </c>
      <c r="E32" s="108" t="s">
        <v>16</v>
      </c>
      <c r="F32" s="46">
        <v>216</v>
      </c>
      <c r="G32" s="109">
        <f t="shared" si="2"/>
        <v>10</v>
      </c>
      <c r="H32" s="36">
        <v>21</v>
      </c>
      <c r="I32" s="38">
        <f t="shared" si="3"/>
        <v>10.285714285714286</v>
      </c>
      <c r="J32" s="7" t="s">
        <v>127</v>
      </c>
      <c r="K32" s="25">
        <f>L32*1.3</f>
        <v>1.8199999999999998</v>
      </c>
      <c r="L32" s="26">
        <v>1.4</v>
      </c>
      <c r="M32" s="57">
        <f>21*L32</f>
        <v>29.4</v>
      </c>
      <c r="N32" s="22"/>
      <c r="O32" s="26"/>
      <c r="P32" s="24"/>
    </row>
    <row r="33" spans="1:16" x14ac:dyDescent="0.25">
      <c r="A33" s="3" t="s">
        <v>19</v>
      </c>
      <c r="B33" s="19" t="s">
        <v>180</v>
      </c>
      <c r="C33" s="83">
        <v>5</v>
      </c>
      <c r="D33" s="94" t="s">
        <v>4</v>
      </c>
      <c r="E33" s="108" t="s">
        <v>16</v>
      </c>
      <c r="F33" s="46">
        <v>70</v>
      </c>
      <c r="G33" s="109">
        <f t="shared" si="2"/>
        <v>4</v>
      </c>
      <c r="H33" s="36">
        <v>15</v>
      </c>
      <c r="I33" s="38">
        <f t="shared" si="3"/>
        <v>4.666666666666667</v>
      </c>
      <c r="J33" s="7" t="s">
        <v>127</v>
      </c>
      <c r="K33" s="25"/>
      <c r="L33" s="26"/>
      <c r="M33" s="57"/>
      <c r="N33" s="22">
        <f>O33*1.3</f>
        <v>4.16</v>
      </c>
      <c r="O33" s="26">
        <v>3.2</v>
      </c>
      <c r="P33" s="27">
        <f>O33*15</f>
        <v>48</v>
      </c>
    </row>
    <row r="34" spans="1:16" x14ac:dyDescent="0.25">
      <c r="A34" s="16" t="s">
        <v>290</v>
      </c>
      <c r="B34" s="47" t="s">
        <v>181</v>
      </c>
      <c r="C34" s="83">
        <v>5</v>
      </c>
      <c r="D34" s="94" t="s">
        <v>4</v>
      </c>
      <c r="E34" s="108" t="s">
        <v>16</v>
      </c>
      <c r="F34" s="46">
        <v>30</v>
      </c>
      <c r="G34" s="109">
        <f t="shared" si="2"/>
        <v>2</v>
      </c>
      <c r="H34" s="36">
        <v>15</v>
      </c>
      <c r="I34" s="38">
        <f t="shared" si="3"/>
        <v>2</v>
      </c>
      <c r="J34" s="7" t="s">
        <v>127</v>
      </c>
      <c r="K34" s="25"/>
      <c r="L34" s="26"/>
      <c r="M34" s="57"/>
      <c r="N34" s="22">
        <f>O34*1.3</f>
        <v>4.16</v>
      </c>
      <c r="O34" s="26">
        <v>3.2</v>
      </c>
      <c r="P34" s="27">
        <f>O34*15</f>
        <v>48</v>
      </c>
    </row>
    <row r="35" spans="1:16" x14ac:dyDescent="0.25">
      <c r="A35" s="3" t="s">
        <v>14</v>
      </c>
      <c r="B35" s="19" t="s">
        <v>182</v>
      </c>
      <c r="C35" s="83">
        <v>4</v>
      </c>
      <c r="D35" s="94" t="s">
        <v>4</v>
      </c>
      <c r="E35" s="108" t="s">
        <v>16</v>
      </c>
      <c r="F35" s="46">
        <v>150</v>
      </c>
      <c r="G35" s="109">
        <f t="shared" si="2"/>
        <v>10</v>
      </c>
      <c r="H35" s="36">
        <v>15</v>
      </c>
      <c r="I35" s="38">
        <f t="shared" si="3"/>
        <v>10</v>
      </c>
      <c r="J35" s="7" t="s">
        <v>127</v>
      </c>
      <c r="K35" s="25"/>
      <c r="L35" s="26"/>
      <c r="M35" s="57"/>
      <c r="N35" s="22">
        <f>O35*1.3</f>
        <v>4.16</v>
      </c>
      <c r="O35" s="26">
        <v>3.2</v>
      </c>
      <c r="P35" s="24">
        <f>O35*15</f>
        <v>48</v>
      </c>
    </row>
    <row r="36" spans="1:16" ht="15.75" thickBot="1" x14ac:dyDescent="0.3">
      <c r="A36" s="3" t="s">
        <v>14</v>
      </c>
      <c r="B36" s="19" t="s">
        <v>182</v>
      </c>
      <c r="C36" s="83">
        <v>4</v>
      </c>
      <c r="D36" s="95" t="s">
        <v>5</v>
      </c>
      <c r="E36" s="108" t="s">
        <v>16</v>
      </c>
      <c r="F36" s="46">
        <v>94.5</v>
      </c>
      <c r="G36" s="109">
        <f t="shared" si="2"/>
        <v>4</v>
      </c>
      <c r="H36" s="36">
        <v>21</v>
      </c>
      <c r="I36" s="38">
        <f t="shared" si="3"/>
        <v>4.5</v>
      </c>
      <c r="J36" s="7" t="s">
        <v>127</v>
      </c>
      <c r="K36" s="25">
        <f>L36*1.3</f>
        <v>2.3400000000000003</v>
      </c>
      <c r="L36" s="26">
        <v>1.8</v>
      </c>
      <c r="M36" s="57">
        <f>21*L36</f>
        <v>37.800000000000004</v>
      </c>
      <c r="N36" s="25"/>
      <c r="O36" s="26"/>
      <c r="P36" s="27"/>
    </row>
    <row r="37" spans="1:16" ht="15.75" thickBot="1" x14ac:dyDescent="0.3">
      <c r="A37" s="16" t="s">
        <v>3</v>
      </c>
      <c r="B37" s="19" t="s">
        <v>183</v>
      </c>
      <c r="C37" s="83">
        <v>4</v>
      </c>
      <c r="D37" s="94" t="s">
        <v>4</v>
      </c>
      <c r="E37" s="108" t="s">
        <v>16</v>
      </c>
      <c r="F37" s="46">
        <v>156</v>
      </c>
      <c r="G37" s="109">
        <f t="shared" si="2"/>
        <v>10</v>
      </c>
      <c r="H37" s="36">
        <v>15</v>
      </c>
      <c r="I37" s="38">
        <f t="shared" si="3"/>
        <v>10.4</v>
      </c>
      <c r="J37" s="7" t="s">
        <v>127</v>
      </c>
      <c r="K37" s="25"/>
      <c r="L37" s="26"/>
      <c r="M37" s="57"/>
      <c r="N37" s="22">
        <f>O37*1.3</f>
        <v>3.6399999999999997</v>
      </c>
      <c r="O37" s="26">
        <v>2.8</v>
      </c>
      <c r="P37" s="24">
        <f>O37*15</f>
        <v>42</v>
      </c>
    </row>
    <row r="38" spans="1:16" ht="15.75" thickBot="1" x14ac:dyDescent="0.3">
      <c r="A38" s="16" t="s">
        <v>3</v>
      </c>
      <c r="B38" s="19" t="s">
        <v>183</v>
      </c>
      <c r="C38" s="83">
        <v>4</v>
      </c>
      <c r="D38" s="95" t="s">
        <v>5</v>
      </c>
      <c r="E38" s="108" t="s">
        <v>16</v>
      </c>
      <c r="F38" s="46">
        <v>209</v>
      </c>
      <c r="G38" s="109">
        <f t="shared" si="2"/>
        <v>9</v>
      </c>
      <c r="H38" s="36">
        <v>21</v>
      </c>
      <c r="I38" s="38">
        <f t="shared" si="3"/>
        <v>9.9523809523809526</v>
      </c>
      <c r="J38" s="7" t="s">
        <v>127</v>
      </c>
      <c r="K38" s="25">
        <f>L38*1.3</f>
        <v>2.3400000000000003</v>
      </c>
      <c r="L38" s="26">
        <v>1.8</v>
      </c>
      <c r="M38" s="57">
        <f>21*L38</f>
        <v>37.800000000000004</v>
      </c>
      <c r="N38" s="22"/>
      <c r="O38" s="26"/>
      <c r="P38" s="24"/>
    </row>
    <row r="39" spans="1:16" ht="15.75" thickBot="1" x14ac:dyDescent="0.3">
      <c r="A39" s="15" t="s">
        <v>8</v>
      </c>
      <c r="B39" s="19" t="s">
        <v>184</v>
      </c>
      <c r="C39" s="83">
        <v>4</v>
      </c>
      <c r="D39" s="94" t="s">
        <v>4</v>
      </c>
      <c r="E39" s="108" t="s">
        <v>16</v>
      </c>
      <c r="F39" s="46">
        <v>201</v>
      </c>
      <c r="G39" s="109">
        <f t="shared" si="2"/>
        <v>13</v>
      </c>
      <c r="H39" s="36">
        <v>15</v>
      </c>
      <c r="I39" s="38">
        <f t="shared" si="3"/>
        <v>13.4</v>
      </c>
      <c r="J39" s="7" t="s">
        <v>127</v>
      </c>
      <c r="K39" s="25"/>
      <c r="L39" s="26"/>
      <c r="M39" s="57"/>
      <c r="N39" s="22">
        <f>O39*1.3</f>
        <v>3.6399999999999997</v>
      </c>
      <c r="O39" s="26">
        <v>2.8</v>
      </c>
      <c r="P39" s="24">
        <f>O39*15</f>
        <v>42</v>
      </c>
    </row>
    <row r="40" spans="1:16" ht="15.75" thickBot="1" x14ac:dyDescent="0.3">
      <c r="A40" s="15" t="s">
        <v>8</v>
      </c>
      <c r="B40" s="19" t="s">
        <v>184</v>
      </c>
      <c r="C40" s="83">
        <v>4</v>
      </c>
      <c r="D40" s="95" t="s">
        <v>5</v>
      </c>
      <c r="E40" s="108" t="s">
        <v>16</v>
      </c>
      <c r="F40" s="46">
        <v>180</v>
      </c>
      <c r="G40" s="109">
        <f t="shared" si="2"/>
        <v>8</v>
      </c>
      <c r="H40" s="36">
        <v>21</v>
      </c>
      <c r="I40" s="38">
        <f t="shared" si="3"/>
        <v>8.5714285714285712</v>
      </c>
      <c r="J40" s="7" t="s">
        <v>127</v>
      </c>
      <c r="K40" s="25">
        <f>L40*1.3</f>
        <v>2.3400000000000003</v>
      </c>
      <c r="L40" s="26">
        <v>1.8</v>
      </c>
      <c r="M40" s="57">
        <f>21*L40</f>
        <v>37.800000000000004</v>
      </c>
      <c r="N40" s="22"/>
      <c r="O40" s="26"/>
      <c r="P40" s="24"/>
    </row>
    <row r="41" spans="1:16" thickBot="1" x14ac:dyDescent="0.3">
      <c r="A41" s="3" t="s">
        <v>13</v>
      </c>
      <c r="B41" s="19" t="s">
        <v>185</v>
      </c>
      <c r="C41" s="83">
        <v>4</v>
      </c>
      <c r="D41" s="94" t="s">
        <v>4</v>
      </c>
      <c r="E41" s="108" t="s">
        <v>16</v>
      </c>
      <c r="F41" s="46">
        <v>69</v>
      </c>
      <c r="G41" s="109">
        <f t="shared" si="2"/>
        <v>4</v>
      </c>
      <c r="H41" s="36">
        <v>15</v>
      </c>
      <c r="I41" s="38">
        <f t="shared" si="3"/>
        <v>4.5999999999999996</v>
      </c>
      <c r="J41" s="7" t="s">
        <v>127</v>
      </c>
      <c r="K41" s="25"/>
      <c r="L41" s="26"/>
      <c r="M41" s="57"/>
      <c r="N41" s="22">
        <f>O41*1.3</f>
        <v>1.9500000000000002</v>
      </c>
      <c r="O41" s="26">
        <v>1.5</v>
      </c>
      <c r="P41" s="24">
        <f>O41*15</f>
        <v>22.5</v>
      </c>
    </row>
    <row r="42" spans="1:16" thickBot="1" x14ac:dyDescent="0.3">
      <c r="A42" s="3" t="s">
        <v>13</v>
      </c>
      <c r="B42" s="19" t="s">
        <v>185</v>
      </c>
      <c r="C42" s="83">
        <v>4</v>
      </c>
      <c r="D42" s="95" t="s">
        <v>5</v>
      </c>
      <c r="E42" s="108" t="s">
        <v>16</v>
      </c>
      <c r="F42" s="46">
        <v>252</v>
      </c>
      <c r="G42" s="109">
        <f t="shared" si="2"/>
        <v>12</v>
      </c>
      <c r="H42" s="36">
        <v>21</v>
      </c>
      <c r="I42" s="38">
        <f t="shared" si="3"/>
        <v>12</v>
      </c>
      <c r="J42" s="7" t="s">
        <v>127</v>
      </c>
      <c r="K42" s="25">
        <f>L42*1.3</f>
        <v>0.97500000000000009</v>
      </c>
      <c r="L42" s="26">
        <v>0.75</v>
      </c>
      <c r="M42" s="57">
        <f>21*L42</f>
        <v>15.75</v>
      </c>
      <c r="N42" s="22"/>
      <c r="O42" s="26"/>
      <c r="P42" s="24"/>
    </row>
    <row r="43" spans="1:16" thickBot="1" x14ac:dyDescent="0.3">
      <c r="A43" s="10" t="s">
        <v>7</v>
      </c>
      <c r="B43" s="19" t="s">
        <v>186</v>
      </c>
      <c r="C43" s="83">
        <v>4</v>
      </c>
      <c r="D43" s="94" t="s">
        <v>4</v>
      </c>
      <c r="E43" s="108" t="s">
        <v>16</v>
      </c>
      <c r="F43" s="46">
        <v>174</v>
      </c>
      <c r="G43" s="109">
        <f t="shared" si="2"/>
        <v>11</v>
      </c>
      <c r="H43" s="36">
        <v>15</v>
      </c>
      <c r="I43" s="38">
        <f t="shared" si="3"/>
        <v>11.6</v>
      </c>
      <c r="J43" s="7" t="s">
        <v>127</v>
      </c>
      <c r="K43" s="25"/>
      <c r="L43" s="26"/>
      <c r="M43" s="57"/>
      <c r="N43" s="22">
        <f>O43*1.3</f>
        <v>1.9500000000000002</v>
      </c>
      <c r="O43" s="26">
        <v>1.5</v>
      </c>
      <c r="P43" s="24">
        <f>O43*15</f>
        <v>22.5</v>
      </c>
    </row>
    <row r="44" spans="1:16" thickBot="1" x14ac:dyDescent="0.3">
      <c r="A44" s="10" t="s">
        <v>7</v>
      </c>
      <c r="B44" s="19" t="s">
        <v>186</v>
      </c>
      <c r="C44" s="83">
        <v>4</v>
      </c>
      <c r="D44" s="95" t="s">
        <v>5</v>
      </c>
      <c r="E44" s="108" t="s">
        <v>16</v>
      </c>
      <c r="F44" s="46">
        <v>305</v>
      </c>
      <c r="G44" s="109">
        <f t="shared" si="2"/>
        <v>14</v>
      </c>
      <c r="H44" s="36">
        <v>21</v>
      </c>
      <c r="I44" s="38">
        <f t="shared" si="3"/>
        <v>14.523809523809524</v>
      </c>
      <c r="J44" s="7" t="s">
        <v>127</v>
      </c>
      <c r="K44" s="25">
        <f>L44*1.3</f>
        <v>0.97500000000000009</v>
      </c>
      <c r="L44" s="26">
        <v>0.75</v>
      </c>
      <c r="M44" s="57">
        <f>21*L44</f>
        <v>15.75</v>
      </c>
      <c r="N44" s="22"/>
      <c r="O44" s="26"/>
      <c r="P44" s="24"/>
    </row>
    <row r="45" spans="1:16" ht="15.75" thickBot="1" x14ac:dyDescent="0.3">
      <c r="A45" s="16" t="s">
        <v>135</v>
      </c>
      <c r="B45" s="19" t="s">
        <v>187</v>
      </c>
      <c r="C45" s="83">
        <v>3</v>
      </c>
      <c r="D45" s="94" t="s">
        <v>4</v>
      </c>
      <c r="E45" s="108" t="s">
        <v>16</v>
      </c>
      <c r="F45" s="46">
        <v>75</v>
      </c>
      <c r="G45" s="109">
        <f t="shared" si="2"/>
        <v>5</v>
      </c>
      <c r="H45" s="36">
        <v>15</v>
      </c>
      <c r="I45" s="38">
        <f t="shared" si="3"/>
        <v>5</v>
      </c>
      <c r="J45" s="7" t="s">
        <v>127</v>
      </c>
      <c r="K45" s="25"/>
      <c r="L45" s="26"/>
      <c r="M45" s="57"/>
      <c r="N45" s="22">
        <f>O45*1.3</f>
        <v>2.5870000000000002</v>
      </c>
      <c r="O45" s="26">
        <v>1.99</v>
      </c>
      <c r="P45" s="24">
        <f>O45*15</f>
        <v>29.85</v>
      </c>
    </row>
    <row r="46" spans="1:16" ht="15.75" thickBot="1" x14ac:dyDescent="0.3">
      <c r="A46" s="16" t="s">
        <v>135</v>
      </c>
      <c r="B46" s="19" t="s">
        <v>187</v>
      </c>
      <c r="C46" s="83">
        <v>3</v>
      </c>
      <c r="D46" s="95" t="s">
        <v>5</v>
      </c>
      <c r="E46" s="108" t="s">
        <v>16</v>
      </c>
      <c r="F46" s="46">
        <v>150</v>
      </c>
      <c r="G46" s="109">
        <f t="shared" si="2"/>
        <v>7</v>
      </c>
      <c r="H46" s="36">
        <v>21</v>
      </c>
      <c r="I46" s="38">
        <f t="shared" si="3"/>
        <v>7.1428571428571432</v>
      </c>
      <c r="J46" s="7" t="s">
        <v>127</v>
      </c>
      <c r="K46" s="25">
        <f>L46*1.3</f>
        <v>1.2869999999999999</v>
      </c>
      <c r="L46" s="26">
        <v>0.99</v>
      </c>
      <c r="M46" s="57">
        <f>21*L46</f>
        <v>20.79</v>
      </c>
      <c r="N46" s="22"/>
      <c r="O46" s="26"/>
      <c r="P46" s="24"/>
    </row>
    <row r="47" spans="1:16" ht="15.75" thickBot="1" x14ac:dyDescent="0.3">
      <c r="A47" s="3" t="s">
        <v>136</v>
      </c>
      <c r="B47" s="19" t="s">
        <v>188</v>
      </c>
      <c r="C47" s="83">
        <v>4</v>
      </c>
      <c r="D47" s="94" t="s">
        <v>4</v>
      </c>
      <c r="E47" s="108" t="s">
        <v>16</v>
      </c>
      <c r="F47" s="46">
        <v>194</v>
      </c>
      <c r="G47" s="109">
        <f t="shared" si="2"/>
        <v>12</v>
      </c>
      <c r="H47" s="36">
        <v>15</v>
      </c>
      <c r="I47" s="38">
        <f t="shared" si="3"/>
        <v>12.933333333333334</v>
      </c>
      <c r="J47" s="7" t="s">
        <v>127</v>
      </c>
      <c r="K47" s="25"/>
      <c r="L47" s="26"/>
      <c r="M47" s="57"/>
      <c r="N47" s="22">
        <f>O47*1.3</f>
        <v>4.16</v>
      </c>
      <c r="O47" s="26">
        <v>3.2</v>
      </c>
      <c r="P47" s="24">
        <f>O47*15</f>
        <v>48</v>
      </c>
    </row>
    <row r="48" spans="1:16" ht="15.75" thickBot="1" x14ac:dyDescent="0.3">
      <c r="A48" s="3" t="s">
        <v>137</v>
      </c>
      <c r="B48" s="19" t="s">
        <v>189</v>
      </c>
      <c r="C48" s="83">
        <v>4</v>
      </c>
      <c r="D48" s="94" t="s">
        <v>4</v>
      </c>
      <c r="E48" s="108" t="s">
        <v>16</v>
      </c>
      <c r="F48" s="46">
        <v>95</v>
      </c>
      <c r="G48" s="109">
        <f t="shared" si="2"/>
        <v>6</v>
      </c>
      <c r="H48" s="36">
        <v>15</v>
      </c>
      <c r="I48" s="38">
        <f t="shared" si="3"/>
        <v>6.333333333333333</v>
      </c>
      <c r="J48" s="7" t="s">
        <v>127</v>
      </c>
      <c r="K48" s="25"/>
      <c r="L48" s="26"/>
      <c r="M48" s="57"/>
      <c r="N48" s="25">
        <f>O48*1.3</f>
        <v>1.9500000000000002</v>
      </c>
      <c r="O48" s="26">
        <v>1.5</v>
      </c>
      <c r="P48" s="27">
        <f>O48*15</f>
        <v>22.5</v>
      </c>
    </row>
    <row r="49" spans="1:16" ht="15.75" thickBot="1" x14ac:dyDescent="0.3">
      <c r="A49" s="3" t="s">
        <v>137</v>
      </c>
      <c r="B49" s="19" t="s">
        <v>189</v>
      </c>
      <c r="C49" s="83">
        <v>4</v>
      </c>
      <c r="D49" s="95" t="s">
        <v>5</v>
      </c>
      <c r="E49" s="108" t="s">
        <v>16</v>
      </c>
      <c r="F49" s="46">
        <v>403.20000000000005</v>
      </c>
      <c r="G49" s="109">
        <f t="shared" si="2"/>
        <v>19</v>
      </c>
      <c r="H49" s="36">
        <v>21</v>
      </c>
      <c r="I49" s="38">
        <f t="shared" si="3"/>
        <v>19.200000000000003</v>
      </c>
      <c r="J49" s="7" t="s">
        <v>127</v>
      </c>
      <c r="K49" s="25">
        <f>L49*1.3</f>
        <v>0.97500000000000009</v>
      </c>
      <c r="L49" s="26">
        <v>0.75</v>
      </c>
      <c r="M49" s="57">
        <f>21*L49</f>
        <v>15.75</v>
      </c>
      <c r="N49" s="3"/>
      <c r="O49" s="1"/>
      <c r="P49" s="72"/>
    </row>
    <row r="50" spans="1:16" x14ac:dyDescent="0.25">
      <c r="A50" s="3" t="s">
        <v>138</v>
      </c>
      <c r="B50" s="19" t="s">
        <v>190</v>
      </c>
      <c r="C50" s="83">
        <v>3</v>
      </c>
      <c r="D50" s="94" t="s">
        <v>4</v>
      </c>
      <c r="E50" s="108" t="s">
        <v>16</v>
      </c>
      <c r="F50" s="46">
        <v>81</v>
      </c>
      <c r="G50" s="109">
        <f t="shared" si="2"/>
        <v>5</v>
      </c>
      <c r="H50" s="36">
        <v>15</v>
      </c>
      <c r="I50" s="38">
        <f t="shared" si="3"/>
        <v>5.4</v>
      </c>
      <c r="J50" s="7" t="s">
        <v>127</v>
      </c>
      <c r="K50" s="30"/>
      <c r="L50" s="31"/>
      <c r="M50" s="58"/>
      <c r="N50" s="25">
        <f>O50*1.3</f>
        <v>3.12</v>
      </c>
      <c r="O50" s="26">
        <v>2.4</v>
      </c>
      <c r="P50" s="27">
        <f>O50*15</f>
        <v>36</v>
      </c>
    </row>
    <row r="51" spans="1:16" ht="15.75" thickBot="1" x14ac:dyDescent="0.3">
      <c r="A51" s="14" t="s">
        <v>138</v>
      </c>
      <c r="B51" s="64" t="s">
        <v>190</v>
      </c>
      <c r="C51" s="87">
        <v>3</v>
      </c>
      <c r="D51" s="97" t="s">
        <v>5</v>
      </c>
      <c r="E51" s="108" t="s">
        <v>16</v>
      </c>
      <c r="F51" s="76">
        <v>150</v>
      </c>
      <c r="G51" s="112">
        <f t="shared" si="2"/>
        <v>7</v>
      </c>
      <c r="H51" s="37">
        <v>21</v>
      </c>
      <c r="I51" s="40">
        <f t="shared" si="3"/>
        <v>7.1428571428571432</v>
      </c>
      <c r="J51" s="113" t="s">
        <v>127</v>
      </c>
      <c r="K51" s="117">
        <f>L51*1.3</f>
        <v>1.2869999999999999</v>
      </c>
      <c r="L51" s="78">
        <v>0.99</v>
      </c>
      <c r="M51" s="123">
        <f>21*L51</f>
        <v>20.79</v>
      </c>
      <c r="N51" s="117"/>
      <c r="O51" s="78"/>
      <c r="P51" s="118"/>
    </row>
    <row r="52" spans="1:16" ht="15.75" thickBot="1" x14ac:dyDescent="0.3">
      <c r="A52" s="51" t="s">
        <v>282</v>
      </c>
      <c r="B52" s="65"/>
      <c r="C52" s="88"/>
      <c r="D52" s="98"/>
      <c r="E52" s="100"/>
      <c r="F52" s="68"/>
      <c r="G52" s="69"/>
      <c r="H52" s="70"/>
      <c r="I52" s="70"/>
      <c r="J52" s="32"/>
      <c r="K52" s="61"/>
      <c r="L52" s="62"/>
      <c r="M52" s="60"/>
      <c r="N52" s="124"/>
      <c r="O52" s="125"/>
      <c r="P52" s="126"/>
    </row>
    <row r="53" spans="1:16" x14ac:dyDescent="0.25">
      <c r="A53" s="120" t="s">
        <v>97</v>
      </c>
      <c r="B53" s="131" t="s">
        <v>197</v>
      </c>
      <c r="C53" s="82">
        <v>3</v>
      </c>
      <c r="D53" s="130" t="s">
        <v>4</v>
      </c>
      <c r="E53" s="105" t="s">
        <v>16</v>
      </c>
      <c r="F53" s="106">
        <v>0</v>
      </c>
      <c r="G53" s="107">
        <f t="shared" ref="G53:G81" si="4">ROUNDDOWN(I53,0)</f>
        <v>0</v>
      </c>
      <c r="H53" s="35">
        <v>15</v>
      </c>
      <c r="I53" s="39">
        <f t="shared" ref="I53:I81" si="5">F53/H53</f>
        <v>0</v>
      </c>
      <c r="J53" s="119" t="s">
        <v>125</v>
      </c>
      <c r="K53" s="120"/>
      <c r="L53" s="121"/>
      <c r="M53" s="122"/>
      <c r="N53" s="114">
        <f>O53*1.3</f>
        <v>3.6399999999999997</v>
      </c>
      <c r="O53" s="115">
        <v>2.8</v>
      </c>
      <c r="P53" s="116">
        <f>O53*15</f>
        <v>42</v>
      </c>
    </row>
    <row r="54" spans="1:16" x14ac:dyDescent="0.25">
      <c r="A54" s="3" t="s">
        <v>79</v>
      </c>
      <c r="B54" s="19" t="s">
        <v>198</v>
      </c>
      <c r="C54" s="89">
        <v>4</v>
      </c>
      <c r="D54" s="94" t="s">
        <v>4</v>
      </c>
      <c r="E54" s="108" t="s">
        <v>16</v>
      </c>
      <c r="F54" s="46">
        <v>0</v>
      </c>
      <c r="G54" s="109">
        <v>0</v>
      </c>
      <c r="H54" s="36">
        <v>15</v>
      </c>
      <c r="I54" s="38">
        <f t="shared" si="5"/>
        <v>0</v>
      </c>
      <c r="J54" s="2" t="s">
        <v>125</v>
      </c>
      <c r="K54" s="3"/>
      <c r="L54" s="1"/>
      <c r="M54" s="72"/>
      <c r="N54" s="22">
        <f>O54*1.3</f>
        <v>3.6399999999999997</v>
      </c>
      <c r="O54" s="23">
        <v>2.8</v>
      </c>
      <c r="P54" s="24">
        <f>O54*15</f>
        <v>42</v>
      </c>
    </row>
    <row r="55" spans="1:16" x14ac:dyDescent="0.25">
      <c r="A55" s="3" t="s">
        <v>50</v>
      </c>
      <c r="B55" s="19" t="s">
        <v>199</v>
      </c>
      <c r="C55" s="89">
        <v>4</v>
      </c>
      <c r="D55" s="94" t="s">
        <v>4</v>
      </c>
      <c r="E55" s="108" t="s">
        <v>16</v>
      </c>
      <c r="F55" s="46">
        <v>176.8</v>
      </c>
      <c r="G55" s="109">
        <f t="shared" si="4"/>
        <v>11</v>
      </c>
      <c r="H55" s="36">
        <v>15</v>
      </c>
      <c r="I55" s="38">
        <f t="shared" si="5"/>
        <v>11.786666666666667</v>
      </c>
      <c r="J55" s="2" t="s">
        <v>125</v>
      </c>
      <c r="K55" s="3"/>
      <c r="L55" s="1"/>
      <c r="M55" s="72"/>
      <c r="N55" s="22">
        <f>O55*1.3</f>
        <v>2.8600000000000003</v>
      </c>
      <c r="O55" s="23">
        <v>2.2000000000000002</v>
      </c>
      <c r="P55" s="24">
        <f>O55*15</f>
        <v>33</v>
      </c>
    </row>
    <row r="56" spans="1:16" x14ac:dyDescent="0.25">
      <c r="A56" s="3" t="s">
        <v>52</v>
      </c>
      <c r="B56" s="19" t="s">
        <v>200</v>
      </c>
      <c r="C56" s="84">
        <v>5</v>
      </c>
      <c r="D56" s="94" t="s">
        <v>4</v>
      </c>
      <c r="E56" s="108" t="s">
        <v>16</v>
      </c>
      <c r="F56" s="46">
        <v>105</v>
      </c>
      <c r="G56" s="109">
        <f t="shared" si="4"/>
        <v>7</v>
      </c>
      <c r="H56" s="36">
        <v>15</v>
      </c>
      <c r="I56" s="38">
        <f t="shared" si="5"/>
        <v>7</v>
      </c>
      <c r="J56" s="2" t="s">
        <v>125</v>
      </c>
      <c r="K56" s="22"/>
      <c r="L56" s="26"/>
      <c r="M56" s="24"/>
      <c r="N56" s="22">
        <f>O56*1.3</f>
        <v>1.9500000000000002</v>
      </c>
      <c r="O56" s="26">
        <v>1.5</v>
      </c>
      <c r="P56" s="24">
        <f>O56*15</f>
        <v>22.5</v>
      </c>
    </row>
    <row r="57" spans="1:16" x14ac:dyDescent="0.25">
      <c r="A57" s="3" t="s">
        <v>52</v>
      </c>
      <c r="B57" s="19" t="s">
        <v>200</v>
      </c>
      <c r="C57" s="84">
        <v>5</v>
      </c>
      <c r="D57" s="95" t="s">
        <v>5</v>
      </c>
      <c r="E57" s="108" t="s">
        <v>16</v>
      </c>
      <c r="F57" s="46">
        <v>320</v>
      </c>
      <c r="G57" s="109">
        <f t="shared" si="4"/>
        <v>15</v>
      </c>
      <c r="H57" s="36">
        <v>21</v>
      </c>
      <c r="I57" s="38">
        <f t="shared" si="5"/>
        <v>15.238095238095237</v>
      </c>
      <c r="J57" s="2" t="s">
        <v>125</v>
      </c>
      <c r="K57" s="22">
        <f>L57*1.3</f>
        <v>0.97500000000000009</v>
      </c>
      <c r="L57" s="26">
        <v>0.75</v>
      </c>
      <c r="M57" s="24">
        <f>L57*21</f>
        <v>15.75</v>
      </c>
      <c r="N57" s="22"/>
      <c r="O57" s="26"/>
      <c r="P57" s="24"/>
    </row>
    <row r="58" spans="1:16" x14ac:dyDescent="0.25">
      <c r="A58" s="3" t="s">
        <v>89</v>
      </c>
      <c r="B58" s="18" t="s">
        <v>201</v>
      </c>
      <c r="C58" s="84">
        <v>4</v>
      </c>
      <c r="D58" s="95" t="s">
        <v>5</v>
      </c>
      <c r="E58" s="108" t="s">
        <v>16</v>
      </c>
      <c r="F58" s="46">
        <v>0</v>
      </c>
      <c r="G58" s="109">
        <f t="shared" si="4"/>
        <v>0</v>
      </c>
      <c r="H58" s="36">
        <v>21</v>
      </c>
      <c r="I58" s="38">
        <f t="shared" si="5"/>
        <v>0</v>
      </c>
      <c r="J58" s="2" t="s">
        <v>125</v>
      </c>
      <c r="K58" s="22">
        <f>L58*1.3</f>
        <v>1.56</v>
      </c>
      <c r="L58" s="26">
        <v>1.2</v>
      </c>
      <c r="M58" s="24">
        <f>L58*21</f>
        <v>25.2</v>
      </c>
      <c r="N58" s="3"/>
      <c r="O58" s="1"/>
      <c r="P58" s="72"/>
    </row>
    <row r="59" spans="1:16" x14ac:dyDescent="0.25">
      <c r="A59" s="3" t="s">
        <v>99</v>
      </c>
      <c r="B59" s="19" t="s">
        <v>203</v>
      </c>
      <c r="C59" s="84" t="s">
        <v>259</v>
      </c>
      <c r="D59" s="94" t="s">
        <v>4</v>
      </c>
      <c r="E59" s="108" t="s">
        <v>16</v>
      </c>
      <c r="F59" s="46">
        <v>75</v>
      </c>
      <c r="G59" s="109">
        <f t="shared" si="4"/>
        <v>5</v>
      </c>
      <c r="H59" s="36">
        <v>15</v>
      </c>
      <c r="I59" s="38">
        <f t="shared" si="5"/>
        <v>5</v>
      </c>
      <c r="J59" s="2" t="s">
        <v>125</v>
      </c>
      <c r="K59" s="22"/>
      <c r="L59" s="26"/>
      <c r="M59" s="24"/>
      <c r="N59" s="22">
        <f>O59*1.3</f>
        <v>1.9500000000000002</v>
      </c>
      <c r="O59" s="26">
        <v>1.5</v>
      </c>
      <c r="P59" s="24">
        <f>O59*15</f>
        <v>22.5</v>
      </c>
    </row>
    <row r="60" spans="1:16" x14ac:dyDescent="0.25">
      <c r="A60" s="3" t="s">
        <v>99</v>
      </c>
      <c r="B60" s="19" t="s">
        <v>203</v>
      </c>
      <c r="C60" s="84" t="s">
        <v>259</v>
      </c>
      <c r="D60" s="95" t="s">
        <v>5</v>
      </c>
      <c r="E60" s="108" t="s">
        <v>16</v>
      </c>
      <c r="F60" s="46">
        <v>420</v>
      </c>
      <c r="G60" s="109">
        <f t="shared" si="4"/>
        <v>20</v>
      </c>
      <c r="H60" s="36">
        <v>21</v>
      </c>
      <c r="I60" s="38">
        <f t="shared" si="5"/>
        <v>20</v>
      </c>
      <c r="J60" s="2" t="s">
        <v>125</v>
      </c>
      <c r="K60" s="22">
        <f>L60*1.3</f>
        <v>0.97500000000000009</v>
      </c>
      <c r="L60" s="26">
        <v>0.75</v>
      </c>
      <c r="M60" s="24">
        <f>L60*21</f>
        <v>15.75</v>
      </c>
      <c r="N60" s="22"/>
      <c r="O60" s="26"/>
      <c r="P60" s="24"/>
    </row>
    <row r="61" spans="1:16" x14ac:dyDescent="0.25">
      <c r="A61" s="3" t="s">
        <v>100</v>
      </c>
      <c r="B61" s="18" t="s">
        <v>202</v>
      </c>
      <c r="C61" s="84" t="s">
        <v>255</v>
      </c>
      <c r="D61" s="94" t="s">
        <v>4</v>
      </c>
      <c r="E61" s="108" t="s">
        <v>16</v>
      </c>
      <c r="F61" s="46">
        <v>60</v>
      </c>
      <c r="G61" s="109">
        <f t="shared" si="4"/>
        <v>4</v>
      </c>
      <c r="H61" s="36">
        <v>15</v>
      </c>
      <c r="I61" s="38">
        <f t="shared" si="5"/>
        <v>4</v>
      </c>
      <c r="J61" s="2" t="s">
        <v>125</v>
      </c>
      <c r="K61" s="3"/>
      <c r="L61" s="1"/>
      <c r="M61" s="72"/>
      <c r="N61" s="25">
        <f>O61*1.3</f>
        <v>3.6399999999999997</v>
      </c>
      <c r="O61" s="26">
        <v>2.8</v>
      </c>
      <c r="P61" s="27">
        <f>O61*15</f>
        <v>42</v>
      </c>
    </row>
    <row r="62" spans="1:16" x14ac:dyDescent="0.25">
      <c r="A62" s="3" t="s">
        <v>104</v>
      </c>
      <c r="B62" s="19" t="s">
        <v>204</v>
      </c>
      <c r="C62" s="84" t="s">
        <v>259</v>
      </c>
      <c r="D62" s="94" t="s">
        <v>4</v>
      </c>
      <c r="E62" s="108" t="s">
        <v>16</v>
      </c>
      <c r="F62" s="46">
        <v>75</v>
      </c>
      <c r="G62" s="109">
        <f t="shared" si="4"/>
        <v>5</v>
      </c>
      <c r="H62" s="36">
        <v>15</v>
      </c>
      <c r="I62" s="38">
        <f t="shared" si="5"/>
        <v>5</v>
      </c>
      <c r="J62" s="2" t="s">
        <v>125</v>
      </c>
      <c r="K62" s="22"/>
      <c r="L62" s="26"/>
      <c r="M62" s="24"/>
      <c r="N62" s="22">
        <f>O62*1.3</f>
        <v>1.9500000000000002</v>
      </c>
      <c r="O62" s="26">
        <v>1.5</v>
      </c>
      <c r="P62" s="24">
        <f>O62*15</f>
        <v>22.5</v>
      </c>
    </row>
    <row r="63" spans="1:16" x14ac:dyDescent="0.25">
      <c r="A63" s="3" t="s">
        <v>104</v>
      </c>
      <c r="B63" s="19" t="s">
        <v>204</v>
      </c>
      <c r="C63" s="84" t="s">
        <v>259</v>
      </c>
      <c r="D63" s="95" t="s">
        <v>5</v>
      </c>
      <c r="E63" s="108" t="s">
        <v>16</v>
      </c>
      <c r="F63" s="46">
        <v>344</v>
      </c>
      <c r="G63" s="109">
        <f t="shared" si="4"/>
        <v>16</v>
      </c>
      <c r="H63" s="36">
        <v>21</v>
      </c>
      <c r="I63" s="38">
        <f t="shared" si="5"/>
        <v>16.38095238095238</v>
      </c>
      <c r="J63" s="2" t="s">
        <v>125</v>
      </c>
      <c r="K63" s="22">
        <f>L63*1.3</f>
        <v>0.97500000000000009</v>
      </c>
      <c r="L63" s="26">
        <v>0.75</v>
      </c>
      <c r="M63" s="24">
        <f>L63*21</f>
        <v>15.75</v>
      </c>
      <c r="N63" s="22"/>
      <c r="O63" s="26"/>
      <c r="P63" s="24"/>
    </row>
    <row r="64" spans="1:16" x14ac:dyDescent="0.25">
      <c r="A64" s="3" t="s">
        <v>51</v>
      </c>
      <c r="B64" s="18" t="s">
        <v>205</v>
      </c>
      <c r="C64" s="84">
        <v>5</v>
      </c>
      <c r="D64" s="94" t="s">
        <v>4</v>
      </c>
      <c r="E64" s="108" t="s">
        <v>16</v>
      </c>
      <c r="F64" s="46">
        <v>0</v>
      </c>
      <c r="G64" s="109">
        <f t="shared" si="4"/>
        <v>0</v>
      </c>
      <c r="H64" s="36">
        <v>15</v>
      </c>
      <c r="I64" s="38">
        <f t="shared" si="5"/>
        <v>0</v>
      </c>
      <c r="J64" s="2" t="s">
        <v>125</v>
      </c>
      <c r="K64" s="22"/>
      <c r="L64" s="26"/>
      <c r="M64" s="24"/>
      <c r="N64" s="22">
        <f>O64*1.3</f>
        <v>2.8600000000000003</v>
      </c>
      <c r="O64" s="26">
        <v>2.2000000000000002</v>
      </c>
      <c r="P64" s="24">
        <f>O64*15</f>
        <v>33</v>
      </c>
    </row>
    <row r="65" spans="1:16" x14ac:dyDescent="0.25">
      <c r="A65" s="3" t="s">
        <v>51</v>
      </c>
      <c r="B65" s="18" t="s">
        <v>205</v>
      </c>
      <c r="C65" s="84">
        <v>5</v>
      </c>
      <c r="D65" s="95" t="s">
        <v>5</v>
      </c>
      <c r="E65" s="108" t="s">
        <v>16</v>
      </c>
      <c r="F65" s="46">
        <v>0</v>
      </c>
      <c r="G65" s="109">
        <f t="shared" si="4"/>
        <v>0</v>
      </c>
      <c r="H65" s="36">
        <v>21</v>
      </c>
      <c r="I65" s="38">
        <f t="shared" si="5"/>
        <v>0</v>
      </c>
      <c r="J65" s="2" t="s">
        <v>125</v>
      </c>
      <c r="K65" s="22">
        <f>L65*1.3</f>
        <v>1.56</v>
      </c>
      <c r="L65" s="26">
        <v>1.2</v>
      </c>
      <c r="M65" s="24">
        <f>L65*21</f>
        <v>25.2</v>
      </c>
      <c r="N65" s="22"/>
      <c r="O65" s="26"/>
      <c r="P65" s="24"/>
    </row>
    <row r="66" spans="1:16" x14ac:dyDescent="0.25">
      <c r="A66" s="3" t="s">
        <v>63</v>
      </c>
      <c r="B66" s="19" t="s">
        <v>206</v>
      </c>
      <c r="C66" s="84">
        <v>5</v>
      </c>
      <c r="D66" s="94" t="s">
        <v>4</v>
      </c>
      <c r="E66" s="108" t="s">
        <v>16</v>
      </c>
      <c r="F66" s="46">
        <v>50</v>
      </c>
      <c r="G66" s="109">
        <f t="shared" si="4"/>
        <v>3</v>
      </c>
      <c r="H66" s="36">
        <v>15</v>
      </c>
      <c r="I66" s="38">
        <f t="shared" si="5"/>
        <v>3.3333333333333335</v>
      </c>
      <c r="J66" s="7" t="s">
        <v>125</v>
      </c>
      <c r="K66" s="22"/>
      <c r="L66" s="26"/>
      <c r="M66" s="24"/>
      <c r="N66" s="22">
        <f>O66*1.3</f>
        <v>2.8600000000000003</v>
      </c>
      <c r="O66" s="26">
        <v>2.2000000000000002</v>
      </c>
      <c r="P66" s="24">
        <f>O66*15</f>
        <v>33</v>
      </c>
    </row>
    <row r="67" spans="1:16" x14ac:dyDescent="0.25">
      <c r="A67" s="3" t="s">
        <v>106</v>
      </c>
      <c r="B67" s="19" t="s">
        <v>209</v>
      </c>
      <c r="C67" s="84">
        <v>3</v>
      </c>
      <c r="D67" s="94" t="s">
        <v>4</v>
      </c>
      <c r="E67" s="108" t="s">
        <v>16</v>
      </c>
      <c r="F67" s="46">
        <v>60</v>
      </c>
      <c r="G67" s="109">
        <f t="shared" si="4"/>
        <v>4</v>
      </c>
      <c r="H67" s="36">
        <v>15</v>
      </c>
      <c r="I67" s="38">
        <f t="shared" si="5"/>
        <v>4</v>
      </c>
      <c r="J67" s="2" t="s">
        <v>125</v>
      </c>
      <c r="K67" s="22"/>
      <c r="L67" s="26"/>
      <c r="M67" s="24"/>
      <c r="N67" s="22">
        <f>O67*1.3</f>
        <v>2.8600000000000003</v>
      </c>
      <c r="O67" s="26">
        <v>2.2000000000000002</v>
      </c>
      <c r="P67" s="24">
        <f>O67*15</f>
        <v>33</v>
      </c>
    </row>
    <row r="68" spans="1:16" x14ac:dyDescent="0.25">
      <c r="A68" s="157" t="s">
        <v>43</v>
      </c>
      <c r="B68" s="19" t="s">
        <v>207</v>
      </c>
      <c r="C68" s="84">
        <v>2</v>
      </c>
      <c r="D68" s="94" t="s">
        <v>4</v>
      </c>
      <c r="E68" s="108" t="s">
        <v>16</v>
      </c>
      <c r="F68" s="46">
        <v>0</v>
      </c>
      <c r="G68" s="109">
        <f t="shared" si="4"/>
        <v>0</v>
      </c>
      <c r="H68" s="36">
        <v>15</v>
      </c>
      <c r="I68" s="38">
        <f t="shared" si="5"/>
        <v>0</v>
      </c>
      <c r="J68" s="7" t="s">
        <v>125</v>
      </c>
      <c r="K68" s="22"/>
      <c r="L68" s="26"/>
      <c r="M68" s="24"/>
      <c r="N68" s="22">
        <f>O68*1.3</f>
        <v>2.8600000000000003</v>
      </c>
      <c r="O68" s="26">
        <v>2.2000000000000002</v>
      </c>
      <c r="P68" s="24">
        <f>O68*15</f>
        <v>33</v>
      </c>
    </row>
    <row r="69" spans="1:16" x14ac:dyDescent="0.25">
      <c r="A69" s="3" t="s">
        <v>43</v>
      </c>
      <c r="B69" s="19" t="s">
        <v>207</v>
      </c>
      <c r="C69" s="84">
        <v>2</v>
      </c>
      <c r="D69" s="95" t="s">
        <v>5</v>
      </c>
      <c r="E69" s="108" t="s">
        <v>16</v>
      </c>
      <c r="F69" s="46">
        <v>21</v>
      </c>
      <c r="G69" s="109">
        <f t="shared" si="4"/>
        <v>1</v>
      </c>
      <c r="H69" s="36">
        <v>21</v>
      </c>
      <c r="I69" s="38">
        <f t="shared" si="5"/>
        <v>1</v>
      </c>
      <c r="J69" s="7" t="s">
        <v>125</v>
      </c>
      <c r="K69" s="22">
        <f>L69*1.3</f>
        <v>1.56</v>
      </c>
      <c r="L69" s="26">
        <v>1.2</v>
      </c>
      <c r="M69" s="24">
        <f>L69*21</f>
        <v>25.2</v>
      </c>
      <c r="N69" s="22"/>
      <c r="O69" s="26"/>
      <c r="P69" s="24"/>
    </row>
    <row r="70" spans="1:16" x14ac:dyDescent="0.25">
      <c r="A70" s="3" t="s">
        <v>48</v>
      </c>
      <c r="B70" s="19" t="s">
        <v>208</v>
      </c>
      <c r="C70" s="85">
        <v>3</v>
      </c>
      <c r="D70" s="94" t="s">
        <v>4</v>
      </c>
      <c r="E70" s="108" t="s">
        <v>16</v>
      </c>
      <c r="F70" s="46">
        <v>55</v>
      </c>
      <c r="G70" s="109">
        <f t="shared" si="4"/>
        <v>3</v>
      </c>
      <c r="H70" s="36">
        <v>15</v>
      </c>
      <c r="I70" s="38">
        <f t="shared" si="5"/>
        <v>3.6666666666666665</v>
      </c>
      <c r="J70" s="7" t="s">
        <v>125</v>
      </c>
      <c r="K70" s="22"/>
      <c r="L70" s="26"/>
      <c r="M70" s="24"/>
      <c r="N70" s="22">
        <f>O70*1.3</f>
        <v>2.8600000000000003</v>
      </c>
      <c r="O70" s="26">
        <v>2.2000000000000002</v>
      </c>
      <c r="P70" s="24">
        <f>O70*15</f>
        <v>33</v>
      </c>
    </row>
    <row r="71" spans="1:16" x14ac:dyDescent="0.25">
      <c r="A71" s="3" t="s">
        <v>48</v>
      </c>
      <c r="B71" s="19" t="s">
        <v>208</v>
      </c>
      <c r="C71" s="84">
        <v>3</v>
      </c>
      <c r="D71" s="95" t="s">
        <v>5</v>
      </c>
      <c r="E71" s="108" t="s">
        <v>16</v>
      </c>
      <c r="F71" s="46">
        <v>0</v>
      </c>
      <c r="G71" s="109">
        <f t="shared" si="4"/>
        <v>0</v>
      </c>
      <c r="H71" s="36">
        <v>21</v>
      </c>
      <c r="I71" s="38">
        <f t="shared" si="5"/>
        <v>0</v>
      </c>
      <c r="J71" s="7" t="s">
        <v>125</v>
      </c>
      <c r="K71" s="22">
        <f>L71*1.3</f>
        <v>1.56</v>
      </c>
      <c r="L71" s="26">
        <v>1.2</v>
      </c>
      <c r="M71" s="24">
        <f>L71*21</f>
        <v>25.2</v>
      </c>
      <c r="N71" s="22"/>
      <c r="O71" s="26"/>
      <c r="P71" s="24"/>
    </row>
    <row r="72" spans="1:16" x14ac:dyDescent="0.25">
      <c r="A72" s="3" t="s">
        <v>48</v>
      </c>
      <c r="B72" s="19" t="s">
        <v>208</v>
      </c>
      <c r="C72" s="84">
        <v>3</v>
      </c>
      <c r="D72" s="95" t="s">
        <v>5</v>
      </c>
      <c r="E72" s="108" t="s">
        <v>88</v>
      </c>
      <c r="F72" s="46">
        <v>242</v>
      </c>
      <c r="G72" s="109">
        <f t="shared" si="4"/>
        <v>11</v>
      </c>
      <c r="H72" s="36">
        <v>21</v>
      </c>
      <c r="I72" s="38">
        <f t="shared" si="5"/>
        <v>11.523809523809524</v>
      </c>
      <c r="J72" s="7" t="s">
        <v>125</v>
      </c>
      <c r="K72" s="22">
        <f>L72*1.3</f>
        <v>1.56</v>
      </c>
      <c r="L72" s="26">
        <v>1.2</v>
      </c>
      <c r="M72" s="24">
        <f>L72*21</f>
        <v>25.2</v>
      </c>
      <c r="N72" s="22"/>
      <c r="O72" s="26"/>
      <c r="P72" s="24"/>
    </row>
    <row r="73" spans="1:16" x14ac:dyDescent="0.25">
      <c r="A73" s="3" t="s">
        <v>67</v>
      </c>
      <c r="B73" s="19" t="s">
        <v>210</v>
      </c>
      <c r="C73" s="84">
        <v>2</v>
      </c>
      <c r="D73" s="95" t="s">
        <v>5</v>
      </c>
      <c r="E73" s="108" t="s">
        <v>88</v>
      </c>
      <c r="F73" s="46">
        <v>300</v>
      </c>
      <c r="G73" s="109">
        <f t="shared" si="4"/>
        <v>14</v>
      </c>
      <c r="H73" s="36">
        <v>21</v>
      </c>
      <c r="I73" s="38">
        <f t="shared" si="5"/>
        <v>14.285714285714286</v>
      </c>
      <c r="J73" s="7" t="s">
        <v>125</v>
      </c>
      <c r="K73" s="22">
        <f>L73*1.3</f>
        <v>1.56</v>
      </c>
      <c r="L73" s="26">
        <v>1.2</v>
      </c>
      <c r="M73" s="24">
        <f>L73*21</f>
        <v>25.2</v>
      </c>
      <c r="N73" s="22"/>
      <c r="O73" s="26"/>
      <c r="P73" s="24"/>
    </row>
    <row r="74" spans="1:16" x14ac:dyDescent="0.25">
      <c r="A74" s="3" t="s">
        <v>107</v>
      </c>
      <c r="B74" s="18" t="s">
        <v>211</v>
      </c>
      <c r="C74" s="84">
        <v>4</v>
      </c>
      <c r="D74" s="94" t="s">
        <v>4</v>
      </c>
      <c r="E74" s="108" t="s">
        <v>16</v>
      </c>
      <c r="F74" s="46">
        <v>90</v>
      </c>
      <c r="G74" s="109">
        <f t="shared" si="4"/>
        <v>6</v>
      </c>
      <c r="H74" s="36">
        <v>15</v>
      </c>
      <c r="I74" s="38">
        <f t="shared" si="5"/>
        <v>6</v>
      </c>
      <c r="J74" s="7" t="s">
        <v>125</v>
      </c>
      <c r="K74" s="22"/>
      <c r="L74" s="26"/>
      <c r="M74" s="24"/>
      <c r="N74" s="22">
        <f>O74*1.3</f>
        <v>2.5870000000000002</v>
      </c>
      <c r="O74" s="26">
        <v>1.99</v>
      </c>
      <c r="P74" s="24">
        <f>O74*15</f>
        <v>29.85</v>
      </c>
    </row>
    <row r="75" spans="1:16" x14ac:dyDescent="0.25">
      <c r="A75" s="3" t="s">
        <v>107</v>
      </c>
      <c r="B75" s="18" t="s">
        <v>211</v>
      </c>
      <c r="C75" s="84">
        <v>4</v>
      </c>
      <c r="D75" s="95" t="s">
        <v>5</v>
      </c>
      <c r="E75" s="108" t="s">
        <v>16</v>
      </c>
      <c r="F75" s="46">
        <v>117</v>
      </c>
      <c r="G75" s="109">
        <f t="shared" si="4"/>
        <v>5</v>
      </c>
      <c r="H75" s="36">
        <v>21</v>
      </c>
      <c r="I75" s="38">
        <f t="shared" si="5"/>
        <v>5.5714285714285712</v>
      </c>
      <c r="J75" s="7" t="s">
        <v>125</v>
      </c>
      <c r="K75" s="22">
        <f>L75*1.3</f>
        <v>1.2869999999999999</v>
      </c>
      <c r="L75" s="26">
        <v>0.99</v>
      </c>
      <c r="M75" s="24">
        <f>L75*21</f>
        <v>20.79</v>
      </c>
      <c r="N75" s="22"/>
      <c r="O75" s="26"/>
      <c r="P75" s="24"/>
    </row>
    <row r="76" spans="1:16" x14ac:dyDescent="0.25">
      <c r="A76" s="3" t="s">
        <v>84</v>
      </c>
      <c r="B76" s="19" t="s">
        <v>212</v>
      </c>
      <c r="C76" s="84">
        <v>5</v>
      </c>
      <c r="D76" s="94" t="s">
        <v>4</v>
      </c>
      <c r="E76" s="108" t="s">
        <v>16</v>
      </c>
      <c r="F76" s="46">
        <v>0</v>
      </c>
      <c r="G76" s="109">
        <f t="shared" si="4"/>
        <v>0</v>
      </c>
      <c r="H76" s="36">
        <v>15</v>
      </c>
      <c r="I76" s="38">
        <f t="shared" si="5"/>
        <v>0</v>
      </c>
      <c r="J76" s="7" t="s">
        <v>125</v>
      </c>
      <c r="K76" s="22"/>
      <c r="L76" s="26"/>
      <c r="M76" s="24"/>
      <c r="N76" s="22">
        <f>O76*1.3</f>
        <v>2.5870000000000002</v>
      </c>
      <c r="O76" s="26">
        <v>1.99</v>
      </c>
      <c r="P76" s="24">
        <f>O76*15</f>
        <v>29.85</v>
      </c>
    </row>
    <row r="77" spans="1:16" x14ac:dyDescent="0.25">
      <c r="A77" s="3" t="s">
        <v>84</v>
      </c>
      <c r="B77" s="19" t="s">
        <v>212</v>
      </c>
      <c r="C77" s="84">
        <v>5</v>
      </c>
      <c r="D77" s="95" t="s">
        <v>5</v>
      </c>
      <c r="E77" s="108" t="s">
        <v>16</v>
      </c>
      <c r="F77" s="46">
        <v>70</v>
      </c>
      <c r="G77" s="109">
        <f t="shared" si="4"/>
        <v>3</v>
      </c>
      <c r="H77" s="36">
        <v>21</v>
      </c>
      <c r="I77" s="38">
        <f t="shared" si="5"/>
        <v>3.3333333333333335</v>
      </c>
      <c r="J77" s="7" t="s">
        <v>125</v>
      </c>
      <c r="K77" s="22">
        <f>L77*1.3</f>
        <v>1.4170000000000003</v>
      </c>
      <c r="L77" s="26">
        <v>1.0900000000000001</v>
      </c>
      <c r="M77" s="24">
        <f>L77*21</f>
        <v>22.89</v>
      </c>
      <c r="N77" s="22"/>
      <c r="O77" s="26"/>
      <c r="P77" s="24"/>
    </row>
    <row r="78" spans="1:16" x14ac:dyDescent="0.25">
      <c r="A78" s="10" t="s">
        <v>74</v>
      </c>
      <c r="B78" s="19" t="s">
        <v>213</v>
      </c>
      <c r="C78" s="84">
        <v>5</v>
      </c>
      <c r="D78" s="94" t="s">
        <v>4</v>
      </c>
      <c r="E78" s="108" t="s">
        <v>16</v>
      </c>
      <c r="F78" s="46">
        <v>30</v>
      </c>
      <c r="G78" s="109">
        <f t="shared" si="4"/>
        <v>2</v>
      </c>
      <c r="H78" s="36">
        <v>15</v>
      </c>
      <c r="I78" s="38">
        <f t="shared" si="5"/>
        <v>2</v>
      </c>
      <c r="J78" s="7" t="s">
        <v>125</v>
      </c>
      <c r="K78" s="22"/>
      <c r="L78" s="26"/>
      <c r="M78" s="24"/>
      <c r="N78" s="22">
        <f>O78*1.3</f>
        <v>2.5870000000000002</v>
      </c>
      <c r="O78" s="26">
        <v>1.99</v>
      </c>
      <c r="P78" s="24">
        <f>O78*15</f>
        <v>29.85</v>
      </c>
    </row>
    <row r="79" spans="1:16" x14ac:dyDescent="0.25">
      <c r="A79" s="10" t="s">
        <v>74</v>
      </c>
      <c r="B79" s="19" t="s">
        <v>213</v>
      </c>
      <c r="C79" s="84">
        <v>5</v>
      </c>
      <c r="D79" s="95" t="s">
        <v>5</v>
      </c>
      <c r="E79" s="108" t="s">
        <v>16</v>
      </c>
      <c r="F79" s="46">
        <v>186</v>
      </c>
      <c r="G79" s="109">
        <f t="shared" si="4"/>
        <v>8</v>
      </c>
      <c r="H79" s="36">
        <v>21</v>
      </c>
      <c r="I79" s="38">
        <f t="shared" si="5"/>
        <v>8.8571428571428577</v>
      </c>
      <c r="J79" s="7" t="s">
        <v>125</v>
      </c>
      <c r="K79" s="22">
        <f>L79*1.3</f>
        <v>0.97500000000000009</v>
      </c>
      <c r="L79" s="26">
        <v>0.75</v>
      </c>
      <c r="M79" s="24">
        <f>L79*21</f>
        <v>15.75</v>
      </c>
      <c r="N79" s="22"/>
      <c r="O79" s="26"/>
      <c r="P79" s="24"/>
    </row>
    <row r="80" spans="1:16" x14ac:dyDescent="0.25">
      <c r="A80" s="3" t="s">
        <v>77</v>
      </c>
      <c r="B80" s="19" t="s">
        <v>214</v>
      </c>
      <c r="C80" s="84">
        <v>5</v>
      </c>
      <c r="D80" s="94" t="s">
        <v>4</v>
      </c>
      <c r="E80" s="108" t="s">
        <v>16</v>
      </c>
      <c r="F80" s="46">
        <v>14</v>
      </c>
      <c r="G80" s="109">
        <f t="shared" si="4"/>
        <v>0</v>
      </c>
      <c r="H80" s="36">
        <v>15</v>
      </c>
      <c r="I80" s="38">
        <f t="shared" si="5"/>
        <v>0.93333333333333335</v>
      </c>
      <c r="J80" s="7" t="s">
        <v>125</v>
      </c>
      <c r="K80" s="22"/>
      <c r="L80" s="26"/>
      <c r="M80" s="24"/>
      <c r="N80" s="22">
        <f>O80*1.3</f>
        <v>2.8600000000000003</v>
      </c>
      <c r="O80" s="26">
        <v>2.2000000000000002</v>
      </c>
      <c r="P80" s="24">
        <f>O80*15</f>
        <v>33</v>
      </c>
    </row>
    <row r="81" spans="1:16" x14ac:dyDescent="0.25">
      <c r="A81" s="3" t="s">
        <v>77</v>
      </c>
      <c r="B81" s="19" t="s">
        <v>214</v>
      </c>
      <c r="C81" s="84">
        <v>5</v>
      </c>
      <c r="D81" s="95" t="s">
        <v>5</v>
      </c>
      <c r="E81" s="108" t="s">
        <v>88</v>
      </c>
      <c r="F81" s="46">
        <v>350</v>
      </c>
      <c r="G81" s="109">
        <f t="shared" si="4"/>
        <v>16</v>
      </c>
      <c r="H81" s="36">
        <v>21</v>
      </c>
      <c r="I81" s="38">
        <f t="shared" si="5"/>
        <v>16.666666666666668</v>
      </c>
      <c r="J81" s="7" t="s">
        <v>125</v>
      </c>
      <c r="K81" s="22">
        <f>L81*1.3</f>
        <v>1.56</v>
      </c>
      <c r="L81" s="26">
        <v>1.2</v>
      </c>
      <c r="M81" s="24">
        <f>L81*21</f>
        <v>25.2</v>
      </c>
      <c r="N81" s="22"/>
      <c r="O81" s="26"/>
      <c r="P81" s="24"/>
    </row>
    <row r="82" spans="1:16" x14ac:dyDescent="0.25">
      <c r="A82" s="10" t="s">
        <v>59</v>
      </c>
      <c r="B82" s="19" t="s">
        <v>215</v>
      </c>
      <c r="C82" s="84">
        <v>5</v>
      </c>
      <c r="D82" s="95" t="s">
        <v>5</v>
      </c>
      <c r="E82" s="108" t="s">
        <v>16</v>
      </c>
      <c r="F82" s="46">
        <v>603</v>
      </c>
      <c r="G82" s="109">
        <f t="shared" ref="G82:G106" si="6">ROUNDDOWN(I82,0)</f>
        <v>28</v>
      </c>
      <c r="H82" s="36">
        <v>21</v>
      </c>
      <c r="I82" s="38">
        <f t="shared" ref="I82:I132" si="7">F82/H82</f>
        <v>28.714285714285715</v>
      </c>
      <c r="J82" s="7" t="s">
        <v>125</v>
      </c>
      <c r="K82" s="22">
        <f>L82*1.3</f>
        <v>0.97500000000000009</v>
      </c>
      <c r="L82" s="26">
        <v>0.75</v>
      </c>
      <c r="M82" s="24">
        <f>L82*21</f>
        <v>15.75</v>
      </c>
      <c r="N82" s="22"/>
      <c r="O82" s="26"/>
      <c r="P82" s="24"/>
    </row>
    <row r="83" spans="1:16" x14ac:dyDescent="0.25">
      <c r="A83" s="3" t="s">
        <v>134</v>
      </c>
      <c r="B83" s="19" t="s">
        <v>216</v>
      </c>
      <c r="C83" s="84">
        <v>3</v>
      </c>
      <c r="D83" s="94" t="s">
        <v>4</v>
      </c>
      <c r="E83" s="108" t="s">
        <v>16</v>
      </c>
      <c r="F83" s="46">
        <v>20</v>
      </c>
      <c r="G83" s="109">
        <f t="shared" si="6"/>
        <v>1</v>
      </c>
      <c r="H83" s="36">
        <v>15</v>
      </c>
      <c r="I83" s="38">
        <f t="shared" si="7"/>
        <v>1.3333333333333333</v>
      </c>
      <c r="J83" s="7" t="s">
        <v>125</v>
      </c>
      <c r="K83" s="22"/>
      <c r="L83" s="26"/>
      <c r="M83" s="24"/>
      <c r="N83" s="22">
        <f>O83*1.3</f>
        <v>2.5870000000000002</v>
      </c>
      <c r="O83" s="26">
        <v>1.99</v>
      </c>
      <c r="P83" s="24">
        <f>O83*15</f>
        <v>29.85</v>
      </c>
    </row>
    <row r="84" spans="1:16" x14ac:dyDescent="0.25">
      <c r="A84" s="10" t="s">
        <v>60</v>
      </c>
      <c r="B84" s="19" t="s">
        <v>217</v>
      </c>
      <c r="C84" s="84">
        <v>5</v>
      </c>
      <c r="D84" s="95" t="s">
        <v>5</v>
      </c>
      <c r="E84" s="108" t="s">
        <v>16</v>
      </c>
      <c r="F84" s="46">
        <v>126</v>
      </c>
      <c r="G84" s="109">
        <f t="shared" si="6"/>
        <v>6</v>
      </c>
      <c r="H84" s="36">
        <v>21</v>
      </c>
      <c r="I84" s="38">
        <f t="shared" si="7"/>
        <v>6</v>
      </c>
      <c r="J84" s="7" t="s">
        <v>125</v>
      </c>
      <c r="K84" s="22">
        <f>L84*1.3</f>
        <v>0.97500000000000009</v>
      </c>
      <c r="L84" s="26">
        <v>0.75</v>
      </c>
      <c r="M84" s="24">
        <f>L84*21</f>
        <v>15.75</v>
      </c>
      <c r="N84" s="22"/>
      <c r="O84" s="26"/>
      <c r="P84" s="24"/>
    </row>
    <row r="85" spans="1:16" x14ac:dyDescent="0.25">
      <c r="A85" s="3" t="s">
        <v>46</v>
      </c>
      <c r="B85" s="19" t="s">
        <v>218</v>
      </c>
      <c r="C85" s="84">
        <v>5</v>
      </c>
      <c r="D85" s="94" t="s">
        <v>4</v>
      </c>
      <c r="E85" s="108" t="s">
        <v>16</v>
      </c>
      <c r="F85" s="46">
        <v>0</v>
      </c>
      <c r="G85" s="109">
        <f t="shared" si="6"/>
        <v>0</v>
      </c>
      <c r="H85" s="36">
        <v>15</v>
      </c>
      <c r="I85" s="38">
        <f t="shared" si="7"/>
        <v>0</v>
      </c>
      <c r="J85" s="7" t="s">
        <v>125</v>
      </c>
      <c r="K85" s="22"/>
      <c r="L85" s="26"/>
      <c r="M85" s="24"/>
      <c r="N85" s="22">
        <f>O85*1.3</f>
        <v>2.8600000000000003</v>
      </c>
      <c r="O85" s="26">
        <v>2.2000000000000002</v>
      </c>
      <c r="P85" s="24">
        <f>O85*15</f>
        <v>33</v>
      </c>
    </row>
    <row r="86" spans="1:16" x14ac:dyDescent="0.25">
      <c r="A86" s="3" t="s">
        <v>46</v>
      </c>
      <c r="B86" s="19" t="s">
        <v>218</v>
      </c>
      <c r="C86" s="84">
        <v>5</v>
      </c>
      <c r="D86" s="95" t="s">
        <v>5</v>
      </c>
      <c r="E86" s="108" t="s">
        <v>16</v>
      </c>
      <c r="F86" s="46">
        <v>80</v>
      </c>
      <c r="G86" s="109">
        <f t="shared" si="6"/>
        <v>3</v>
      </c>
      <c r="H86" s="36">
        <v>21</v>
      </c>
      <c r="I86" s="38">
        <f t="shared" si="7"/>
        <v>3.8095238095238093</v>
      </c>
      <c r="J86" s="7" t="s">
        <v>125</v>
      </c>
      <c r="K86" s="22">
        <f>L86*1.3</f>
        <v>1.56</v>
      </c>
      <c r="L86" s="26">
        <v>1.2</v>
      </c>
      <c r="M86" s="24">
        <f>L86*21</f>
        <v>25.2</v>
      </c>
      <c r="N86" s="22"/>
      <c r="O86" s="26"/>
      <c r="P86" s="24"/>
    </row>
    <row r="87" spans="1:16" x14ac:dyDescent="0.25">
      <c r="A87" s="10" t="s">
        <v>92</v>
      </c>
      <c r="B87" s="19" t="s">
        <v>219</v>
      </c>
      <c r="C87" s="84">
        <v>5</v>
      </c>
      <c r="D87" s="95" t="s">
        <v>5</v>
      </c>
      <c r="E87" s="108" t="s">
        <v>16</v>
      </c>
      <c r="F87" s="46">
        <v>122</v>
      </c>
      <c r="G87" s="109">
        <f t="shared" si="6"/>
        <v>5</v>
      </c>
      <c r="H87" s="36">
        <v>21</v>
      </c>
      <c r="I87" s="38">
        <f t="shared" si="7"/>
        <v>5.8095238095238093</v>
      </c>
      <c r="J87" s="7" t="s">
        <v>125</v>
      </c>
      <c r="K87" s="22">
        <f>L87*1.3</f>
        <v>1.56</v>
      </c>
      <c r="L87" s="26">
        <v>1.2</v>
      </c>
      <c r="M87" s="24">
        <f>L87*21</f>
        <v>25.2</v>
      </c>
      <c r="N87" s="22"/>
      <c r="O87" s="26"/>
      <c r="P87" s="24"/>
    </row>
    <row r="88" spans="1:16" x14ac:dyDescent="0.25">
      <c r="A88" s="15" t="s">
        <v>92</v>
      </c>
      <c r="B88" s="19" t="s">
        <v>219</v>
      </c>
      <c r="C88" s="84">
        <v>5</v>
      </c>
      <c r="D88" s="94" t="s">
        <v>4</v>
      </c>
      <c r="E88" s="108" t="s">
        <v>16</v>
      </c>
      <c r="F88" s="46">
        <v>45</v>
      </c>
      <c r="G88" s="109">
        <f t="shared" ref="G88" si="8">ROUNDDOWN(I88,0)</f>
        <v>3</v>
      </c>
      <c r="H88" s="36">
        <v>15</v>
      </c>
      <c r="I88" s="38">
        <f t="shared" ref="I88" si="9">F88/H88</f>
        <v>3</v>
      </c>
      <c r="J88" s="158" t="s">
        <v>125</v>
      </c>
      <c r="K88" s="22"/>
      <c r="L88" s="26"/>
      <c r="M88" s="24"/>
      <c r="N88" s="22">
        <f>O88*1.3</f>
        <v>2.8600000000000003</v>
      </c>
      <c r="O88" s="26">
        <v>2.2000000000000002</v>
      </c>
      <c r="P88" s="24">
        <f>O88*15</f>
        <v>33</v>
      </c>
    </row>
    <row r="89" spans="1:16" x14ac:dyDescent="0.25">
      <c r="A89" s="3" t="s">
        <v>260</v>
      </c>
      <c r="B89" s="19" t="s">
        <v>220</v>
      </c>
      <c r="C89" s="84">
        <v>5</v>
      </c>
      <c r="D89" s="95" t="s">
        <v>5</v>
      </c>
      <c r="E89" s="108" t="s">
        <v>16</v>
      </c>
      <c r="F89" s="46">
        <v>210</v>
      </c>
      <c r="G89" s="109">
        <f t="shared" si="6"/>
        <v>10</v>
      </c>
      <c r="H89" s="36">
        <v>21</v>
      </c>
      <c r="I89" s="38">
        <f t="shared" si="7"/>
        <v>10</v>
      </c>
      <c r="J89" s="7" t="s">
        <v>125</v>
      </c>
      <c r="K89" s="22">
        <f>L89*1.3</f>
        <v>0.97500000000000009</v>
      </c>
      <c r="L89" s="26">
        <v>0.75</v>
      </c>
      <c r="M89" s="24">
        <f>L89*21</f>
        <v>15.75</v>
      </c>
      <c r="N89" s="22"/>
      <c r="O89" s="26"/>
      <c r="P89" s="24"/>
    </row>
    <row r="90" spans="1:16" x14ac:dyDescent="0.25">
      <c r="A90" s="10" t="s">
        <v>66</v>
      </c>
      <c r="B90" s="19" t="s">
        <v>221</v>
      </c>
      <c r="C90" s="84" t="s">
        <v>255</v>
      </c>
      <c r="D90" s="94" t="s">
        <v>4</v>
      </c>
      <c r="E90" s="108" t="s">
        <v>16</v>
      </c>
      <c r="F90" s="46">
        <v>45</v>
      </c>
      <c r="G90" s="109">
        <f t="shared" si="6"/>
        <v>3</v>
      </c>
      <c r="H90" s="36">
        <v>15</v>
      </c>
      <c r="I90" s="38">
        <f t="shared" si="7"/>
        <v>3</v>
      </c>
      <c r="J90" s="7" t="s">
        <v>125</v>
      </c>
      <c r="K90" s="22"/>
      <c r="L90" s="23"/>
      <c r="M90" s="24"/>
      <c r="N90" s="22">
        <f>O90*1.3</f>
        <v>3.12</v>
      </c>
      <c r="O90" s="23">
        <v>2.4</v>
      </c>
      <c r="P90" s="24">
        <f>O90*15</f>
        <v>36</v>
      </c>
    </row>
    <row r="91" spans="1:16" x14ac:dyDescent="0.25">
      <c r="A91" s="3" t="s">
        <v>289</v>
      </c>
      <c r="B91" s="18" t="s">
        <v>222</v>
      </c>
      <c r="C91" s="84" t="s">
        <v>255</v>
      </c>
      <c r="D91" s="94" t="s">
        <v>4</v>
      </c>
      <c r="E91" s="108" t="s">
        <v>16</v>
      </c>
      <c r="F91" s="46">
        <v>0</v>
      </c>
      <c r="G91" s="109">
        <f t="shared" si="6"/>
        <v>0</v>
      </c>
      <c r="H91" s="36">
        <v>15</v>
      </c>
      <c r="I91" s="38">
        <f t="shared" si="7"/>
        <v>0</v>
      </c>
      <c r="J91" s="7" t="s">
        <v>125</v>
      </c>
      <c r="K91" s="22"/>
      <c r="L91" s="23"/>
      <c r="M91" s="24"/>
      <c r="N91" s="22">
        <f>O91*1.3</f>
        <v>3.6399999999999997</v>
      </c>
      <c r="O91" s="23">
        <v>2.8</v>
      </c>
      <c r="P91" s="24">
        <f>O91*15</f>
        <v>42</v>
      </c>
    </row>
    <row r="92" spans="1:16" x14ac:dyDescent="0.25">
      <c r="A92" s="3" t="s">
        <v>53</v>
      </c>
      <c r="B92" s="19" t="s">
        <v>223</v>
      </c>
      <c r="C92" s="84">
        <v>3</v>
      </c>
      <c r="D92" s="94" t="s">
        <v>4</v>
      </c>
      <c r="E92" s="108" t="s">
        <v>16</v>
      </c>
      <c r="F92" s="46">
        <v>0</v>
      </c>
      <c r="G92" s="109">
        <f t="shared" si="6"/>
        <v>0</v>
      </c>
      <c r="H92" s="36">
        <v>15</v>
      </c>
      <c r="I92" s="38">
        <f t="shared" si="7"/>
        <v>0</v>
      </c>
      <c r="J92" s="2" t="s">
        <v>125</v>
      </c>
      <c r="K92" s="25"/>
      <c r="L92" s="26"/>
      <c r="M92" s="27"/>
      <c r="N92" s="25">
        <f>O92*1.3</f>
        <v>3.12</v>
      </c>
      <c r="O92" s="26">
        <v>2.4</v>
      </c>
      <c r="P92" s="27">
        <f>O92*15</f>
        <v>36</v>
      </c>
    </row>
    <row r="93" spans="1:16" x14ac:dyDescent="0.25">
      <c r="A93" s="10" t="s">
        <v>95</v>
      </c>
      <c r="B93" s="19" t="s">
        <v>224</v>
      </c>
      <c r="C93" s="84">
        <v>3</v>
      </c>
      <c r="D93" s="94" t="s">
        <v>4</v>
      </c>
      <c r="E93" s="108" t="s">
        <v>16</v>
      </c>
      <c r="F93" s="46">
        <v>25</v>
      </c>
      <c r="G93" s="109">
        <f t="shared" si="6"/>
        <v>1</v>
      </c>
      <c r="H93" s="36">
        <v>15</v>
      </c>
      <c r="I93" s="38">
        <f t="shared" si="7"/>
        <v>1.6666666666666667</v>
      </c>
      <c r="J93" s="2" t="s">
        <v>125</v>
      </c>
      <c r="K93" s="25"/>
      <c r="L93" s="26"/>
      <c r="M93" s="27"/>
      <c r="N93" s="25">
        <f t="shared" ref="N93:N95" si="10">O93*1.3</f>
        <v>2.8600000000000003</v>
      </c>
      <c r="O93" s="26">
        <v>2.2000000000000002</v>
      </c>
      <c r="P93" s="27">
        <f t="shared" ref="P93:P95" si="11">O93*15</f>
        <v>33</v>
      </c>
    </row>
    <row r="94" spans="1:16" x14ac:dyDescent="0.25">
      <c r="A94" s="3" t="s">
        <v>94</v>
      </c>
      <c r="B94" s="18" t="s">
        <v>225</v>
      </c>
      <c r="C94" s="84">
        <v>3</v>
      </c>
      <c r="D94" s="94" t="s">
        <v>4</v>
      </c>
      <c r="E94" s="108" t="s">
        <v>16</v>
      </c>
      <c r="F94" s="46">
        <v>75</v>
      </c>
      <c r="G94" s="109">
        <f t="shared" si="6"/>
        <v>5</v>
      </c>
      <c r="H94" s="36">
        <v>15</v>
      </c>
      <c r="I94" s="38">
        <f t="shared" si="7"/>
        <v>5</v>
      </c>
      <c r="J94" s="2" t="s">
        <v>125</v>
      </c>
      <c r="K94" s="25"/>
      <c r="L94" s="26"/>
      <c r="M94" s="27"/>
      <c r="N94" s="25">
        <f t="shared" si="10"/>
        <v>2.8600000000000003</v>
      </c>
      <c r="O94" s="26">
        <v>2.2000000000000002</v>
      </c>
      <c r="P94" s="27">
        <f t="shared" si="11"/>
        <v>33</v>
      </c>
    </row>
    <row r="95" spans="1:16" x14ac:dyDescent="0.25">
      <c r="A95" s="3" t="s">
        <v>114</v>
      </c>
      <c r="B95" s="18" t="s">
        <v>226</v>
      </c>
      <c r="C95" s="84">
        <v>3</v>
      </c>
      <c r="D95" s="94" t="s">
        <v>4</v>
      </c>
      <c r="E95" s="108" t="s">
        <v>16</v>
      </c>
      <c r="F95" s="46">
        <v>3</v>
      </c>
      <c r="G95" s="109">
        <f t="shared" si="6"/>
        <v>0</v>
      </c>
      <c r="H95" s="36">
        <v>15</v>
      </c>
      <c r="I95" s="38">
        <f t="shared" si="7"/>
        <v>0.2</v>
      </c>
      <c r="J95" s="2" t="s">
        <v>125</v>
      </c>
      <c r="K95" s="25"/>
      <c r="L95" s="26"/>
      <c r="M95" s="27"/>
      <c r="N95" s="25">
        <f t="shared" si="10"/>
        <v>3.12</v>
      </c>
      <c r="O95" s="26">
        <v>2.4</v>
      </c>
      <c r="P95" s="27">
        <f t="shared" si="11"/>
        <v>36</v>
      </c>
    </row>
    <row r="96" spans="1:16" x14ac:dyDescent="0.25">
      <c r="A96" s="3" t="s">
        <v>93</v>
      </c>
      <c r="B96" s="18" t="s">
        <v>227</v>
      </c>
      <c r="C96" s="84">
        <v>3</v>
      </c>
      <c r="D96" s="94" t="s">
        <v>4</v>
      </c>
      <c r="E96" s="108" t="s">
        <v>16</v>
      </c>
      <c r="F96" s="46">
        <v>0</v>
      </c>
      <c r="G96" s="109">
        <v>0</v>
      </c>
      <c r="H96" s="36">
        <v>15</v>
      </c>
      <c r="I96" s="38">
        <f t="shared" si="7"/>
        <v>0</v>
      </c>
      <c r="J96" s="2" t="s">
        <v>125</v>
      </c>
      <c r="K96" s="25"/>
      <c r="L96" s="26"/>
      <c r="M96" s="27"/>
      <c r="N96" s="25">
        <f t="shared" ref="N96" si="12">O96*1.3</f>
        <v>2.8600000000000003</v>
      </c>
      <c r="O96" s="26">
        <v>2.2000000000000002</v>
      </c>
      <c r="P96" s="27">
        <f t="shared" ref="P96" si="13">O96*15</f>
        <v>33</v>
      </c>
    </row>
    <row r="97" spans="1:16" x14ac:dyDescent="0.25">
      <c r="A97" s="3" t="s">
        <v>115</v>
      </c>
      <c r="B97" s="18" t="s">
        <v>228</v>
      </c>
      <c r="C97" s="84">
        <v>6</v>
      </c>
      <c r="D97" s="94" t="s">
        <v>4</v>
      </c>
      <c r="E97" s="108" t="s">
        <v>16</v>
      </c>
      <c r="F97" s="46">
        <v>60</v>
      </c>
      <c r="G97" s="109">
        <f t="shared" si="6"/>
        <v>4</v>
      </c>
      <c r="H97" s="36">
        <v>15</v>
      </c>
      <c r="I97" s="38">
        <f t="shared" si="7"/>
        <v>4</v>
      </c>
      <c r="J97" s="2" t="s">
        <v>125</v>
      </c>
      <c r="K97" s="25"/>
      <c r="L97" s="26"/>
      <c r="M97" s="27"/>
      <c r="N97" s="25">
        <f t="shared" ref="N97" si="14">O97*1.3</f>
        <v>2.5870000000000002</v>
      </c>
      <c r="O97" s="26">
        <v>1.99</v>
      </c>
      <c r="P97" s="27">
        <f t="shared" ref="P97" si="15">O97*15</f>
        <v>29.85</v>
      </c>
    </row>
    <row r="98" spans="1:16" x14ac:dyDescent="0.25">
      <c r="A98" s="3" t="s">
        <v>78</v>
      </c>
      <c r="B98" s="19" t="s">
        <v>229</v>
      </c>
      <c r="C98" s="84">
        <v>4</v>
      </c>
      <c r="D98" s="94" t="s">
        <v>4</v>
      </c>
      <c r="E98" s="108" t="s">
        <v>16</v>
      </c>
      <c r="F98" s="46">
        <v>141</v>
      </c>
      <c r="G98" s="109">
        <f t="shared" si="6"/>
        <v>9</v>
      </c>
      <c r="H98" s="36">
        <v>15</v>
      </c>
      <c r="I98" s="38">
        <f t="shared" si="7"/>
        <v>9.4</v>
      </c>
      <c r="J98" s="2" t="s">
        <v>125</v>
      </c>
      <c r="K98" s="22"/>
      <c r="L98" s="26"/>
      <c r="M98" s="24"/>
      <c r="N98" s="22">
        <f>O98*1.3</f>
        <v>2.8600000000000003</v>
      </c>
      <c r="O98" s="26">
        <v>2.2000000000000002</v>
      </c>
      <c r="P98" s="24">
        <f>O98*15</f>
        <v>33</v>
      </c>
    </row>
    <row r="99" spans="1:16" x14ac:dyDescent="0.25">
      <c r="A99" s="3" t="s">
        <v>78</v>
      </c>
      <c r="B99" s="19" t="s">
        <v>229</v>
      </c>
      <c r="C99" s="84">
        <v>4</v>
      </c>
      <c r="D99" s="95" t="s">
        <v>5</v>
      </c>
      <c r="E99" s="108" t="s">
        <v>16</v>
      </c>
      <c r="F99" s="46">
        <v>201.60000000000002</v>
      </c>
      <c r="G99" s="109">
        <f t="shared" si="6"/>
        <v>9</v>
      </c>
      <c r="H99" s="36">
        <v>21</v>
      </c>
      <c r="I99" s="38">
        <f t="shared" si="7"/>
        <v>9.6000000000000014</v>
      </c>
      <c r="J99" s="2" t="s">
        <v>125</v>
      </c>
      <c r="K99" s="22">
        <f>L99*1.3</f>
        <v>1.56</v>
      </c>
      <c r="L99" s="26">
        <v>1.2</v>
      </c>
      <c r="M99" s="24">
        <f>L99*21</f>
        <v>25.2</v>
      </c>
      <c r="N99" s="22"/>
      <c r="O99" s="26"/>
      <c r="P99" s="24"/>
    </row>
    <row r="100" spans="1:16" x14ac:dyDescent="0.25">
      <c r="A100" s="3" t="s">
        <v>116</v>
      </c>
      <c r="B100" s="18" t="s">
        <v>230</v>
      </c>
      <c r="C100" s="84">
        <v>6</v>
      </c>
      <c r="D100" s="94" t="s">
        <v>4</v>
      </c>
      <c r="E100" s="108" t="s">
        <v>16</v>
      </c>
      <c r="F100" s="46">
        <v>30</v>
      </c>
      <c r="G100" s="109">
        <f t="shared" si="6"/>
        <v>2</v>
      </c>
      <c r="H100" s="36">
        <v>15</v>
      </c>
      <c r="I100" s="38">
        <f t="shared" si="7"/>
        <v>2</v>
      </c>
      <c r="J100" s="2" t="s">
        <v>125</v>
      </c>
      <c r="K100" s="25"/>
      <c r="L100" s="26"/>
      <c r="M100" s="27"/>
      <c r="N100" s="25">
        <f t="shared" ref="N100" si="16">O100*1.3</f>
        <v>2.8600000000000003</v>
      </c>
      <c r="O100" s="26">
        <v>2.2000000000000002</v>
      </c>
      <c r="P100" s="27">
        <f t="shared" ref="P100" si="17">O100*15</f>
        <v>33</v>
      </c>
    </row>
    <row r="101" spans="1:16" x14ac:dyDescent="0.25">
      <c r="A101" s="10" t="s">
        <v>37</v>
      </c>
      <c r="B101" s="19" t="s">
        <v>231</v>
      </c>
      <c r="C101" s="84">
        <v>5</v>
      </c>
      <c r="D101" s="95" t="s">
        <v>5</v>
      </c>
      <c r="E101" s="108" t="s">
        <v>16</v>
      </c>
      <c r="F101" s="46">
        <v>30</v>
      </c>
      <c r="G101" s="109">
        <f t="shared" si="6"/>
        <v>1</v>
      </c>
      <c r="H101" s="36">
        <v>21</v>
      </c>
      <c r="I101" s="38">
        <f t="shared" si="7"/>
        <v>1.4285714285714286</v>
      </c>
      <c r="J101" s="2" t="s">
        <v>125</v>
      </c>
      <c r="K101" s="22">
        <f>L101*1.3</f>
        <v>1.56</v>
      </c>
      <c r="L101" s="26">
        <v>1.2</v>
      </c>
      <c r="M101" s="24">
        <f>L101*21</f>
        <v>25.2</v>
      </c>
      <c r="N101" s="22"/>
      <c r="O101" s="26"/>
      <c r="P101" s="24"/>
    </row>
    <row r="102" spans="1:16" x14ac:dyDescent="0.25">
      <c r="A102" s="3" t="s">
        <v>68</v>
      </c>
      <c r="B102" s="18" t="s">
        <v>232</v>
      </c>
      <c r="C102" s="84">
        <v>4</v>
      </c>
      <c r="D102" s="95" t="s">
        <v>5</v>
      </c>
      <c r="E102" s="108" t="s">
        <v>16</v>
      </c>
      <c r="F102" s="46">
        <v>0</v>
      </c>
      <c r="G102" s="109">
        <f t="shared" si="6"/>
        <v>0</v>
      </c>
      <c r="H102" s="36">
        <v>21</v>
      </c>
      <c r="I102" s="38">
        <f t="shared" si="7"/>
        <v>0</v>
      </c>
      <c r="J102" s="2" t="s">
        <v>125</v>
      </c>
      <c r="K102" s="22">
        <f>L102*1.3</f>
        <v>1.56</v>
      </c>
      <c r="L102" s="26">
        <v>1.2</v>
      </c>
      <c r="M102" s="24">
        <f>L102*21</f>
        <v>25.2</v>
      </c>
      <c r="N102" s="22"/>
      <c r="O102" s="26"/>
      <c r="P102" s="24"/>
    </row>
    <row r="103" spans="1:16" x14ac:dyDescent="0.25">
      <c r="A103" s="3" t="s">
        <v>68</v>
      </c>
      <c r="B103" s="18" t="s">
        <v>232</v>
      </c>
      <c r="C103" s="84">
        <v>4</v>
      </c>
      <c r="D103" s="95" t="s">
        <v>5</v>
      </c>
      <c r="E103" s="108" t="s">
        <v>88</v>
      </c>
      <c r="F103" s="46">
        <v>200</v>
      </c>
      <c r="G103" s="109">
        <f t="shared" si="6"/>
        <v>9</v>
      </c>
      <c r="H103" s="36">
        <v>21</v>
      </c>
      <c r="I103" s="38">
        <f t="shared" si="7"/>
        <v>9.5238095238095237</v>
      </c>
      <c r="J103" s="2" t="s">
        <v>125</v>
      </c>
      <c r="K103" s="22">
        <f>L103*1.3</f>
        <v>1.56</v>
      </c>
      <c r="L103" s="26">
        <v>1.2</v>
      </c>
      <c r="M103" s="24">
        <f>L103*21</f>
        <v>25.2</v>
      </c>
      <c r="N103" s="22"/>
      <c r="O103" s="26"/>
      <c r="P103" s="24"/>
    </row>
    <row r="104" spans="1:16" x14ac:dyDescent="0.25">
      <c r="A104" s="10" t="s">
        <v>35</v>
      </c>
      <c r="B104" s="19" t="s">
        <v>233</v>
      </c>
      <c r="C104" s="84" t="s">
        <v>262</v>
      </c>
      <c r="D104" s="94" t="s">
        <v>4</v>
      </c>
      <c r="E104" s="108" t="s">
        <v>16</v>
      </c>
      <c r="F104" s="46">
        <v>11</v>
      </c>
      <c r="G104" s="109">
        <f t="shared" si="6"/>
        <v>0</v>
      </c>
      <c r="H104" s="36">
        <v>15</v>
      </c>
      <c r="I104" s="38">
        <f t="shared" si="7"/>
        <v>0.73333333333333328</v>
      </c>
      <c r="J104" s="7" t="s">
        <v>125</v>
      </c>
      <c r="K104" s="22"/>
      <c r="L104" s="26"/>
      <c r="M104" s="24"/>
      <c r="N104" s="22">
        <f>O104*1.3</f>
        <v>1.9500000000000002</v>
      </c>
      <c r="O104" s="26">
        <v>1.5</v>
      </c>
      <c r="P104" s="24">
        <f>O104*15</f>
        <v>22.5</v>
      </c>
    </row>
    <row r="105" spans="1:16" x14ac:dyDescent="0.25">
      <c r="A105" s="10" t="s">
        <v>35</v>
      </c>
      <c r="B105" s="19" t="s">
        <v>233</v>
      </c>
      <c r="C105" s="84" t="s">
        <v>262</v>
      </c>
      <c r="D105" s="95" t="s">
        <v>5</v>
      </c>
      <c r="E105" s="108" t="s">
        <v>16</v>
      </c>
      <c r="F105" s="46">
        <v>50</v>
      </c>
      <c r="G105" s="109">
        <f t="shared" si="6"/>
        <v>2</v>
      </c>
      <c r="H105" s="36">
        <v>21</v>
      </c>
      <c r="I105" s="38">
        <f t="shared" si="7"/>
        <v>2.3809523809523809</v>
      </c>
      <c r="J105" s="7" t="s">
        <v>125</v>
      </c>
      <c r="K105" s="22">
        <f>L105*1.3</f>
        <v>0.97500000000000009</v>
      </c>
      <c r="L105" s="26">
        <v>0.75</v>
      </c>
      <c r="M105" s="24">
        <f>L105*21</f>
        <v>15.75</v>
      </c>
      <c r="N105" s="22"/>
      <c r="O105" s="26"/>
      <c r="P105" s="24"/>
    </row>
    <row r="106" spans="1:16" x14ac:dyDescent="0.25">
      <c r="A106" s="3" t="s">
        <v>69</v>
      </c>
      <c r="B106" s="18" t="s">
        <v>234</v>
      </c>
      <c r="C106" s="84">
        <v>4</v>
      </c>
      <c r="D106" s="94" t="s">
        <v>4</v>
      </c>
      <c r="E106" s="108" t="s">
        <v>16</v>
      </c>
      <c r="F106" s="46">
        <v>0</v>
      </c>
      <c r="G106" s="109">
        <f t="shared" si="6"/>
        <v>0</v>
      </c>
      <c r="H106" s="36">
        <v>15</v>
      </c>
      <c r="I106" s="38">
        <f t="shared" si="7"/>
        <v>0</v>
      </c>
      <c r="J106" s="2" t="s">
        <v>125</v>
      </c>
      <c r="K106" s="25"/>
      <c r="L106" s="26"/>
      <c r="M106" s="27"/>
      <c r="N106" s="25">
        <f t="shared" ref="N106" si="18">O106*1.3</f>
        <v>3.12</v>
      </c>
      <c r="O106" s="26">
        <v>2.4</v>
      </c>
      <c r="P106" s="27">
        <f t="shared" ref="P106" si="19">O106*15</f>
        <v>36</v>
      </c>
    </row>
    <row r="107" spans="1:16" x14ac:dyDescent="0.25">
      <c r="A107" s="3" t="s">
        <v>143</v>
      </c>
      <c r="B107" s="18" t="s">
        <v>236</v>
      </c>
      <c r="C107" s="84">
        <v>2</v>
      </c>
      <c r="D107" s="94" t="s">
        <v>4</v>
      </c>
      <c r="E107" s="108" t="s">
        <v>16</v>
      </c>
      <c r="F107" s="46">
        <v>105</v>
      </c>
      <c r="G107" s="109">
        <f t="shared" ref="G107:G132" si="20">ROUNDDOWN(I107,0)</f>
        <v>7</v>
      </c>
      <c r="H107" s="36">
        <v>15</v>
      </c>
      <c r="I107" s="38">
        <f t="shared" si="7"/>
        <v>7</v>
      </c>
      <c r="J107" s="7" t="s">
        <v>125</v>
      </c>
      <c r="K107" s="22"/>
      <c r="L107" s="26"/>
      <c r="M107" s="24"/>
      <c r="N107" s="22">
        <v>2.86</v>
      </c>
      <c r="O107" s="26">
        <v>1.5</v>
      </c>
      <c r="P107" s="24">
        <v>33</v>
      </c>
    </row>
    <row r="108" spans="1:16" x14ac:dyDescent="0.25">
      <c r="A108" s="3" t="s">
        <v>39</v>
      </c>
      <c r="B108" s="19" t="s">
        <v>235</v>
      </c>
      <c r="C108" s="84">
        <v>3</v>
      </c>
      <c r="D108" s="94" t="s">
        <v>4</v>
      </c>
      <c r="E108" s="108" t="s">
        <v>16</v>
      </c>
      <c r="F108" s="46">
        <v>80</v>
      </c>
      <c r="G108" s="109">
        <f t="shared" si="20"/>
        <v>5</v>
      </c>
      <c r="H108" s="36">
        <v>15</v>
      </c>
      <c r="I108" s="38">
        <f t="shared" si="7"/>
        <v>5.333333333333333</v>
      </c>
      <c r="J108" s="7" t="s">
        <v>125</v>
      </c>
      <c r="K108" s="22"/>
      <c r="L108" s="26"/>
      <c r="M108" s="24"/>
      <c r="N108" s="22">
        <v>2.86</v>
      </c>
      <c r="O108" s="26">
        <v>2.2000000000000002</v>
      </c>
      <c r="P108" s="24">
        <v>33</v>
      </c>
    </row>
    <row r="109" spans="1:16" x14ac:dyDescent="0.25">
      <c r="A109" s="3" t="s">
        <v>39</v>
      </c>
      <c r="B109" s="19" t="s">
        <v>235</v>
      </c>
      <c r="C109" s="84">
        <v>3</v>
      </c>
      <c r="D109" s="95" t="s">
        <v>5</v>
      </c>
      <c r="E109" s="108" t="s">
        <v>16</v>
      </c>
      <c r="F109" s="46">
        <v>81</v>
      </c>
      <c r="G109" s="109">
        <f t="shared" si="20"/>
        <v>3</v>
      </c>
      <c r="H109" s="36">
        <v>21</v>
      </c>
      <c r="I109" s="38">
        <f t="shared" si="7"/>
        <v>3.8571428571428572</v>
      </c>
      <c r="J109" s="7" t="s">
        <v>125</v>
      </c>
      <c r="K109" s="22">
        <v>1.56</v>
      </c>
      <c r="L109" s="26">
        <v>1.2</v>
      </c>
      <c r="M109" s="24">
        <v>25.2</v>
      </c>
      <c r="N109" s="22"/>
      <c r="O109" s="26"/>
      <c r="P109" s="24"/>
    </row>
    <row r="110" spans="1:16" ht="16.5" customHeight="1" x14ac:dyDescent="0.25">
      <c r="A110" s="10" t="s">
        <v>38</v>
      </c>
      <c r="B110" s="19" t="s">
        <v>237</v>
      </c>
      <c r="C110" s="84">
        <v>5</v>
      </c>
      <c r="D110" s="94" t="s">
        <v>4</v>
      </c>
      <c r="E110" s="108" t="s">
        <v>16</v>
      </c>
      <c r="F110" s="46">
        <v>6</v>
      </c>
      <c r="G110" s="109">
        <f t="shared" si="20"/>
        <v>0</v>
      </c>
      <c r="H110" s="36">
        <v>15</v>
      </c>
      <c r="I110" s="38">
        <f t="shared" si="7"/>
        <v>0.4</v>
      </c>
      <c r="J110" s="7" t="s">
        <v>125</v>
      </c>
      <c r="K110" s="22"/>
      <c r="L110" s="26"/>
      <c r="M110" s="24"/>
      <c r="N110" s="22">
        <v>2.86</v>
      </c>
      <c r="O110" s="26">
        <v>2.2000000000000002</v>
      </c>
      <c r="P110" s="24">
        <v>33</v>
      </c>
    </row>
    <row r="111" spans="1:16" ht="15.75" customHeight="1" x14ac:dyDescent="0.25">
      <c r="A111" s="10" t="s">
        <v>38</v>
      </c>
      <c r="B111" s="19" t="s">
        <v>237</v>
      </c>
      <c r="C111" s="84">
        <v>5</v>
      </c>
      <c r="D111" s="95" t="s">
        <v>5</v>
      </c>
      <c r="E111" s="108" t="s">
        <v>16</v>
      </c>
      <c r="F111" s="46">
        <v>80</v>
      </c>
      <c r="G111" s="109">
        <f t="shared" si="20"/>
        <v>3</v>
      </c>
      <c r="H111" s="36">
        <v>21</v>
      </c>
      <c r="I111" s="38">
        <f t="shared" si="7"/>
        <v>3.8095238095238093</v>
      </c>
      <c r="J111" s="7" t="s">
        <v>125</v>
      </c>
      <c r="K111" s="22">
        <v>1.56</v>
      </c>
      <c r="L111" s="26">
        <v>1.2</v>
      </c>
      <c r="M111" s="24">
        <v>25.2</v>
      </c>
      <c r="N111" s="22"/>
      <c r="O111" s="26"/>
      <c r="P111" s="24"/>
    </row>
    <row r="112" spans="1:16" x14ac:dyDescent="0.25">
      <c r="A112" s="3" t="s">
        <v>42</v>
      </c>
      <c r="B112" s="19" t="s">
        <v>239</v>
      </c>
      <c r="C112" s="84">
        <v>3</v>
      </c>
      <c r="D112" s="94" t="s">
        <v>4</v>
      </c>
      <c r="E112" s="108" t="s">
        <v>16</v>
      </c>
      <c r="F112" s="46">
        <v>29</v>
      </c>
      <c r="G112" s="109">
        <f t="shared" si="20"/>
        <v>1</v>
      </c>
      <c r="H112" s="36">
        <v>15</v>
      </c>
      <c r="I112" s="38">
        <f t="shared" si="7"/>
        <v>1.9333333333333333</v>
      </c>
      <c r="J112" s="7" t="s">
        <v>125</v>
      </c>
      <c r="K112" s="22"/>
      <c r="L112" s="26"/>
      <c r="M112" s="24"/>
      <c r="N112" s="22">
        <v>2.86</v>
      </c>
      <c r="O112" s="26">
        <v>1.5</v>
      </c>
      <c r="P112" s="24">
        <v>33</v>
      </c>
    </row>
    <row r="113" spans="1:16" x14ac:dyDescent="0.25">
      <c r="A113" s="3" t="s">
        <v>42</v>
      </c>
      <c r="B113" s="19" t="s">
        <v>239</v>
      </c>
      <c r="C113" s="84">
        <v>3</v>
      </c>
      <c r="D113" s="95" t="s">
        <v>5</v>
      </c>
      <c r="E113" s="108" t="s">
        <v>16</v>
      </c>
      <c r="F113" s="46">
        <v>89</v>
      </c>
      <c r="G113" s="109">
        <f t="shared" si="20"/>
        <v>4</v>
      </c>
      <c r="H113" s="36">
        <v>21</v>
      </c>
      <c r="I113" s="38">
        <f t="shared" si="7"/>
        <v>4.2380952380952381</v>
      </c>
      <c r="J113" s="7" t="s">
        <v>125</v>
      </c>
      <c r="K113" s="22">
        <v>1.56</v>
      </c>
      <c r="L113" s="26">
        <v>0.75</v>
      </c>
      <c r="M113" s="24">
        <v>25.2</v>
      </c>
      <c r="N113" s="22"/>
      <c r="O113" s="26"/>
      <c r="P113" s="24"/>
    </row>
    <row r="114" spans="1:16" x14ac:dyDescent="0.25">
      <c r="A114" s="3" t="s">
        <v>121</v>
      </c>
      <c r="B114" s="18" t="s">
        <v>238</v>
      </c>
      <c r="C114" s="84">
        <v>5</v>
      </c>
      <c r="D114" s="94" t="s">
        <v>4</v>
      </c>
      <c r="E114" s="108" t="s">
        <v>16</v>
      </c>
      <c r="F114" s="46">
        <v>32</v>
      </c>
      <c r="G114" s="109">
        <f t="shared" si="20"/>
        <v>2</v>
      </c>
      <c r="H114" s="36">
        <v>15</v>
      </c>
      <c r="I114" s="38">
        <f t="shared" si="7"/>
        <v>2.1333333333333333</v>
      </c>
      <c r="J114" s="7" t="s">
        <v>125</v>
      </c>
      <c r="K114" s="22"/>
      <c r="L114" s="26"/>
      <c r="M114" s="24"/>
      <c r="N114" s="22">
        <v>2.86</v>
      </c>
      <c r="O114" s="26">
        <v>2.2000000000000002</v>
      </c>
      <c r="P114" s="24">
        <v>33</v>
      </c>
    </row>
    <row r="115" spans="1:16" x14ac:dyDescent="0.25">
      <c r="A115" s="10" t="s">
        <v>34</v>
      </c>
      <c r="B115" s="18"/>
      <c r="C115" s="84">
        <v>1</v>
      </c>
      <c r="D115" s="94" t="s">
        <v>4</v>
      </c>
      <c r="E115" s="108" t="s">
        <v>16</v>
      </c>
      <c r="F115" s="46">
        <v>30</v>
      </c>
      <c r="G115" s="109">
        <f t="shared" si="20"/>
        <v>2</v>
      </c>
      <c r="H115" s="36">
        <v>15</v>
      </c>
      <c r="I115" s="38">
        <f t="shared" si="7"/>
        <v>2</v>
      </c>
      <c r="J115" s="7" t="s">
        <v>125</v>
      </c>
      <c r="K115" s="22"/>
      <c r="L115" s="26"/>
      <c r="M115" s="24"/>
      <c r="N115" s="22">
        <f>O115*1.3</f>
        <v>2.5870000000000002</v>
      </c>
      <c r="O115" s="26">
        <v>1.99</v>
      </c>
      <c r="P115" s="24">
        <f>O115*15</f>
        <v>29.85</v>
      </c>
    </row>
    <row r="116" spans="1:16" x14ac:dyDescent="0.25">
      <c r="A116" s="10" t="s">
        <v>34</v>
      </c>
      <c r="B116" s="18"/>
      <c r="C116" s="84">
        <v>1</v>
      </c>
      <c r="D116" s="95" t="s">
        <v>5</v>
      </c>
      <c r="E116" s="108" t="s">
        <v>16</v>
      </c>
      <c r="F116" s="46">
        <v>130</v>
      </c>
      <c r="G116" s="109">
        <f t="shared" si="20"/>
        <v>6</v>
      </c>
      <c r="H116" s="36">
        <v>21</v>
      </c>
      <c r="I116" s="38">
        <f t="shared" si="7"/>
        <v>6.1904761904761907</v>
      </c>
      <c r="J116" s="7" t="s">
        <v>125</v>
      </c>
      <c r="K116" s="22">
        <f>L116*1.3</f>
        <v>1.4170000000000003</v>
      </c>
      <c r="L116" s="26">
        <v>1.0900000000000001</v>
      </c>
      <c r="M116" s="24">
        <f>L116*21</f>
        <v>22.89</v>
      </c>
      <c r="N116" s="22"/>
      <c r="O116" s="26"/>
      <c r="P116" s="24"/>
    </row>
    <row r="117" spans="1:16" x14ac:dyDescent="0.25">
      <c r="A117" s="3" t="s">
        <v>41</v>
      </c>
      <c r="B117" s="18"/>
      <c r="C117" s="84">
        <v>2</v>
      </c>
      <c r="D117" s="95" t="s">
        <v>5</v>
      </c>
      <c r="E117" s="108" t="s">
        <v>16</v>
      </c>
      <c r="F117" s="46">
        <v>72</v>
      </c>
      <c r="G117" s="109">
        <f t="shared" si="20"/>
        <v>3</v>
      </c>
      <c r="H117" s="36">
        <v>21</v>
      </c>
      <c r="I117" s="38">
        <f t="shared" si="7"/>
        <v>3.4285714285714284</v>
      </c>
      <c r="J117" s="7" t="s">
        <v>125</v>
      </c>
      <c r="K117" s="22">
        <f>L117*1.3</f>
        <v>0.97500000000000009</v>
      </c>
      <c r="L117" s="26">
        <v>0.75</v>
      </c>
      <c r="M117" s="24">
        <f>L117*21</f>
        <v>15.75</v>
      </c>
      <c r="N117" s="22"/>
      <c r="O117" s="26"/>
      <c r="P117" s="24"/>
    </row>
    <row r="118" spans="1:16" x14ac:dyDescent="0.25">
      <c r="A118" s="3" t="s">
        <v>40</v>
      </c>
      <c r="B118" s="18"/>
      <c r="C118" s="84">
        <v>3</v>
      </c>
      <c r="D118" s="95" t="s">
        <v>5</v>
      </c>
      <c r="E118" s="108" t="s">
        <v>16</v>
      </c>
      <c r="F118" s="46">
        <v>34.200000000000003</v>
      </c>
      <c r="G118" s="109">
        <f t="shared" si="20"/>
        <v>1</v>
      </c>
      <c r="H118" s="36">
        <v>21</v>
      </c>
      <c r="I118" s="38">
        <f t="shared" si="7"/>
        <v>1.6285714285714288</v>
      </c>
      <c r="J118" s="7" t="s">
        <v>125</v>
      </c>
      <c r="K118" s="22">
        <f>L118*1.3</f>
        <v>0.97500000000000009</v>
      </c>
      <c r="L118" s="26">
        <v>0.75</v>
      </c>
      <c r="M118" s="24">
        <f>L118*21</f>
        <v>15.75</v>
      </c>
      <c r="N118" s="22"/>
      <c r="O118" s="26"/>
      <c r="P118" s="24"/>
    </row>
    <row r="119" spans="1:16" x14ac:dyDescent="0.25">
      <c r="A119" s="10" t="s">
        <v>28</v>
      </c>
      <c r="B119" s="18"/>
      <c r="C119" s="84">
        <v>3</v>
      </c>
      <c r="D119" s="95" t="s">
        <v>5</v>
      </c>
      <c r="E119" s="108" t="s">
        <v>16</v>
      </c>
      <c r="F119" s="46">
        <v>20</v>
      </c>
      <c r="G119" s="109">
        <f t="shared" si="20"/>
        <v>0</v>
      </c>
      <c r="H119" s="36">
        <v>21</v>
      </c>
      <c r="I119" s="38">
        <f t="shared" si="7"/>
        <v>0.95238095238095233</v>
      </c>
      <c r="J119" s="7" t="s">
        <v>125</v>
      </c>
      <c r="K119" s="22">
        <f>L119*1.3</f>
        <v>0.97500000000000009</v>
      </c>
      <c r="L119" s="26">
        <v>0.75</v>
      </c>
      <c r="M119" s="24">
        <f>L119*21</f>
        <v>15.75</v>
      </c>
      <c r="N119" s="22"/>
      <c r="O119" s="26"/>
      <c r="P119" s="24"/>
    </row>
    <row r="120" spans="1:16" x14ac:dyDescent="0.25">
      <c r="A120" s="3" t="s">
        <v>81</v>
      </c>
      <c r="B120" s="19" t="s">
        <v>240</v>
      </c>
      <c r="C120" s="84">
        <v>3</v>
      </c>
      <c r="D120" s="94" t="s">
        <v>4</v>
      </c>
      <c r="E120" s="108" t="s">
        <v>16</v>
      </c>
      <c r="F120" s="46">
        <v>2</v>
      </c>
      <c r="G120" s="109">
        <v>0</v>
      </c>
      <c r="H120" s="36">
        <v>15</v>
      </c>
      <c r="I120" s="38">
        <f t="shared" si="7"/>
        <v>0.13333333333333333</v>
      </c>
      <c r="J120" s="7" t="s">
        <v>125</v>
      </c>
      <c r="K120" s="22"/>
      <c r="L120" s="26"/>
      <c r="M120" s="24"/>
      <c r="N120" s="22">
        <v>2.86</v>
      </c>
      <c r="O120" s="26">
        <v>2.2000000000000002</v>
      </c>
      <c r="P120" s="24">
        <v>33</v>
      </c>
    </row>
    <row r="121" spans="1:16" x14ac:dyDescent="0.25">
      <c r="A121" s="3" t="s">
        <v>122</v>
      </c>
      <c r="B121" s="18" t="s">
        <v>241</v>
      </c>
      <c r="C121" s="84">
        <v>3</v>
      </c>
      <c r="D121" s="94" t="s">
        <v>4</v>
      </c>
      <c r="E121" s="108" t="s">
        <v>16</v>
      </c>
      <c r="F121" s="46">
        <v>0</v>
      </c>
      <c r="G121" s="109">
        <f t="shared" si="20"/>
        <v>0</v>
      </c>
      <c r="H121" s="36">
        <v>15</v>
      </c>
      <c r="I121" s="38">
        <f t="shared" si="7"/>
        <v>0</v>
      </c>
      <c r="J121" s="7" t="s">
        <v>125</v>
      </c>
      <c r="K121" s="22"/>
      <c r="L121" s="26"/>
      <c r="M121" s="24"/>
      <c r="N121" s="22">
        <v>2.86</v>
      </c>
      <c r="O121" s="26">
        <v>2.2000000000000002</v>
      </c>
      <c r="P121" s="24">
        <v>33</v>
      </c>
    </row>
    <row r="122" spans="1:16" x14ac:dyDescent="0.25">
      <c r="A122" s="3" t="s">
        <v>122</v>
      </c>
      <c r="B122" s="18" t="s">
        <v>241</v>
      </c>
      <c r="C122" s="84">
        <v>3</v>
      </c>
      <c r="D122" s="95" t="s">
        <v>5</v>
      </c>
      <c r="E122" s="108" t="s">
        <v>16</v>
      </c>
      <c r="F122" s="46">
        <v>0</v>
      </c>
      <c r="G122" s="109">
        <f t="shared" si="20"/>
        <v>0</v>
      </c>
      <c r="H122" s="36">
        <v>21</v>
      </c>
      <c r="I122" s="38">
        <f t="shared" si="7"/>
        <v>0</v>
      </c>
      <c r="J122" s="7" t="s">
        <v>125</v>
      </c>
      <c r="K122" s="22">
        <v>1.56</v>
      </c>
      <c r="L122" s="26">
        <v>1.2</v>
      </c>
      <c r="M122" s="24">
        <v>25.2</v>
      </c>
      <c r="N122" s="22"/>
      <c r="O122" s="26"/>
      <c r="P122" s="24"/>
    </row>
    <row r="123" spans="1:16" x14ac:dyDescent="0.25">
      <c r="A123" s="10" t="s">
        <v>21</v>
      </c>
      <c r="B123" s="19" t="s">
        <v>242</v>
      </c>
      <c r="C123" s="84">
        <v>2</v>
      </c>
      <c r="D123" s="94" t="s">
        <v>4</v>
      </c>
      <c r="E123" s="108" t="s">
        <v>16</v>
      </c>
      <c r="F123" s="46">
        <v>0</v>
      </c>
      <c r="G123" s="109">
        <f t="shared" si="20"/>
        <v>0</v>
      </c>
      <c r="H123" s="36">
        <v>15</v>
      </c>
      <c r="I123" s="38">
        <f t="shared" si="7"/>
        <v>0</v>
      </c>
      <c r="J123" s="7" t="s">
        <v>125</v>
      </c>
      <c r="K123" s="22"/>
      <c r="L123" s="26"/>
      <c r="M123" s="24"/>
      <c r="N123" s="22">
        <f>O123*1.3</f>
        <v>2.5870000000000002</v>
      </c>
      <c r="O123" s="26">
        <v>1.99</v>
      </c>
      <c r="P123" s="24">
        <f>O123*15</f>
        <v>29.85</v>
      </c>
    </row>
    <row r="124" spans="1:16" x14ac:dyDescent="0.25">
      <c r="A124" s="10" t="s">
        <v>21</v>
      </c>
      <c r="B124" s="19" t="s">
        <v>242</v>
      </c>
      <c r="C124" s="84">
        <v>2</v>
      </c>
      <c r="D124" s="95" t="s">
        <v>5</v>
      </c>
      <c r="E124" s="108" t="s">
        <v>16</v>
      </c>
      <c r="F124" s="46">
        <v>0</v>
      </c>
      <c r="G124" s="109">
        <f t="shared" si="20"/>
        <v>0</v>
      </c>
      <c r="H124" s="36">
        <v>21</v>
      </c>
      <c r="I124" s="38">
        <f t="shared" si="7"/>
        <v>0</v>
      </c>
      <c r="J124" s="7" t="s">
        <v>125</v>
      </c>
      <c r="K124" s="22">
        <f>L124*1.3</f>
        <v>1.4170000000000003</v>
      </c>
      <c r="L124" s="26">
        <v>1.0900000000000001</v>
      </c>
      <c r="M124" s="24">
        <f>L124*21</f>
        <v>22.89</v>
      </c>
      <c r="N124" s="22"/>
      <c r="O124" s="26"/>
      <c r="P124" s="24"/>
    </row>
    <row r="125" spans="1:16" x14ac:dyDescent="0.25">
      <c r="A125" s="3" t="s">
        <v>62</v>
      </c>
      <c r="B125" s="19" t="s">
        <v>243</v>
      </c>
      <c r="C125" s="84">
        <v>5</v>
      </c>
      <c r="D125" s="94" t="s">
        <v>4</v>
      </c>
      <c r="E125" s="108" t="s">
        <v>16</v>
      </c>
      <c r="F125" s="46">
        <v>178</v>
      </c>
      <c r="G125" s="109">
        <f t="shared" si="20"/>
        <v>11</v>
      </c>
      <c r="H125" s="36">
        <v>15</v>
      </c>
      <c r="I125" s="38">
        <f t="shared" si="7"/>
        <v>11.866666666666667</v>
      </c>
      <c r="J125" s="7" t="s">
        <v>125</v>
      </c>
      <c r="K125" s="22"/>
      <c r="L125" s="26"/>
      <c r="M125" s="24"/>
      <c r="N125" s="22">
        <f>O125*1.3</f>
        <v>1.9500000000000002</v>
      </c>
      <c r="O125" s="26">
        <v>1.5</v>
      </c>
      <c r="P125" s="24">
        <f>O125*15</f>
        <v>22.5</v>
      </c>
    </row>
    <row r="126" spans="1:16" x14ac:dyDescent="0.25">
      <c r="A126" s="3" t="s">
        <v>62</v>
      </c>
      <c r="B126" s="19" t="s">
        <v>243</v>
      </c>
      <c r="C126" s="84">
        <v>5</v>
      </c>
      <c r="D126" s="95" t="s">
        <v>5</v>
      </c>
      <c r="E126" s="108" t="s">
        <v>16</v>
      </c>
      <c r="F126" s="46">
        <v>1302</v>
      </c>
      <c r="G126" s="109">
        <f t="shared" si="20"/>
        <v>62</v>
      </c>
      <c r="H126" s="36">
        <v>21</v>
      </c>
      <c r="I126" s="38">
        <f t="shared" si="7"/>
        <v>62</v>
      </c>
      <c r="J126" s="7" t="s">
        <v>125</v>
      </c>
      <c r="K126" s="22">
        <f>L126*1.3</f>
        <v>0.97500000000000009</v>
      </c>
      <c r="L126" s="26">
        <v>0.75</v>
      </c>
      <c r="M126" s="24">
        <f>L126*21</f>
        <v>15.75</v>
      </c>
      <c r="N126" s="22"/>
      <c r="O126" s="26"/>
      <c r="P126" s="24"/>
    </row>
    <row r="127" spans="1:16" x14ac:dyDescent="0.25">
      <c r="A127" s="3" t="s">
        <v>44</v>
      </c>
      <c r="B127" s="19" t="s">
        <v>244</v>
      </c>
      <c r="C127" s="84">
        <v>4</v>
      </c>
      <c r="D127" s="94" t="s">
        <v>4</v>
      </c>
      <c r="E127" s="108" t="s">
        <v>16</v>
      </c>
      <c r="F127" s="46">
        <v>54</v>
      </c>
      <c r="G127" s="109">
        <f t="shared" si="20"/>
        <v>3</v>
      </c>
      <c r="H127" s="36">
        <v>15</v>
      </c>
      <c r="I127" s="38">
        <f t="shared" si="7"/>
        <v>3.6</v>
      </c>
      <c r="J127" s="7" t="s">
        <v>125</v>
      </c>
      <c r="K127" s="22"/>
      <c r="L127" s="23"/>
      <c r="M127" s="24"/>
      <c r="N127" s="22">
        <f>O127*1.3</f>
        <v>1.9500000000000002</v>
      </c>
      <c r="O127" s="23">
        <v>1.5</v>
      </c>
      <c r="P127" s="24">
        <f>O127*15</f>
        <v>22.5</v>
      </c>
    </row>
    <row r="128" spans="1:16" x14ac:dyDescent="0.25">
      <c r="A128" s="3" t="s">
        <v>44</v>
      </c>
      <c r="B128" s="19" t="s">
        <v>244</v>
      </c>
      <c r="C128" s="84">
        <v>4</v>
      </c>
      <c r="D128" s="95" t="s">
        <v>5</v>
      </c>
      <c r="E128" s="108" t="s">
        <v>16</v>
      </c>
      <c r="F128" s="46">
        <v>357</v>
      </c>
      <c r="G128" s="109">
        <f t="shared" si="20"/>
        <v>17</v>
      </c>
      <c r="H128" s="36">
        <v>21</v>
      </c>
      <c r="I128" s="38">
        <f t="shared" si="7"/>
        <v>17</v>
      </c>
      <c r="J128" s="7" t="s">
        <v>125</v>
      </c>
      <c r="K128" s="22">
        <f>L128*1.3</f>
        <v>0.97500000000000009</v>
      </c>
      <c r="L128" s="26">
        <v>0.75</v>
      </c>
      <c r="M128" s="24">
        <f>L128*21</f>
        <v>15.75</v>
      </c>
      <c r="N128" s="22"/>
      <c r="O128" s="26"/>
      <c r="P128" s="24"/>
    </row>
    <row r="129" spans="1:16" x14ac:dyDescent="0.25">
      <c r="A129" s="3" t="s">
        <v>82</v>
      </c>
      <c r="B129" s="19" t="s">
        <v>245</v>
      </c>
      <c r="C129" s="84">
        <v>3</v>
      </c>
      <c r="D129" s="94" t="s">
        <v>4</v>
      </c>
      <c r="E129" s="108" t="s">
        <v>16</v>
      </c>
      <c r="F129" s="46">
        <v>62</v>
      </c>
      <c r="G129" s="109">
        <f t="shared" si="20"/>
        <v>4</v>
      </c>
      <c r="H129" s="36">
        <v>15</v>
      </c>
      <c r="I129" s="38">
        <f t="shared" si="7"/>
        <v>4.1333333333333337</v>
      </c>
      <c r="J129" s="7" t="s">
        <v>125</v>
      </c>
      <c r="K129" s="22"/>
      <c r="L129" s="23"/>
      <c r="M129" s="24"/>
      <c r="N129" s="22">
        <f>O129*1.3</f>
        <v>1.9500000000000002</v>
      </c>
      <c r="O129" s="23">
        <v>1.5</v>
      </c>
      <c r="P129" s="24">
        <f>O129*15</f>
        <v>22.5</v>
      </c>
    </row>
    <row r="130" spans="1:16" x14ac:dyDescent="0.25">
      <c r="A130" s="3" t="s">
        <v>82</v>
      </c>
      <c r="B130" s="19" t="s">
        <v>245</v>
      </c>
      <c r="C130" s="84">
        <v>3</v>
      </c>
      <c r="D130" s="95" t="s">
        <v>5</v>
      </c>
      <c r="E130" s="108" t="s">
        <v>16</v>
      </c>
      <c r="F130" s="46">
        <v>171</v>
      </c>
      <c r="G130" s="109">
        <f t="shared" si="20"/>
        <v>8</v>
      </c>
      <c r="H130" s="36">
        <v>21</v>
      </c>
      <c r="I130" s="38">
        <f t="shared" si="7"/>
        <v>8.1428571428571423</v>
      </c>
      <c r="J130" s="7" t="s">
        <v>125</v>
      </c>
      <c r="K130" s="22">
        <f>L130*1.3</f>
        <v>0.97500000000000009</v>
      </c>
      <c r="L130" s="26">
        <v>0.75</v>
      </c>
      <c r="M130" s="24">
        <f>L130*21</f>
        <v>15.75</v>
      </c>
      <c r="N130" s="22"/>
      <c r="O130" s="26"/>
      <c r="P130" s="24"/>
    </row>
    <row r="131" spans="1:16" x14ac:dyDescent="0.25">
      <c r="A131" s="10" t="s">
        <v>26</v>
      </c>
      <c r="B131" s="19" t="s">
        <v>246</v>
      </c>
      <c r="C131" s="84">
        <v>2</v>
      </c>
      <c r="D131" s="95" t="s">
        <v>5</v>
      </c>
      <c r="E131" s="108" t="s">
        <v>16</v>
      </c>
      <c r="F131" s="46">
        <v>0</v>
      </c>
      <c r="G131" s="109">
        <f t="shared" si="20"/>
        <v>0</v>
      </c>
      <c r="H131" s="36">
        <v>21</v>
      </c>
      <c r="I131" s="38">
        <f t="shared" si="7"/>
        <v>0</v>
      </c>
      <c r="J131" s="7" t="s">
        <v>125</v>
      </c>
      <c r="K131" s="22">
        <f>L131*1.3</f>
        <v>1.4170000000000003</v>
      </c>
      <c r="L131" s="26">
        <v>1.0900000000000001</v>
      </c>
      <c r="M131" s="24">
        <f>L131*21</f>
        <v>22.89</v>
      </c>
      <c r="N131" s="22"/>
      <c r="O131" s="26"/>
      <c r="P131" s="24"/>
    </row>
    <row r="132" spans="1:16" x14ac:dyDescent="0.25">
      <c r="A132" s="10" t="s">
        <v>263</v>
      </c>
      <c r="B132" s="18"/>
      <c r="C132" s="84">
        <v>4</v>
      </c>
      <c r="D132" s="95" t="s">
        <v>5</v>
      </c>
      <c r="E132" s="108" t="s">
        <v>16</v>
      </c>
      <c r="F132" s="46">
        <v>0</v>
      </c>
      <c r="G132" s="109">
        <f t="shared" si="20"/>
        <v>0</v>
      </c>
      <c r="H132" s="36">
        <v>21</v>
      </c>
      <c r="I132" s="38">
        <f t="shared" si="7"/>
        <v>0</v>
      </c>
      <c r="J132" s="7" t="s">
        <v>125</v>
      </c>
      <c r="K132" s="22">
        <f>L132*1.3</f>
        <v>1.56</v>
      </c>
      <c r="L132" s="26">
        <v>1.2</v>
      </c>
      <c r="M132" s="24">
        <f>L132*21</f>
        <v>25.2</v>
      </c>
      <c r="N132" s="22"/>
      <c r="O132" s="26"/>
      <c r="P132" s="24"/>
    </row>
    <row r="133" spans="1:16" x14ac:dyDescent="0.25">
      <c r="A133" s="3" t="s">
        <v>36</v>
      </c>
      <c r="B133" s="18"/>
      <c r="C133" s="84">
        <v>4</v>
      </c>
      <c r="D133" s="94" t="s">
        <v>4</v>
      </c>
      <c r="E133" s="108" t="s">
        <v>16</v>
      </c>
      <c r="F133" s="46">
        <v>45</v>
      </c>
      <c r="G133" s="109">
        <v>0</v>
      </c>
      <c r="H133" s="36">
        <v>15</v>
      </c>
      <c r="I133" s="38">
        <f t="shared" ref="I133:I169" si="21">F133/H133</f>
        <v>3</v>
      </c>
      <c r="J133" s="7" t="s">
        <v>125</v>
      </c>
      <c r="K133" s="22"/>
      <c r="L133" s="26"/>
      <c r="M133" s="24"/>
      <c r="N133" s="22">
        <v>2.86</v>
      </c>
      <c r="O133" s="26">
        <v>2.2000000000000002</v>
      </c>
      <c r="P133" s="24">
        <v>33</v>
      </c>
    </row>
    <row r="134" spans="1:16" x14ac:dyDescent="0.25">
      <c r="A134" s="3" t="s">
        <v>36</v>
      </c>
      <c r="B134" s="18"/>
      <c r="C134" s="84">
        <v>4</v>
      </c>
      <c r="D134" s="95" t="s">
        <v>5</v>
      </c>
      <c r="E134" s="108" t="s">
        <v>88</v>
      </c>
      <c r="F134" s="46">
        <v>180</v>
      </c>
      <c r="G134" s="109">
        <f t="shared" ref="G134:G156" si="22">ROUNDDOWN(I134,0)</f>
        <v>8</v>
      </c>
      <c r="H134" s="36">
        <v>21</v>
      </c>
      <c r="I134" s="38">
        <f t="shared" si="21"/>
        <v>8.5714285714285712</v>
      </c>
      <c r="J134" s="7" t="s">
        <v>125</v>
      </c>
      <c r="K134" s="22">
        <v>1.56</v>
      </c>
      <c r="L134" s="26">
        <v>1.2</v>
      </c>
      <c r="M134" s="24">
        <v>25.2</v>
      </c>
      <c r="N134" s="22"/>
      <c r="O134" s="26"/>
      <c r="P134" s="24"/>
    </row>
    <row r="135" spans="1:16" x14ac:dyDescent="0.25">
      <c r="A135" s="10" t="s">
        <v>32</v>
      </c>
      <c r="B135" s="18"/>
      <c r="C135" s="84">
        <v>4</v>
      </c>
      <c r="D135" s="94" t="s">
        <v>4</v>
      </c>
      <c r="E135" s="108" t="s">
        <v>16</v>
      </c>
      <c r="F135" s="46">
        <v>0</v>
      </c>
      <c r="G135" s="109">
        <f t="shared" si="22"/>
        <v>0</v>
      </c>
      <c r="H135" s="36">
        <v>15</v>
      </c>
      <c r="I135" s="38">
        <f t="shared" si="21"/>
        <v>0</v>
      </c>
      <c r="J135" s="7" t="s">
        <v>125</v>
      </c>
      <c r="K135" s="22"/>
      <c r="L135" s="26"/>
      <c r="M135" s="24"/>
      <c r="N135" s="22">
        <v>2.86</v>
      </c>
      <c r="O135" s="26">
        <v>2.2000000000000002</v>
      </c>
      <c r="P135" s="24">
        <v>33</v>
      </c>
    </row>
    <row r="136" spans="1:16" x14ac:dyDescent="0.25">
      <c r="A136" s="10" t="s">
        <v>32</v>
      </c>
      <c r="B136" s="18"/>
      <c r="C136" s="84">
        <v>4</v>
      </c>
      <c r="D136" s="95" t="s">
        <v>5</v>
      </c>
      <c r="E136" s="108" t="s">
        <v>16</v>
      </c>
      <c r="F136" s="46">
        <v>60</v>
      </c>
      <c r="G136" s="109">
        <f t="shared" si="22"/>
        <v>2</v>
      </c>
      <c r="H136" s="36">
        <v>21</v>
      </c>
      <c r="I136" s="38">
        <f t="shared" si="21"/>
        <v>2.8571428571428572</v>
      </c>
      <c r="J136" s="7" t="s">
        <v>125</v>
      </c>
      <c r="K136" s="22">
        <v>1.56</v>
      </c>
      <c r="L136" s="26">
        <v>1.2</v>
      </c>
      <c r="M136" s="24">
        <v>25.2</v>
      </c>
      <c r="N136" s="22"/>
      <c r="O136" s="26"/>
      <c r="P136" s="24"/>
    </row>
    <row r="137" spans="1:16" ht="15.75" customHeight="1" x14ac:dyDescent="0.25">
      <c r="A137" s="3" t="s">
        <v>45</v>
      </c>
      <c r="B137" s="18"/>
      <c r="C137" s="84">
        <v>4</v>
      </c>
      <c r="D137" s="94" t="s">
        <v>4</v>
      </c>
      <c r="E137" s="108" t="s">
        <v>16</v>
      </c>
      <c r="F137" s="46">
        <v>33</v>
      </c>
      <c r="G137" s="109">
        <f t="shared" si="22"/>
        <v>2</v>
      </c>
      <c r="H137" s="36">
        <v>15</v>
      </c>
      <c r="I137" s="38">
        <f t="shared" si="21"/>
        <v>2.2000000000000002</v>
      </c>
      <c r="J137" s="7" t="s">
        <v>125</v>
      </c>
      <c r="K137" s="22"/>
      <c r="L137" s="26"/>
      <c r="M137" s="24"/>
      <c r="N137" s="22">
        <v>2.86</v>
      </c>
      <c r="O137" s="26">
        <v>2.2000000000000002</v>
      </c>
      <c r="P137" s="24">
        <v>33</v>
      </c>
    </row>
    <row r="138" spans="1:16" x14ac:dyDescent="0.25">
      <c r="A138" s="3" t="s">
        <v>45</v>
      </c>
      <c r="B138" s="18"/>
      <c r="C138" s="84">
        <v>4</v>
      </c>
      <c r="D138" s="95" t="s">
        <v>5</v>
      </c>
      <c r="E138" s="108" t="s">
        <v>16</v>
      </c>
      <c r="F138" s="46">
        <v>0</v>
      </c>
      <c r="G138" s="109">
        <f t="shared" si="22"/>
        <v>0</v>
      </c>
      <c r="H138" s="36">
        <v>21</v>
      </c>
      <c r="I138" s="38">
        <f t="shared" si="21"/>
        <v>0</v>
      </c>
      <c r="J138" s="7" t="s">
        <v>125</v>
      </c>
      <c r="K138" s="22">
        <v>1.56</v>
      </c>
      <c r="L138" s="26">
        <v>1.2</v>
      </c>
      <c r="M138" s="24">
        <v>25.2</v>
      </c>
      <c r="N138" s="22"/>
      <c r="O138" s="26"/>
      <c r="P138" s="24"/>
    </row>
    <row r="139" spans="1:16" x14ac:dyDescent="0.25">
      <c r="A139" s="10" t="s">
        <v>73</v>
      </c>
      <c r="B139" s="18"/>
      <c r="C139" s="84">
        <v>4</v>
      </c>
      <c r="D139" s="94" t="s">
        <v>4</v>
      </c>
      <c r="E139" s="108" t="s">
        <v>16</v>
      </c>
      <c r="F139" s="46">
        <v>0</v>
      </c>
      <c r="G139" s="109">
        <f t="shared" si="22"/>
        <v>0</v>
      </c>
      <c r="H139" s="36">
        <v>15</v>
      </c>
      <c r="I139" s="38">
        <f t="shared" si="21"/>
        <v>0</v>
      </c>
      <c r="J139" s="7" t="s">
        <v>125</v>
      </c>
      <c r="K139" s="22"/>
      <c r="L139" s="26"/>
      <c r="M139" s="24"/>
      <c r="N139" s="22">
        <v>2.86</v>
      </c>
      <c r="O139" s="26">
        <v>2.2000000000000002</v>
      </c>
      <c r="P139" s="24">
        <v>33</v>
      </c>
    </row>
    <row r="140" spans="1:16" x14ac:dyDescent="0.25">
      <c r="A140" s="10" t="s">
        <v>73</v>
      </c>
      <c r="B140" s="18"/>
      <c r="C140" s="84">
        <v>4</v>
      </c>
      <c r="D140" s="95" t="s">
        <v>5</v>
      </c>
      <c r="E140" s="108" t="s">
        <v>16</v>
      </c>
      <c r="F140" s="46">
        <v>0</v>
      </c>
      <c r="G140" s="109">
        <f t="shared" si="22"/>
        <v>0</v>
      </c>
      <c r="H140" s="36">
        <v>21</v>
      </c>
      <c r="I140" s="38">
        <f t="shared" si="21"/>
        <v>0</v>
      </c>
      <c r="J140" s="7" t="s">
        <v>125</v>
      </c>
      <c r="K140" s="22">
        <v>1.56</v>
      </c>
      <c r="L140" s="26">
        <v>1.2</v>
      </c>
      <c r="M140" s="24">
        <v>25.2</v>
      </c>
      <c r="N140" s="22"/>
      <c r="O140" s="26"/>
      <c r="P140" s="24"/>
    </row>
    <row r="141" spans="1:16" x14ac:dyDescent="0.25">
      <c r="A141" s="3" t="s">
        <v>31</v>
      </c>
      <c r="B141" s="18"/>
      <c r="C141" s="84">
        <v>4</v>
      </c>
      <c r="D141" s="95" t="s">
        <v>5</v>
      </c>
      <c r="E141" s="108" t="s">
        <v>16</v>
      </c>
      <c r="F141" s="46">
        <v>84</v>
      </c>
      <c r="G141" s="109">
        <f t="shared" si="22"/>
        <v>4</v>
      </c>
      <c r="H141" s="36">
        <v>21</v>
      </c>
      <c r="I141" s="38">
        <f t="shared" si="21"/>
        <v>4</v>
      </c>
      <c r="J141" s="7" t="s">
        <v>125</v>
      </c>
      <c r="K141" s="22">
        <f>L141*1.3</f>
        <v>0.97500000000000009</v>
      </c>
      <c r="L141" s="26">
        <v>0.75</v>
      </c>
      <c r="M141" s="24">
        <f>L141*21</f>
        <v>15.75</v>
      </c>
      <c r="N141" s="22"/>
      <c r="O141" s="26"/>
      <c r="P141" s="24"/>
    </row>
    <row r="142" spans="1:16" x14ac:dyDescent="0.25">
      <c r="A142" s="3" t="s">
        <v>247</v>
      </c>
      <c r="B142" s="18" t="s">
        <v>248</v>
      </c>
      <c r="C142" s="84">
        <v>3</v>
      </c>
      <c r="D142" s="95" t="s">
        <v>5</v>
      </c>
      <c r="E142" s="108" t="s">
        <v>16</v>
      </c>
      <c r="F142" s="46">
        <v>15</v>
      </c>
      <c r="G142" s="109">
        <f t="shared" si="22"/>
        <v>0</v>
      </c>
      <c r="H142" s="36">
        <v>21</v>
      </c>
      <c r="I142" s="38">
        <f t="shared" si="21"/>
        <v>0.7142857142857143</v>
      </c>
      <c r="J142" s="7" t="s">
        <v>125</v>
      </c>
      <c r="K142" s="22">
        <v>1.56</v>
      </c>
      <c r="L142" s="26">
        <v>1.2</v>
      </c>
      <c r="M142" s="24">
        <v>25.2</v>
      </c>
      <c r="N142" s="22"/>
      <c r="O142" s="26"/>
      <c r="P142" s="24"/>
    </row>
    <row r="143" spans="1:16" x14ac:dyDescent="0.25">
      <c r="A143" s="3" t="s">
        <v>47</v>
      </c>
      <c r="B143" s="18"/>
      <c r="C143" s="84">
        <v>4</v>
      </c>
      <c r="D143" s="94" t="s">
        <v>4</v>
      </c>
      <c r="E143" s="108" t="s">
        <v>16</v>
      </c>
      <c r="F143" s="46">
        <v>85</v>
      </c>
      <c r="G143" s="109">
        <f t="shared" si="22"/>
        <v>5</v>
      </c>
      <c r="H143" s="36">
        <v>15</v>
      </c>
      <c r="I143" s="38">
        <f t="shared" si="21"/>
        <v>5.666666666666667</v>
      </c>
      <c r="J143" s="7" t="s">
        <v>125</v>
      </c>
      <c r="K143" s="22"/>
      <c r="L143" s="26"/>
      <c r="M143" s="24"/>
      <c r="N143" s="22">
        <v>2.86</v>
      </c>
      <c r="O143" s="26">
        <v>1.99</v>
      </c>
      <c r="P143" s="24">
        <v>33</v>
      </c>
    </row>
    <row r="144" spans="1:16" x14ac:dyDescent="0.25">
      <c r="A144" s="10" t="s">
        <v>33</v>
      </c>
      <c r="B144" s="18"/>
      <c r="C144" s="84">
        <v>3</v>
      </c>
      <c r="D144" s="94" t="s">
        <v>4</v>
      </c>
      <c r="E144" s="108" t="s">
        <v>16</v>
      </c>
      <c r="F144" s="46">
        <v>92</v>
      </c>
      <c r="G144" s="109">
        <f t="shared" si="22"/>
        <v>6</v>
      </c>
      <c r="H144" s="36">
        <v>15</v>
      </c>
      <c r="I144" s="38">
        <f t="shared" si="21"/>
        <v>6.1333333333333337</v>
      </c>
      <c r="J144" s="7" t="s">
        <v>125</v>
      </c>
      <c r="K144" s="22"/>
      <c r="L144" s="26"/>
      <c r="M144" s="24"/>
      <c r="N144" s="22">
        <v>2.86</v>
      </c>
      <c r="O144" s="26">
        <v>1.5</v>
      </c>
      <c r="P144" s="24">
        <v>33</v>
      </c>
    </row>
    <row r="145" spans="1:16" x14ac:dyDescent="0.25">
      <c r="A145" s="10" t="s">
        <v>33</v>
      </c>
      <c r="B145" s="18"/>
      <c r="C145" s="84">
        <v>3</v>
      </c>
      <c r="D145" s="95" t="s">
        <v>5</v>
      </c>
      <c r="E145" s="108" t="s">
        <v>16</v>
      </c>
      <c r="F145" s="46">
        <v>271</v>
      </c>
      <c r="G145" s="109">
        <f t="shared" si="22"/>
        <v>12</v>
      </c>
      <c r="H145" s="36">
        <v>21</v>
      </c>
      <c r="I145" s="38">
        <f t="shared" si="21"/>
        <v>12.904761904761905</v>
      </c>
      <c r="J145" s="7" t="s">
        <v>125</v>
      </c>
      <c r="K145" s="22">
        <v>1.56</v>
      </c>
      <c r="L145" s="26">
        <v>0.75</v>
      </c>
      <c r="M145" s="24">
        <v>25.2</v>
      </c>
      <c r="N145" s="22"/>
      <c r="O145" s="26"/>
      <c r="P145" s="24"/>
    </row>
    <row r="146" spans="1:16" x14ac:dyDescent="0.25">
      <c r="A146" s="3" t="s">
        <v>80</v>
      </c>
      <c r="B146" s="18"/>
      <c r="C146" s="84">
        <v>4</v>
      </c>
      <c r="D146" s="95" t="s">
        <v>5</v>
      </c>
      <c r="E146" s="108" t="s">
        <v>16</v>
      </c>
      <c r="F146" s="46">
        <v>61</v>
      </c>
      <c r="G146" s="109">
        <f t="shared" si="22"/>
        <v>2</v>
      </c>
      <c r="H146" s="36">
        <v>21</v>
      </c>
      <c r="I146" s="38">
        <f t="shared" si="21"/>
        <v>2.9047619047619047</v>
      </c>
      <c r="J146" s="7" t="s">
        <v>125</v>
      </c>
      <c r="K146" s="22">
        <f>L146*1.3</f>
        <v>0.97500000000000009</v>
      </c>
      <c r="L146" s="26">
        <v>0.75</v>
      </c>
      <c r="M146" s="24">
        <f>L146*21</f>
        <v>15.75</v>
      </c>
      <c r="N146" s="22"/>
      <c r="O146" s="26"/>
      <c r="P146" s="24"/>
    </row>
    <row r="147" spans="1:16" x14ac:dyDescent="0.25">
      <c r="A147" s="3" t="s">
        <v>76</v>
      </c>
      <c r="B147" s="18"/>
      <c r="C147" s="84">
        <v>3</v>
      </c>
      <c r="D147" s="94" t="s">
        <v>4</v>
      </c>
      <c r="E147" s="108" t="s">
        <v>16</v>
      </c>
      <c r="F147" s="46">
        <v>60</v>
      </c>
      <c r="G147" s="109">
        <f t="shared" si="22"/>
        <v>4</v>
      </c>
      <c r="H147" s="36">
        <v>15</v>
      </c>
      <c r="I147" s="38">
        <f t="shared" si="21"/>
        <v>4</v>
      </c>
      <c r="J147" s="7" t="s">
        <v>125</v>
      </c>
      <c r="K147" s="22"/>
      <c r="L147" s="26"/>
      <c r="M147" s="24"/>
      <c r="N147" s="22">
        <f>O147*1.3</f>
        <v>2.5870000000000002</v>
      </c>
      <c r="O147" s="26">
        <v>1.99</v>
      </c>
      <c r="P147" s="24">
        <f>O147*15</f>
        <v>29.85</v>
      </c>
    </row>
    <row r="148" spans="1:16" x14ac:dyDescent="0.25">
      <c r="A148" s="3" t="s">
        <v>76</v>
      </c>
      <c r="B148" s="18"/>
      <c r="C148" s="84">
        <v>3</v>
      </c>
      <c r="D148" s="95" t="s">
        <v>5</v>
      </c>
      <c r="E148" s="108" t="s">
        <v>16</v>
      </c>
      <c r="F148" s="46">
        <v>0</v>
      </c>
      <c r="G148" s="109">
        <f t="shared" si="22"/>
        <v>0</v>
      </c>
      <c r="H148" s="36">
        <v>21</v>
      </c>
      <c r="I148" s="38">
        <f t="shared" si="21"/>
        <v>0</v>
      </c>
      <c r="J148" s="7" t="s">
        <v>125</v>
      </c>
      <c r="K148" s="22">
        <f>L148*1.3</f>
        <v>1.4170000000000003</v>
      </c>
      <c r="L148" s="26">
        <v>1.0900000000000001</v>
      </c>
      <c r="M148" s="24">
        <f>L148*21</f>
        <v>22.89</v>
      </c>
      <c r="N148" s="22"/>
      <c r="O148" s="26"/>
      <c r="P148" s="24"/>
    </row>
    <row r="149" spans="1:16" x14ac:dyDescent="0.25">
      <c r="A149" s="74" t="s">
        <v>90</v>
      </c>
      <c r="B149" s="20" t="s">
        <v>249</v>
      </c>
      <c r="C149" s="90">
        <v>3</v>
      </c>
      <c r="D149" s="94" t="s">
        <v>4</v>
      </c>
      <c r="E149" s="108" t="s">
        <v>16</v>
      </c>
      <c r="F149" s="46">
        <v>0</v>
      </c>
      <c r="G149" s="109">
        <f t="shared" si="22"/>
        <v>0</v>
      </c>
      <c r="H149" s="36">
        <v>15</v>
      </c>
      <c r="I149" s="38">
        <f t="shared" si="21"/>
        <v>0</v>
      </c>
      <c r="J149" s="7" t="s">
        <v>125</v>
      </c>
      <c r="K149" s="22"/>
      <c r="L149" s="26"/>
      <c r="M149" s="24"/>
      <c r="N149" s="22">
        <v>2.86</v>
      </c>
      <c r="O149" s="26">
        <v>2.2000000000000002</v>
      </c>
      <c r="P149" s="24">
        <v>33</v>
      </c>
    </row>
    <row r="150" spans="1:16" x14ac:dyDescent="0.25">
      <c r="A150" s="74" t="s">
        <v>90</v>
      </c>
      <c r="B150" s="20" t="s">
        <v>249</v>
      </c>
      <c r="C150" s="90">
        <v>3</v>
      </c>
      <c r="D150" s="95" t="s">
        <v>5</v>
      </c>
      <c r="E150" s="108" t="s">
        <v>16</v>
      </c>
      <c r="F150" s="46">
        <v>79</v>
      </c>
      <c r="G150" s="109">
        <f t="shared" si="22"/>
        <v>3</v>
      </c>
      <c r="H150" s="36">
        <v>21</v>
      </c>
      <c r="I150" s="38">
        <f t="shared" si="21"/>
        <v>3.7619047619047619</v>
      </c>
      <c r="J150" s="7" t="s">
        <v>125</v>
      </c>
      <c r="K150" s="22">
        <v>1.56</v>
      </c>
      <c r="L150" s="26">
        <v>0.75</v>
      </c>
      <c r="M150" s="24">
        <v>25.2</v>
      </c>
      <c r="N150" s="22"/>
      <c r="O150" s="26"/>
      <c r="P150" s="24"/>
    </row>
    <row r="151" spans="1:16" x14ac:dyDescent="0.25">
      <c r="A151" s="3" t="s">
        <v>139</v>
      </c>
      <c r="B151" s="18" t="s">
        <v>250</v>
      </c>
      <c r="C151" s="84">
        <v>3</v>
      </c>
      <c r="D151" s="95" t="s">
        <v>5</v>
      </c>
      <c r="E151" s="108" t="s">
        <v>16</v>
      </c>
      <c r="F151" s="46">
        <v>60</v>
      </c>
      <c r="G151" s="109">
        <f t="shared" si="22"/>
        <v>2</v>
      </c>
      <c r="H151" s="36">
        <v>21</v>
      </c>
      <c r="I151" s="38">
        <f t="shared" si="21"/>
        <v>2.8571428571428572</v>
      </c>
      <c r="J151" s="7" t="s">
        <v>125</v>
      </c>
      <c r="K151" s="22">
        <v>1.56</v>
      </c>
      <c r="L151" s="26">
        <v>1.2</v>
      </c>
      <c r="M151" s="24">
        <v>25.2</v>
      </c>
      <c r="N151" s="22"/>
      <c r="O151" s="26"/>
      <c r="P151" s="24"/>
    </row>
    <row r="152" spans="1:16" x14ac:dyDescent="0.25">
      <c r="A152" s="3" t="s">
        <v>291</v>
      </c>
      <c r="B152" s="18" t="s">
        <v>251</v>
      </c>
      <c r="C152" s="84" t="s">
        <v>261</v>
      </c>
      <c r="D152" s="94" t="s">
        <v>4</v>
      </c>
      <c r="E152" s="108" t="s">
        <v>16</v>
      </c>
      <c r="F152" s="46">
        <v>115</v>
      </c>
      <c r="G152" s="109">
        <f t="shared" si="22"/>
        <v>7</v>
      </c>
      <c r="H152" s="36">
        <v>15</v>
      </c>
      <c r="I152" s="38">
        <f t="shared" si="21"/>
        <v>7.666666666666667</v>
      </c>
      <c r="J152" s="7" t="s">
        <v>125</v>
      </c>
      <c r="K152" s="3"/>
      <c r="L152" s="1"/>
      <c r="M152" s="72"/>
      <c r="N152" s="25">
        <f>O152*1.3</f>
        <v>3.6399999999999997</v>
      </c>
      <c r="O152" s="26">
        <v>2.8</v>
      </c>
      <c r="P152" s="27">
        <f>O152*15</f>
        <v>42</v>
      </c>
    </row>
    <row r="153" spans="1:16" x14ac:dyDescent="0.25">
      <c r="A153" s="74" t="s">
        <v>123</v>
      </c>
      <c r="B153" s="20" t="s">
        <v>252</v>
      </c>
      <c r="C153" s="90">
        <v>4</v>
      </c>
      <c r="D153" s="159" t="s">
        <v>4</v>
      </c>
      <c r="E153" s="108" t="s">
        <v>293</v>
      </c>
      <c r="F153" s="46">
        <v>225</v>
      </c>
      <c r="G153" s="109">
        <f t="shared" si="22"/>
        <v>10</v>
      </c>
      <c r="H153" s="36">
        <v>21</v>
      </c>
      <c r="I153" s="38">
        <f t="shared" si="21"/>
        <v>10.714285714285714</v>
      </c>
      <c r="J153" s="7" t="s">
        <v>125</v>
      </c>
      <c r="K153" s="22"/>
      <c r="L153" s="26"/>
      <c r="M153" s="24"/>
      <c r="N153" s="25">
        <f>O153*1.3</f>
        <v>3.6399999999999997</v>
      </c>
      <c r="O153" s="26">
        <v>2.8</v>
      </c>
      <c r="P153" s="27">
        <f>O153*15</f>
        <v>42</v>
      </c>
    </row>
    <row r="154" spans="1:16" x14ac:dyDescent="0.25">
      <c r="A154" s="3" t="s">
        <v>70</v>
      </c>
      <c r="B154" s="18" t="s">
        <v>253</v>
      </c>
      <c r="C154" s="84">
        <v>3</v>
      </c>
      <c r="D154" s="94" t="s">
        <v>4</v>
      </c>
      <c r="E154" s="108" t="s">
        <v>16</v>
      </c>
      <c r="F154" s="46">
        <v>0</v>
      </c>
      <c r="G154" s="109">
        <f t="shared" si="22"/>
        <v>0</v>
      </c>
      <c r="H154" s="36">
        <v>15</v>
      </c>
      <c r="I154" s="38">
        <f t="shared" si="21"/>
        <v>0</v>
      </c>
      <c r="J154" s="7" t="s">
        <v>125</v>
      </c>
      <c r="K154" s="3"/>
      <c r="L154" s="1"/>
      <c r="M154" s="72"/>
      <c r="N154" s="25">
        <f>O154*1.3</f>
        <v>3.6399999999999997</v>
      </c>
      <c r="O154" s="26">
        <v>2.8</v>
      </c>
      <c r="P154" s="27">
        <f>O154*15</f>
        <v>42</v>
      </c>
    </row>
    <row r="155" spans="1:16" x14ac:dyDescent="0.25">
      <c r="A155" s="3" t="s">
        <v>70</v>
      </c>
      <c r="B155" s="18" t="s">
        <v>253</v>
      </c>
      <c r="C155" s="84">
        <v>3</v>
      </c>
      <c r="D155" s="94" t="s">
        <v>4</v>
      </c>
      <c r="E155" s="108" t="s">
        <v>293</v>
      </c>
      <c r="F155" s="46">
        <v>19</v>
      </c>
      <c r="G155" s="109">
        <f t="shared" si="22"/>
        <v>1</v>
      </c>
      <c r="H155" s="36">
        <v>15</v>
      </c>
      <c r="I155" s="38">
        <f t="shared" si="21"/>
        <v>1.2666666666666666</v>
      </c>
      <c r="J155" s="7" t="s">
        <v>125</v>
      </c>
      <c r="K155" s="3"/>
      <c r="L155" s="1"/>
      <c r="M155" s="72"/>
      <c r="N155" s="25">
        <f>O155*1.3</f>
        <v>3.6399999999999997</v>
      </c>
      <c r="O155" s="26">
        <v>2.8</v>
      </c>
      <c r="P155" s="27">
        <f>O155*15</f>
        <v>42</v>
      </c>
    </row>
    <row r="156" spans="1:16" x14ac:dyDescent="0.25">
      <c r="A156" s="10" t="s">
        <v>83</v>
      </c>
      <c r="B156" s="19" t="s">
        <v>254</v>
      </c>
      <c r="C156" s="84">
        <v>3</v>
      </c>
      <c r="D156" s="94" t="s">
        <v>4</v>
      </c>
      <c r="E156" s="108" t="s">
        <v>16</v>
      </c>
      <c r="F156" s="46">
        <v>90</v>
      </c>
      <c r="G156" s="109">
        <f t="shared" si="22"/>
        <v>6</v>
      </c>
      <c r="H156" s="36">
        <v>15</v>
      </c>
      <c r="I156" s="38">
        <f t="shared" si="21"/>
        <v>6</v>
      </c>
      <c r="J156" s="7" t="s">
        <v>125</v>
      </c>
      <c r="K156" s="22"/>
      <c r="L156" s="26"/>
      <c r="M156" s="24"/>
      <c r="N156" s="22">
        <v>2.86</v>
      </c>
      <c r="O156" s="26">
        <v>1.99</v>
      </c>
      <c r="P156" s="24">
        <v>33</v>
      </c>
    </row>
    <row r="157" spans="1:16" x14ac:dyDescent="0.25">
      <c r="A157" s="10" t="s">
        <v>83</v>
      </c>
      <c r="B157" s="19" t="s">
        <v>254</v>
      </c>
      <c r="C157" s="84">
        <v>3</v>
      </c>
      <c r="D157" s="95" t="s">
        <v>5</v>
      </c>
      <c r="E157" s="108" t="s">
        <v>16</v>
      </c>
      <c r="F157" s="46">
        <v>458.84999999999997</v>
      </c>
      <c r="G157" s="109">
        <f t="shared" ref="G157:G169" si="23">ROUNDDOWN(I157,0)</f>
        <v>21</v>
      </c>
      <c r="H157" s="36">
        <v>21</v>
      </c>
      <c r="I157" s="38">
        <f t="shared" si="21"/>
        <v>21.849999999999998</v>
      </c>
      <c r="J157" s="7" t="s">
        <v>125</v>
      </c>
      <c r="K157" s="22">
        <v>1.56</v>
      </c>
      <c r="L157" s="26">
        <v>0.99</v>
      </c>
      <c r="M157" s="24">
        <v>25.2</v>
      </c>
      <c r="N157" s="22"/>
      <c r="O157" s="26"/>
      <c r="P157" s="24"/>
    </row>
    <row r="158" spans="1:16" x14ac:dyDescent="0.25">
      <c r="A158" s="11" t="s">
        <v>86</v>
      </c>
      <c r="B158" s="21"/>
      <c r="C158" s="91">
        <v>5</v>
      </c>
      <c r="D158" s="94" t="s">
        <v>4</v>
      </c>
      <c r="E158" s="108" t="s">
        <v>16</v>
      </c>
      <c r="F158" s="46">
        <v>0</v>
      </c>
      <c r="G158" s="109">
        <f t="shared" si="23"/>
        <v>0</v>
      </c>
      <c r="H158" s="36">
        <v>15</v>
      </c>
      <c r="I158" s="38">
        <f t="shared" si="21"/>
        <v>0</v>
      </c>
      <c r="J158" s="7" t="s">
        <v>125</v>
      </c>
      <c r="K158" s="22"/>
      <c r="L158" s="26"/>
      <c r="M158" s="24"/>
      <c r="N158" s="22">
        <v>2.86</v>
      </c>
      <c r="O158" s="26">
        <v>2.2000000000000002</v>
      </c>
      <c r="P158" s="24">
        <v>33</v>
      </c>
    </row>
    <row r="159" spans="1:16" x14ac:dyDescent="0.25">
      <c r="A159" s="11" t="s">
        <v>86</v>
      </c>
      <c r="B159" s="21"/>
      <c r="C159" s="91">
        <v>5</v>
      </c>
      <c r="D159" s="95" t="s">
        <v>5</v>
      </c>
      <c r="E159" s="108" t="s">
        <v>16</v>
      </c>
      <c r="F159" s="46">
        <v>75</v>
      </c>
      <c r="G159" s="109">
        <f t="shared" si="23"/>
        <v>3</v>
      </c>
      <c r="H159" s="36">
        <v>21</v>
      </c>
      <c r="I159" s="38">
        <f t="shared" si="21"/>
        <v>3.5714285714285716</v>
      </c>
      <c r="J159" s="7" t="s">
        <v>125</v>
      </c>
      <c r="K159" s="22">
        <v>1.56</v>
      </c>
      <c r="L159" s="26">
        <v>1.2</v>
      </c>
      <c r="M159" s="24">
        <v>25.2</v>
      </c>
      <c r="N159" s="22"/>
      <c r="O159" s="26"/>
      <c r="P159" s="24"/>
    </row>
    <row r="160" spans="1:16" ht="14.25" customHeight="1" x14ac:dyDescent="0.25">
      <c r="A160" s="11" t="s">
        <v>85</v>
      </c>
      <c r="B160" s="21"/>
      <c r="C160" s="91">
        <v>4</v>
      </c>
      <c r="D160" s="95" t="s">
        <v>5</v>
      </c>
      <c r="E160" s="108" t="s">
        <v>16</v>
      </c>
      <c r="F160" s="46">
        <v>20</v>
      </c>
      <c r="G160" s="109">
        <f t="shared" si="23"/>
        <v>0</v>
      </c>
      <c r="H160" s="36">
        <v>21</v>
      </c>
      <c r="I160" s="38">
        <f t="shared" si="21"/>
        <v>0.95238095238095233</v>
      </c>
      <c r="J160" s="7" t="s">
        <v>125</v>
      </c>
      <c r="K160" s="22">
        <v>1.56</v>
      </c>
      <c r="L160" s="26">
        <v>1.2</v>
      </c>
      <c r="M160" s="24">
        <v>25.2</v>
      </c>
      <c r="N160" s="22"/>
      <c r="O160" s="26"/>
      <c r="P160" s="24"/>
    </row>
    <row r="161" spans="1:16" x14ac:dyDescent="0.25">
      <c r="A161" s="3" t="s">
        <v>124</v>
      </c>
      <c r="B161" s="18"/>
      <c r="C161" s="84">
        <v>5</v>
      </c>
      <c r="D161" s="94" t="s">
        <v>4</v>
      </c>
      <c r="E161" s="108" t="s">
        <v>16</v>
      </c>
      <c r="F161" s="46">
        <v>10</v>
      </c>
      <c r="G161" s="109">
        <f t="shared" si="23"/>
        <v>0</v>
      </c>
      <c r="H161" s="36">
        <v>15</v>
      </c>
      <c r="I161" s="38">
        <f t="shared" si="21"/>
        <v>0.66666666666666663</v>
      </c>
      <c r="J161" s="7" t="s">
        <v>125</v>
      </c>
      <c r="K161" s="22"/>
      <c r="L161" s="26"/>
      <c r="M161" s="24"/>
      <c r="N161" s="25">
        <f>O161*1.3</f>
        <v>2.8600000000000003</v>
      </c>
      <c r="O161" s="26">
        <v>2.2000000000000002</v>
      </c>
      <c r="P161" s="27">
        <f>O161*15</f>
        <v>33</v>
      </c>
    </row>
    <row r="162" spans="1:16" x14ac:dyDescent="0.25">
      <c r="A162" s="11" t="s">
        <v>22</v>
      </c>
      <c r="B162" s="21"/>
      <c r="C162" s="91">
        <v>4</v>
      </c>
      <c r="D162" s="95" t="s">
        <v>5</v>
      </c>
      <c r="E162" s="108" t="s">
        <v>88</v>
      </c>
      <c r="F162" s="46">
        <v>200</v>
      </c>
      <c r="G162" s="109">
        <f t="shared" si="23"/>
        <v>9</v>
      </c>
      <c r="H162" s="36">
        <v>21</v>
      </c>
      <c r="I162" s="38">
        <f t="shared" si="21"/>
        <v>9.5238095238095237</v>
      </c>
      <c r="J162" s="7" t="s">
        <v>125</v>
      </c>
      <c r="K162" s="22">
        <v>1.56</v>
      </c>
      <c r="L162" s="26">
        <v>1.2</v>
      </c>
      <c r="M162" s="24">
        <v>25.2</v>
      </c>
      <c r="N162" s="22"/>
      <c r="O162" s="26"/>
      <c r="P162" s="24"/>
    </row>
    <row r="163" spans="1:16" x14ac:dyDescent="0.25">
      <c r="A163" s="11" t="s">
        <v>65</v>
      </c>
      <c r="B163" s="21"/>
      <c r="C163" s="91">
        <v>4</v>
      </c>
      <c r="D163" s="94" t="s">
        <v>4</v>
      </c>
      <c r="E163" s="108" t="s">
        <v>16</v>
      </c>
      <c r="F163" s="46">
        <v>75</v>
      </c>
      <c r="G163" s="109">
        <f t="shared" si="23"/>
        <v>5</v>
      </c>
      <c r="H163" s="36">
        <v>15</v>
      </c>
      <c r="I163" s="38">
        <f t="shared" si="21"/>
        <v>5</v>
      </c>
      <c r="J163" s="7" t="s">
        <v>125</v>
      </c>
      <c r="K163" s="22"/>
      <c r="L163" s="26"/>
      <c r="M163" s="24"/>
      <c r="N163" s="25">
        <f>O163*1.3</f>
        <v>1.9500000000000002</v>
      </c>
      <c r="O163" s="26">
        <v>1.5</v>
      </c>
      <c r="P163" s="27">
        <f>O163*15</f>
        <v>22.5</v>
      </c>
    </row>
    <row r="164" spans="1:16" x14ac:dyDescent="0.25">
      <c r="A164" s="11" t="s">
        <v>65</v>
      </c>
      <c r="B164" s="21"/>
      <c r="C164" s="91">
        <v>4</v>
      </c>
      <c r="D164" s="95" t="s">
        <v>5</v>
      </c>
      <c r="E164" s="108" t="s">
        <v>16</v>
      </c>
      <c r="F164" s="46">
        <v>126.64999999999999</v>
      </c>
      <c r="G164" s="109">
        <f t="shared" si="23"/>
        <v>6</v>
      </c>
      <c r="H164" s="36">
        <v>21</v>
      </c>
      <c r="I164" s="38">
        <f t="shared" si="21"/>
        <v>6.0309523809523808</v>
      </c>
      <c r="J164" s="7" t="s">
        <v>125</v>
      </c>
      <c r="K164" s="22">
        <f>L164*1.3</f>
        <v>0.97500000000000009</v>
      </c>
      <c r="L164" s="26">
        <v>0.75</v>
      </c>
      <c r="M164" s="24">
        <f>L164*21</f>
        <v>15.75</v>
      </c>
      <c r="N164" s="22"/>
      <c r="O164" s="26"/>
      <c r="P164" s="24"/>
    </row>
    <row r="165" spans="1:16" x14ac:dyDescent="0.25">
      <c r="A165" s="3" t="s">
        <v>61</v>
      </c>
      <c r="B165" s="18"/>
      <c r="C165" s="84">
        <v>5</v>
      </c>
      <c r="D165" s="94" t="s">
        <v>4</v>
      </c>
      <c r="E165" s="108" t="s">
        <v>16</v>
      </c>
      <c r="F165" s="46">
        <v>120</v>
      </c>
      <c r="G165" s="109">
        <f t="shared" si="23"/>
        <v>8</v>
      </c>
      <c r="H165" s="36">
        <v>15</v>
      </c>
      <c r="I165" s="38">
        <f t="shared" si="21"/>
        <v>8</v>
      </c>
      <c r="J165" s="7" t="s">
        <v>125</v>
      </c>
      <c r="K165" s="22"/>
      <c r="L165" s="26"/>
      <c r="M165" s="24"/>
      <c r="N165" s="22">
        <v>2.86</v>
      </c>
      <c r="O165" s="26">
        <v>1.5</v>
      </c>
      <c r="P165" s="24">
        <v>33</v>
      </c>
    </row>
    <row r="166" spans="1:16" x14ac:dyDescent="0.25">
      <c r="A166" s="3" t="s">
        <v>61</v>
      </c>
      <c r="B166" s="18"/>
      <c r="C166" s="84">
        <v>5</v>
      </c>
      <c r="D166" s="95" t="s">
        <v>5</v>
      </c>
      <c r="E166" s="108" t="s">
        <v>16</v>
      </c>
      <c r="F166" s="46">
        <v>180</v>
      </c>
      <c r="G166" s="109">
        <f t="shared" si="23"/>
        <v>8</v>
      </c>
      <c r="H166" s="36">
        <v>21</v>
      </c>
      <c r="I166" s="38">
        <f t="shared" si="21"/>
        <v>8.5714285714285712</v>
      </c>
      <c r="J166" s="7" t="s">
        <v>125</v>
      </c>
      <c r="K166" s="22">
        <v>1.56</v>
      </c>
      <c r="L166" s="26">
        <v>0.75</v>
      </c>
      <c r="M166" s="24">
        <v>25.2</v>
      </c>
      <c r="N166" s="22"/>
      <c r="O166" s="26"/>
      <c r="P166" s="24"/>
    </row>
    <row r="167" spans="1:16" x14ac:dyDescent="0.25">
      <c r="A167" s="16" t="s">
        <v>64</v>
      </c>
      <c r="B167" s="47"/>
      <c r="C167" s="84">
        <v>5</v>
      </c>
      <c r="D167" s="94" t="s">
        <v>4</v>
      </c>
      <c r="E167" s="108" t="s">
        <v>16</v>
      </c>
      <c r="F167" s="46">
        <v>80</v>
      </c>
      <c r="G167" s="109">
        <f t="shared" si="23"/>
        <v>5</v>
      </c>
      <c r="H167" s="36">
        <v>15</v>
      </c>
      <c r="I167" s="38">
        <f t="shared" si="21"/>
        <v>5.333333333333333</v>
      </c>
      <c r="J167" s="7" t="s">
        <v>125</v>
      </c>
      <c r="K167" s="22"/>
      <c r="L167" s="26"/>
      <c r="M167" s="24"/>
      <c r="N167" s="22">
        <v>2.86</v>
      </c>
      <c r="O167" s="26">
        <v>1.5</v>
      </c>
      <c r="P167" s="24">
        <v>33</v>
      </c>
    </row>
    <row r="168" spans="1:16" x14ac:dyDescent="0.25">
      <c r="A168" s="3" t="s">
        <v>72</v>
      </c>
      <c r="B168" s="18"/>
      <c r="C168" s="84">
        <v>4</v>
      </c>
      <c r="D168" s="94" t="s">
        <v>4</v>
      </c>
      <c r="E168" s="108" t="s">
        <v>16</v>
      </c>
      <c r="F168" s="46">
        <v>12</v>
      </c>
      <c r="G168" s="109">
        <f t="shared" si="23"/>
        <v>0</v>
      </c>
      <c r="H168" s="36">
        <v>15</v>
      </c>
      <c r="I168" s="38">
        <f t="shared" si="21"/>
        <v>0.8</v>
      </c>
      <c r="J168" s="7" t="s">
        <v>125</v>
      </c>
      <c r="K168" s="22"/>
      <c r="L168" s="26"/>
      <c r="M168" s="24"/>
      <c r="N168" s="25">
        <f>O168*1.3</f>
        <v>2.8600000000000003</v>
      </c>
      <c r="O168" s="26">
        <v>2.2000000000000002</v>
      </c>
      <c r="P168" s="27">
        <f>O168*15</f>
        <v>33</v>
      </c>
    </row>
    <row r="169" spans="1:16" ht="15.75" thickBot="1" x14ac:dyDescent="0.3">
      <c r="A169" s="4" t="s">
        <v>72</v>
      </c>
      <c r="B169" s="75"/>
      <c r="C169" s="92">
        <v>4</v>
      </c>
      <c r="D169" s="99" t="s">
        <v>5</v>
      </c>
      <c r="E169" s="111" t="s">
        <v>16</v>
      </c>
      <c r="F169" s="76">
        <v>0</v>
      </c>
      <c r="G169" s="112">
        <f t="shared" si="23"/>
        <v>0</v>
      </c>
      <c r="H169" s="37">
        <v>21</v>
      </c>
      <c r="I169" s="40">
        <f t="shared" si="21"/>
        <v>0</v>
      </c>
      <c r="J169" s="113" t="s">
        <v>125</v>
      </c>
      <c r="K169" s="128">
        <f>L169*1.3</f>
        <v>1.4170000000000003</v>
      </c>
      <c r="L169" s="78">
        <v>1.0900000000000001</v>
      </c>
      <c r="M169" s="129">
        <f>L169*21</f>
        <v>22.89</v>
      </c>
      <c r="N169" s="128"/>
      <c r="O169" s="78"/>
      <c r="P169" s="129"/>
    </row>
    <row r="170" spans="1:16" ht="15.75" thickBot="1" x14ac:dyDescent="0.3">
      <c r="A170" s="51" t="s">
        <v>283</v>
      </c>
      <c r="B170" s="65"/>
      <c r="C170" s="66"/>
      <c r="D170" s="67"/>
      <c r="E170" s="100"/>
      <c r="F170" s="68"/>
      <c r="G170" s="69"/>
      <c r="H170" s="70"/>
      <c r="I170" s="70"/>
      <c r="J170" s="32"/>
      <c r="K170" s="61"/>
      <c r="L170" s="62"/>
      <c r="M170" s="60"/>
      <c r="N170" s="61"/>
      <c r="O170" s="62"/>
      <c r="P170" s="63"/>
    </row>
    <row r="171" spans="1:16" x14ac:dyDescent="0.25">
      <c r="A171" s="80" t="s">
        <v>96</v>
      </c>
      <c r="B171" s="81" t="s">
        <v>195</v>
      </c>
      <c r="C171" s="82">
        <v>3</v>
      </c>
      <c r="D171" s="130" t="s">
        <v>4</v>
      </c>
      <c r="E171" s="105" t="s">
        <v>16</v>
      </c>
      <c r="F171" s="106">
        <v>0</v>
      </c>
      <c r="G171" s="107">
        <v>0</v>
      </c>
      <c r="H171" s="35">
        <v>15</v>
      </c>
      <c r="I171" s="39">
        <f>F171/H171</f>
        <v>0</v>
      </c>
      <c r="J171" s="119" t="s">
        <v>128</v>
      </c>
      <c r="K171" s="120"/>
      <c r="L171" s="121"/>
      <c r="M171" s="122"/>
      <c r="N171" s="114">
        <f>O171*1.3</f>
        <v>3.6399999999999997</v>
      </c>
      <c r="O171" s="115">
        <v>2.8</v>
      </c>
      <c r="P171" s="116">
        <f>O171*15</f>
        <v>42</v>
      </c>
    </row>
    <row r="172" spans="1:16" x14ac:dyDescent="0.25">
      <c r="A172" s="15" t="s">
        <v>296</v>
      </c>
      <c r="B172" s="47" t="s">
        <v>196</v>
      </c>
      <c r="C172" s="84">
        <v>4</v>
      </c>
      <c r="D172" s="95" t="s">
        <v>5</v>
      </c>
      <c r="E172" s="108" t="s">
        <v>16</v>
      </c>
      <c r="F172" s="46">
        <v>50</v>
      </c>
      <c r="G172" s="109">
        <f t="shared" ref="G172:G188" si="24">ROUNDDOWN(I172,0)</f>
        <v>2</v>
      </c>
      <c r="H172" s="36">
        <v>21</v>
      </c>
      <c r="I172" s="38">
        <f t="shared" ref="I172:I188" si="25">F172/H172</f>
        <v>2.3809523809523809</v>
      </c>
      <c r="J172" s="2" t="s">
        <v>128</v>
      </c>
      <c r="K172" s="25">
        <f>L172*1.3</f>
        <v>1.56</v>
      </c>
      <c r="L172" s="26">
        <v>1.2</v>
      </c>
      <c r="M172" s="27">
        <f>21*L172</f>
        <v>25.2</v>
      </c>
      <c r="N172" s="25"/>
      <c r="O172" s="26"/>
      <c r="P172" s="27"/>
    </row>
    <row r="173" spans="1:16" x14ac:dyDescent="0.25">
      <c r="A173" s="15" t="s">
        <v>105</v>
      </c>
      <c r="B173" s="47" t="s">
        <v>147</v>
      </c>
      <c r="C173" s="84">
        <v>4</v>
      </c>
      <c r="D173" s="94" t="s">
        <v>4</v>
      </c>
      <c r="E173" s="108" t="s">
        <v>16</v>
      </c>
      <c r="F173" s="46">
        <v>0</v>
      </c>
      <c r="G173" s="109">
        <f t="shared" si="24"/>
        <v>0</v>
      </c>
      <c r="H173" s="36">
        <v>15</v>
      </c>
      <c r="I173" s="38">
        <f t="shared" si="25"/>
        <v>0</v>
      </c>
      <c r="J173" s="2" t="s">
        <v>128</v>
      </c>
      <c r="K173" s="3"/>
      <c r="L173" s="1"/>
      <c r="M173" s="72"/>
      <c r="N173" s="25">
        <f>O173*1.3</f>
        <v>3.12</v>
      </c>
      <c r="O173" s="26">
        <v>2.4</v>
      </c>
      <c r="P173" s="27">
        <f>O173*15</f>
        <v>36</v>
      </c>
    </row>
    <row r="174" spans="1:16" x14ac:dyDescent="0.25">
      <c r="A174" s="10" t="s">
        <v>27</v>
      </c>
      <c r="B174" s="19" t="s">
        <v>148</v>
      </c>
      <c r="C174" s="83">
        <v>2</v>
      </c>
      <c r="D174" s="94" t="s">
        <v>4</v>
      </c>
      <c r="E174" s="108" t="s">
        <v>16</v>
      </c>
      <c r="F174" s="46">
        <v>0</v>
      </c>
      <c r="G174" s="109">
        <f t="shared" si="24"/>
        <v>0</v>
      </c>
      <c r="H174" s="36">
        <v>15</v>
      </c>
      <c r="I174" s="38">
        <f t="shared" si="25"/>
        <v>0</v>
      </c>
      <c r="J174" s="2" t="s">
        <v>128</v>
      </c>
      <c r="K174" s="25"/>
      <c r="L174" s="26"/>
      <c r="M174" s="27"/>
      <c r="N174" s="25">
        <f>O174*1.3</f>
        <v>3.6399999999999997</v>
      </c>
      <c r="O174" s="26">
        <v>2.8</v>
      </c>
      <c r="P174" s="27">
        <f>O174*15</f>
        <v>42</v>
      </c>
    </row>
    <row r="175" spans="1:16" x14ac:dyDescent="0.25">
      <c r="A175" s="3" t="s">
        <v>109</v>
      </c>
      <c r="B175" s="18" t="s">
        <v>149</v>
      </c>
      <c r="C175" s="84" t="s">
        <v>257</v>
      </c>
      <c r="D175" s="94" t="s">
        <v>4</v>
      </c>
      <c r="E175" s="108" t="s">
        <v>16</v>
      </c>
      <c r="F175" s="46">
        <v>0</v>
      </c>
      <c r="G175" s="109">
        <f t="shared" si="24"/>
        <v>0</v>
      </c>
      <c r="H175" s="36">
        <v>15</v>
      </c>
      <c r="I175" s="38">
        <f t="shared" si="25"/>
        <v>0</v>
      </c>
      <c r="J175" s="7" t="s">
        <v>128</v>
      </c>
      <c r="K175" s="3"/>
      <c r="L175" s="1"/>
      <c r="M175" s="72"/>
      <c r="N175" s="25">
        <f>O175*1.3</f>
        <v>2.8600000000000003</v>
      </c>
      <c r="O175" s="26">
        <v>2.2000000000000002</v>
      </c>
      <c r="P175" s="27">
        <f>O175*15</f>
        <v>33</v>
      </c>
    </row>
    <row r="176" spans="1:16" x14ac:dyDescent="0.25">
      <c r="A176" s="3" t="s">
        <v>109</v>
      </c>
      <c r="B176" s="18" t="s">
        <v>149</v>
      </c>
      <c r="C176" s="84" t="s">
        <v>257</v>
      </c>
      <c r="D176" s="95" t="s">
        <v>5</v>
      </c>
      <c r="E176" s="108" t="s">
        <v>16</v>
      </c>
      <c r="F176" s="46">
        <v>0</v>
      </c>
      <c r="G176" s="109">
        <f t="shared" si="24"/>
        <v>0</v>
      </c>
      <c r="H176" s="36">
        <v>21</v>
      </c>
      <c r="I176" s="38">
        <f t="shared" si="25"/>
        <v>0</v>
      </c>
      <c r="J176" s="7" t="s">
        <v>128</v>
      </c>
      <c r="K176" s="25">
        <f>L176*1.3</f>
        <v>1.56</v>
      </c>
      <c r="L176" s="26">
        <v>1.2</v>
      </c>
      <c r="M176" s="27">
        <f>L176*21</f>
        <v>25.2</v>
      </c>
      <c r="N176" s="3"/>
      <c r="O176" s="1"/>
      <c r="P176" s="72"/>
    </row>
    <row r="177" spans="1:16" x14ac:dyDescent="0.25">
      <c r="A177" s="16" t="s">
        <v>110</v>
      </c>
      <c r="B177" s="47" t="s">
        <v>150</v>
      </c>
      <c r="C177" s="84" t="s">
        <v>257</v>
      </c>
      <c r="D177" s="95" t="s">
        <v>5</v>
      </c>
      <c r="E177" s="108" t="s">
        <v>16</v>
      </c>
      <c r="F177" s="46">
        <v>0</v>
      </c>
      <c r="G177" s="109">
        <v>0</v>
      </c>
      <c r="H177" s="36">
        <v>21</v>
      </c>
      <c r="I177" s="38">
        <f t="shared" si="25"/>
        <v>0</v>
      </c>
      <c r="J177" s="7" t="s">
        <v>128</v>
      </c>
      <c r="K177" s="25">
        <f>L177*1.3</f>
        <v>1.56</v>
      </c>
      <c r="L177" s="26">
        <v>1.2</v>
      </c>
      <c r="M177" s="27">
        <f>L177*21</f>
        <v>25.2</v>
      </c>
      <c r="N177" s="25"/>
      <c r="O177" s="26"/>
      <c r="P177" s="27"/>
    </row>
    <row r="178" spans="1:16" x14ac:dyDescent="0.25">
      <c r="A178" s="16" t="s">
        <v>111</v>
      </c>
      <c r="B178" s="47" t="s">
        <v>150</v>
      </c>
      <c r="C178" s="84" t="s">
        <v>255</v>
      </c>
      <c r="D178" s="95" t="s">
        <v>5</v>
      </c>
      <c r="E178" s="108" t="s">
        <v>16</v>
      </c>
      <c r="F178" s="46">
        <v>0</v>
      </c>
      <c r="G178" s="109">
        <f t="shared" si="24"/>
        <v>0</v>
      </c>
      <c r="H178" s="36">
        <v>21</v>
      </c>
      <c r="I178" s="38">
        <f t="shared" si="25"/>
        <v>0</v>
      </c>
      <c r="J178" s="7" t="s">
        <v>128</v>
      </c>
      <c r="K178" s="25">
        <f>L178*1.3</f>
        <v>1.8199999999999998</v>
      </c>
      <c r="L178" s="26">
        <v>1.4</v>
      </c>
      <c r="M178" s="27">
        <f>L178*21</f>
        <v>29.4</v>
      </c>
      <c r="N178" s="3"/>
      <c r="O178" s="1"/>
      <c r="P178" s="72"/>
    </row>
    <row r="179" spans="1:16" x14ac:dyDescent="0.25">
      <c r="A179" s="16" t="s">
        <v>112</v>
      </c>
      <c r="B179" s="47" t="s">
        <v>151</v>
      </c>
      <c r="C179" s="84" t="s">
        <v>255</v>
      </c>
      <c r="D179" s="95" t="s">
        <v>5</v>
      </c>
      <c r="E179" s="108" t="s">
        <v>16</v>
      </c>
      <c r="F179" s="46">
        <v>0</v>
      </c>
      <c r="G179" s="109">
        <v>0</v>
      </c>
      <c r="H179" s="36">
        <v>21</v>
      </c>
      <c r="I179" s="38">
        <f t="shared" si="25"/>
        <v>0</v>
      </c>
      <c r="J179" s="7" t="s">
        <v>128</v>
      </c>
      <c r="K179" s="25">
        <f>L179*1.3</f>
        <v>1.56</v>
      </c>
      <c r="L179" s="26">
        <v>1.2</v>
      </c>
      <c r="M179" s="27">
        <f>L179*21</f>
        <v>25.2</v>
      </c>
      <c r="N179" s="25"/>
      <c r="O179" s="26"/>
      <c r="P179" s="27"/>
    </row>
    <row r="180" spans="1:16" x14ac:dyDescent="0.25">
      <c r="A180" s="3" t="s">
        <v>113</v>
      </c>
      <c r="B180" s="18" t="s">
        <v>152</v>
      </c>
      <c r="C180" s="84" t="s">
        <v>255</v>
      </c>
      <c r="D180" s="95" t="s">
        <v>5</v>
      </c>
      <c r="E180" s="108" t="s">
        <v>16</v>
      </c>
      <c r="F180" s="46">
        <v>0</v>
      </c>
      <c r="G180" s="109">
        <v>0</v>
      </c>
      <c r="H180" s="36">
        <v>21</v>
      </c>
      <c r="I180" s="38">
        <f t="shared" si="25"/>
        <v>0</v>
      </c>
      <c r="J180" s="7" t="s">
        <v>128</v>
      </c>
      <c r="K180" s="25">
        <f>L180*1.3</f>
        <v>1.56</v>
      </c>
      <c r="L180" s="26">
        <v>1.2</v>
      </c>
      <c r="M180" s="27">
        <f>L180*21</f>
        <v>25.2</v>
      </c>
      <c r="N180" s="25"/>
      <c r="O180" s="26"/>
      <c r="P180" s="27"/>
    </row>
    <row r="181" spans="1:16" x14ac:dyDescent="0.25">
      <c r="A181" s="3" t="s">
        <v>49</v>
      </c>
      <c r="B181" s="18" t="s">
        <v>153</v>
      </c>
      <c r="C181" s="84" t="s">
        <v>255</v>
      </c>
      <c r="D181" s="94" t="s">
        <v>4</v>
      </c>
      <c r="E181" s="108" t="s">
        <v>16</v>
      </c>
      <c r="F181" s="46">
        <v>80</v>
      </c>
      <c r="G181" s="109">
        <f t="shared" si="24"/>
        <v>5</v>
      </c>
      <c r="H181" s="36">
        <v>15</v>
      </c>
      <c r="I181" s="38">
        <f t="shared" si="25"/>
        <v>5.333333333333333</v>
      </c>
      <c r="J181" s="7" t="s">
        <v>128</v>
      </c>
      <c r="K181" s="25"/>
      <c r="L181" s="26"/>
      <c r="M181" s="27"/>
      <c r="N181" s="25">
        <f>O181*1.3</f>
        <v>2.8600000000000003</v>
      </c>
      <c r="O181" s="26">
        <v>2.2000000000000002</v>
      </c>
      <c r="P181" s="27">
        <f>O181*15</f>
        <v>33</v>
      </c>
    </row>
    <row r="182" spans="1:16" x14ac:dyDescent="0.25">
      <c r="A182" s="3" t="s">
        <v>49</v>
      </c>
      <c r="B182" s="18" t="s">
        <v>153</v>
      </c>
      <c r="C182" s="84" t="s">
        <v>255</v>
      </c>
      <c r="D182" s="95" t="s">
        <v>5</v>
      </c>
      <c r="E182" s="108" t="s">
        <v>16</v>
      </c>
      <c r="F182" s="46">
        <v>180</v>
      </c>
      <c r="G182" s="109">
        <f t="shared" si="24"/>
        <v>8</v>
      </c>
      <c r="H182" s="36">
        <v>21</v>
      </c>
      <c r="I182" s="38">
        <f t="shared" si="25"/>
        <v>8.5714285714285712</v>
      </c>
      <c r="J182" s="7" t="s">
        <v>128</v>
      </c>
      <c r="K182" s="25">
        <f>L182*1.3</f>
        <v>1.56</v>
      </c>
      <c r="L182" s="26">
        <v>1.2</v>
      </c>
      <c r="M182" s="27">
        <f>L182*21</f>
        <v>25.2</v>
      </c>
      <c r="N182" s="25"/>
      <c r="O182" s="26"/>
      <c r="P182" s="27"/>
    </row>
    <row r="183" spans="1:16" x14ac:dyDescent="0.25">
      <c r="A183" s="3" t="s">
        <v>117</v>
      </c>
      <c r="B183" s="48" t="s">
        <v>154</v>
      </c>
      <c r="C183" s="85">
        <v>4</v>
      </c>
      <c r="D183" s="94" t="s">
        <v>4</v>
      </c>
      <c r="E183" s="108" t="s">
        <v>16</v>
      </c>
      <c r="F183" s="46">
        <v>0</v>
      </c>
      <c r="G183" s="109">
        <f t="shared" si="24"/>
        <v>0</v>
      </c>
      <c r="H183" s="36">
        <v>15</v>
      </c>
      <c r="I183" s="38">
        <f t="shared" si="25"/>
        <v>0</v>
      </c>
      <c r="J183" s="2" t="s">
        <v>128</v>
      </c>
      <c r="K183" s="135"/>
      <c r="L183" s="12"/>
      <c r="M183" s="73"/>
      <c r="N183" s="25">
        <f>O183*1.3</f>
        <v>3.12</v>
      </c>
      <c r="O183" s="26">
        <v>2.4</v>
      </c>
      <c r="P183" s="27">
        <f>O183*15</f>
        <v>36</v>
      </c>
    </row>
    <row r="184" spans="1:16" x14ac:dyDescent="0.25">
      <c r="A184" s="3" t="s">
        <v>140</v>
      </c>
      <c r="B184" s="19" t="s">
        <v>155</v>
      </c>
      <c r="C184" s="83">
        <v>4</v>
      </c>
      <c r="D184" s="95" t="s">
        <v>5</v>
      </c>
      <c r="E184" s="108" t="s">
        <v>16</v>
      </c>
      <c r="F184" s="46">
        <v>0</v>
      </c>
      <c r="G184" s="109">
        <v>0</v>
      </c>
      <c r="H184" s="36">
        <v>21</v>
      </c>
      <c r="I184" s="38">
        <f t="shared" si="25"/>
        <v>0</v>
      </c>
      <c r="J184" s="7" t="s">
        <v>128</v>
      </c>
      <c r="K184" s="25">
        <f>L184*1.3</f>
        <v>1.2869999999999999</v>
      </c>
      <c r="L184" s="26">
        <v>0.99</v>
      </c>
      <c r="M184" s="27">
        <f>L184*21</f>
        <v>20.79</v>
      </c>
      <c r="N184" s="25"/>
      <c r="O184" s="26"/>
      <c r="P184" s="27"/>
    </row>
    <row r="185" spans="1:16" x14ac:dyDescent="0.25">
      <c r="A185" s="10" t="s">
        <v>58</v>
      </c>
      <c r="B185" s="19" t="s">
        <v>156</v>
      </c>
      <c r="C185" s="83">
        <v>4</v>
      </c>
      <c r="D185" s="94" t="s">
        <v>4</v>
      </c>
      <c r="E185" s="108" t="s">
        <v>16</v>
      </c>
      <c r="F185" s="46">
        <v>0</v>
      </c>
      <c r="G185" s="109">
        <v>0</v>
      </c>
      <c r="H185" s="36">
        <v>15</v>
      </c>
      <c r="I185" s="38">
        <f t="shared" si="25"/>
        <v>0</v>
      </c>
      <c r="J185" s="7" t="s">
        <v>128</v>
      </c>
      <c r="K185" s="22"/>
      <c r="L185" s="26"/>
      <c r="M185" s="24"/>
      <c r="N185" s="22">
        <v>2.86</v>
      </c>
      <c r="O185" s="26">
        <v>2.2000000000000002</v>
      </c>
      <c r="P185" s="24">
        <v>33</v>
      </c>
    </row>
    <row r="186" spans="1:16" x14ac:dyDescent="0.25">
      <c r="A186" s="10" t="s">
        <v>58</v>
      </c>
      <c r="B186" s="19" t="s">
        <v>156</v>
      </c>
      <c r="C186" s="83">
        <v>4</v>
      </c>
      <c r="D186" s="95" t="s">
        <v>5</v>
      </c>
      <c r="E186" s="108" t="s">
        <v>16</v>
      </c>
      <c r="F186" s="46">
        <v>0</v>
      </c>
      <c r="G186" s="109">
        <f t="shared" si="24"/>
        <v>0</v>
      </c>
      <c r="H186" s="36">
        <v>21</v>
      </c>
      <c r="I186" s="38">
        <f t="shared" si="25"/>
        <v>0</v>
      </c>
      <c r="J186" s="7" t="s">
        <v>128</v>
      </c>
      <c r="K186" s="22">
        <v>1.56</v>
      </c>
      <c r="L186" s="26">
        <v>1.2</v>
      </c>
      <c r="M186" s="24">
        <v>25.2</v>
      </c>
      <c r="N186" s="22"/>
      <c r="O186" s="26"/>
      <c r="P186" s="24"/>
    </row>
    <row r="187" spans="1:16" x14ac:dyDescent="0.25">
      <c r="A187" s="10" t="s">
        <v>58</v>
      </c>
      <c r="B187" s="19" t="s">
        <v>156</v>
      </c>
      <c r="C187" s="83">
        <v>4</v>
      </c>
      <c r="D187" s="95" t="s">
        <v>5</v>
      </c>
      <c r="E187" s="108" t="s">
        <v>16</v>
      </c>
      <c r="F187" s="46">
        <v>0</v>
      </c>
      <c r="G187" s="109">
        <f t="shared" si="24"/>
        <v>0</v>
      </c>
      <c r="H187" s="36">
        <v>21</v>
      </c>
      <c r="I187" s="38">
        <f t="shared" si="25"/>
        <v>0</v>
      </c>
      <c r="J187" s="7" t="s">
        <v>128</v>
      </c>
      <c r="K187" s="22">
        <v>1.56</v>
      </c>
      <c r="L187" s="26">
        <v>1.2</v>
      </c>
      <c r="M187" s="24">
        <v>25.2</v>
      </c>
      <c r="N187" s="22"/>
      <c r="O187" s="26"/>
      <c r="P187" s="24"/>
    </row>
    <row r="188" spans="1:16" ht="15.75" thickBot="1" x14ac:dyDescent="0.3">
      <c r="A188" s="132" t="s">
        <v>141</v>
      </c>
      <c r="B188" s="133" t="s">
        <v>157</v>
      </c>
      <c r="C188" s="134">
        <v>2</v>
      </c>
      <c r="D188" s="99" t="s">
        <v>5</v>
      </c>
      <c r="E188" s="111" t="s">
        <v>16</v>
      </c>
      <c r="F188" s="76">
        <v>10</v>
      </c>
      <c r="G188" s="112">
        <f t="shared" si="24"/>
        <v>0</v>
      </c>
      <c r="H188" s="37">
        <v>21</v>
      </c>
      <c r="I188" s="40">
        <f t="shared" si="25"/>
        <v>0.47619047619047616</v>
      </c>
      <c r="J188" s="113" t="s">
        <v>128</v>
      </c>
      <c r="K188" s="117">
        <f>L188*1.3</f>
        <v>1.2869999999999999</v>
      </c>
      <c r="L188" s="78">
        <v>0.99</v>
      </c>
      <c r="M188" s="118">
        <f>L188*21</f>
        <v>20.79</v>
      </c>
      <c r="N188" s="128"/>
      <c r="O188" s="78"/>
      <c r="P188" s="129"/>
    </row>
    <row r="189" spans="1:16" ht="15.75" thickBot="1" x14ac:dyDescent="0.3">
      <c r="A189" s="141" t="s">
        <v>286</v>
      </c>
      <c r="B189" s="142"/>
      <c r="C189" s="143"/>
      <c r="D189" s="53"/>
      <c r="E189" s="101"/>
      <c r="F189" s="71"/>
      <c r="G189" s="53"/>
      <c r="H189" s="53"/>
      <c r="I189" s="53"/>
      <c r="J189" s="53"/>
      <c r="K189" s="53"/>
      <c r="L189" s="53"/>
      <c r="M189" s="53"/>
      <c r="N189" s="53"/>
      <c r="O189" s="53"/>
      <c r="P189" s="56"/>
    </row>
    <row r="190" spans="1:16" x14ac:dyDescent="0.25">
      <c r="A190" s="136" t="s">
        <v>55</v>
      </c>
      <c r="B190" s="131"/>
      <c r="C190" s="82" t="s">
        <v>255</v>
      </c>
      <c r="D190" s="138" t="s">
        <v>4</v>
      </c>
      <c r="E190" s="105" t="s">
        <v>91</v>
      </c>
      <c r="F190" s="106">
        <v>0</v>
      </c>
      <c r="G190" s="107">
        <f>ROUNDDOWN(I190,0)</f>
        <v>0</v>
      </c>
      <c r="H190" s="35">
        <v>15</v>
      </c>
      <c r="I190" s="39">
        <f t="shared" ref="I190:I193" si="26">F190/H190</f>
        <v>0</v>
      </c>
      <c r="J190" s="6" t="s">
        <v>129</v>
      </c>
      <c r="K190" s="120"/>
      <c r="L190" s="121"/>
      <c r="M190" s="122"/>
      <c r="N190" s="114">
        <v>10.4</v>
      </c>
      <c r="O190" s="115">
        <v>8</v>
      </c>
      <c r="P190" s="116">
        <f>O190*15</f>
        <v>120</v>
      </c>
    </row>
    <row r="191" spans="1:16" x14ac:dyDescent="0.25">
      <c r="A191" s="10" t="s">
        <v>56</v>
      </c>
      <c r="B191" s="19" t="s">
        <v>146</v>
      </c>
      <c r="C191" s="83" t="s">
        <v>255</v>
      </c>
      <c r="D191" s="139" t="s">
        <v>4</v>
      </c>
      <c r="E191" s="108" t="s">
        <v>91</v>
      </c>
      <c r="F191" s="46">
        <v>0</v>
      </c>
      <c r="G191" s="109">
        <f>ROUNDDOWN(I191,0)</f>
        <v>0</v>
      </c>
      <c r="H191" s="36">
        <v>15</v>
      </c>
      <c r="I191" s="38">
        <f t="shared" si="26"/>
        <v>0</v>
      </c>
      <c r="J191" s="7" t="s">
        <v>129</v>
      </c>
      <c r="K191" s="3"/>
      <c r="L191" s="1"/>
      <c r="M191" s="72"/>
      <c r="N191" s="25">
        <v>14.9</v>
      </c>
      <c r="O191" s="23">
        <v>11.5</v>
      </c>
      <c r="P191" s="24">
        <f t="shared" ref="P191:P193" si="27">O191*15</f>
        <v>172.5</v>
      </c>
    </row>
    <row r="192" spans="1:16" x14ac:dyDescent="0.25">
      <c r="A192" s="10" t="s">
        <v>57</v>
      </c>
      <c r="B192" s="18"/>
      <c r="C192" s="84" t="s">
        <v>255</v>
      </c>
      <c r="D192" s="139" t="s">
        <v>4</v>
      </c>
      <c r="E192" s="108" t="s">
        <v>16</v>
      </c>
      <c r="F192" s="46">
        <v>200</v>
      </c>
      <c r="G192" s="109">
        <f>ROUNDDOWN(I192,0)</f>
        <v>13</v>
      </c>
      <c r="H192" s="36">
        <v>15</v>
      </c>
      <c r="I192" s="38">
        <f t="shared" si="26"/>
        <v>13.333333333333334</v>
      </c>
      <c r="J192" s="7" t="s">
        <v>129</v>
      </c>
      <c r="K192" s="3"/>
      <c r="L192" s="1"/>
      <c r="M192" s="72"/>
      <c r="N192" s="25">
        <v>10.4</v>
      </c>
      <c r="O192" s="26">
        <v>8</v>
      </c>
      <c r="P192" s="27">
        <f t="shared" si="27"/>
        <v>120</v>
      </c>
    </row>
    <row r="193" spans="1:16" ht="15.75" thickBot="1" x14ac:dyDescent="0.3">
      <c r="A193" s="137" t="s">
        <v>54</v>
      </c>
      <c r="B193" s="147" t="s">
        <v>145</v>
      </c>
      <c r="C193" s="148" t="s">
        <v>256</v>
      </c>
      <c r="D193" s="140" t="s">
        <v>4</v>
      </c>
      <c r="E193" s="111" t="s">
        <v>91</v>
      </c>
      <c r="F193" s="76">
        <v>0</v>
      </c>
      <c r="G193" s="112">
        <f>ROUNDDOWN(I193,0)</f>
        <v>0</v>
      </c>
      <c r="H193" s="37">
        <v>15</v>
      </c>
      <c r="I193" s="40">
        <f t="shared" si="26"/>
        <v>0</v>
      </c>
      <c r="J193" s="113" t="s">
        <v>129</v>
      </c>
      <c r="K193" s="4"/>
      <c r="L193" s="5"/>
      <c r="M193" s="79"/>
      <c r="N193" s="117">
        <v>14.9</v>
      </c>
      <c r="O193" s="78">
        <v>11.5</v>
      </c>
      <c r="P193" s="118">
        <f t="shared" si="27"/>
        <v>172.5</v>
      </c>
    </row>
    <row r="194" spans="1:16" ht="15.75" thickBot="1" x14ac:dyDescent="0.3">
      <c r="A194" s="144" t="s">
        <v>285</v>
      </c>
      <c r="B194" s="145"/>
      <c r="C194" s="146"/>
      <c r="D194" s="53"/>
      <c r="E194" s="101"/>
      <c r="F194" s="71"/>
      <c r="G194" s="53"/>
      <c r="H194" s="53"/>
      <c r="I194" s="53"/>
      <c r="J194" s="53"/>
      <c r="K194" s="53"/>
      <c r="L194" s="53"/>
      <c r="M194" s="53"/>
      <c r="N194" s="53"/>
      <c r="O194" s="53"/>
      <c r="P194" s="56"/>
    </row>
    <row r="195" spans="1:16" x14ac:dyDescent="0.25">
      <c r="A195" s="120" t="s">
        <v>24</v>
      </c>
      <c r="B195" s="149" t="s">
        <v>191</v>
      </c>
      <c r="C195" s="150">
        <v>3</v>
      </c>
      <c r="D195" s="130" t="s">
        <v>4</v>
      </c>
      <c r="E195" s="105" t="s">
        <v>16</v>
      </c>
      <c r="F195" s="106">
        <v>10</v>
      </c>
      <c r="G195" s="107">
        <f t="shared" ref="G195:G199" si="28">ROUNDDOWN(I195,0)</f>
        <v>0</v>
      </c>
      <c r="H195" s="35">
        <v>15</v>
      </c>
      <c r="I195" s="39">
        <f t="shared" ref="I195:I199" si="29">F195/H195</f>
        <v>0.66666666666666663</v>
      </c>
      <c r="J195" s="6" t="s">
        <v>130</v>
      </c>
      <c r="K195" s="114"/>
      <c r="L195" s="115"/>
      <c r="M195" s="116"/>
      <c r="N195" s="114">
        <v>2.86</v>
      </c>
      <c r="O195" s="115">
        <v>2.2000000000000002</v>
      </c>
      <c r="P195" s="116">
        <v>33</v>
      </c>
    </row>
    <row r="196" spans="1:16" x14ac:dyDescent="0.25">
      <c r="A196" s="3" t="s">
        <v>23</v>
      </c>
      <c r="B196" s="19" t="s">
        <v>192</v>
      </c>
      <c r="C196" s="83">
        <v>3</v>
      </c>
      <c r="D196" s="94" t="s">
        <v>4</v>
      </c>
      <c r="E196" s="108" t="s">
        <v>16</v>
      </c>
      <c r="F196" s="46">
        <v>30</v>
      </c>
      <c r="G196" s="109">
        <v>0</v>
      </c>
      <c r="H196" s="36">
        <v>15</v>
      </c>
      <c r="I196" s="38">
        <f t="shared" si="29"/>
        <v>2</v>
      </c>
      <c r="J196" s="7" t="s">
        <v>130</v>
      </c>
      <c r="K196" s="25"/>
      <c r="L196" s="26"/>
      <c r="M196" s="27"/>
      <c r="N196" s="22">
        <v>2.86</v>
      </c>
      <c r="O196" s="26">
        <v>2.2000000000000002</v>
      </c>
      <c r="P196" s="24">
        <v>33</v>
      </c>
    </row>
    <row r="197" spans="1:16" x14ac:dyDescent="0.25">
      <c r="A197" s="3" t="s">
        <v>25</v>
      </c>
      <c r="B197" s="19" t="s">
        <v>193</v>
      </c>
      <c r="C197" s="83">
        <v>5</v>
      </c>
      <c r="D197" s="94" t="s">
        <v>4</v>
      </c>
      <c r="E197" s="108" t="s">
        <v>16</v>
      </c>
      <c r="F197" s="46">
        <v>14</v>
      </c>
      <c r="G197" s="109">
        <f t="shared" si="28"/>
        <v>0</v>
      </c>
      <c r="H197" s="36">
        <v>15</v>
      </c>
      <c r="I197" s="38">
        <f t="shared" si="29"/>
        <v>0.93333333333333335</v>
      </c>
      <c r="J197" s="7" t="s">
        <v>130</v>
      </c>
      <c r="K197" s="3"/>
      <c r="L197" s="1"/>
      <c r="M197" s="72"/>
      <c r="N197" s="25">
        <f>O197*1.3</f>
        <v>1.9500000000000002</v>
      </c>
      <c r="O197" s="26">
        <v>1.5</v>
      </c>
      <c r="P197" s="27">
        <f>O197*15</f>
        <v>22.5</v>
      </c>
    </row>
    <row r="198" spans="1:16" x14ac:dyDescent="0.25">
      <c r="A198" s="3" t="s">
        <v>25</v>
      </c>
      <c r="B198" s="19" t="s">
        <v>193</v>
      </c>
      <c r="C198" s="83">
        <v>5</v>
      </c>
      <c r="D198" s="95" t="s">
        <v>5</v>
      </c>
      <c r="E198" s="108" t="s">
        <v>16</v>
      </c>
      <c r="F198" s="46">
        <v>86</v>
      </c>
      <c r="G198" s="109">
        <f t="shared" si="28"/>
        <v>4</v>
      </c>
      <c r="H198" s="36">
        <v>21</v>
      </c>
      <c r="I198" s="38">
        <f t="shared" si="29"/>
        <v>4.0952380952380949</v>
      </c>
      <c r="J198" s="7" t="s">
        <v>130</v>
      </c>
      <c r="K198" s="25">
        <f>L198*1.3</f>
        <v>0.97500000000000009</v>
      </c>
      <c r="L198" s="26">
        <v>0.75</v>
      </c>
      <c r="M198" s="27">
        <f>21*L198</f>
        <v>15.75</v>
      </c>
      <c r="N198" s="25"/>
      <c r="O198" s="26"/>
      <c r="P198" s="27"/>
    </row>
    <row r="199" spans="1:16" ht="15.75" thickBot="1" x14ac:dyDescent="0.3">
      <c r="A199" s="137" t="s">
        <v>131</v>
      </c>
      <c r="B199" s="147" t="s">
        <v>193</v>
      </c>
      <c r="C199" s="148">
        <v>5</v>
      </c>
      <c r="D199" s="99" t="s">
        <v>5</v>
      </c>
      <c r="E199" s="111" t="s">
        <v>16</v>
      </c>
      <c r="F199" s="76">
        <v>40</v>
      </c>
      <c r="G199" s="112">
        <f t="shared" si="28"/>
        <v>1</v>
      </c>
      <c r="H199" s="37">
        <v>21</v>
      </c>
      <c r="I199" s="40">
        <f t="shared" si="29"/>
        <v>1.9047619047619047</v>
      </c>
      <c r="J199" s="113" t="s">
        <v>130</v>
      </c>
      <c r="K199" s="117">
        <f>L199*1.3</f>
        <v>0.97500000000000009</v>
      </c>
      <c r="L199" s="78">
        <v>0.75</v>
      </c>
      <c r="M199" s="118">
        <f>21*L199</f>
        <v>15.75</v>
      </c>
      <c r="N199" s="128"/>
      <c r="O199" s="78"/>
      <c r="P199" s="129"/>
    </row>
    <row r="200" spans="1:16" ht="15.75" thickBot="1" x14ac:dyDescent="0.3">
      <c r="A200" s="51" t="s">
        <v>284</v>
      </c>
      <c r="B200" s="65"/>
      <c r="C200" s="66"/>
      <c r="D200" s="67"/>
      <c r="E200" s="100"/>
      <c r="F200" s="68"/>
      <c r="G200" s="69"/>
      <c r="H200" s="70"/>
      <c r="I200" s="70"/>
      <c r="J200" s="32"/>
      <c r="K200" s="61"/>
      <c r="L200" s="62"/>
      <c r="M200" s="60"/>
      <c r="N200" s="61"/>
      <c r="O200" s="62"/>
      <c r="P200" s="63"/>
    </row>
    <row r="201" spans="1:16" x14ac:dyDescent="0.25">
      <c r="A201" s="120" t="s">
        <v>10</v>
      </c>
      <c r="B201" s="149" t="s">
        <v>158</v>
      </c>
      <c r="C201" s="150">
        <v>3</v>
      </c>
      <c r="D201" s="130" t="s">
        <v>4</v>
      </c>
      <c r="E201" s="105" t="s">
        <v>16</v>
      </c>
      <c r="F201" s="106">
        <v>0</v>
      </c>
      <c r="G201" s="107">
        <v>0</v>
      </c>
      <c r="H201" s="35">
        <v>15</v>
      </c>
      <c r="I201" s="39">
        <f t="shared" ref="I201:I210" si="30">F201/H201</f>
        <v>0</v>
      </c>
      <c r="J201" s="6" t="s">
        <v>126</v>
      </c>
      <c r="K201" s="114"/>
      <c r="L201" s="115"/>
      <c r="M201" s="116"/>
      <c r="N201" s="114">
        <f>O201*1.3</f>
        <v>2.8600000000000003</v>
      </c>
      <c r="O201" s="115">
        <v>2.2000000000000002</v>
      </c>
      <c r="P201" s="116">
        <f>O201*15</f>
        <v>33</v>
      </c>
    </row>
    <row r="202" spans="1:16" x14ac:dyDescent="0.25">
      <c r="A202" s="3" t="s">
        <v>11</v>
      </c>
      <c r="B202" s="19" t="s">
        <v>159</v>
      </c>
      <c r="C202" s="83">
        <v>3</v>
      </c>
      <c r="D202" s="95" t="s">
        <v>5</v>
      </c>
      <c r="E202" s="108" t="s">
        <v>16</v>
      </c>
      <c r="F202" s="46">
        <v>0</v>
      </c>
      <c r="G202" s="109">
        <v>0</v>
      </c>
      <c r="H202" s="36">
        <v>21</v>
      </c>
      <c r="I202" s="38">
        <f t="shared" si="30"/>
        <v>0</v>
      </c>
      <c r="J202" s="7" t="s">
        <v>126</v>
      </c>
      <c r="K202" s="25">
        <f>L202*1.3</f>
        <v>1.56</v>
      </c>
      <c r="L202" s="26">
        <v>1.2</v>
      </c>
      <c r="M202" s="27">
        <f>L202*21</f>
        <v>25.2</v>
      </c>
      <c r="N202" s="25"/>
      <c r="O202" s="26"/>
      <c r="P202" s="27"/>
    </row>
    <row r="203" spans="1:16" x14ac:dyDescent="0.25">
      <c r="A203" s="3" t="s">
        <v>108</v>
      </c>
      <c r="B203" s="18"/>
      <c r="C203" s="84" t="s">
        <v>258</v>
      </c>
      <c r="D203" s="95" t="s">
        <v>5</v>
      </c>
      <c r="E203" s="108" t="s">
        <v>16</v>
      </c>
      <c r="F203" s="46">
        <v>60</v>
      </c>
      <c r="G203" s="109">
        <f t="shared" ref="G203:G210" si="31">ROUNDDOWN(I203,0)</f>
        <v>2</v>
      </c>
      <c r="H203" s="36">
        <v>21</v>
      </c>
      <c r="I203" s="38">
        <f t="shared" si="30"/>
        <v>2.8571428571428572</v>
      </c>
      <c r="J203" s="2" t="s">
        <v>126</v>
      </c>
      <c r="K203" s="25">
        <f>L203*1.3</f>
        <v>0.97500000000000009</v>
      </c>
      <c r="L203" s="26">
        <v>0.75</v>
      </c>
      <c r="M203" s="27">
        <f>L203*21</f>
        <v>15.75</v>
      </c>
      <c r="N203" s="25"/>
      <c r="O203" s="26"/>
      <c r="P203" s="27"/>
    </row>
    <row r="204" spans="1:16" x14ac:dyDescent="0.25">
      <c r="A204" s="3" t="s">
        <v>297</v>
      </c>
      <c r="B204" s="18" t="s">
        <v>298</v>
      </c>
      <c r="C204" s="84">
        <v>7</v>
      </c>
      <c r="D204" s="95" t="s">
        <v>4</v>
      </c>
      <c r="E204" s="108" t="s">
        <v>16</v>
      </c>
      <c r="F204" s="46">
        <v>45</v>
      </c>
      <c r="G204" s="109">
        <v>3</v>
      </c>
      <c r="H204" s="36"/>
      <c r="I204" s="38"/>
      <c r="J204" s="2"/>
      <c r="K204" s="25"/>
      <c r="L204" s="26"/>
      <c r="M204" s="27"/>
      <c r="N204" s="25">
        <f>O204*1.3</f>
        <v>5.2</v>
      </c>
      <c r="O204" s="26">
        <v>4</v>
      </c>
      <c r="P204" s="27">
        <f>O204*15</f>
        <v>60</v>
      </c>
    </row>
    <row r="205" spans="1:16" x14ac:dyDescent="0.25">
      <c r="A205" s="16" t="s">
        <v>118</v>
      </c>
      <c r="B205" s="47" t="s">
        <v>160</v>
      </c>
      <c r="C205" s="84">
        <v>2</v>
      </c>
      <c r="D205" s="94" t="s">
        <v>4</v>
      </c>
      <c r="E205" s="108" t="s">
        <v>16</v>
      </c>
      <c r="F205" s="46">
        <v>40</v>
      </c>
      <c r="G205" s="109">
        <f t="shared" si="31"/>
        <v>2</v>
      </c>
      <c r="H205" s="36">
        <v>15</v>
      </c>
      <c r="I205" s="38">
        <f t="shared" si="30"/>
        <v>2.6666666666666665</v>
      </c>
      <c r="J205" s="2" t="s">
        <v>126</v>
      </c>
      <c r="K205" s="25"/>
      <c r="L205" s="26"/>
      <c r="M205" s="27"/>
      <c r="N205" s="25">
        <f>O205*1.3</f>
        <v>2.8600000000000003</v>
      </c>
      <c r="O205" s="26">
        <v>2.2000000000000002</v>
      </c>
      <c r="P205" s="27">
        <f>O205*15</f>
        <v>33</v>
      </c>
    </row>
    <row r="206" spans="1:16" x14ac:dyDescent="0.25">
      <c r="A206" s="9" t="s">
        <v>75</v>
      </c>
      <c r="B206" s="49" t="s">
        <v>161</v>
      </c>
      <c r="C206" s="85">
        <v>5</v>
      </c>
      <c r="D206" s="95" t="s">
        <v>5</v>
      </c>
      <c r="E206" s="108" t="s">
        <v>16</v>
      </c>
      <c r="F206" s="46">
        <v>41</v>
      </c>
      <c r="G206" s="109">
        <f t="shared" si="31"/>
        <v>1</v>
      </c>
      <c r="H206" s="36">
        <v>21</v>
      </c>
      <c r="I206" s="38">
        <f t="shared" si="30"/>
        <v>1.9523809523809523</v>
      </c>
      <c r="J206" s="2" t="s">
        <v>126</v>
      </c>
      <c r="K206" s="25">
        <f>L206*1.3</f>
        <v>1.56</v>
      </c>
      <c r="L206" s="26">
        <v>1.2</v>
      </c>
      <c r="M206" s="27">
        <f>L206*21</f>
        <v>25.2</v>
      </c>
      <c r="N206" s="3"/>
      <c r="O206" s="1"/>
      <c r="P206" s="72"/>
    </row>
    <row r="207" spans="1:16" x14ac:dyDescent="0.25">
      <c r="A207" s="15" t="s">
        <v>119</v>
      </c>
      <c r="B207" s="47" t="s">
        <v>162</v>
      </c>
      <c r="C207" s="84">
        <v>5</v>
      </c>
      <c r="D207" s="94" t="s">
        <v>4</v>
      </c>
      <c r="E207" s="108" t="s">
        <v>16</v>
      </c>
      <c r="F207" s="46">
        <v>0</v>
      </c>
      <c r="G207" s="109">
        <f t="shared" si="31"/>
        <v>0</v>
      </c>
      <c r="H207" s="36">
        <v>15</v>
      </c>
      <c r="I207" s="38">
        <f t="shared" si="30"/>
        <v>0</v>
      </c>
      <c r="J207" s="2" t="s">
        <v>126</v>
      </c>
      <c r="K207" s="25"/>
      <c r="L207" s="26"/>
      <c r="M207" s="27"/>
      <c r="N207" s="25">
        <f>O207*1.3</f>
        <v>3.12</v>
      </c>
      <c r="O207" s="26">
        <v>2.4</v>
      </c>
      <c r="P207" s="27">
        <f>O207*15</f>
        <v>36</v>
      </c>
    </row>
    <row r="208" spans="1:16" x14ac:dyDescent="0.25">
      <c r="A208" s="15" t="s">
        <v>119</v>
      </c>
      <c r="B208" s="47" t="s">
        <v>162</v>
      </c>
      <c r="C208" s="84">
        <v>5</v>
      </c>
      <c r="D208" s="95" t="s">
        <v>5</v>
      </c>
      <c r="E208" s="108" t="s">
        <v>16</v>
      </c>
      <c r="F208" s="46">
        <v>0</v>
      </c>
      <c r="G208" s="109">
        <f t="shared" si="31"/>
        <v>0</v>
      </c>
      <c r="H208" s="36">
        <v>21</v>
      </c>
      <c r="I208" s="38">
        <f t="shared" si="30"/>
        <v>0</v>
      </c>
      <c r="J208" s="2" t="s">
        <v>126</v>
      </c>
      <c r="K208" s="25">
        <f>L208*1.3</f>
        <v>1.8199999999999998</v>
      </c>
      <c r="L208" s="26">
        <v>1.4</v>
      </c>
      <c r="M208" s="27">
        <f>L208*21</f>
        <v>29.4</v>
      </c>
      <c r="N208" s="3"/>
      <c r="O208" s="1"/>
      <c r="P208" s="72"/>
    </row>
    <row r="209" spans="1:16" x14ac:dyDescent="0.25">
      <c r="A209" s="15" t="s">
        <v>120</v>
      </c>
      <c r="B209" s="47" t="s">
        <v>163</v>
      </c>
      <c r="C209" s="84">
        <v>5</v>
      </c>
      <c r="D209" s="95" t="s">
        <v>5</v>
      </c>
      <c r="E209" s="108" t="s">
        <v>16</v>
      </c>
      <c r="F209" s="46">
        <v>0</v>
      </c>
      <c r="G209" s="109">
        <f t="shared" si="31"/>
        <v>0</v>
      </c>
      <c r="H209" s="36">
        <v>21</v>
      </c>
      <c r="I209" s="38">
        <f t="shared" si="30"/>
        <v>0</v>
      </c>
      <c r="J209" s="2" t="s">
        <v>126</v>
      </c>
      <c r="K209" s="25">
        <f>L209*1.3</f>
        <v>1.8199999999999998</v>
      </c>
      <c r="L209" s="26">
        <v>1.4</v>
      </c>
      <c r="M209" s="27">
        <f>L209*21</f>
        <v>29.4</v>
      </c>
      <c r="N209" s="3"/>
      <c r="O209" s="1"/>
      <c r="P209" s="72"/>
    </row>
    <row r="210" spans="1:16" ht="15.75" thickBot="1" x14ac:dyDescent="0.3">
      <c r="A210" s="4" t="s">
        <v>142</v>
      </c>
      <c r="B210" s="75" t="s">
        <v>164</v>
      </c>
      <c r="C210" s="151">
        <v>4</v>
      </c>
      <c r="D210" s="99" t="s">
        <v>5</v>
      </c>
      <c r="E210" s="111" t="s">
        <v>16</v>
      </c>
      <c r="F210" s="76">
        <v>60</v>
      </c>
      <c r="G210" s="112">
        <f t="shared" si="31"/>
        <v>2</v>
      </c>
      <c r="H210" s="152">
        <v>21</v>
      </c>
      <c r="I210" s="77">
        <f t="shared" si="30"/>
        <v>2.8571428571428572</v>
      </c>
      <c r="J210" s="13" t="s">
        <v>126</v>
      </c>
      <c r="K210" s="117">
        <f>L210*1.3</f>
        <v>1.2869999999999999</v>
      </c>
      <c r="L210" s="78">
        <v>0.99</v>
      </c>
      <c r="M210" s="118">
        <f>L210*21</f>
        <v>20.79</v>
      </c>
      <c r="N210" s="4"/>
      <c r="O210" s="5"/>
      <c r="P210" s="79"/>
    </row>
    <row r="211" spans="1:16" ht="18.75" x14ac:dyDescent="0.3">
      <c r="A211" s="153" t="s">
        <v>287</v>
      </c>
      <c r="B211" s="154" t="s">
        <v>265</v>
      </c>
      <c r="C211" s="156" t="s">
        <v>288</v>
      </c>
      <c r="D211" s="156"/>
      <c r="E211" s="155"/>
    </row>
    <row r="212" spans="1:16" x14ac:dyDescent="0.25">
      <c r="A212" s="12" t="s">
        <v>102</v>
      </c>
    </row>
    <row r="213" spans="1:16" x14ac:dyDescent="0.25">
      <c r="A213" s="12" t="s">
        <v>103</v>
      </c>
    </row>
  </sheetData>
  <autoFilter ref="A8:P211"/>
  <mergeCells count="19">
    <mergeCell ref="K27:P27"/>
    <mergeCell ref="O7:O8"/>
    <mergeCell ref="P7:P8"/>
    <mergeCell ref="K26:P26"/>
    <mergeCell ref="A5:A8"/>
    <mergeCell ref="B5:B8"/>
    <mergeCell ref="C5:C8"/>
    <mergeCell ref="D5:D8"/>
    <mergeCell ref="E5:H5"/>
    <mergeCell ref="E6:E8"/>
    <mergeCell ref="F6:F8"/>
    <mergeCell ref="G6:G8"/>
    <mergeCell ref="K5:M6"/>
    <mergeCell ref="N5:P6"/>
    <mergeCell ref="K7:K8"/>
    <mergeCell ref="L7:L8"/>
    <mergeCell ref="J5:J6"/>
    <mergeCell ref="M7:M8"/>
    <mergeCell ref="N7:N8"/>
  </mergeCells>
  <hyperlinks>
    <hyperlink ref="A3" r:id="rId1"/>
  </hyperlinks>
  <pageMargins left="0.23622047244094491" right="0.23622047244094491" top="0.23622047244094491" bottom="0.23622047244094491" header="0.31496062992125984" footer="0.31496062992125984"/>
  <pageSetup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2017-07-10T13:46:28Z</dcterms:modified>
</cp:coreProperties>
</file>