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le\Dropbox\RTAC\Finance\2019-2020\"/>
    </mc:Choice>
  </mc:AlternateContent>
  <xr:revisionPtr revIDLastSave="0" documentId="13_ncr:1_{47DE7D15-E1C1-4B4E-B09F-327F6C7A1B2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MASTER" sheetId="1" r:id="rId1"/>
    <sheet name="Sheet2" sheetId="2" r:id="rId2"/>
    <sheet name="Sheet3" sheetId="3" r:id="rId3"/>
  </sheets>
  <definedNames>
    <definedName name="_xlnm.Print_Area" localSheetId="0">MASTER!$A$1:$R$53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A5" i="2"/>
  <c r="C8" i="1" l="1"/>
  <c r="P6" i="1" l="1"/>
  <c r="P27" i="1" l="1"/>
  <c r="Q27" i="1" s="1"/>
  <c r="P30" i="1" l="1"/>
  <c r="C30" i="1"/>
  <c r="Q30" i="1" l="1"/>
  <c r="P29" i="1"/>
  <c r="Q29" i="1" s="1"/>
  <c r="P26" i="1" l="1"/>
  <c r="P46" i="1" l="1"/>
  <c r="Q46" i="1" s="1"/>
  <c r="P5" i="1" l="1"/>
  <c r="P45" i="1" l="1"/>
  <c r="P37" i="1" l="1"/>
  <c r="Q37" i="1" s="1"/>
  <c r="Q45" i="1"/>
  <c r="P44" i="1" l="1"/>
  <c r="Q44" i="1" s="1"/>
  <c r="P49" i="1" l="1"/>
  <c r="Q49" i="1" s="1"/>
  <c r="P43" i="1"/>
  <c r="Q43" i="1" s="1"/>
  <c r="P40" i="1"/>
  <c r="P36" i="1"/>
  <c r="Q36" i="1" s="1"/>
  <c r="P33" i="1"/>
  <c r="P28" i="1"/>
  <c r="Q28" i="1" s="1"/>
  <c r="P23" i="1"/>
  <c r="Q23" i="1" s="1"/>
  <c r="P24" i="1"/>
  <c r="Q24" i="1" s="1"/>
  <c r="P22" i="1"/>
  <c r="Q22" i="1" s="1"/>
  <c r="P19" i="1"/>
  <c r="Q19" i="1" s="1"/>
  <c r="P16" i="1"/>
  <c r="Q16" i="1" s="1"/>
  <c r="P25" i="1" l="1"/>
  <c r="Q25" i="1" s="1"/>
  <c r="P15" i="1" l="1"/>
  <c r="Q15" i="1" s="1"/>
  <c r="Q26" i="1" l="1"/>
  <c r="Q53" i="1" s="1"/>
  <c r="P14" i="1"/>
  <c r="K52" i="1" l="1"/>
  <c r="G52" i="1"/>
  <c r="P7" i="1"/>
  <c r="D52" i="1"/>
  <c r="D8" i="1"/>
  <c r="E52" i="1"/>
  <c r="E8" i="1"/>
  <c r="F52" i="1"/>
  <c r="F8" i="1"/>
  <c r="G8" i="1"/>
  <c r="H52" i="1"/>
  <c r="H8" i="1"/>
  <c r="I52" i="1"/>
  <c r="I8" i="1"/>
  <c r="J52" i="1"/>
  <c r="J8" i="1"/>
  <c r="K8" i="1"/>
  <c r="L52" i="1"/>
  <c r="L8" i="1"/>
  <c r="M8" i="1"/>
  <c r="N52" i="1"/>
  <c r="N8" i="1"/>
  <c r="O52" i="1"/>
  <c r="O8" i="1"/>
  <c r="C52" i="1"/>
  <c r="M52" i="1"/>
  <c r="C53" i="1" l="1"/>
  <c r="N53" i="1"/>
  <c r="J53" i="1"/>
  <c r="H53" i="1"/>
  <c r="M53" i="1"/>
  <c r="P8" i="1"/>
  <c r="K53" i="1"/>
  <c r="G53" i="1"/>
  <c r="L53" i="1"/>
  <c r="E53" i="1"/>
  <c r="I53" i="1"/>
  <c r="O53" i="1"/>
  <c r="F53" i="1"/>
  <c r="D53" i="1"/>
  <c r="P52" i="1"/>
  <c r="P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Fraley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Fraley:</t>
        </r>
        <r>
          <rPr>
            <sz val="9"/>
            <color indexed="81"/>
            <rFont val="Tahoma"/>
            <family val="2"/>
          </rPr>
          <t xml:space="preserve">
Non-for-Profit Helping Hand department #300
report as "Acct#-Dept#", i.e. 8064-300</t>
        </r>
      </text>
    </comment>
  </commentList>
</comments>
</file>

<file path=xl/sharedStrings.xml><?xml version="1.0" encoding="utf-8"?>
<sst xmlns="http://schemas.openxmlformats.org/spreadsheetml/2006/main" count="85" uniqueCount="72">
  <si>
    <t>Income</t>
  </si>
  <si>
    <t>July</t>
  </si>
  <si>
    <t>May</t>
  </si>
  <si>
    <t>June</t>
  </si>
  <si>
    <t>Wisconsin Trauma Care System</t>
  </si>
  <si>
    <t>Expense Items</t>
  </si>
  <si>
    <t>Postage</t>
  </si>
  <si>
    <t>Website Hosting and Domain</t>
  </si>
  <si>
    <t>Email Newsletter</t>
  </si>
  <si>
    <t>Photocopies</t>
  </si>
  <si>
    <t>Annual Budget</t>
  </si>
  <si>
    <t>NCRTAC Coordinator Contractor</t>
  </si>
  <si>
    <t>Total Income</t>
  </si>
  <si>
    <t>Total Expenses</t>
  </si>
  <si>
    <t>Income less expenses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</si>
  <si>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</si>
  <si>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</si>
  <si>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</si>
  <si>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</si>
  <si>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</si>
  <si>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</si>
  <si>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</si>
  <si>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</si>
  <si>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</si>
  <si>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Description</t>
  </si>
  <si>
    <t>YTD Actual</t>
  </si>
  <si>
    <t>Education/ Conferences</t>
  </si>
  <si>
    <t>Trauma Plan Revision</t>
  </si>
  <si>
    <t>Personnel/ Services</t>
  </si>
  <si>
    <t>Consult/ Contract</t>
  </si>
  <si>
    <t>Agency Operations</t>
  </si>
  <si>
    <t>IP project support</t>
  </si>
  <si>
    <t>Ad hoc consult/ contract support</t>
  </si>
  <si>
    <t>Office &amp; mailing supplies</t>
  </si>
  <si>
    <t>Data review support (meeting expenses)</t>
  </si>
  <si>
    <t>RTAC Coord Reimbursable Travel, and Lodging</t>
  </si>
  <si>
    <r>
      <rPr>
        <b/>
        <sz val="10"/>
        <rFont val="Arial"/>
        <family val="2"/>
      </rPr>
      <t>Obj 2</t>
    </r>
    <r>
      <rPr>
        <sz val="10"/>
        <rFont val="Arial"/>
        <family val="2"/>
      </rPr>
      <t xml:space="preserve">: RTAC reviews regional trauma registry data collected under HFS 118.09 when/if provided reports from the department. </t>
    </r>
  </si>
  <si>
    <r>
      <rPr>
        <b/>
        <sz val="10"/>
        <rFont val="Arial"/>
        <family val="2"/>
      </rPr>
      <t>Obj 3:</t>
    </r>
    <r>
      <rPr>
        <sz val="10"/>
        <rFont val="Arial"/>
        <family val="2"/>
      </rPr>
      <t xml:space="preserve"> RTAC has a functional Performance Improvement Program.</t>
    </r>
  </si>
  <si>
    <r>
      <rPr>
        <b/>
        <sz val="10"/>
        <rFont val="Arial"/>
        <family val="2"/>
      </rPr>
      <t>Obj 4:</t>
    </r>
    <r>
      <rPr>
        <sz val="10"/>
        <rFont val="Arial"/>
        <family val="2"/>
      </rPr>
      <t xml:space="preserve"> Develop and Revise Regional Trauma Plan.</t>
    </r>
  </si>
  <si>
    <r>
      <rPr>
        <b/>
        <sz val="10"/>
        <rFont val="Arial"/>
        <family val="2"/>
      </rPr>
      <t>Obj 5:</t>
    </r>
    <r>
      <rPr>
        <sz val="10"/>
        <rFont val="Arial"/>
        <family val="2"/>
      </rPr>
      <t xml:space="preserve"> RTAC maintains/supports trauma related education and training in the region (may include EMS and other organizations). </t>
    </r>
  </si>
  <si>
    <r>
      <rPr>
        <b/>
        <sz val="10"/>
        <rFont val="Arial"/>
        <family val="2"/>
      </rPr>
      <t xml:space="preserve">Obj 6: </t>
    </r>
    <r>
      <rPr>
        <sz val="10"/>
        <rFont val="Arial"/>
        <family val="2"/>
      </rPr>
      <t>RTAC maintains/supports injury prevention related education and training in the region (may include hospitals and other organizations).</t>
    </r>
  </si>
  <si>
    <t>Additional meetings, teleconferences to review and discuss data. May include photocopy &amp; teleconference expenses</t>
  </si>
  <si>
    <t>Conference Booth Supplies</t>
  </si>
  <si>
    <t>Educational/ resource items to hand out at conference booths</t>
  </si>
  <si>
    <t>PI project support</t>
  </si>
  <si>
    <t>Paid by the State</t>
  </si>
  <si>
    <t>Conferences</t>
  </si>
  <si>
    <t>Hospital-based courses</t>
  </si>
  <si>
    <t>Pre-hospital courses</t>
  </si>
  <si>
    <t>Hospital/ EMS Project Grants</t>
  </si>
  <si>
    <t>Sponsorship of local conference either through member organizations or RTAC organized event</t>
  </si>
  <si>
    <t>Balance</t>
  </si>
  <si>
    <r>
      <t xml:space="preserve">Obj 1: </t>
    </r>
    <r>
      <rPr>
        <sz val="10"/>
        <rFont val="Arial"/>
        <family val="2"/>
      </rPr>
      <t xml:space="preserve">Maintain RTAC infra-structure in a manner that supports participation by all representative members and is consistent with HFS 118.06. </t>
    </r>
  </si>
  <si>
    <t>Account</t>
  </si>
  <si>
    <t>Website authoring tool subscription and email service subscriptions</t>
  </si>
  <si>
    <t>Out-of-Hospital Committee Projects</t>
  </si>
  <si>
    <t>Other local projects with regional benefit; applications accepted &amp; approved by Exec twice a year (Sept &amp; Mar?)</t>
  </si>
  <si>
    <t>Storage space rent</t>
  </si>
  <si>
    <t>Fiscal agent fee</t>
  </si>
  <si>
    <t>Coordinator email and productivity software</t>
  </si>
  <si>
    <t>Microsoft Office 365 and email exchange serive from GoDaddy</t>
  </si>
  <si>
    <t xml:space="preserve">Budget adjustment from State </t>
  </si>
  <si>
    <t>10% of revenue; will draw monthly once contract is in place</t>
  </si>
  <si>
    <t xml:space="preserve">Requires approval of Exec Council: </t>
  </si>
  <si>
    <t>2019-2020 Budget</t>
  </si>
  <si>
    <t>Rental of a storage locker for storage of RTAC equipment and supplies. Share with HERC.</t>
  </si>
  <si>
    <t>PHTLS course host fee ($300x4); Stop the Bleed instructor honorarium ($100x10); Trauma Basics courses (instructor honoraria &amp; mileage $2,000)</t>
  </si>
  <si>
    <t>Based on regional registry data and/or WISH</t>
  </si>
  <si>
    <t>RTTDC, ATLS, TCAR, CALS, Trauma medical director, TOPIC, supplies or equipment;</t>
  </si>
  <si>
    <t>Annual payment to iContact.com</t>
  </si>
  <si>
    <t>Approved 25 July 2019</t>
  </si>
  <si>
    <t>NCRTAC 2019-2020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</si>
</sst>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3" borderId="1" applyNumberFormat="0" applyAlignment="0" applyProtection="0"/>
    <xf numFmtId="164" fontId="1" fillId="4" borderId="0" applyProtection="0">
      <alignment horizontal="center"/>
    </xf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44" fontId="3" fillId="0" borderId="0" xfId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1" fillId="2" borderId="0" xfId="0" applyFont="1" applyFill="1"/>
    <xf numFmtId="44" fontId="4" fillId="0" borderId="0" xfId="1" applyFont="1" applyAlignment="1">
      <alignment horizontal="center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0" fontId="0" fillId="2" borderId="0" xfId="0" applyFill="1" applyAlignment="1">
      <alignment horizontal="left" indent="1"/>
    </xf>
    <xf numFmtId="44" fontId="5" fillId="0" borderId="0" xfId="1" applyFont="1" applyAlignment="1">
      <alignment horizontal="center"/>
    </xf>
    <xf numFmtId="44" fontId="5" fillId="0" borderId="0" xfId="1" applyFont="1" applyAlignment="1">
      <alignment horizontal="right"/>
    </xf>
    <xf numFmtId="44" fontId="4" fillId="0" borderId="0" xfId="0" applyNumberFormat="1" applyFont="1" applyAlignment="1">
      <alignment horizontal="right"/>
    </xf>
    <xf numFmtId="44" fontId="1" fillId="0" borderId="0" xfId="1" applyAlignment="1">
      <alignment horizontal="center"/>
    </xf>
    <xf numFmtId="44" fontId="4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0" fillId="0" borderId="0" xfId="0" applyNumberFormat="1"/>
    <xf numFmtId="164" fontId="5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9" fillId="0" borderId="0" xfId="2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44" fontId="5" fillId="0" borderId="0" xfId="1" applyFont="1" applyFill="1" applyAlignment="1">
      <alignment horizontal="center"/>
    </xf>
    <xf numFmtId="165" fontId="1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heck Cell" xfId="2" builtinId="23"/>
    <cellStyle name="Currency" xfId="1" builtinId="4"/>
    <cellStyle name="No Rcpt/Invc Yet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="110" zoomScaleNormal="110" zoomScaleSheetLayoutView="100" workbookViewId="0">
      <pane xSplit="1" topLeftCell="R1" activePane="topRight" state="frozen"/>
      <selection pane="topRight" activeCell="R2" sqref="R2"/>
    </sheetView>
  </sheetViews>
  <sheetFormatPr defaultColWidth="9.140625" defaultRowHeight="12.75" x14ac:dyDescent="0.2"/>
  <cols>
    <col min="1" max="1" width="63.42578125" style="3" bestFit="1" customWidth="1"/>
    <col min="2" max="2" width="8.5703125" style="3" customWidth="1"/>
    <col min="3" max="3" width="17.42578125" style="9" customWidth="1"/>
    <col min="4" max="4" width="6" style="9" customWidth="1"/>
    <col min="5" max="5" width="10.5703125" style="9" customWidth="1"/>
    <col min="6" max="7" width="10.42578125" style="9" customWidth="1"/>
    <col min="8" max="8" width="12.28515625" style="9" customWidth="1"/>
    <col min="9" max="10" width="11.7109375" style="9" customWidth="1"/>
    <col min="11" max="11" width="10.140625" style="9" customWidth="1"/>
    <col min="12" max="12" width="11.7109375" style="9" customWidth="1"/>
    <col min="13" max="13" width="12.85546875" style="9" customWidth="1"/>
    <col min="14" max="14" width="11.140625" style="9" customWidth="1"/>
    <col min="15" max="15" width="11.7109375" style="9" customWidth="1"/>
    <col min="16" max="17" width="15" style="9" customWidth="1"/>
    <col min="18" max="18" width="125.42578125" style="3" bestFit="1" customWidth="1"/>
    <col min="19" max="16384" width="9.140625" style="3"/>
  </cols>
  <sheetData>
    <row r="1" spans="1:18" x14ac:dyDescent="0.2">
      <c r="A1" s="1"/>
      <c r="B1" s="1"/>
      <c r="C1" s="38" t="s">
        <v>71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x14ac:dyDescent="0.2">
      <c r="A2" s="1" t="s">
        <v>70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4" customFormat="1" x14ac:dyDescent="0.2">
      <c r="A4" s="4" t="s">
        <v>0</v>
      </c>
      <c r="C4" s="2" t="s">
        <v>64</v>
      </c>
      <c r="D4" s="2" t="s">
        <v>1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</v>
      </c>
      <c r="O4" s="2" t="s">
        <v>3</v>
      </c>
      <c r="P4" s="2" t="s">
        <v>25</v>
      </c>
      <c r="Q4" s="2"/>
      <c r="R4" s="4" t="s">
        <v>24</v>
      </c>
    </row>
    <row r="5" spans="1:18" x14ac:dyDescent="0.2">
      <c r="A5" s="3" t="s">
        <v>4</v>
      </c>
      <c r="C5" s="34">
        <v>29237.9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8">
        <f>SUM(C5:O5)</f>
        <v>29237.9</v>
      </c>
      <c r="Q5" s="5"/>
    </row>
    <row r="6" spans="1:18" x14ac:dyDescent="0.2">
      <c r="A6" s="1" t="s">
        <v>61</v>
      </c>
      <c r="B6" s="1"/>
      <c r="C6" s="2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8">
        <f>SUM(C6:O6)</f>
        <v>0</v>
      </c>
      <c r="Q6" s="5"/>
    </row>
    <row r="7" spans="1:18" x14ac:dyDescent="0.2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8">
        <f>SUM(M7)</f>
        <v>0</v>
      </c>
      <c r="Q7" s="5"/>
    </row>
    <row r="8" spans="1:18" s="4" customFormat="1" x14ac:dyDescent="0.2">
      <c r="A8" s="7" t="s">
        <v>12</v>
      </c>
      <c r="B8" s="7"/>
      <c r="C8" s="35">
        <f>SUM(C5:C7)</f>
        <v>29237.9</v>
      </c>
      <c r="D8" s="8">
        <f t="shared" ref="D8:P8" si="0">SUM(D5:D7)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15">
        <f t="shared" si="0"/>
        <v>29237.9</v>
      </c>
      <c r="Q8" s="8"/>
    </row>
    <row r="10" spans="1:18" s="4" customFormat="1" x14ac:dyDescent="0.2">
      <c r="A10" s="4" t="s">
        <v>5</v>
      </c>
      <c r="C10" s="2" t="s">
        <v>10</v>
      </c>
      <c r="D10" s="2" t="s">
        <v>1</v>
      </c>
      <c r="E10" s="2" t="s">
        <v>15</v>
      </c>
      <c r="F10" s="2" t="s">
        <v>16</v>
      </c>
      <c r="G10" s="2" t="s">
        <v>17</v>
      </c>
      <c r="H10" s="2" t="s">
        <v>18</v>
      </c>
      <c r="I10" s="2" t="s">
        <v>19</v>
      </c>
      <c r="J10" s="2" t="s">
        <v>20</v>
      </c>
      <c r="K10" s="2" t="s">
        <v>21</v>
      </c>
      <c r="L10" s="2" t="s">
        <v>22</v>
      </c>
      <c r="M10" s="2" t="s">
        <v>23</v>
      </c>
      <c r="N10" s="2" t="s">
        <v>2</v>
      </c>
      <c r="O10" s="2" t="s">
        <v>3</v>
      </c>
      <c r="P10" s="2" t="s">
        <v>25</v>
      </c>
      <c r="Q10" s="2" t="s">
        <v>51</v>
      </c>
    </row>
    <row r="11" spans="1:18" s="4" customFormat="1" x14ac:dyDescent="0.2">
      <c r="B11" s="4" t="s">
        <v>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8" s="4" customFormat="1" ht="38.25" x14ac:dyDescent="0.2">
      <c r="A12" s="20" t="s">
        <v>52</v>
      </c>
      <c r="B12" s="2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x14ac:dyDescent="0.2">
      <c r="A13" t="s">
        <v>28</v>
      </c>
      <c r="B13"/>
    </row>
    <row r="14" spans="1:18" x14ac:dyDescent="0.2">
      <c r="A14" s="6" t="s">
        <v>11</v>
      </c>
      <c r="B14" s="6"/>
      <c r="C14" s="18"/>
      <c r="D14" s="22"/>
      <c r="E14" s="23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8">
        <f>SUM(D14:O14)</f>
        <v>0</v>
      </c>
      <c r="Q14" s="18"/>
      <c r="R14" s="1" t="s">
        <v>45</v>
      </c>
    </row>
    <row r="15" spans="1:18" x14ac:dyDescent="0.2">
      <c r="A15" s="10" t="s">
        <v>35</v>
      </c>
      <c r="B15" s="10">
        <v>8707</v>
      </c>
      <c r="C15" s="18">
        <v>3000</v>
      </c>
      <c r="D15" s="22"/>
      <c r="E15" s="24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18">
        <f>SUM(D15:O15)</f>
        <v>0</v>
      </c>
      <c r="Q15" s="18">
        <f>C15-P15</f>
        <v>3000</v>
      </c>
      <c r="R15" s="1"/>
    </row>
    <row r="16" spans="1:18" x14ac:dyDescent="0.2">
      <c r="A16" s="6" t="s">
        <v>26</v>
      </c>
      <c r="B16" s="6">
        <v>8801</v>
      </c>
      <c r="C16" s="18">
        <v>1600</v>
      </c>
      <c r="D16" s="22"/>
      <c r="E16" s="22"/>
      <c r="F16" s="22"/>
      <c r="G16" s="22"/>
      <c r="I16" s="22"/>
      <c r="J16" s="22"/>
      <c r="K16" s="25"/>
      <c r="L16" s="26"/>
      <c r="M16" s="22"/>
      <c r="N16" s="22"/>
      <c r="O16" s="22"/>
      <c r="P16" s="18">
        <f>SUM(D16:O16)</f>
        <v>0</v>
      </c>
      <c r="Q16" s="18">
        <f>C16-P16</f>
        <v>1600</v>
      </c>
      <c r="R16" s="1" t="s">
        <v>63</v>
      </c>
    </row>
    <row r="17" spans="1:18" x14ac:dyDescent="0.2">
      <c r="A17" s="6"/>
      <c r="B17" s="6"/>
      <c r="C17" s="18"/>
      <c r="D17" s="22"/>
      <c r="E17" s="22"/>
      <c r="F17" s="22"/>
      <c r="G17" s="22"/>
      <c r="H17" s="22"/>
      <c r="I17" s="22"/>
      <c r="J17" s="22"/>
      <c r="K17" s="27"/>
      <c r="L17" s="22"/>
      <c r="M17" s="22"/>
      <c r="N17" s="22"/>
      <c r="O17" s="22"/>
      <c r="P17" s="18"/>
      <c r="Q17" s="18"/>
    </row>
    <row r="18" spans="1:18" x14ac:dyDescent="0.2">
      <c r="A18" s="11" t="s">
        <v>29</v>
      </c>
      <c r="B18" s="11"/>
      <c r="C18" s="18"/>
      <c r="D18" s="22"/>
      <c r="E18" s="22"/>
      <c r="F18" s="22"/>
      <c r="G18" s="22"/>
      <c r="H18" s="22"/>
      <c r="I18" s="22"/>
      <c r="J18" s="22"/>
      <c r="K18" s="27"/>
      <c r="L18" s="22"/>
      <c r="M18" s="22"/>
      <c r="N18" s="22"/>
      <c r="O18" s="22"/>
      <c r="P18" s="18"/>
      <c r="Q18" s="18"/>
    </row>
    <row r="19" spans="1:18" x14ac:dyDescent="0.2">
      <c r="A19" s="10" t="s">
        <v>32</v>
      </c>
      <c r="B19" s="10">
        <v>8015</v>
      </c>
      <c r="C19" s="18">
        <v>250</v>
      </c>
      <c r="D19" s="22"/>
      <c r="E19" s="22"/>
      <c r="F19" s="22"/>
      <c r="G19" s="22"/>
      <c r="H19" s="22"/>
      <c r="I19" s="22"/>
      <c r="J19" s="26"/>
      <c r="K19" s="22"/>
      <c r="L19" s="22"/>
      <c r="M19" s="22"/>
      <c r="N19" s="22"/>
      <c r="O19" s="22"/>
      <c r="P19" s="18">
        <f>SUM(D19:O19)</f>
        <v>0</v>
      </c>
      <c r="Q19" s="18">
        <f>C19-P19</f>
        <v>250</v>
      </c>
      <c r="R19" s="1"/>
    </row>
    <row r="20" spans="1:18" x14ac:dyDescent="0.2">
      <c r="A20" s="6"/>
      <c r="B20" s="6"/>
      <c r="C20" s="18"/>
      <c r="D20" s="22"/>
      <c r="E20" s="22"/>
      <c r="F20" s="22"/>
      <c r="G20" s="22"/>
      <c r="H20" s="22"/>
      <c r="I20" s="22"/>
      <c r="J20" s="22"/>
      <c r="K20" s="27"/>
      <c r="L20" s="22"/>
      <c r="M20" s="22"/>
      <c r="N20" s="22"/>
      <c r="O20" s="22"/>
      <c r="P20" s="18"/>
      <c r="Q20" s="18"/>
    </row>
    <row r="21" spans="1:18" x14ac:dyDescent="0.2">
      <c r="A21" t="s">
        <v>30</v>
      </c>
      <c r="B21"/>
      <c r="C21" s="18"/>
      <c r="D21" s="22"/>
      <c r="E21" s="22"/>
      <c r="F21" s="22"/>
      <c r="G21" s="22"/>
      <c r="H21" s="22"/>
      <c r="I21" s="22"/>
      <c r="J21" s="22"/>
      <c r="K21" s="27"/>
      <c r="L21" s="22"/>
      <c r="M21" s="22"/>
      <c r="N21" s="22"/>
      <c r="O21" s="22"/>
      <c r="P21" s="18"/>
      <c r="Q21" s="18"/>
    </row>
    <row r="22" spans="1:18" x14ac:dyDescent="0.2">
      <c r="A22" s="10" t="s">
        <v>33</v>
      </c>
      <c r="B22" s="10">
        <v>8106</v>
      </c>
      <c r="C22" s="18">
        <v>50</v>
      </c>
      <c r="D22" s="22"/>
      <c r="E22" s="22"/>
      <c r="F22" s="22"/>
      <c r="G22" s="22"/>
      <c r="H22" s="22"/>
      <c r="I22" s="22"/>
      <c r="J22" s="22"/>
      <c r="K22" s="27"/>
      <c r="L22" s="22"/>
      <c r="M22" s="22"/>
      <c r="N22" s="22"/>
      <c r="O22" s="22"/>
      <c r="P22" s="18">
        <f t="shared" ref="P22:P30" si="1">SUM(D22:O22)</f>
        <v>0</v>
      </c>
      <c r="Q22" s="18">
        <f>C22-P22</f>
        <v>50</v>
      </c>
    </row>
    <row r="23" spans="1:18" x14ac:dyDescent="0.2">
      <c r="A23" s="10" t="s">
        <v>42</v>
      </c>
      <c r="B23" s="10">
        <v>8107</v>
      </c>
      <c r="C23" s="18">
        <v>500</v>
      </c>
      <c r="D23" s="22"/>
      <c r="E23" s="22"/>
      <c r="F23" s="22"/>
      <c r="G23" s="22"/>
      <c r="H23" s="22"/>
      <c r="I23" s="22"/>
      <c r="J23" s="22"/>
      <c r="K23" s="27"/>
      <c r="L23" s="22"/>
      <c r="M23" s="22"/>
      <c r="N23" s="22"/>
      <c r="O23" s="22"/>
      <c r="P23" s="18">
        <f t="shared" si="1"/>
        <v>0</v>
      </c>
      <c r="Q23" s="18">
        <f>C23-P23</f>
        <v>500</v>
      </c>
      <c r="R23" s="1" t="s">
        <v>43</v>
      </c>
    </row>
    <row r="24" spans="1:18" x14ac:dyDescent="0.2">
      <c r="A24" s="10" t="s">
        <v>9</v>
      </c>
      <c r="B24" s="10">
        <v>8108</v>
      </c>
      <c r="C24" s="18">
        <v>100</v>
      </c>
      <c r="D24" s="22"/>
      <c r="E24" s="22"/>
      <c r="F24" s="22"/>
      <c r="G24" s="22"/>
      <c r="H24" s="22"/>
      <c r="J24" s="22"/>
      <c r="K24" s="27"/>
      <c r="L24" s="22"/>
      <c r="M24" s="22"/>
      <c r="N24" s="22"/>
      <c r="O24" s="22"/>
      <c r="P24" s="18">
        <f t="shared" si="1"/>
        <v>0</v>
      </c>
      <c r="Q24" s="18">
        <f t="shared" ref="Q24:Q25" si="2">C24-P24</f>
        <v>100</v>
      </c>
    </row>
    <row r="25" spans="1:18" x14ac:dyDescent="0.2">
      <c r="A25" s="10" t="s">
        <v>6</v>
      </c>
      <c r="B25" s="10">
        <v>8301</v>
      </c>
      <c r="C25" s="18">
        <v>25</v>
      </c>
      <c r="D25" s="22"/>
      <c r="E25" s="22"/>
      <c r="F25" s="22"/>
      <c r="G25" s="22"/>
      <c r="H25" s="22"/>
      <c r="I25" s="22"/>
      <c r="J25" s="22"/>
      <c r="K25" s="27"/>
      <c r="L25" s="22"/>
      <c r="M25" s="22"/>
      <c r="N25" s="22"/>
      <c r="O25" s="22"/>
      <c r="P25" s="18">
        <f t="shared" si="1"/>
        <v>0</v>
      </c>
      <c r="Q25" s="18">
        <f t="shared" si="2"/>
        <v>25</v>
      </c>
    </row>
    <row r="26" spans="1:18" x14ac:dyDescent="0.2">
      <c r="A26" s="6" t="s">
        <v>7</v>
      </c>
      <c r="B26" s="6">
        <v>8110</v>
      </c>
      <c r="C26" s="18">
        <v>290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18">
        <f t="shared" si="1"/>
        <v>0</v>
      </c>
      <c r="Q26" s="18">
        <f>C26-P26</f>
        <v>290</v>
      </c>
      <c r="R26" s="1" t="s">
        <v>54</v>
      </c>
    </row>
    <row r="27" spans="1:18" x14ac:dyDescent="0.2">
      <c r="A27" s="19" t="s">
        <v>59</v>
      </c>
      <c r="B27" s="6">
        <v>8106</v>
      </c>
      <c r="C27" s="36">
        <v>100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8">
        <f t="shared" ref="P27" si="3">SUM(D27:O27)</f>
        <v>0</v>
      </c>
      <c r="Q27" s="18">
        <f>C27-P27</f>
        <v>100</v>
      </c>
      <c r="R27" s="1" t="s">
        <v>60</v>
      </c>
    </row>
    <row r="28" spans="1:18" x14ac:dyDescent="0.2">
      <c r="A28" s="6" t="s">
        <v>8</v>
      </c>
      <c r="B28" s="6">
        <v>8110</v>
      </c>
      <c r="C28" s="18">
        <v>200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8">
        <f t="shared" si="1"/>
        <v>0</v>
      </c>
      <c r="Q28" s="18">
        <f>C28-P28</f>
        <v>200</v>
      </c>
      <c r="R28" s="1" t="s">
        <v>69</v>
      </c>
    </row>
    <row r="29" spans="1:18" x14ac:dyDescent="0.2">
      <c r="A29" s="19" t="s">
        <v>57</v>
      </c>
      <c r="B29" s="6">
        <v>8106</v>
      </c>
      <c r="C29" s="18">
        <v>600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18">
        <f t="shared" si="1"/>
        <v>0</v>
      </c>
      <c r="Q29" s="18">
        <f>C29-P29</f>
        <v>600</v>
      </c>
      <c r="R29" s="1" t="s">
        <v>65</v>
      </c>
    </row>
    <row r="30" spans="1:18" x14ac:dyDescent="0.2">
      <c r="A30" s="19" t="s">
        <v>58</v>
      </c>
      <c r="B30" s="6">
        <v>8008</v>
      </c>
      <c r="C30" s="18">
        <f>0.1*C5</f>
        <v>2923.7900000000004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18">
        <f t="shared" si="1"/>
        <v>0</v>
      </c>
      <c r="Q30" s="18">
        <f>C30-P30</f>
        <v>2923.7900000000004</v>
      </c>
      <c r="R30" s="1" t="s">
        <v>62</v>
      </c>
    </row>
    <row r="31" spans="1:18" x14ac:dyDescent="0.2">
      <c r="A31" s="6"/>
      <c r="B31" s="6"/>
      <c r="C31" s="1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18"/>
      <c r="Q31" s="18"/>
    </row>
    <row r="32" spans="1:18" ht="45" customHeight="1" x14ac:dyDescent="0.2">
      <c r="A32" s="12" t="s">
        <v>36</v>
      </c>
      <c r="B32" s="12"/>
      <c r="C32" s="1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8"/>
      <c r="Q32" s="18"/>
      <c r="R32"/>
    </row>
    <row r="33" spans="1:19" x14ac:dyDescent="0.2">
      <c r="A33" s="10" t="s">
        <v>34</v>
      </c>
      <c r="B33" s="10"/>
      <c r="C33" s="18">
        <v>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8">
        <f>SUM(D33:O33)</f>
        <v>0</v>
      </c>
      <c r="Q33" s="18"/>
      <c r="R33" s="14" t="s">
        <v>41</v>
      </c>
    </row>
    <row r="34" spans="1:19" x14ac:dyDescent="0.2">
      <c r="A34" s="6"/>
      <c r="B34" s="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8"/>
      <c r="Q34" s="18"/>
    </row>
    <row r="35" spans="1:19" ht="36" customHeight="1" x14ac:dyDescent="0.2">
      <c r="A35" s="13" t="s">
        <v>37</v>
      </c>
      <c r="B35" s="13"/>
      <c r="C35" s="1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8"/>
      <c r="Q35" s="18"/>
    </row>
    <row r="36" spans="1:19" x14ac:dyDescent="0.2">
      <c r="A36" s="10" t="s">
        <v>44</v>
      </c>
      <c r="B36" s="10">
        <v>8060</v>
      </c>
      <c r="C36" s="18">
        <v>2000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8">
        <f>SUM(D36:O36)</f>
        <v>0</v>
      </c>
      <c r="Q36" s="18">
        <f>C36-P36</f>
        <v>2000</v>
      </c>
      <c r="R36" s="1"/>
      <c r="S36" s="1"/>
    </row>
    <row r="37" spans="1:19" x14ac:dyDescent="0.2">
      <c r="A37" s="10" t="s">
        <v>49</v>
      </c>
      <c r="B37" s="10">
        <v>8061</v>
      </c>
      <c r="C37" s="18">
        <v>4000</v>
      </c>
      <c r="D37" s="22"/>
      <c r="E37" s="22"/>
      <c r="F37" s="22"/>
      <c r="G37" s="22"/>
      <c r="H37" s="22"/>
      <c r="I37" s="22"/>
      <c r="J37" s="22"/>
      <c r="K37" s="22"/>
      <c r="L37" s="22"/>
      <c r="M37" s="28"/>
      <c r="N37" s="22"/>
      <c r="O37" s="22"/>
      <c r="P37" s="18">
        <f>SUM(D37:O37)</f>
        <v>0</v>
      </c>
      <c r="Q37" s="18">
        <f>C37-P37</f>
        <v>4000</v>
      </c>
      <c r="R37" s="1" t="s">
        <v>56</v>
      </c>
      <c r="S37" s="1"/>
    </row>
    <row r="38" spans="1:19" x14ac:dyDescent="0.2">
      <c r="A38" s="6"/>
      <c r="B38" s="6"/>
      <c r="C38" s="1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18"/>
      <c r="Q38" s="18"/>
    </row>
    <row r="39" spans="1:19" ht="21" customHeight="1" x14ac:dyDescent="0.2">
      <c r="A39" s="13" t="s">
        <v>38</v>
      </c>
      <c r="B39" s="13"/>
      <c r="C39" s="1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18"/>
      <c r="Q39" s="18"/>
    </row>
    <row r="40" spans="1:19" x14ac:dyDescent="0.2">
      <c r="A40" s="10" t="s">
        <v>27</v>
      </c>
      <c r="B40" s="10"/>
      <c r="C40" s="18">
        <v>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18">
        <f>SUM(D40:O40)</f>
        <v>0</v>
      </c>
      <c r="Q40" s="18"/>
      <c r="R40" s="1"/>
    </row>
    <row r="41" spans="1:19" x14ac:dyDescent="0.2">
      <c r="A41" s="6"/>
      <c r="B41" s="6"/>
      <c r="C41" s="18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18"/>
      <c r="Q41" s="18"/>
    </row>
    <row r="42" spans="1:19" ht="48.75" customHeight="1" x14ac:dyDescent="0.2">
      <c r="A42" s="13" t="s">
        <v>39</v>
      </c>
      <c r="B42" s="13"/>
      <c r="C42" s="18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8"/>
      <c r="Q42" s="18"/>
    </row>
    <row r="43" spans="1:19" x14ac:dyDescent="0.2">
      <c r="A43" s="19" t="s">
        <v>47</v>
      </c>
      <c r="B43" s="19">
        <v>8062</v>
      </c>
      <c r="C43" s="18">
        <v>2500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8">
        <f>SUM(D43:O43)</f>
        <v>0</v>
      </c>
      <c r="Q43" s="18">
        <f>C43-P43</f>
        <v>2500</v>
      </c>
      <c r="R43" s="1" t="s">
        <v>68</v>
      </c>
      <c r="S43" s="1"/>
    </row>
    <row r="44" spans="1:19" x14ac:dyDescent="0.2">
      <c r="A44" s="10" t="s">
        <v>46</v>
      </c>
      <c r="B44" s="10">
        <v>8063</v>
      </c>
      <c r="C44" s="18">
        <v>2000</v>
      </c>
      <c r="D44" s="22"/>
      <c r="E44" s="22"/>
      <c r="F44" s="22"/>
      <c r="H44" s="22"/>
      <c r="I44" s="22"/>
      <c r="J44" s="25"/>
      <c r="K44" s="22"/>
      <c r="L44" s="22"/>
      <c r="M44" s="22"/>
      <c r="N44" s="22"/>
      <c r="O44" s="22"/>
      <c r="P44" s="18">
        <f>SUM(D44:O44)</f>
        <v>0</v>
      </c>
      <c r="Q44" s="18">
        <f>C44-P44</f>
        <v>2000</v>
      </c>
      <c r="R44" s="1" t="s">
        <v>50</v>
      </c>
      <c r="S44" s="1"/>
    </row>
    <row r="45" spans="1:19" x14ac:dyDescent="0.2">
      <c r="A45" s="10" t="s">
        <v>48</v>
      </c>
      <c r="B45" s="10">
        <v>8064</v>
      </c>
      <c r="C45" s="36">
        <v>4099.1099999999997</v>
      </c>
      <c r="D45" s="22"/>
      <c r="E45" s="22"/>
      <c r="F45" s="22"/>
      <c r="G45" s="25"/>
      <c r="H45" s="22"/>
      <c r="I45" s="22"/>
      <c r="J45" s="22"/>
      <c r="K45" s="22"/>
      <c r="L45" s="22"/>
      <c r="M45" s="22"/>
      <c r="N45" s="22"/>
      <c r="O45" s="22"/>
      <c r="P45" s="18">
        <f>SUM(D45:O45)</f>
        <v>0</v>
      </c>
      <c r="Q45" s="18">
        <f>C45-P45</f>
        <v>4099.1099999999997</v>
      </c>
      <c r="R45" s="1" t="s">
        <v>66</v>
      </c>
    </row>
    <row r="46" spans="1:19" x14ac:dyDescent="0.2">
      <c r="A46" s="21" t="s">
        <v>55</v>
      </c>
      <c r="B46" s="21">
        <v>8067</v>
      </c>
      <c r="C46" s="18">
        <v>2000</v>
      </c>
      <c r="D46" s="22"/>
      <c r="F46" s="22"/>
      <c r="G46" s="25"/>
      <c r="H46" s="22"/>
      <c r="I46" s="22"/>
      <c r="J46" s="22"/>
      <c r="K46" s="22"/>
      <c r="L46" s="22"/>
      <c r="M46" s="22"/>
      <c r="N46" s="22"/>
      <c r="O46" s="22"/>
      <c r="P46" s="18">
        <f>SUM(D46:O46)</f>
        <v>0</v>
      </c>
      <c r="Q46" s="18">
        <f>C46-P46</f>
        <v>2000</v>
      </c>
      <c r="R46" s="1"/>
    </row>
    <row r="47" spans="1:19" x14ac:dyDescent="0.2">
      <c r="A47" s="6"/>
      <c r="B47" s="6"/>
      <c r="C47" s="18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8"/>
      <c r="Q47" s="18"/>
    </row>
    <row r="48" spans="1:19" ht="45" customHeight="1" x14ac:dyDescent="0.2">
      <c r="A48" s="13" t="s">
        <v>40</v>
      </c>
      <c r="B48" s="13"/>
      <c r="C48" s="18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8"/>
      <c r="Q48" s="18"/>
    </row>
    <row r="49" spans="1:18" x14ac:dyDescent="0.2">
      <c r="A49" s="10" t="s">
        <v>31</v>
      </c>
      <c r="B49" s="10">
        <v>8066</v>
      </c>
      <c r="C49" s="18">
        <v>3000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8">
        <f>SUM(D49:O49)</f>
        <v>0</v>
      </c>
      <c r="Q49" s="18">
        <f>C49-P49</f>
        <v>3000</v>
      </c>
      <c r="R49" s="17" t="s">
        <v>67</v>
      </c>
    </row>
    <row r="50" spans="1:18" x14ac:dyDescent="0.2">
      <c r="A50" s="10"/>
      <c r="B50" s="10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8"/>
      <c r="Q50" s="18"/>
    </row>
    <row r="51" spans="1:18" x14ac:dyDescent="0.2">
      <c r="A51" s="10"/>
      <c r="B51" s="10"/>
      <c r="C51" s="18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8"/>
      <c r="Q51" s="5"/>
    </row>
    <row r="52" spans="1:18" s="4" customFormat="1" x14ac:dyDescent="0.2">
      <c r="A52" s="7" t="s">
        <v>13</v>
      </c>
      <c r="B52" s="7"/>
      <c r="C52" s="15">
        <f t="shared" ref="C52:P52" si="4">SUM(C13:C51)</f>
        <v>29237.9</v>
      </c>
      <c r="D52" s="15">
        <f t="shared" si="4"/>
        <v>0</v>
      </c>
      <c r="E52" s="15">
        <f t="shared" si="4"/>
        <v>0</v>
      </c>
      <c r="F52" s="15">
        <f t="shared" si="4"/>
        <v>0</v>
      </c>
      <c r="G52" s="15">
        <f t="shared" si="4"/>
        <v>0</v>
      </c>
      <c r="H52" s="15">
        <f t="shared" si="4"/>
        <v>0</v>
      </c>
      <c r="I52" s="15">
        <f t="shared" si="4"/>
        <v>0</v>
      </c>
      <c r="J52" s="15">
        <f t="shared" si="4"/>
        <v>0</v>
      </c>
      <c r="K52" s="15">
        <f t="shared" si="4"/>
        <v>0</v>
      </c>
      <c r="L52" s="15">
        <f t="shared" si="4"/>
        <v>0</v>
      </c>
      <c r="M52" s="15">
        <f t="shared" si="4"/>
        <v>0</v>
      </c>
      <c r="N52" s="15">
        <f t="shared" si="4"/>
        <v>0</v>
      </c>
      <c r="O52" s="15">
        <f t="shared" si="4"/>
        <v>0</v>
      </c>
      <c r="P52" s="15">
        <f t="shared" si="4"/>
        <v>0</v>
      </c>
      <c r="Q52" s="15"/>
    </row>
    <row r="53" spans="1:18" s="4" customFormat="1" ht="15" x14ac:dyDescent="0.25">
      <c r="A53" s="7" t="s">
        <v>14</v>
      </c>
      <c r="B53" s="7"/>
      <c r="C53" s="26">
        <f>C8-C52</f>
        <v>0</v>
      </c>
      <c r="D53" s="16">
        <f t="shared" ref="D53:P53" si="5">D8-D52</f>
        <v>0</v>
      </c>
      <c r="E53" s="16">
        <f t="shared" si="5"/>
        <v>0</v>
      </c>
      <c r="F53" s="16">
        <f t="shared" si="5"/>
        <v>0</v>
      </c>
      <c r="G53" s="16">
        <f t="shared" si="5"/>
        <v>0</v>
      </c>
      <c r="H53" s="16">
        <f t="shared" si="5"/>
        <v>0</v>
      </c>
      <c r="I53" s="16">
        <f t="shared" si="5"/>
        <v>0</v>
      </c>
      <c r="J53" s="16">
        <f t="shared" si="5"/>
        <v>0</v>
      </c>
      <c r="K53" s="16">
        <f t="shared" si="5"/>
        <v>0</v>
      </c>
      <c r="L53" s="16">
        <f t="shared" si="5"/>
        <v>0</v>
      </c>
      <c r="M53" s="16">
        <f t="shared" si="5"/>
        <v>0</v>
      </c>
      <c r="N53" s="16">
        <f t="shared" si="5"/>
        <v>0</v>
      </c>
      <c r="O53" s="16">
        <f t="shared" si="5"/>
        <v>0</v>
      </c>
      <c r="P53" s="32">
        <f t="shared" si="5"/>
        <v>29237.9</v>
      </c>
      <c r="Q53" s="31">
        <f>SUM(Q15:Q49)</f>
        <v>29237.9</v>
      </c>
    </row>
    <row r="54" spans="1:18" x14ac:dyDescent="0.2">
      <c r="A54" s="10"/>
      <c r="B54" s="10"/>
      <c r="C54" s="3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8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8" x14ac:dyDescent="0.2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8" x14ac:dyDescent="0.2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8" x14ac:dyDescent="0.2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1"/>
    </row>
    <row r="59" spans="1:18" x14ac:dyDescent="0.2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1"/>
    </row>
    <row r="60" spans="1:18" x14ac:dyDescent="0.2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8" x14ac:dyDescent="0.2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8" x14ac:dyDescent="0.2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8" x14ac:dyDescent="0.2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8" x14ac:dyDescent="0.2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4:17" x14ac:dyDescent="0.2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4:17" x14ac:dyDescent="0.2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4:17" x14ac:dyDescent="0.2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</sheetData>
  <mergeCells count="2">
    <mergeCell ref="A55:R55"/>
    <mergeCell ref="C1:R1"/>
  </mergeCells>
  <phoneticPr fontId="2" type="noConversion"/>
  <pageMargins left="0.67" right="0.75" top="0.65" bottom="1" header="0.5" footer="0.5"/>
  <pageSetup scale="60" orientation="landscape" horizontalDpi="300" verticalDpi="300" r:id="rId1"/>
  <headerFooter alignWithMargins="0"/>
  <ignoredErrors>
    <ignoredError sqref="P14:P16 P49 P40 P36:P37 P33 P28 P19 P43:P46 P24:P2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5"/>
  <sheetViews>
    <sheetView workbookViewId="0">
      <selection activeCell="C4" sqref="C4"/>
    </sheetView>
  </sheetViews>
  <sheetFormatPr defaultRowHeight="12.75" x14ac:dyDescent="0.2"/>
  <sheetData>
    <row r="3" spans="1:3" x14ac:dyDescent="0.2">
      <c r="A3">
        <v>150</v>
      </c>
      <c r="C3">
        <v>1000</v>
      </c>
    </row>
    <row r="4" spans="1:3" x14ac:dyDescent="0.2">
      <c r="A4">
        <v>8</v>
      </c>
      <c r="C4">
        <v>0.54</v>
      </c>
    </row>
    <row r="5" spans="1:3" x14ac:dyDescent="0.2">
      <c r="A5">
        <f>A3*A4</f>
        <v>1200</v>
      </c>
      <c r="C5">
        <f>C3*C4</f>
        <v>540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</vt:lpstr>
      <vt:lpstr>Sheet2</vt:lpstr>
      <vt:lpstr>Sheet3</vt:lpstr>
      <vt:lpstr>MASTER!Print_Area</vt:lpstr>
    </vt:vector>
  </TitlesOfParts>
  <Company>MINISTRY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NCRTAC</dc:creator>
  <cp:lastModifiedBy>Michael Fraley</cp:lastModifiedBy>
  <cp:lastPrinted>2009-05-21T04:40:48Z</cp:lastPrinted>
  <dcterms:created xsi:type="dcterms:W3CDTF">2006-12-04T14:33:59Z</dcterms:created>
  <dcterms:modified xsi:type="dcterms:W3CDTF">2019-07-29T13:51:20Z</dcterms:modified>
</cp:coreProperties>
</file>