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fulton twp 2024 studies\"/>
    </mc:Choice>
  </mc:AlternateContent>
  <xr:revisionPtr revIDLastSave="0" documentId="13_ncr:1_{C3EC0F16-462C-4641-BE06-C489BE6429A8}" xr6:coauthVersionLast="47" xr6:coauthVersionMax="47" xr10:uidLastSave="{00000000-0000-0000-0000-000000000000}"/>
  <bookViews>
    <workbookView xWindow="-120" yWindow="-120" windowWidth="29040" windowHeight="15840" xr2:uid="{EE4C7563-12C8-480D-A2DC-7D3BBDC4DD70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K3" i="2"/>
  <c r="Q3" i="2"/>
  <c r="R3" i="2"/>
  <c r="S3" i="2"/>
  <c r="I4" i="2"/>
  <c r="K4" i="2"/>
  <c r="Q4" i="2"/>
  <c r="R4" i="2"/>
  <c r="S4" i="2"/>
  <c r="D5" i="2"/>
  <c r="G5" i="2"/>
  <c r="H5" i="2"/>
  <c r="J5" i="2"/>
  <c r="K5" i="2"/>
  <c r="L5" i="2"/>
  <c r="M5" i="2"/>
  <c r="O5" i="2"/>
  <c r="P5" i="2"/>
  <c r="I6" i="2"/>
  <c r="I7" i="2"/>
  <c r="M7" i="2"/>
  <c r="P7" i="2"/>
  <c r="S7" i="2"/>
</calcChain>
</file>

<file path=xl/sharedStrings.xml><?xml version="1.0" encoding="utf-8"?>
<sst xmlns="http://schemas.openxmlformats.org/spreadsheetml/2006/main" count="82" uniqueCount="69">
  <si>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</si>
  <si>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</si>
  <si>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</si>
  <si>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</si>
  <si>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</si>
  <si>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</si>
  <si>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</si>
  <si>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</si>
  <si>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</si>
  <si>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</si>
  <si>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</si>
  <si>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</si>
  <si>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</si>
  <si>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</si>
  <si>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</si>
  <si>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</si>
  <si>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</si>
  <si>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</si>
  <si>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</si>
  <si>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</si>
  <si>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</si>
  <si>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</si>
  <si>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</si>
  <si>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</si>
  <si>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</si>
  <si>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</si>
  <si>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</si>
  <si>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</si>
  <si>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</si>
  <si>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</si>
  <si>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</si>
  <si>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</si>
  <si>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</si>
  <si>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</si>
  <si>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</si>
  <si>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</si>
  <si>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</si>
  <si>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</si>
  <si>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</si>
  <si>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</si>
  <si>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</si>
  <si>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</si>
  <si>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</si>
  <si>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</si>
  <si>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</si>
  <si>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</si>
  <si>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RAINBOW LAKE WEST-WATER FRONT</t>
  </si>
  <si>
    <t>402</t>
  </si>
  <si>
    <t>4610</t>
  </si>
  <si>
    <t>SEWER</t>
  </si>
  <si>
    <t>401</t>
  </si>
  <si>
    <t>05-825-194-00</t>
  </si>
  <si>
    <t>4313 GOLD DUST PT</t>
  </si>
  <si>
    <t>1084-1122</t>
  </si>
  <si>
    <t>05-825-195-00</t>
  </si>
  <si>
    <t>4322 GOLD DUST PT</t>
  </si>
  <si>
    <t>1088-0016</t>
  </si>
  <si>
    <t>05-825-198-00</t>
  </si>
  <si>
    <t>4381 GOLD DUST PT</t>
  </si>
  <si>
    <t>1092-0369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</si>
  <si>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</si>
  <si>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</si>
  <si>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</si>
  <si>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</si>
  <si>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</si>
  <si>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</si>
  <si>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</si>
  <si>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RAINBOW LAKE PRIME LAND REPRESENTING 200% ADJUSTMENT ON FEW PARCELS</t>
  </si>
  <si>
    <t>(RAINBOW LAKE AT $5.00 PER SQ FOOT, CALCULATED $11.27 FOR PRIME PROPERTIES)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</si>
</sst>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61FA-56BB-4D87-B5A1-281708C8CB19}">
  <dimension ref="A1:BL10"/>
  <sheetViews>
    <sheetView tabSelected="1" workbookViewId="0">
      <selection activeCell="A11" sqref="A11"/>
    </sheetView>
  </sheetViews>
  <sheetFormatPr defaultRowHeight="15" x14ac:dyDescent="0.25"/>
  <cols>
    <col min="1" max="1" width="14.28515625" bestFit="1" customWidth="1"/>
    <col min="2" max="2" width="21.710937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21.855468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34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51</v>
      </c>
      <c r="B2" t="s">
        <v>52</v>
      </c>
      <c r="C2" s="25">
        <v>44391</v>
      </c>
      <c r="D2" s="15">
        <v>75000</v>
      </c>
      <c r="E2" t="s">
        <v>44</v>
      </c>
      <c r="F2" t="s">
        <v>45</v>
      </c>
      <c r="G2" s="15">
        <v>75000</v>
      </c>
      <c r="H2" s="15">
        <v>30300</v>
      </c>
      <c r="I2" s="20">
        <f>H2/G2*100</f>
        <v>40.400000000000006</v>
      </c>
      <c r="J2" s="15">
        <v>102700</v>
      </c>
      <c r="K2" s="15">
        <f>G2-0</f>
        <v>75000</v>
      </c>
      <c r="L2" s="15">
        <v>102700</v>
      </c>
      <c r="M2" s="30">
        <v>0</v>
      </c>
      <c r="N2" s="34">
        <v>0</v>
      </c>
      <c r="O2" s="39">
        <v>0.23599999999999999</v>
      </c>
      <c r="P2" s="39">
        <v>0.23599999999999999</v>
      </c>
      <c r="Q2" s="15" t="e">
        <f>K2/M2</f>
        <v>#DIV/0!</v>
      </c>
      <c r="R2" s="15">
        <f>K2/O2</f>
        <v>317796.61016949156</v>
      </c>
      <c r="S2" s="44">
        <f>K2/O2/43560</f>
        <v>7.2956062940654629</v>
      </c>
      <c r="T2" s="39">
        <v>0</v>
      </c>
      <c r="U2" s="5" t="s">
        <v>48</v>
      </c>
      <c r="V2" t="s">
        <v>53</v>
      </c>
      <c r="X2" t="s">
        <v>46</v>
      </c>
      <c r="Y2">
        <v>0</v>
      </c>
      <c r="Z2">
        <v>1</v>
      </c>
      <c r="AA2" s="7">
        <v>44833</v>
      </c>
      <c r="AB2" t="s">
        <v>49</v>
      </c>
      <c r="AC2" s="6" t="s">
        <v>47</v>
      </c>
    </row>
    <row r="3" spans="1:64" x14ac:dyDescent="0.25">
      <c r="A3" t="s">
        <v>54</v>
      </c>
      <c r="B3" t="s">
        <v>55</v>
      </c>
      <c r="C3" s="25">
        <v>44453</v>
      </c>
      <c r="D3" s="15">
        <v>485000</v>
      </c>
      <c r="E3" t="s">
        <v>44</v>
      </c>
      <c r="F3" t="s">
        <v>45</v>
      </c>
      <c r="G3" s="15">
        <v>485000</v>
      </c>
      <c r="H3" s="15">
        <v>112100</v>
      </c>
      <c r="I3" s="20">
        <f>H3/G3*100</f>
        <v>23.11340206185567</v>
      </c>
      <c r="J3" s="15">
        <v>401758</v>
      </c>
      <c r="K3" s="15">
        <f>G3-308978</f>
        <v>176022</v>
      </c>
      <c r="L3" s="15">
        <v>92780</v>
      </c>
      <c r="M3" s="30">
        <v>0</v>
      </c>
      <c r="N3" s="34">
        <v>0</v>
      </c>
      <c r="O3" s="39">
        <v>0.21299999999999999</v>
      </c>
      <c r="P3" s="39">
        <v>0.21299999999999999</v>
      </c>
      <c r="Q3" s="15" t="e">
        <f>K3/M3</f>
        <v>#DIV/0!</v>
      </c>
      <c r="R3" s="15">
        <f>K3/O3</f>
        <v>826394.36619718315</v>
      </c>
      <c r="S3" s="44">
        <f>K3/O3/43560</f>
        <v>18.97140418267179</v>
      </c>
      <c r="T3" s="39">
        <v>0</v>
      </c>
      <c r="U3" s="5" t="s">
        <v>48</v>
      </c>
      <c r="V3" t="s">
        <v>56</v>
      </c>
      <c r="X3" t="s">
        <v>46</v>
      </c>
      <c r="Y3">
        <v>0</v>
      </c>
      <c r="Z3">
        <v>1</v>
      </c>
      <c r="AA3" s="7">
        <v>43148</v>
      </c>
      <c r="AB3" t="s">
        <v>49</v>
      </c>
      <c r="AC3" s="6" t="s">
        <v>50</v>
      </c>
    </row>
    <row r="4" spans="1:64" ht="15.75" thickBot="1" x14ac:dyDescent="0.3">
      <c r="A4" t="s">
        <v>57</v>
      </c>
      <c r="B4" t="s">
        <v>58</v>
      </c>
      <c r="C4" s="25">
        <v>44488</v>
      </c>
      <c r="D4" s="15">
        <v>423000</v>
      </c>
      <c r="E4" t="s">
        <v>44</v>
      </c>
      <c r="F4" t="s">
        <v>45</v>
      </c>
      <c r="G4" s="15">
        <v>423000</v>
      </c>
      <c r="H4" s="15">
        <v>146700</v>
      </c>
      <c r="I4" s="20">
        <f>H4/G4*100</f>
        <v>34.680851063829785</v>
      </c>
      <c r="J4" s="15">
        <v>438465</v>
      </c>
      <c r="K4" s="15">
        <f>G4-318225</f>
        <v>104775</v>
      </c>
      <c r="L4" s="15">
        <v>120240</v>
      </c>
      <c r="M4" s="30">
        <v>0</v>
      </c>
      <c r="N4" s="34">
        <v>0</v>
      </c>
      <c r="O4" s="39">
        <v>0.27600000000000002</v>
      </c>
      <c r="P4" s="39">
        <v>0.27600000000000002</v>
      </c>
      <c r="Q4" s="15" t="e">
        <f>K4/M4</f>
        <v>#DIV/0!</v>
      </c>
      <c r="R4" s="15">
        <f>K4/O4</f>
        <v>379619.5652173913</v>
      </c>
      <c r="S4" s="44">
        <f>K4/O4/43560</f>
        <v>8.7148660518225736</v>
      </c>
      <c r="T4" s="39">
        <v>0</v>
      </c>
      <c r="U4" s="5" t="s">
        <v>48</v>
      </c>
      <c r="V4" t="s">
        <v>59</v>
      </c>
      <c r="X4" t="s">
        <v>46</v>
      </c>
      <c r="Y4">
        <v>0</v>
      </c>
      <c r="Z4">
        <v>1</v>
      </c>
      <c r="AA4" s="7">
        <v>42179</v>
      </c>
      <c r="AB4" t="s">
        <v>49</v>
      </c>
      <c r="AC4" s="6" t="s">
        <v>50</v>
      </c>
    </row>
    <row r="5" spans="1:64" ht="15.75" thickTop="1" x14ac:dyDescent="0.25">
      <c r="A5" s="8"/>
      <c r="B5" s="8"/>
      <c r="C5" s="26" t="s">
        <v>60</v>
      </c>
      <c r="D5" s="16">
        <f>+SUM(D2:D4)</f>
        <v>983000</v>
      </c>
      <c r="E5" s="8"/>
      <c r="F5" s="8"/>
      <c r="G5" s="16">
        <f>+SUM(G2:G4)</f>
        <v>983000</v>
      </c>
      <c r="H5" s="16">
        <f>+SUM(H2:H4)</f>
        <v>289100</v>
      </c>
      <c r="I5" s="21"/>
      <c r="J5" s="16">
        <f>+SUM(J2:J4)</f>
        <v>942923</v>
      </c>
      <c r="K5" s="16">
        <f>+SUM(K2:K4)</f>
        <v>355797</v>
      </c>
      <c r="L5" s="16">
        <f>+SUM(L2:L4)</f>
        <v>315720</v>
      </c>
      <c r="M5" s="31">
        <f>+SUM(M2:M4)</f>
        <v>0</v>
      </c>
      <c r="N5" s="35"/>
      <c r="O5" s="40">
        <f>+SUM(O2:O4)</f>
        <v>0.72499999999999998</v>
      </c>
      <c r="P5" s="40">
        <f>+SUM(P2:P4)</f>
        <v>0.72499999999999998</v>
      </c>
      <c r="Q5" s="16"/>
      <c r="R5" s="16"/>
      <c r="S5" s="45"/>
      <c r="T5" s="40"/>
      <c r="U5" s="9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64" x14ac:dyDescent="0.25">
      <c r="A6" s="10"/>
      <c r="B6" s="10"/>
      <c r="C6" s="27"/>
      <c r="D6" s="17"/>
      <c r="E6" s="10"/>
      <c r="F6" s="10"/>
      <c r="G6" s="17"/>
      <c r="H6" s="17" t="s">
        <v>61</v>
      </c>
      <c r="I6" s="22">
        <f>H5/G5*100</f>
        <v>29.40996948118006</v>
      </c>
      <c r="J6" s="17"/>
      <c r="K6" s="17"/>
      <c r="L6" s="17" t="s">
        <v>62</v>
      </c>
      <c r="M6" s="32"/>
      <c r="N6" s="36"/>
      <c r="O6" s="41" t="s">
        <v>62</v>
      </c>
      <c r="P6" s="41"/>
      <c r="Q6" s="17"/>
      <c r="R6" s="17" t="s">
        <v>62</v>
      </c>
      <c r="S6" s="46"/>
      <c r="T6" s="41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8"/>
      <c r="D7" s="18"/>
      <c r="E7" s="12"/>
      <c r="F7" s="12"/>
      <c r="G7" s="18"/>
      <c r="H7" s="18" t="s">
        <v>63</v>
      </c>
      <c r="I7" s="23">
        <f>STDEV(I2:I4)</f>
        <v>8.8066358431433525</v>
      </c>
      <c r="J7" s="18"/>
      <c r="K7" s="18"/>
      <c r="L7" s="18" t="s">
        <v>64</v>
      </c>
      <c r="M7" s="48" t="e">
        <f>K5/M5</f>
        <v>#DIV/0!</v>
      </c>
      <c r="N7" s="37"/>
      <c r="O7" s="42" t="s">
        <v>65</v>
      </c>
      <c r="P7" s="42">
        <f>K5/O5</f>
        <v>490754.4827586207</v>
      </c>
      <c r="Q7" s="18"/>
      <c r="R7" s="18" t="s">
        <v>66</v>
      </c>
      <c r="S7" s="47">
        <f>K5/O5/43560</f>
        <v>11.26617269877458</v>
      </c>
      <c r="T7" s="42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9" spans="1:64" s="49" customFormat="1" x14ac:dyDescent="0.25">
      <c r="A9" s="49" t="s">
        <v>67</v>
      </c>
      <c r="C9" s="50"/>
      <c r="D9" s="51"/>
      <c r="G9" s="51"/>
      <c r="H9" s="51"/>
      <c r="I9" s="52"/>
      <c r="J9" s="51"/>
      <c r="K9" s="51"/>
      <c r="L9" s="51"/>
      <c r="M9" s="53"/>
      <c r="N9" s="54"/>
      <c r="O9" s="55"/>
      <c r="P9" s="55"/>
      <c r="Q9" s="51"/>
      <c r="R9" s="51"/>
      <c r="S9" s="56"/>
      <c r="T9" s="55"/>
      <c r="U9" s="57"/>
    </row>
    <row r="10" spans="1:64" x14ac:dyDescent="0.25">
      <c r="A10" s="49" t="s">
        <v>68</v>
      </c>
    </row>
  </sheetData>
  <conditionalFormatting sqref="A2:AR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483E-AEA2-4C81-9471-DB6318B029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2024-01-05T02:04:11Z</dcterms:created>
  <dcterms:modified xsi:type="dcterms:W3CDTF">2024-07-25T18:26:46Z</dcterms:modified>
</cp:coreProperties>
</file>