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lleenMooney\Desktop\"/>
    </mc:Choice>
  </mc:AlternateContent>
  <xr:revisionPtr revIDLastSave="0" documentId="13_ncr:1_{0ECC0EB2-8E45-462B-B1BB-74037701FDDC}" xr6:coauthVersionLast="46" xr6:coauthVersionMax="46" xr10:uidLastSave="{00000000-0000-0000-0000-000000000000}"/>
  <bookViews>
    <workbookView xWindow="-120" yWindow="-120" windowWidth="20730" windowHeight="11160" activeTab="4" xr2:uid="{00000000-000D-0000-FFFF-FFFF00000000}"/>
  </bookViews>
  <sheets>
    <sheet name="Notes &amp; Score Summary" sheetId="20" r:id="rId1"/>
    <sheet name="SWI 1" sheetId="12" r:id="rId2"/>
    <sheet name="SWC&amp;C" sheetId="17" r:id="rId3"/>
    <sheet name="SWI 2" sheetId="13" r:id="rId4"/>
    <sheet name="LP&amp;ES" sheetId="18" r:id="rId5"/>
    <sheet name="BMS" sheetId="1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9" l="1"/>
  <c r="E2" i="19"/>
  <c r="F2" i="19" s="1"/>
  <c r="E7" i="19"/>
  <c r="F7" i="19" s="1"/>
  <c r="G7" i="19" s="1"/>
  <c r="E3" i="19"/>
  <c r="F3" i="19" s="1"/>
  <c r="G3" i="19" s="1"/>
  <c r="E4" i="19"/>
  <c r="F4" i="19" s="1"/>
  <c r="E5" i="19"/>
  <c r="F5" i="19" s="1"/>
  <c r="E8" i="19"/>
  <c r="F8" i="19" s="1"/>
  <c r="E9" i="19"/>
  <c r="F9" i="19" s="1"/>
  <c r="E10" i="19"/>
  <c r="F10" i="19" s="1"/>
  <c r="E12" i="19"/>
  <c r="E13" i="19"/>
  <c r="F13" i="19" s="1"/>
  <c r="E14" i="19"/>
  <c r="F14" i="19" s="1"/>
  <c r="E15" i="19"/>
  <c r="E17" i="19"/>
  <c r="F17" i="19" s="1"/>
  <c r="G17" i="19" s="1"/>
  <c r="E18" i="19"/>
  <c r="F18" i="19" s="1"/>
  <c r="E19" i="19"/>
  <c r="F19" i="19" s="1"/>
  <c r="E20" i="19"/>
  <c r="F20" i="19" s="1"/>
  <c r="E22" i="19"/>
  <c r="F22" i="19" s="1"/>
  <c r="G22" i="19" s="1"/>
  <c r="E23" i="19"/>
  <c r="F23" i="19" s="1"/>
  <c r="G23" i="19" s="1"/>
  <c r="E24" i="19"/>
  <c r="F24" i="19" s="1"/>
  <c r="E25" i="19"/>
  <c r="F25" i="19" s="1"/>
  <c r="E27" i="19"/>
  <c r="F27" i="19" s="1"/>
  <c r="G27" i="19" s="1"/>
  <c r="E28" i="19"/>
  <c r="F28" i="19" s="1"/>
  <c r="G28" i="19" s="1"/>
  <c r="E29" i="19"/>
  <c r="F29" i="19" s="1"/>
  <c r="E30" i="19"/>
  <c r="F30" i="19" s="1"/>
  <c r="E32" i="19"/>
  <c r="F32" i="19" s="1"/>
  <c r="E33" i="19"/>
  <c r="F33" i="19" s="1"/>
  <c r="E34" i="19"/>
  <c r="F34" i="19" s="1"/>
  <c r="E35" i="19"/>
  <c r="F35" i="19" s="1"/>
  <c r="E37" i="19"/>
  <c r="F37" i="19" s="1"/>
  <c r="E38" i="19"/>
  <c r="F38" i="19" s="1"/>
  <c r="E39" i="19"/>
  <c r="F39" i="19" s="1"/>
  <c r="E40" i="19"/>
  <c r="F40" i="19" s="1"/>
  <c r="E60" i="18"/>
  <c r="E3" i="18"/>
  <c r="F3" i="18" s="1"/>
  <c r="G3" i="18" s="1"/>
  <c r="E4" i="18"/>
  <c r="F4" i="18" s="1"/>
  <c r="E5" i="18"/>
  <c r="F5" i="18" s="1"/>
  <c r="E7" i="18"/>
  <c r="F7" i="18" s="1"/>
  <c r="G7" i="18" s="1"/>
  <c r="E8" i="18"/>
  <c r="E9" i="18"/>
  <c r="F9" i="18" s="1"/>
  <c r="E10" i="18"/>
  <c r="F10" i="18" s="1"/>
  <c r="E12" i="18"/>
  <c r="F12" i="18" s="1"/>
  <c r="G12" i="18" s="1"/>
  <c r="E13" i="18"/>
  <c r="F13" i="18" s="1"/>
  <c r="E14" i="18"/>
  <c r="F14" i="18" s="1"/>
  <c r="E15" i="18"/>
  <c r="F15" i="18" s="1"/>
  <c r="E17" i="18"/>
  <c r="E18" i="18"/>
  <c r="E19" i="18"/>
  <c r="E20" i="18"/>
  <c r="E22" i="18"/>
  <c r="E23" i="18"/>
  <c r="E24" i="18"/>
  <c r="E25" i="18"/>
  <c r="E27" i="18"/>
  <c r="E28" i="18"/>
  <c r="F28" i="18" s="1"/>
  <c r="E29" i="18"/>
  <c r="F29" i="18" s="1"/>
  <c r="E30" i="18"/>
  <c r="F30" i="18" s="1"/>
  <c r="E32" i="18"/>
  <c r="F32" i="18" s="1"/>
  <c r="G32" i="18" s="1"/>
  <c r="E33" i="18"/>
  <c r="E34" i="18"/>
  <c r="F34" i="18" s="1"/>
  <c r="E35" i="18"/>
  <c r="F35" i="18" s="1"/>
  <c r="E37" i="18"/>
  <c r="F37" i="18" s="1"/>
  <c r="G37" i="18" s="1"/>
  <c r="E38" i="18"/>
  <c r="F38" i="18" s="1"/>
  <c r="E39" i="18"/>
  <c r="F39" i="18" s="1"/>
  <c r="E40" i="18"/>
  <c r="F40" i="18" s="1"/>
  <c r="E42" i="18"/>
  <c r="F42" i="18" s="1"/>
  <c r="G42" i="18" s="1"/>
  <c r="E43" i="18"/>
  <c r="F43" i="18" s="1"/>
  <c r="G43" i="18" s="1"/>
  <c r="E44" i="18"/>
  <c r="F44" i="18" s="1"/>
  <c r="E45" i="18"/>
  <c r="E47" i="18"/>
  <c r="F47" i="18" s="1"/>
  <c r="G47" i="18" s="1"/>
  <c r="E48" i="18"/>
  <c r="F48" i="18" s="1"/>
  <c r="G48" i="18" s="1"/>
  <c r="E49" i="18"/>
  <c r="F49" i="18" s="1"/>
  <c r="E50" i="18"/>
  <c r="F50" i="18" s="1"/>
  <c r="E52" i="18"/>
  <c r="E53" i="18"/>
  <c r="F53" i="18" s="1"/>
  <c r="E54" i="18"/>
  <c r="F54" i="18" s="1"/>
  <c r="E55" i="18"/>
  <c r="F55" i="18" s="1"/>
  <c r="E57" i="18"/>
  <c r="F57" i="18" s="1"/>
  <c r="E58" i="18"/>
  <c r="F58" i="18" s="1"/>
  <c r="E59" i="18"/>
  <c r="F59" i="18" s="1"/>
  <c r="E62" i="18"/>
  <c r="F62" i="18" s="1"/>
  <c r="G62" i="18" s="1"/>
  <c r="E63" i="18"/>
  <c r="F63" i="18" s="1"/>
  <c r="E64" i="18"/>
  <c r="F64" i="18" s="1"/>
  <c r="E65" i="18"/>
  <c r="F65" i="18" s="1"/>
  <c r="E2" i="18"/>
  <c r="F2" i="18" s="1"/>
  <c r="G2" i="18" s="1"/>
  <c r="E2" i="13"/>
  <c r="E3" i="13"/>
  <c r="F3" i="13" s="1"/>
  <c r="E4" i="13"/>
  <c r="F4" i="13" s="1"/>
  <c r="E5" i="13"/>
  <c r="F5" i="13" s="1"/>
  <c r="E7" i="13"/>
  <c r="F7" i="13" s="1"/>
  <c r="E8" i="13"/>
  <c r="F8" i="13" s="1"/>
  <c r="E9" i="13"/>
  <c r="F9" i="13" s="1"/>
  <c r="E10" i="13"/>
  <c r="E12" i="13"/>
  <c r="F12" i="13" s="1"/>
  <c r="G12" i="13" s="1"/>
  <c r="E13" i="13"/>
  <c r="F13" i="13" s="1"/>
  <c r="E14" i="13"/>
  <c r="F14" i="13" s="1"/>
  <c r="E15" i="13"/>
  <c r="F15" i="13" s="1"/>
  <c r="E17" i="13"/>
  <c r="F17" i="13" s="1"/>
  <c r="G17" i="13" s="1"/>
  <c r="E18" i="13"/>
  <c r="F18" i="13" s="1"/>
  <c r="E19" i="13"/>
  <c r="F19" i="13" s="1"/>
  <c r="E20" i="13"/>
  <c r="E22" i="13"/>
  <c r="F22" i="13" s="1"/>
  <c r="G22" i="13" s="1"/>
  <c r="E23" i="13"/>
  <c r="F23" i="13" s="1"/>
  <c r="E24" i="13"/>
  <c r="F24" i="13" s="1"/>
  <c r="E25" i="13"/>
  <c r="F25" i="13" s="1"/>
  <c r="E27" i="13"/>
  <c r="F27" i="13" s="1"/>
  <c r="E28" i="13"/>
  <c r="F28" i="13" s="1"/>
  <c r="E29" i="13"/>
  <c r="F29" i="13" s="1"/>
  <c r="E30" i="13"/>
  <c r="F30" i="13" s="1"/>
  <c r="E32" i="13"/>
  <c r="F32" i="13" s="1"/>
  <c r="G32" i="13" s="1"/>
  <c r="E33" i="13"/>
  <c r="F33" i="13" s="1"/>
  <c r="G33" i="13" s="1"/>
  <c r="E34" i="13"/>
  <c r="F34" i="13" s="1"/>
  <c r="E35" i="13"/>
  <c r="F35" i="13" s="1"/>
  <c r="E37" i="13"/>
  <c r="F37" i="13" s="1"/>
  <c r="E38" i="13"/>
  <c r="F38" i="13" s="1"/>
  <c r="E39" i="13"/>
  <c r="F39" i="13" s="1"/>
  <c r="E40" i="13"/>
  <c r="F2" i="13"/>
  <c r="E2" i="17"/>
  <c r="E3" i="17"/>
  <c r="F3" i="17" s="1"/>
  <c r="E4" i="17"/>
  <c r="F4" i="17" s="1"/>
  <c r="E5" i="17"/>
  <c r="E7" i="17"/>
  <c r="F7" i="17" s="1"/>
  <c r="G7" i="17" s="1"/>
  <c r="E8" i="17"/>
  <c r="F8" i="17" s="1"/>
  <c r="E9" i="17"/>
  <c r="F9" i="17" s="1"/>
  <c r="E10" i="17"/>
  <c r="F10" i="17" s="1"/>
  <c r="E12" i="17"/>
  <c r="E13" i="17"/>
  <c r="F13" i="17" s="1"/>
  <c r="E14" i="17"/>
  <c r="F14" i="17" s="1"/>
  <c r="E15" i="17"/>
  <c r="F15" i="17" s="1"/>
  <c r="E17" i="17"/>
  <c r="E18" i="17"/>
  <c r="F18" i="17" s="1"/>
  <c r="E19" i="17"/>
  <c r="F19" i="17" s="1"/>
  <c r="E20" i="17"/>
  <c r="F20" i="17" s="1"/>
  <c r="E22" i="17"/>
  <c r="E23" i="17"/>
  <c r="F23" i="17" s="1"/>
  <c r="E24" i="17"/>
  <c r="F24" i="17" s="1"/>
  <c r="E25" i="17"/>
  <c r="F25" i="17" s="1"/>
  <c r="E27" i="17"/>
  <c r="E28" i="17"/>
  <c r="F28" i="17" s="1"/>
  <c r="E29" i="17"/>
  <c r="F29" i="17" s="1"/>
  <c r="E30" i="17"/>
  <c r="F30" i="17" s="1"/>
  <c r="E32" i="17"/>
  <c r="F32" i="17" s="1"/>
  <c r="G32" i="17" s="1"/>
  <c r="E33" i="17"/>
  <c r="F33" i="17" s="1"/>
  <c r="G33" i="17" s="1"/>
  <c r="E34" i="17"/>
  <c r="F34" i="17" s="1"/>
  <c r="E35" i="17"/>
  <c r="E37" i="17"/>
  <c r="F37" i="17" s="1"/>
  <c r="E38" i="17"/>
  <c r="F38" i="17" s="1"/>
  <c r="E39" i="17"/>
  <c r="F39" i="17" s="1"/>
  <c r="E40" i="17"/>
  <c r="E42" i="17"/>
  <c r="F42" i="17" s="1"/>
  <c r="E43" i="17"/>
  <c r="F43" i="17" s="1"/>
  <c r="E44" i="17"/>
  <c r="F44" i="17" s="1"/>
  <c r="E45" i="17"/>
  <c r="F2" i="17"/>
  <c r="E2" i="12"/>
  <c r="F2" i="12" s="1"/>
  <c r="G2" i="12" s="1"/>
  <c r="E3" i="12"/>
  <c r="F3" i="12" s="1"/>
  <c r="E4" i="12"/>
  <c r="F4" i="12" s="1"/>
  <c r="E5" i="12"/>
  <c r="F5" i="12" s="1"/>
  <c r="E6" i="12"/>
  <c r="E7" i="12"/>
  <c r="F7" i="12" s="1"/>
  <c r="G7" i="12" s="1"/>
  <c r="E8" i="12"/>
  <c r="F8" i="12" s="1"/>
  <c r="E9" i="12"/>
  <c r="F9" i="12" s="1"/>
  <c r="E10" i="12"/>
  <c r="F10" i="12" s="1"/>
  <c r="E11" i="12"/>
  <c r="E12" i="12"/>
  <c r="E13" i="12"/>
  <c r="F13" i="12" s="1"/>
  <c r="G13" i="12" s="1"/>
  <c r="E14" i="12"/>
  <c r="F14" i="12" s="1"/>
  <c r="E15" i="12"/>
  <c r="F15" i="12" s="1"/>
  <c r="E16" i="12"/>
  <c r="E17" i="12"/>
  <c r="F17" i="12" s="1"/>
  <c r="E18" i="12"/>
  <c r="F18" i="12" s="1"/>
  <c r="E19" i="12"/>
  <c r="F19" i="12" s="1"/>
  <c r="E20" i="12"/>
  <c r="E21" i="12"/>
  <c r="E22" i="12"/>
  <c r="F22" i="12" s="1"/>
  <c r="E23" i="12"/>
  <c r="F23" i="12" s="1"/>
  <c r="E24" i="12"/>
  <c r="E25" i="12"/>
  <c r="E26" i="12"/>
  <c r="E27" i="12"/>
  <c r="F27" i="12" s="1"/>
  <c r="G27" i="12" s="1"/>
  <c r="E28" i="12"/>
  <c r="F28" i="12" s="1"/>
  <c r="G28" i="12" s="1"/>
  <c r="E29" i="12"/>
  <c r="F29" i="12" s="1"/>
  <c r="E30" i="12"/>
  <c r="F30" i="12" s="1"/>
  <c r="E31" i="12"/>
  <c r="E32" i="12"/>
  <c r="E33" i="12"/>
  <c r="F33" i="12" s="1"/>
  <c r="E34" i="12"/>
  <c r="F34" i="12" s="1"/>
  <c r="E35" i="12"/>
  <c r="F35" i="12" s="1"/>
  <c r="E36" i="12"/>
  <c r="E37" i="12"/>
  <c r="F37" i="12" s="1"/>
  <c r="E38" i="12"/>
  <c r="F38" i="12" s="1"/>
  <c r="E39" i="12"/>
  <c r="F39" i="12" s="1"/>
  <c r="E40" i="12"/>
  <c r="E41" i="12"/>
  <c r="E42" i="12"/>
  <c r="F42" i="12" s="1"/>
  <c r="G42" i="12" s="1"/>
  <c r="E43" i="12"/>
  <c r="F43" i="12" s="1"/>
  <c r="E44" i="12"/>
  <c r="F44" i="12" s="1"/>
  <c r="E45" i="12"/>
  <c r="F45" i="12" s="1"/>
  <c r="E46" i="12"/>
  <c r="E47" i="12"/>
  <c r="F47" i="12" s="1"/>
  <c r="G47" i="12" s="1"/>
  <c r="E48" i="12"/>
  <c r="F48" i="12" s="1"/>
  <c r="E49" i="12"/>
  <c r="F49" i="12" s="1"/>
  <c r="E50" i="12"/>
  <c r="F50" i="12" s="1"/>
  <c r="E51" i="12"/>
  <c r="E52" i="12"/>
  <c r="F52" i="12" s="1"/>
  <c r="E53" i="12"/>
  <c r="F53" i="12" s="1"/>
  <c r="E54" i="12"/>
  <c r="F54" i="12" s="1"/>
  <c r="E55" i="12"/>
  <c r="F55" i="12" s="1"/>
  <c r="F8" i="18"/>
  <c r="G8" i="18" s="1"/>
  <c r="F15" i="19"/>
  <c r="F12" i="19"/>
  <c r="G12" i="19" s="1"/>
  <c r="F60" i="18"/>
  <c r="F52" i="18"/>
  <c r="G52" i="18" s="1"/>
  <c r="F45" i="18"/>
  <c r="F33" i="18"/>
  <c r="F27" i="18"/>
  <c r="G27" i="18" s="1"/>
  <c r="F40" i="13"/>
  <c r="F20" i="13"/>
  <c r="F10" i="13"/>
  <c r="F45" i="17"/>
  <c r="F40" i="17"/>
  <c r="F35" i="17"/>
  <c r="F27" i="17"/>
  <c r="F22" i="17"/>
  <c r="F17" i="17"/>
  <c r="G17" i="17" s="1"/>
  <c r="F12" i="17"/>
  <c r="F5" i="17"/>
  <c r="F40" i="12"/>
  <c r="F32" i="12"/>
  <c r="F25" i="12"/>
  <c r="F24" i="12"/>
  <c r="F20" i="12"/>
  <c r="F12" i="12"/>
  <c r="G37" i="19" l="1"/>
  <c r="F70" i="18"/>
  <c r="F42" i="19"/>
  <c r="G67" i="18"/>
  <c r="F68" i="18"/>
  <c r="F69" i="18"/>
  <c r="F67" i="18"/>
  <c r="F43" i="19"/>
  <c r="F45" i="19"/>
  <c r="G2" i="19"/>
  <c r="G42" i="19" s="1"/>
  <c r="F44" i="19"/>
  <c r="E41" i="13"/>
  <c r="C5" i="20" s="1"/>
  <c r="G42" i="13"/>
  <c r="F44" i="13"/>
  <c r="F43" i="13"/>
  <c r="F45" i="13"/>
  <c r="F42" i="13"/>
  <c r="G47" i="17"/>
  <c r="F50" i="17"/>
  <c r="F49" i="17"/>
  <c r="F48" i="17"/>
  <c r="F47" i="17"/>
  <c r="F57" i="12"/>
  <c r="G12" i="12"/>
  <c r="G57" i="12" s="1"/>
  <c r="F58" i="12"/>
  <c r="F59" i="12"/>
  <c r="F60" i="12"/>
  <c r="E41" i="19"/>
  <c r="C7" i="20" s="1"/>
  <c r="E66" i="18"/>
  <c r="C6" i="20" s="1"/>
  <c r="E46" i="17"/>
  <c r="C4" i="20" s="1"/>
  <c r="E56" i="12"/>
  <c r="C3" i="20" s="1"/>
  <c r="C11" i="20" l="1"/>
  <c r="C13" i="20"/>
  <c r="C15" i="20"/>
  <c r="C14" i="20"/>
  <c r="C12" i="20"/>
  <c r="C8" i="20"/>
</calcChain>
</file>

<file path=xl/sharedStrings.xml><?xml version="1.0" encoding="utf-8"?>
<sst xmlns="http://schemas.openxmlformats.org/spreadsheetml/2006/main" count="320" uniqueCount="288">
  <si>
    <t>School-wide Implementation Scorecard - Phase 1</t>
  </si>
  <si>
    <t>Planning team meets at least bi-monthly in the year leading up to welcoming children with disabilities or monthly for 6 months.</t>
  </si>
  <si>
    <t>Planning team meets at least 4 times before welcoming children with disabilities.</t>
  </si>
  <si>
    <t>Planning team meets two or less times before welcoming children with disabilities.</t>
  </si>
  <si>
    <t>Planning team participants include pastor, principal, learning consultants or resource teachers, parish liaisons, and at least 2 classroom teachers.</t>
  </si>
  <si>
    <t>Planning team participants include 4 or less stakeholders.</t>
  </si>
  <si>
    <t>The planning team is strategic and tactical in all meetings with an agenda covering basic needs but not sent out in advance by the team leader. Learning more about inclusion is an apparent priority with school visits scheduled, guest speakers, or other evidence of learning.</t>
  </si>
  <si>
    <t>Meetings and planning are spotty at best</t>
  </si>
  <si>
    <t>A forward plan has been created and broken into weekly or monthly benchmarks with roles of each planning team member clearly stated.</t>
  </si>
  <si>
    <t>A forward plan has been created and broken into bi-monthly benchmarks with roles of each planning team member clearly stated.</t>
  </si>
  <si>
    <t>A forward plan has been created but without a breakdown of benchmarks or roles.</t>
  </si>
  <si>
    <t>No or vague forward plan.</t>
  </si>
  <si>
    <t>The planning team has not looked for a toolbox of specialists.</t>
  </si>
  <si>
    <t>The planning team has touched on resources and roadblocks but has made no moves to correct any.</t>
  </si>
  <si>
    <t>The planning team has not reflected on resources.</t>
  </si>
  <si>
    <t>The school has thoughtfully and thoroughly investigated at least three ways to financially sustain inclusion using funds from within, grants, foundations, or federal/ state funds.</t>
  </si>
  <si>
    <t>The school has thoughtfully and thoroughly investigated at least 2 ways to financially sustain inclusion.</t>
  </si>
  <si>
    <t>The school has thoughtfully and thoroughly investigated 1 one to financially sustain inclusion.</t>
  </si>
  <si>
    <t>The school has not thought about funding or financials for inclusion.</t>
  </si>
  <si>
    <t>Early adopters and influencers from the parish have been brought in and included in spreading the word.</t>
  </si>
  <si>
    <t>The team is working hard behind the scenes but needs more work in spreading the message outside the team.</t>
  </si>
  <si>
    <t>Awareness is not being created and parishioners might be caught off guard with news of inclusion and what it is.</t>
  </si>
  <si>
    <t>The scope, boundaries, and alignment from stakeholders has been clearly defined with most major obstacles addressed.</t>
  </si>
  <si>
    <t>The scope, boundaries, and alignment from stakeholders has not been clearly defined and major obstacles were touched on briefly.</t>
  </si>
  <si>
    <t>The scope, boundaries, and alignment have not been defined.</t>
  </si>
  <si>
    <t>An admissions policy is in place to address current and prospective students, but details of admissions are not addressed.</t>
  </si>
  <si>
    <t>No clear admissions policy has been created.</t>
  </si>
  <si>
    <t>Behavior Management Scorecard - Classroom</t>
  </si>
  <si>
    <t>Rules</t>
  </si>
  <si>
    <t>3-5 classroom rules are posted and referred to. Rules are connected to school wide rules or mission and are positively written and age appropriate.</t>
  </si>
  <si>
    <t>Rules are posted but are either not connected to school wide rules, vague, or negatively worded.</t>
  </si>
  <si>
    <t>Rules are posted but vague and negatively worded.</t>
  </si>
  <si>
    <t>Rules are not posted or referred to.</t>
  </si>
  <si>
    <t>Routines</t>
  </si>
  <si>
    <t>Routines are evident in the behavior of the students. No student seems “lost” but teacher reminders, participation, or visuals is lacking.</t>
  </si>
  <si>
    <t>Schedule</t>
  </si>
  <si>
    <t>Daily schedule is posted visually and referred to verbally but changes in the schedule or individual schedules are lacking.</t>
  </si>
  <si>
    <t>Daily schedule is not posted or mentioned.</t>
  </si>
  <si>
    <t>Praise</t>
  </si>
  <si>
    <t>Praise is given often but is either unspecific or not given enough to meet a 4:1 ratio.</t>
  </si>
  <si>
    <t>Praise occurs but is unspecific and general in nature.</t>
  </si>
  <si>
    <t>Praise is barely or not visible.</t>
  </si>
  <si>
    <t>Consistency</t>
  </si>
  <si>
    <t>Teachers, assistants, paraprofessionals, and specialists all follow the same set of rules and expectations, allowing for specifics according to subject area with any changes posted visually and reminding the children verbally.</t>
  </si>
  <si>
    <t>Some staff members follow the same set of rules and expectations but either posting or reminders are minimal.</t>
  </si>
  <si>
    <t>Teachers and support staff have different expectations that are unclear to students.</t>
  </si>
  <si>
    <t>Positive behavior supports</t>
  </si>
  <si>
    <t>Appropriate behaviors are mentioned as a replacement but either no rehearsal or demonstration is evident.</t>
  </si>
  <si>
    <t>Appropriate behaviors are mentioned as a replacement but no rehearsal and demonstration is evident.</t>
  </si>
  <si>
    <t>No instruction is given on correct behaviors.</t>
  </si>
  <si>
    <t>Teacher action</t>
  </si>
  <si>
    <t>The teacher is moving around the room to manage proximity control and gage appropriate behaviors or issues in a timely manner, respecting each child’s dignity and privacy.</t>
  </si>
  <si>
    <t>The teacher is moving around the room but behaviors are either not managed in a timely way or in a respectful way to the child’s dignity and privacy.</t>
  </si>
  <si>
    <t>The teacher is minimally moving around the room but timeliness and dignity are not being shown in behavior correction.</t>
  </si>
  <si>
    <t>Teacher sits at his or her desk.</t>
  </si>
  <si>
    <t>Transitions</t>
  </si>
  <si>
    <t>Transitions come without warning and are too long. Students appear to struggle knowing what is next or how to stop one activity and move to the next.</t>
  </si>
  <si>
    <t>Routines are evident in the behavior of the students.  No student seems “lost” and everyone has a place and a task. Teacher reminds students of routines and posts them as necessary for reference.  Some students have individualized visuals.</t>
  </si>
  <si>
    <t>Daily schedule is posted visually and referred to verbally.  Any changes in the daily schedule are discussed or emphasized so there are no surprises. Some students have their own visual of the schedule.</t>
  </si>
  <si>
    <t>Praise is given meaningfully and often, with a 4:1 ratio of positive to negative for any given student.  Praise is specific.</t>
  </si>
  <si>
    <t>Appropriate behaviors are taught as a replacement to undesirable behaviors.  Examples and non examples are shown and rehearsed.</t>
  </si>
  <si>
    <t>Downtime is minimized, time spent on activities is age and ability appropriate.  All students are given appropriate warning on an approaching transition, with certain students receiving a one on one warning as well.</t>
  </si>
  <si>
    <t>Downtime is minimized, time spent on activities is age and ability appropriate.  All students are given appropriate warning on an approaching transition, but no students are receiving  a one on one warning as well.</t>
  </si>
  <si>
    <t>Lesson Planning and Execution Scorecard - Classroom</t>
  </si>
  <si>
    <t>Accommodations and modifications</t>
  </si>
  <si>
    <t>Teacher planning</t>
  </si>
  <si>
    <t>Lessons are planned out and executed in a thoughtful and meaningful way, with a tiered approach to reach all learners.</t>
  </si>
  <si>
    <t>Lessons lack planning and flow with only one tier included.</t>
  </si>
  <si>
    <t>Teacher or learning consultant/ para communication</t>
  </si>
  <si>
    <t>Teachers or learning consultant and paraprofessionals meet at least one time a week to check in on student goals and adjust as needed.  Daily lessons, schedules,  and adaptations are clearly communicated to paraprofessionals each day.  Teachers are available for troubleshooting and training as needed.</t>
  </si>
  <si>
    <t>Teachers or learning consultant and paraprofessionals meet at least one time a month to check in on student goals and adjust as needed.  Daily lessons, schedules,  and adaptations are clearly communicated to paraprofessionals each day.  Teachers are available for troubleshooting and training as needed.</t>
  </si>
  <si>
    <t>Teachers or learning consultant and paraprofessionals do not meet regularly to check in on student goals.  Communication is sparse.</t>
  </si>
  <si>
    <t>Teachers or learning consultants and paraprofessional have little to no communication.</t>
  </si>
  <si>
    <t>Multisensory lessons (UDL)</t>
  </si>
  <si>
    <t>Lessons include using three or more senses, with choices for students in engagement to suit each learner best.</t>
  </si>
  <si>
    <t>Lessons include using 3 senses but with no choices given.</t>
  </si>
  <si>
    <t>Lessons include using 2 senses.</t>
  </si>
  <si>
    <t>Only one sense is used in the lesson.</t>
  </si>
  <si>
    <t>Opportunities for choice (UDL)</t>
  </si>
  <si>
    <t xml:space="preserve">Choice is embedded in the lesson in regards to how the child learns the lesson objective as well as how he or she presents the knowledge. </t>
  </si>
  <si>
    <t>Choice is embedded in the lesson in regards to either how the child learns the lesson objective or how he or she presents the knowledge.</t>
  </si>
  <si>
    <t>Few choices are offered in regards to lesson expression or representation.</t>
  </si>
  <si>
    <t>No choices are given to students.</t>
  </si>
  <si>
    <t>Opportunities for movement and engagement (UDL)</t>
  </si>
  <si>
    <t>Lessons are made relevant using multiple means of engagement.  Learning goals are clearly established. Students are given opportunities for movement at several points in the lesson.</t>
  </si>
  <si>
    <t>Lessons are made relevant by the teacher with learning goals clearly established.  Students are given some opportunities for movement.</t>
  </si>
  <si>
    <t>Lessons are not made relevant.  There is no “attention grabber.” Learning goals are established but students minimally leave their seats.</t>
  </si>
  <si>
    <t>Lessons are not connected with the students. No learning goals are given. Students do not leave their seats.</t>
  </si>
  <si>
    <t>Learning strategies and content taught</t>
  </si>
  <si>
    <t>Learning strategies are taught side by side with curricular content in a way that flows with the lesson and maximizes time.</t>
  </si>
  <si>
    <t>Learning strategies are taught along with curricular content but the flow needs improvement.</t>
  </si>
  <si>
    <t>Learning strategies and curricular content are taught but not side by side.</t>
  </si>
  <si>
    <t>No learning strategies are taught.</t>
  </si>
  <si>
    <t>Visual supports</t>
  </si>
  <si>
    <t>Visuals are given in the form of pictures, words, symbols, and/ or whatever forms are most appropriate for the child.  Visual s are individualized and referred to often whenever appropriate for routines, transition, instructions, etc.</t>
  </si>
  <si>
    <t>Visuals are given but in one form.  Visuals are individualized and referred to often.</t>
  </si>
  <si>
    <t>Visuals are given but in one form and not mentioned often.</t>
  </si>
  <si>
    <t>No visual supports are given.</t>
  </si>
  <si>
    <t>Data Collection</t>
  </si>
  <si>
    <t>Data collection is taken at least weekly on each child’s individualized goals and is communicated to relevant staff and parents. A clear and easy system for data collection and communication has been established.</t>
  </si>
  <si>
    <t>Data collection is taken at least monthly on each child’s individualized goals and is communicated to relevant staff and parents. A clear and easy system for data collection and communication has been established.</t>
  </si>
  <si>
    <t>Data collections is taken at least monthly but is not communicated to parents. Data collection systems are not in place.</t>
  </si>
  <si>
    <t>Data is not regularly taken on each child’s individualized goals.</t>
  </si>
  <si>
    <t>Social interactions</t>
  </si>
  <si>
    <t>Social interactions and group work are encouraged at appropriate times throughout the day, including all students in an organic way.  Social skills and collaboration are taught explicitly in advance.</t>
  </si>
  <si>
    <t>Social interactions and group work are sometimes encouraged, including all students. Social skills and collaboration are taught as students go along.</t>
  </si>
  <si>
    <t>Social interactions and group work are sometimes encouraged, but with some students being left out or not engaged. Social skills and collaboration are not taught.</t>
  </si>
  <si>
    <t>Social interactions and group work are not common with no related skills being taught.</t>
  </si>
  <si>
    <t>Friendships and Community</t>
  </si>
  <si>
    <t>All students are included on all class postings, eg. Job lists, learning groups, etc. Building community is an obvious priority.</t>
  </si>
  <si>
    <t>All students are included on all class postings but minimal other evidence of community building is present.</t>
  </si>
  <si>
    <t>All students are included on most class postings. Little to no evidence of community building is present.</t>
  </si>
  <si>
    <t>Students are left off class or group postings.</t>
  </si>
  <si>
    <t>Peer supports</t>
  </si>
  <si>
    <t>Peer supports are incorporated into daily routines.  Peer supports are reciprocal in nature.</t>
  </si>
  <si>
    <t>Peer supports are incorporated into daily routines but are not reciprocal.</t>
  </si>
  <si>
    <t xml:space="preserve">Peer supports are used sporadically but are not reciprocal. </t>
  </si>
  <si>
    <t>No peer supports are in place.</t>
  </si>
  <si>
    <t>Faith formation</t>
  </si>
  <si>
    <t>Catholic faith formation is at the forefront of the classroom.  Faith formation is incorporated often for most students.</t>
  </si>
  <si>
    <t>Catholic faith formation is mentioned but not woven into the day.</t>
  </si>
  <si>
    <t>Catholic faith formation is not visible.</t>
  </si>
  <si>
    <t>School-wide Collaboration and Communication Scorecard</t>
  </si>
  <si>
    <t>Roles and expectations are clearly laid out at the beginning of the school year for all stakeholders, including teachers, parents, paras, administrators, learning consultants/ resource teachers, and other school staff.  These expectations are written out and signed off on.  Roles are student centered and can be modified as needed through proper channels. All stakeholders understand the ministry of their work and are flexible in what they take on.</t>
  </si>
  <si>
    <t>Roles and expectations are clearly laid out at the beginning of the school year for all stakeholders, including teachers, parents, paras, administrators, learning consultants/ resource teachers, and other school staff.  Rules are student centered but are not written out or signed off on.</t>
  </si>
  <si>
    <t>Roles and expectations are laid out for most stakeholders but are inconsistent and not revisited.</t>
  </si>
  <si>
    <t>There are no clear roles or expectations for stakeholders.</t>
  </si>
  <si>
    <t>All curricular accommodations and/ or modifications are individualized and carefully thought out based on a child’s strengths and goals on his or her learning plan, meeting the student where they are.  They are  appropriate  in removing  barriers for students to achieve the learning target.  Accommodations and/or modifications are clearly communicated to relevant staff and followed consistently.</t>
  </si>
  <si>
    <t>All curricular accommodations and/ or modifications are individualized and carefully thought out based on a child’s strengths and goals on his or her learning plan, meeting the student where they are.  They are  appropriate  in removing  barriers for students to achieve the learning target.  Accommodations and/or modifications are are communicated but inconsistencies in delivery are seen.</t>
  </si>
  <si>
    <t>Few modifications and adaptations are seen in terms of curriculum.  Those that are seen are typically done on the fly without strengths or goals in mind.</t>
  </si>
  <si>
    <t>Modifications and adaptations are not being implemented.</t>
  </si>
  <si>
    <t xml:space="preserve">Professional development </t>
  </si>
  <si>
    <t xml:space="preserve">Professional development happens at least monthly on a school wide level and is thoughtfully mapped out in terms of student and staff needs.  Outside professionals are used and opportunities are differentiated for staff based on needs. </t>
  </si>
  <si>
    <t>Professional development happens at least monthly on a school wide level and is thoughtfully mapped out in terms of student and staff needs.  Outside professionals are used.</t>
  </si>
  <si>
    <t>Professional development happens sporadically based on student and staff needs. Few people on the staff have experience or there is some access to a third party expert</t>
  </si>
  <si>
    <t>Little to no professional development opportunities are offered and no one on the staff has any experience.</t>
  </si>
  <si>
    <t xml:space="preserve">Peer supports </t>
  </si>
  <si>
    <t>Peer supports are incorporated into school wide activities and mission.  They are reciprocal in nature, lending opportunities for each child to demonstrate his or her strengths.</t>
  </si>
  <si>
    <t>Peer supports are incorporated into school wide activities, letting children demonstrate his or her strengths.</t>
  </si>
  <si>
    <t>Peer supports are used sporadically but are not part of a school wide system or mission.</t>
  </si>
  <si>
    <t>Peer supports are not encouraged on a school wide level.</t>
  </si>
  <si>
    <t xml:space="preserve">Learning plans </t>
  </si>
  <si>
    <t>Learning plans are made for students needing extra support, based on a system clearly established by the inclusion leadership team.  A clear system is established including who is involved in writing the plan, parent input, how often to update plans, and how the data will be collected in order to establish student goals.  Benchmarks towards the goals are included and the plan is strength based, focusing on what the child does well in relation to where he or she needs to be.</t>
  </si>
  <si>
    <t xml:space="preserve">Learning plans are made for students needing extra support, based on a system clearly established by the inclusion leadership team.  A clear system is established including who is involved in writing the plan, parent input, how often to update plans, and how the data will be collected in order to establish student goals.  </t>
  </si>
  <si>
    <t>Formal or informal learning plans are not used for students needing extra support.</t>
  </si>
  <si>
    <t>Parent concerns</t>
  </si>
  <si>
    <t>Parents are involved and updated on their child’s life daily in some capacity that works for all parties, based on parent needs.  Concerns are addressed immediately, involving only those who need to be involved.  A system has been established in advance mapping out who a parent is to go to in case of a concern.  Roles are clearly established within the school as to who is communicating with the parents and in what capacity. Parents are also included in all school and classroom communications that the rest of the class receives.</t>
  </si>
  <si>
    <t>Parents are involved and updated on their child’s life daily in some capacity that works for all parties, based on parent needs.  Concerns are addressed immediately, involving only those who need to be involved.  A system has been established for whom a parent is to speak to, but inconsistencies and miscommunications are happening.</t>
  </si>
  <si>
    <t>Parents are involved and updated on their child’s life occasionally  in some capacity that works for all parties, based on parent needs.  Concerns are addressed immediately, involving only those who need to be involved.  However, no system is in place defining roles and who to go to for concerns causing miscommunications.</t>
  </si>
  <si>
    <t>Parents are rarely updated and don’t know how their child is doing day to day.</t>
  </si>
  <si>
    <t xml:space="preserve">Data sharing </t>
  </si>
  <si>
    <t>A clear system has been established as chosen by the inclusion leadership team to collect and report on data in relation to a child’s specific goals and benchmarks.  The system includes what type of date will be reported, how it will be recorded and shared, with whom to share, and how often data is taken.</t>
  </si>
  <si>
    <t>A clear system has been established as chosen by the inclusion leadership team to collect and report on data in relation to a child’s specific goals and benchmarks.  However, the system is missing some pieces.</t>
  </si>
  <si>
    <t>The school collects data regularly but with no formal system in place.</t>
  </si>
  <si>
    <t>Data is collected and shared sporadically or not at all.</t>
  </si>
  <si>
    <t>Health and safety</t>
  </si>
  <si>
    <t>Systems are in place to ensure the health and safety of all students, especially those with medical needs.  This might include having a nurse or specialist come in to train all staff on how to use certain medications, how to respond to emergency situations, how to administer medication, etc. Accommodations and procedures  are in place for students needing physical assistance.  Procedures have been created for any issue specific to a student like toileting or personal care and approved by the team and parents. Every possible scenario has been examined and planned for with the help of a medical professional if necessary and taking into account policy of the archdiocese. The entire staff is trained and ready.</t>
  </si>
  <si>
    <t xml:space="preserve">Systems are in place to ensure the health and safety of all students, especially those with medical needs.  This might include having a nurse or specialist come in to train all staff on how to use certain medications, how to respond to emergency situations, how to administer medication, etc. Accommodations and procedures  are in place for students needing physical assistance.  Procedures have been created for any issue specific to a student like toileting or personal care and approved by the team and parents. Every possible scenario has been examined and planned for with the help of a medical professional if necessary. </t>
  </si>
  <si>
    <t>Medical needs are examined on a case by case basis but supports are inconsistent or not shared in a systematic way.</t>
  </si>
  <si>
    <t>There is no plan and medical supports are not provided.</t>
  </si>
  <si>
    <t xml:space="preserve">Scheduling </t>
  </si>
  <si>
    <t>Weekly meetings are built in to the schedule for paras, learning consultants or resource teachers, and classroom teachers to discuss lesson plans (push in/ pull out, based on lessons and student needs), para schedules and expectations, special events, and any outside services a child is receiving.  .</t>
  </si>
  <si>
    <t>Weekly meetings for scheduling are built in but are not always executed.</t>
  </si>
  <si>
    <t>Scheduling meetings are happening monthly.</t>
  </si>
  <si>
    <t>There are no scheduling meetings.</t>
  </si>
  <si>
    <t xml:space="preserve">Long term planning </t>
  </si>
  <si>
    <t>A school wide, long term planning calendar is created with major school events, school wide testing, field trips, grant or financial application due dates, team meetings, team member vacations, learning plan meetings, etc.  The calendar is updated regularly by a specific person whose role is clearly defined in advance and accessed by all stakeholders on a regular basis.</t>
  </si>
  <si>
    <t>A school wide, long term planning calendar is created with major school events, school wide testing, field trips, grant or financial application due dates, team meetings, learning plan meetings, etc.  The calendar can be updated regularly but with no specific point person.</t>
  </si>
  <si>
    <t>A school wide long term planning calendar is created at the beginning of the year but never updated or revisited.</t>
  </si>
  <si>
    <t>A school wide long term planning calendar is not created.</t>
  </si>
  <si>
    <t>Planning team schedule</t>
  </si>
  <si>
    <t xml:space="preserve">Planning team meets at least monthly in the year leading up to welcoming children with disabilities.  </t>
  </si>
  <si>
    <t>Planning team participants</t>
  </si>
  <si>
    <t>Planning team participants include pastor, principal, learning consultants or resource teachers, at least 2 classroom teachers, an outside inclusion specialist, and several parish liaisons and parents.  Early adopters have been identified within the parish and school community and are included in progress and updates. Everyone has a positive attitude and is ready to serve.</t>
  </si>
  <si>
    <t>Planning team strategy</t>
  </si>
  <si>
    <t>The planning team is strategic and tactical in all meetings with an agenda sent out prior to meetings including at least new business, action items, follow up, and roles, including a team leader.  Learning more about inclusion is an apparent priority with school visits scheduled, guest speakers, or other evidence of learning.</t>
  </si>
  <si>
    <t>Forward plan</t>
  </si>
  <si>
    <t>Toolbox of specialists</t>
  </si>
  <si>
    <t>The planning team has been working to develop a toolbox of volunteer specialists from their parish or community to help with each component of implementation.  This might include experts in systems, inclusion, marketing, related services, or specific types of disabilities. Specialists have been identified and asked to participate with a specific plan, task, and role.</t>
  </si>
  <si>
    <t>The planning team has been working to develop a toolbox of volunteer specialists from their parish to help with each component of implementation.  Specialists have been identified and asked to participate but without a specific forward plan.</t>
  </si>
  <si>
    <t>The planning team has  contacted some parishioners but without consistency or plan.</t>
  </si>
  <si>
    <t>Reflection on resources</t>
  </si>
  <si>
    <t>The planning team has spent time reflecting on whether they have the right people in place to include students with disabilities, if they have someone in their building certified and trained in special education, and what roadblocks they still have.  Careful thought has been put into admissions policies for children with disabilities based on what the school can handle, knowing that each child is different and allowing for flexibility. Resources from within each parish have been identified and put to use, especially the change-makers. Empathy is given for all stakeholders involved in the process.</t>
  </si>
  <si>
    <t>The planning team has spent time reflecting on resources and roadblocks but has not transferred that into admissions or has an admissions policy that is too rigid and doesn’t allow for getting to know each child as an individual.  Parish resources and change-makers have been identified.</t>
  </si>
  <si>
    <t>Funding</t>
  </si>
  <si>
    <t>Creating awareness</t>
  </si>
  <si>
    <t>Early adopters and influencers from the parish have been brought in to meetings with the purpose of inspiring all stakeholders to action.  All team members are clear in their message and how to spread it.  Pastor support is evident and inclusion in our schools is spoken about at masses or parish events.</t>
  </si>
  <si>
    <t>Policy</t>
  </si>
  <si>
    <t xml:space="preserve">The scope, boundaries, and alignment from stakeholders has been clearly defined with how the team will work together.  All possible concerns and objectives have been addressed as a team before implementation.  </t>
  </si>
  <si>
    <t>Admissions</t>
  </si>
  <si>
    <t>A clear admissions policy has been created with the input of all stakeholders on the team.  The policy addresses current and prospective students, supports available, forms needed from current and prospective students such as evaluations or medical information.  Clear expectations are created on any adaptations or modifications offered on initial evaluations. Parent role in the admissions policy is also clearly defined.</t>
  </si>
  <si>
    <t>A clear admissions policy has been created with the input of all stakeholders on the team.  The policy addresses current and prospective students, supports available, forms needed from current and prospective students such as evaluations or medical information.  Expectations need to be created on adaptations or modifications for initial evaluations as well as parent role.</t>
  </si>
  <si>
    <t xml:space="preserve">Third party assistance </t>
  </si>
  <si>
    <t>Evidence of a third party inclusion specialist is vague or inconsistent</t>
  </si>
  <si>
    <t xml:space="preserve">Role definition </t>
  </si>
  <si>
    <t>Roles of each stakeholder have been clearly established, written out, and signed by all parties including at least pastor, principal, teacher, and parents. Training plans for all stakeholders have also been clearly laid out into short and long term goals.</t>
  </si>
  <si>
    <t>Roles of stakeholders are vague with little training in place</t>
  </si>
  <si>
    <t>Roles of stakeholders are vague with no training plan in place</t>
  </si>
  <si>
    <t xml:space="preserve">School and parent alignment </t>
  </si>
  <si>
    <t>Schools do not have a clear plan for admission and no Care Team is in place for existing students</t>
  </si>
  <si>
    <t xml:space="preserve">Communication plan </t>
  </si>
  <si>
    <t xml:space="preserve">Paraprofessional training </t>
  </si>
  <si>
    <t>Paraprofessionals are systematically trained on the disabilities specific to the children in the school, health issues to be aware of, parent communication, behavior management, chain of command, and crisis intervention before beginning work with any child.  Training and professional development continues every week in meetings with the learning consultant or resource teacher on relevant issues to the children at the school..</t>
  </si>
  <si>
    <t>Paraprofessionals are trained in a general way on specific students before working with the child.  Training and professional development continues every week in meetings with the learning consultant or resource teacher on relevant issues to the children at the school.</t>
  </si>
  <si>
    <t>Paraprofessionals are working with students after little or no training.  Some ongoing professional development and training is offered but less than weekly.</t>
  </si>
  <si>
    <t>Paraprofessionals are working with students after little or no training with little or no ongoing professional development or training</t>
  </si>
  <si>
    <t xml:space="preserve">School mission and philosophy support school goals </t>
  </si>
  <si>
    <t>The mission or philosophy of the school is written or edited to make known the school’s goal of including all children with a few specific goals or benchmarks to support.</t>
  </si>
  <si>
    <t>The mission or philosophy vaguely mentioned the school’s goal of including all children with no specific goals or benchmarks.</t>
  </si>
  <si>
    <t>The mission or philosophy of the school makes no mention or reference to including all children .</t>
  </si>
  <si>
    <t xml:space="preserve">Teacher training </t>
  </si>
  <si>
    <t>Teachers are systematically trained on the disabilities specific to the children in their classroom, health issues to be aware of, parent communication, behavior management, chain of command, and crisis intervention before beginning work with any child.  Training and professional development continues every week in meetings with the learning consultant or resource teacher on relevant issues to the children at the school.</t>
  </si>
  <si>
    <t>Teachers are trained in a general way on specific students before working with the child.  Training and professional development continues every week in meetings with the learning consultant or resource teacher on relevant issues to the children at the school.</t>
  </si>
  <si>
    <t>Teachers are working with students with disabilities after little or no training.  Some ongoing professional development and training is offered but less than weekly.</t>
  </si>
  <si>
    <t>Teachers are working with students after little or no training with little or no ongoing professional development or training.</t>
  </si>
  <si>
    <t xml:space="preserve">Pilot program </t>
  </si>
  <si>
    <t xml:space="preserve">A pilot program is set to rollout with 1-2 children.  The parents of these children are willing to learn and help develop the program alongside the teachers and other implementers.  </t>
  </si>
  <si>
    <t>A pilot program is set to rollout with 1-2 children.  Parents of the children are cautious and apprehensive.</t>
  </si>
  <si>
    <t>A pilot program is still being planned with no date for rollout.</t>
  </si>
  <si>
    <t>No pilot program is being considered at this time.</t>
  </si>
  <si>
    <t>Value</t>
  </si>
  <si>
    <t>Your Score</t>
  </si>
  <si>
    <t>Planning team participants include only 2 or less stakeholders.</t>
  </si>
  <si>
    <t>The planning team meets but time is not spent well due to lack of planning.</t>
  </si>
  <si>
    <t>Evidence of a third party inclusion specialist is clear, including at least two of the following benchmarks
●         Long and short term goals
●         Log of school visits
●         Record of school implementing advice of specialist
●         Data collection on systematic changes in school</t>
  </si>
  <si>
    <t>Evidence of a third party inclusion specialist is clear, including at least three of the following benchmarks
●         Long and short term goals
●         Log of school visits
●         Record of school implementing advice of specialist
●         Data collection on systematic changes in school</t>
  </si>
  <si>
    <t>Evidence of a third party inclusion specialist is clear, including: 
●         Long and short term goals
●         Log of school visits
●         Record of school implementing advice of specialist
●         Data collection on systematic changes in school</t>
  </si>
  <si>
    <t>Schools have a clear and written plan for admission or referral for existing students through a Care Team approach. Plans include policies on at least 3 of the following:
●         admission testing and evaluations 
●         services the school can offer 
●         how to receive other services 
●         paperwork required 
●         observations of the child in school 
●         parent interviews  
●         teacher interview
After all information is gathered, a meeting is held with all stakeholders to create a plan for the student including most of the following such as goals and benchmarks, accommodations and/ or modifications, and what the school can offer the specific child.</t>
  </si>
  <si>
    <t>Schools have a clear and written plan for admission or referral for existing students through a Care Team approach. Plans include policies on at least 5 of the following:
●         admission testing and evaluations 
●         services the school can offer 
●         how to receive other services 
●         paperwork required 
●         observations of the child in school 
●         parent interviews  
●         teacher interview
After all information is gathered, a meeting is held with all stakeholders to create a plan for the student complete with goals and benchmarks, accommodations and/ or modifications, and what the school can offer the specific child.</t>
  </si>
  <si>
    <t>Schools have a clear and written plan for admission or referral for existing students through a Care Team approach including:
●         admission testing and evaluations 
●         services the school can offer 
●         how to receive other services 
●         paperwork required 
●         observations of the child in school 
●         parent interviews  
●         teacher interview
After all information is gathered, a meeting is held with all stakeholders to create a plan for the student complete with goals and benchmarks, accommodations and/ or modifications, and what the school can offer the specific child.</t>
  </si>
  <si>
    <t>A plan has been established for all stakeholders including at least one of the following:
●         how and how often to communicate student data to parents 
●         chain of command for problem solving 
●         who the case manager of each child will be with expectations of that role clearly established
●         daily communication for parents by the paraprofessional
●         how often to have a larger stakeholder meeting to review policies and procedures of the school’s inclusion program as a whole</t>
  </si>
  <si>
    <t>A plan has been established for all stakeholders including at least two of the following:
●         how and how often to communicate student data to parents 
●         chain of command for problem solving 
●         who the case manager of each child will be with expectations of that role clearly established
●         daily communication for parents by the paraprofessional
●         how often to have a larger stakeholder meeting to review policies and procedures of the school’s inclusion program as a whole</t>
  </si>
  <si>
    <t>A plan has been established for all stakeholders including at least three of the following:
●         how and how often to communicate student data to parents 
●         chain of command for problem solving 
●         who the case manager of each child will be with expectations of that role clearly established
●         daily communication for parents by the paraprofessional
●         how often to have a larger stakeholder meeting to review policies and procedures of the school’s inclusion program as a whole</t>
  </si>
  <si>
    <t>A plan has been established for all stakeholders including 
●         how and how often to communicate student data to parents 
●         chain of command for problem solving 
●         who the case manager of each child will be with expectations of that role clearly established
●         daily communication for parents by the paraprofessional
●         how often to have a larger stakeholder meeting to review policies and procedures of the school’s inclusion program as a whole</t>
  </si>
  <si>
    <t>Most students are participating in the routine, but some children appear “lost” with little to no direction.</t>
  </si>
  <si>
    <t>Learning plans are created for students needing extra support, but there is no system in place or consistencies in how to write or implement plans.</t>
  </si>
  <si>
    <t>Roles have been established for at least three major stakeholders, and training plans have been laid out into short and long term goals</t>
  </si>
  <si>
    <t>The mission or philosophy of the school is written or edited in such a way as to make known the school’s goal of including all children with several specific goals or benchmarks to support.</t>
  </si>
  <si>
    <t>Lessons are choppy with little to no evidence of planning.</t>
  </si>
  <si>
    <t>Lessons are planned out and executed in a thoughtful and meaningful way but with more tiers needed to reach all learners.</t>
  </si>
  <si>
    <t>Little to no evidence of routines are seen. Children seem lost and the room appears chaotic.</t>
  </si>
  <si>
    <t xml:space="preserve">Daily schedule is posted but not referred to with no evidence ofindividual schedules.  </t>
  </si>
  <si>
    <t>Most staff members follow the same set of rules and expectations, allowing for specifics according to subject area with any changes posted visually and reminding the children verbally.</t>
  </si>
  <si>
    <t>Verbal warnings are given before transitions but activities go on too long for the age or ability of the children, and no students get a one on one warning.</t>
  </si>
  <si>
    <t xml:space="preserve">Stakeholder Roles </t>
  </si>
  <si>
    <t>Student Support</t>
  </si>
  <si>
    <t>Planning &amp; Processes</t>
  </si>
  <si>
    <t>Unacceptable</t>
  </si>
  <si>
    <t>Good</t>
  </si>
  <si>
    <t>Excellent</t>
  </si>
  <si>
    <t>Needs Improvement</t>
  </si>
  <si>
    <t>School wide Implementation Scorecard - Phase 2</t>
  </si>
  <si>
    <t>How to interpret Total Score</t>
  </si>
  <si>
    <t>Total Score</t>
  </si>
  <si>
    <t>RED</t>
  </si>
  <si>
    <t>Notes About The Scoring System</t>
  </si>
  <si>
    <t>Mark Your Level With an "X"</t>
  </si>
  <si>
    <t>The two sections are divided into four categories: 
"School-wide Implementation Scorecard - Phase 1"
"School-wide Collaboration and Communication Scorecard"
"School wide Implementation Scorecard - Phase 2"
"Lesson Planning and Execution Scorecard - Classroom"
"Behavior Management Scorecard - Classroom"</t>
  </si>
  <si>
    <t>The scoring system is divided into two sections "Planning &amp; Processes" (Yellow) and Student Support" (Blue)</t>
  </si>
  <si>
    <t>Any scores in "red" suggest an important area of improvement and potential lack of readiness. A red score in the "Student Support" tabs would be considered critical.</t>
  </si>
  <si>
    <t xml:space="preserve">Total scores should only be considered a "guide." Examination of any score below "Good", and in particular any "Red" score, is recommended for your program. </t>
  </si>
  <si>
    <t>Reference "Good" Score</t>
  </si>
  <si>
    <t>The purpose of this scorecard is to be informative and provide a quick "road - map" and orientation to school leaders as they plan to welcome students with special needs, and as an ongoing reference for the development of the inclusion program.</t>
  </si>
  <si>
    <t xml:space="preserve">A Total Score between 400 and 920 would suggest need for improvement in those lower scoring sections, particularly in the Student Support tabs. </t>
  </si>
  <si>
    <t>Any scores near or above 920 would be considered good to excellent.</t>
  </si>
  <si>
    <t>*</t>
  </si>
  <si>
    <t>The four successive levels of scoring could be interpreted as "Unacceptable, Needs Improvement, Good, and Excellent." However, any score colored "red" would be considered unacceptable.</t>
  </si>
  <si>
    <t>A Total Score below 400  would be problematic and suggest an evaluation of a school's readiness.</t>
  </si>
  <si>
    <t>Number of Occurrences</t>
  </si>
  <si>
    <t>Scorecard</t>
  </si>
  <si>
    <t>Each category is subdivided into topics, and each topic is subdivided into four levels.</t>
  </si>
  <si>
    <t>Section</t>
  </si>
  <si>
    <t>In each scoring topic the "scoring matrix" weights "Good" as four times as important as "Needs Improvement", and weights "Excellent" only moderately higher than "Good."</t>
  </si>
  <si>
    <t>The different scoring scales between topics are intended to reward those performance areas considered to be of more importance.</t>
  </si>
  <si>
    <t>The scoring matrix generally weights the section "Student Support" to be as  twice as important as "Planning &amp; Processes."</t>
  </si>
  <si>
    <t>Topics</t>
  </si>
  <si>
    <t>Category: School-wide Implementation Scorecard - Phase 1</t>
  </si>
  <si>
    <t>Category: School-wide Collaboration and Communication Scorecard</t>
  </si>
  <si>
    <t>Category: Schoolwide Implementation Scorecard - Phase 2</t>
  </si>
  <si>
    <t>Category: Lesson Planning and Execution Scorecard - Classroom</t>
  </si>
  <si>
    <t>Category: Behavior Management Scorecard - Classroom</t>
  </si>
  <si>
    <t>Structure:
Sections
Categories
Topics
Levels</t>
  </si>
  <si>
    <t>We hope the results of the scoring are "prescriptive" and can help schools quickly see areas of improvement and focus.</t>
  </si>
  <si>
    <t>The planning team makes faith formation the forefront of their journey on inclusion.  A plan is in place for a student to access the faith curriculum of the school, including thought put in to action in regards to visual supports for mass, sacrament preparation, daily prayer and active faith.  Supports have been assigned to a particular staff member.</t>
  </si>
  <si>
    <t>The planning team has not even thought about faith formation.</t>
  </si>
  <si>
    <t>The planning committee has no plans put into place for faith formation but has thought about it.</t>
  </si>
  <si>
    <t xml:space="preserve">The planning team has put some thought into specific supports for faith formation of a child but with only a few specific plans in place. </t>
  </si>
  <si>
    <t>Catholic faith formation is at the forefront of the classroom.  Faith formation is incorporated organically into every area of the day for every student.  Specific plans have been made and implemented to support students in mass, prayer, and sacrament preparation.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</si>
</sst>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5" x14ac:knownFonts="1">
    <font>
      <sz val="11"/>
      <color theme="1"/>
      <name val="Calibri"/>
      <family val="2"/>
      <scheme val="minor"/>
    </font>
    <font>
      <b/>
      <sz val="14"/>
      <color theme="1"/>
      <name val="Calibri"/>
      <family val="2"/>
      <scheme val="minor"/>
    </font>
    <font>
      <b/>
      <sz val="16"/>
      <color theme="1"/>
      <name val="Calibri"/>
      <family val="2"/>
      <scheme val="minor"/>
    </font>
    <font>
      <b/>
      <u/>
      <sz val="14"/>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Font="1" applyBorder="1"/>
    <xf numFmtId="0" fontId="0" fillId="0" borderId="0" xfId="0" applyFont="1" applyBorder="1" applyAlignment="1"/>
    <xf numFmtId="0" fontId="0" fillId="0" borderId="0" xfId="0" applyFont="1" applyBorder="1" applyAlignment="1">
      <alignment wrapText="1"/>
    </xf>
    <xf numFmtId="0" fontId="0" fillId="0" borderId="0" xfId="0" applyFont="1"/>
    <xf numFmtId="0" fontId="0" fillId="0" borderId="1"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0" fontId="1" fillId="0" borderId="0" xfId="0" applyFont="1" applyBorder="1"/>
    <xf numFmtId="0" fontId="1" fillId="2" borderId="0" xfId="0" applyFont="1" applyFill="1" applyBorder="1"/>
    <xf numFmtId="0" fontId="0" fillId="2" borderId="0" xfId="0" applyFont="1" applyFill="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wrapText="1"/>
    </xf>
    <xf numFmtId="0" fontId="0" fillId="0" borderId="0" xfId="0" applyFont="1" applyBorder="1" applyAlignment="1">
      <alignment horizontal="left"/>
    </xf>
    <xf numFmtId="0" fontId="1" fillId="0" borderId="0" xfId="0" applyFont="1" applyBorder="1" applyAlignment="1">
      <alignment horizontal="center" wrapText="1"/>
    </xf>
    <xf numFmtId="0" fontId="1"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1" xfId="0" applyFont="1" applyBorder="1" applyAlignment="1">
      <alignment horizontal="center"/>
    </xf>
    <xf numFmtId="0" fontId="0" fillId="2" borderId="0" xfId="0" applyFont="1" applyFill="1" applyBorder="1" applyAlignment="1"/>
    <xf numFmtId="0" fontId="0" fillId="0" borderId="0" xfId="0" applyFont="1" applyBorder="1" applyAlignment="1">
      <alignment horizontal="center" vertical="center" wrapText="1"/>
    </xf>
    <xf numFmtId="0" fontId="1" fillId="2" borderId="0" xfId="0" applyFont="1" applyFill="1" applyBorder="1" applyAlignment="1">
      <alignment horizontal="center" wrapText="1"/>
    </xf>
    <xf numFmtId="0" fontId="0" fillId="3" borderId="1" xfId="0" applyFont="1" applyFill="1" applyBorder="1" applyAlignment="1">
      <alignment horizontal="center"/>
    </xf>
    <xf numFmtId="0" fontId="0" fillId="0" borderId="1" xfId="0" applyFont="1" applyFill="1" applyBorder="1" applyAlignment="1">
      <alignment horizontal="center"/>
    </xf>
    <xf numFmtId="0" fontId="0" fillId="2" borderId="0" xfId="0" applyFont="1" applyFill="1" applyBorder="1" applyAlignment="1">
      <alignment horizontal="left"/>
    </xf>
    <xf numFmtId="0" fontId="0" fillId="0" borderId="0" xfId="0" applyAlignment="1">
      <alignment horizontal="left"/>
    </xf>
    <xf numFmtId="0" fontId="0" fillId="0" borderId="0" xfId="0" applyAlignment="1">
      <alignment horizont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4" borderId="6" xfId="0" applyFont="1" applyFill="1" applyBorder="1" applyAlignment="1">
      <alignment horizontal="left" vertical="center"/>
    </xf>
    <xf numFmtId="0" fontId="1" fillId="4" borderId="8" xfId="0" applyFont="1" applyFill="1" applyBorder="1" applyAlignment="1">
      <alignment horizontal="left" vertical="center"/>
    </xf>
    <xf numFmtId="0" fontId="1" fillId="4" borderId="7" xfId="0" applyFont="1" applyFill="1" applyBorder="1" applyAlignment="1">
      <alignment horizontal="left" vertical="center"/>
    </xf>
    <xf numFmtId="164" fontId="0" fillId="0" borderId="0" xfId="0" applyNumberFormat="1"/>
    <xf numFmtId="0" fontId="1" fillId="0" borderId="0" xfId="0" applyFont="1" applyAlignment="1">
      <alignment horizontal="left"/>
    </xf>
    <xf numFmtId="0" fontId="1" fillId="4" borderId="10"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1" fillId="5" borderId="5" xfId="0" applyFont="1" applyFill="1" applyBorder="1" applyAlignment="1">
      <alignment horizontal="center"/>
    </xf>
    <xf numFmtId="0" fontId="1" fillId="3" borderId="0" xfId="0" applyFont="1" applyFill="1" applyAlignment="1">
      <alignment horizontal="center"/>
    </xf>
    <xf numFmtId="0" fontId="1"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0" fillId="2" borderId="1" xfId="0" applyFont="1" applyFill="1" applyBorder="1" applyAlignment="1">
      <alignment horizontal="center"/>
    </xf>
    <xf numFmtId="0" fontId="0" fillId="3" borderId="1" xfId="0" applyFont="1" applyFill="1" applyBorder="1" applyAlignment="1">
      <alignment horizontal="center" wrapText="1"/>
    </xf>
    <xf numFmtId="0" fontId="0" fillId="0" borderId="1" xfId="0" applyFont="1" applyBorder="1" applyAlignment="1">
      <alignment horizontal="center" wrapText="1"/>
    </xf>
    <xf numFmtId="0" fontId="1" fillId="5" borderId="0" xfId="0" applyFont="1" applyFill="1" applyBorder="1" applyAlignment="1">
      <alignment horizontal="center" wrapText="1"/>
    </xf>
    <xf numFmtId="0" fontId="0" fillId="0" borderId="1" xfId="0" applyFont="1" applyBorder="1" applyAlignment="1">
      <alignment horizontal="center" vertical="center" wrapText="1"/>
    </xf>
    <xf numFmtId="0" fontId="0" fillId="3" borderId="1" xfId="0" applyFont="1" applyFill="1" applyBorder="1" applyAlignment="1" applyProtection="1">
      <alignment horizontal="center"/>
    </xf>
    <xf numFmtId="0" fontId="2" fillId="0" borderId="0" xfId="0" applyFont="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4" fillId="0" borderId="0" xfId="0" applyFont="1" applyAlignment="1">
      <alignment horizontal="right" vertical="center"/>
    </xf>
    <xf numFmtId="0" fontId="0" fillId="0" borderId="0" xfId="0" applyFont="1" applyAlignment="1">
      <alignment horizontal="left" vertical="center" wrapText="1"/>
    </xf>
    <xf numFmtId="0" fontId="0" fillId="0" borderId="0" xfId="0" applyAlignment="1">
      <alignment horizontal="left" vertical="center" wrapText="1"/>
    </xf>
    <xf numFmtId="0" fontId="1" fillId="0" borderId="9" xfId="0" applyFont="1" applyBorder="1" applyAlignment="1">
      <alignment horizontal="center" vertical="center"/>
    </xf>
    <xf numFmtId="0" fontId="1" fillId="0" borderId="0" xfId="0" applyFont="1" applyAlignment="1">
      <alignment horizontal="center"/>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2:E34"/>
  <sheetViews>
    <sheetView showGridLines="0" workbookViewId="0">
      <pane ySplit="1" topLeftCell="A2" activePane="bottomLeft" state="frozen"/>
      <selection pane="bottomLeft" activeCell="A20" sqref="A20"/>
    </sheetView>
  </sheetViews>
  <sheetFormatPr defaultRowHeight="15" x14ac:dyDescent="0.25"/>
  <cols>
    <col min="1" max="1" width="27.5703125" style="32" customWidth="1"/>
    <col min="2" max="2" width="110.42578125" style="32" customWidth="1"/>
    <col min="4" max="4" width="17.85546875" customWidth="1"/>
    <col min="5" max="5" width="12.5703125" bestFit="1" customWidth="1"/>
  </cols>
  <sheetData>
    <row r="2" spans="1:5" ht="45" customHeight="1" thickBot="1" x14ac:dyDescent="0.4">
      <c r="A2" s="49" t="s">
        <v>271</v>
      </c>
      <c r="B2" s="49" t="s">
        <v>269</v>
      </c>
      <c r="C2" s="15" t="s">
        <v>221</v>
      </c>
      <c r="D2" s="57" t="s">
        <v>261</v>
      </c>
    </row>
    <row r="3" spans="1:5" ht="18.75" x14ac:dyDescent="0.3">
      <c r="A3" s="65" t="s">
        <v>246</v>
      </c>
      <c r="B3" s="36" t="s">
        <v>0</v>
      </c>
      <c r="C3" s="41">
        <f>'SWI 1'!E56</f>
        <v>0</v>
      </c>
      <c r="D3" s="58">
        <v>132</v>
      </c>
    </row>
    <row r="4" spans="1:5" ht="18.75" x14ac:dyDescent="0.3">
      <c r="A4" s="65"/>
      <c r="B4" s="37" t="s">
        <v>122</v>
      </c>
      <c r="C4" s="42">
        <f>'SWC&amp;C'!E46</f>
        <v>0</v>
      </c>
      <c r="D4" s="59">
        <v>92</v>
      </c>
    </row>
    <row r="5" spans="1:5" ht="19.5" thickBot="1" x14ac:dyDescent="0.35">
      <c r="A5" s="65"/>
      <c r="B5" s="38" t="s">
        <v>251</v>
      </c>
      <c r="C5" s="43">
        <f>'SWI 2'!E41</f>
        <v>0</v>
      </c>
      <c r="D5" s="60">
        <v>104</v>
      </c>
    </row>
    <row r="6" spans="1:5" ht="18.75" x14ac:dyDescent="0.3">
      <c r="A6" s="65" t="s">
        <v>245</v>
      </c>
      <c r="B6" s="34" t="s">
        <v>63</v>
      </c>
      <c r="C6" s="44">
        <f>'LP&amp;ES'!E66</f>
        <v>0</v>
      </c>
      <c r="D6" s="58">
        <v>360</v>
      </c>
    </row>
    <row r="7" spans="1:5" ht="19.5" thickBot="1" x14ac:dyDescent="0.35">
      <c r="A7" s="65"/>
      <c r="B7" s="35" t="s">
        <v>27</v>
      </c>
      <c r="C7" s="45">
        <f>BMS!E41</f>
        <v>0</v>
      </c>
      <c r="D7" s="60">
        <v>232</v>
      </c>
      <c r="E7" s="39"/>
    </row>
    <row r="8" spans="1:5" ht="19.5" thickBot="1" x14ac:dyDescent="0.35">
      <c r="A8" s="48" t="s">
        <v>253</v>
      </c>
      <c r="C8" s="46">
        <f>SUM(C3:C7)</f>
        <v>0</v>
      </c>
      <c r="D8" s="61"/>
    </row>
    <row r="9" spans="1:5" x14ac:dyDescent="0.25">
      <c r="A9" s="33"/>
    </row>
    <row r="10" spans="1:5" ht="18.75" x14ac:dyDescent="0.3">
      <c r="A10" s="33"/>
      <c r="C10" s="50" t="s">
        <v>268</v>
      </c>
    </row>
    <row r="11" spans="1:5" ht="18.75" x14ac:dyDescent="0.3">
      <c r="A11" s="33"/>
      <c r="B11" s="40" t="s">
        <v>254</v>
      </c>
      <c r="C11" s="47">
        <f>'SWI 1'!G57+'SWC&amp;C'!G47+'SWI 2'!G42+'LP&amp;ES'!G67+BMS!G42</f>
        <v>0</v>
      </c>
    </row>
    <row r="12" spans="1:5" ht="18.75" x14ac:dyDescent="0.3">
      <c r="A12" s="33"/>
      <c r="B12" s="40" t="s">
        <v>247</v>
      </c>
      <c r="C12" s="48">
        <f>'SWI 1'!F57+'SWC&amp;C'!F47+'SWI 2'!F42+'LP&amp;ES'!F67+BMS!F42</f>
        <v>0</v>
      </c>
    </row>
    <row r="13" spans="1:5" ht="18.75" x14ac:dyDescent="0.3">
      <c r="B13" s="40" t="s">
        <v>250</v>
      </c>
      <c r="C13" s="48">
        <f>'SWI 1'!F58+'SWC&amp;C'!F48+'SWI 2'!F43+'LP&amp;ES'!F68+BMS!F43</f>
        <v>0</v>
      </c>
    </row>
    <row r="14" spans="1:5" ht="18.75" x14ac:dyDescent="0.3">
      <c r="B14" s="40" t="s">
        <v>248</v>
      </c>
      <c r="C14" s="48">
        <f>'SWI 1'!F59+'SWC&amp;C'!F49+'SWI 2'!F44+'LP&amp;ES'!F69+BMS!F44</f>
        <v>0</v>
      </c>
    </row>
    <row r="15" spans="1:5" ht="18.75" x14ac:dyDescent="0.3">
      <c r="B15" s="40" t="s">
        <v>249</v>
      </c>
      <c r="C15" s="48">
        <f>'SWI 1'!F60+'SWC&amp;C'!F50+'SWI 2'!F45+'LP&amp;ES'!F70+BMS!F45</f>
        <v>0</v>
      </c>
    </row>
    <row r="17" spans="1:2" ht="18.75" x14ac:dyDescent="0.3">
      <c r="A17" s="66" t="s">
        <v>255</v>
      </c>
      <c r="B17" s="66"/>
    </row>
    <row r="18" spans="1:2" ht="45" x14ac:dyDescent="0.25">
      <c r="A18" s="62" t="s">
        <v>265</v>
      </c>
      <c r="B18" s="63" t="s">
        <v>262</v>
      </c>
    </row>
    <row r="19" spans="1:2" ht="26.25" x14ac:dyDescent="0.25">
      <c r="A19" s="62" t="s">
        <v>265</v>
      </c>
      <c r="B19" s="63" t="s">
        <v>282</v>
      </c>
    </row>
    <row r="20" spans="1:2" ht="75" x14ac:dyDescent="0.25">
      <c r="A20" s="62" t="s">
        <v>265</v>
      </c>
      <c r="B20" s="63" t="s">
        <v>281</v>
      </c>
    </row>
    <row r="21" spans="1:2" ht="26.25" x14ac:dyDescent="0.25">
      <c r="A21" s="62" t="s">
        <v>265</v>
      </c>
      <c r="B21" s="63" t="s">
        <v>258</v>
      </c>
    </row>
    <row r="22" spans="1:2" ht="90" x14ac:dyDescent="0.25">
      <c r="A22" s="62" t="s">
        <v>265</v>
      </c>
      <c r="B22" s="63" t="s">
        <v>257</v>
      </c>
    </row>
    <row r="23" spans="1:2" ht="26.25" x14ac:dyDescent="0.25">
      <c r="A23" s="62" t="s">
        <v>265</v>
      </c>
      <c r="B23" s="63" t="s">
        <v>270</v>
      </c>
    </row>
    <row r="24" spans="1:2" ht="30" x14ac:dyDescent="0.25">
      <c r="A24" s="62" t="s">
        <v>265</v>
      </c>
      <c r="B24" s="63" t="s">
        <v>266</v>
      </c>
    </row>
    <row r="25" spans="1:2" ht="37.5" customHeight="1" x14ac:dyDescent="0.25">
      <c r="A25" s="62" t="s">
        <v>265</v>
      </c>
      <c r="B25" s="64" t="s">
        <v>272</v>
      </c>
    </row>
    <row r="26" spans="1:2" ht="30" x14ac:dyDescent="0.25">
      <c r="A26" s="62" t="s">
        <v>265</v>
      </c>
      <c r="B26" s="64" t="s">
        <v>273</v>
      </c>
    </row>
    <row r="27" spans="1:2" ht="30" x14ac:dyDescent="0.25">
      <c r="A27" s="62" t="s">
        <v>265</v>
      </c>
      <c r="B27" s="64" t="s">
        <v>274</v>
      </c>
    </row>
    <row r="29" spans="1:2" ht="18.75" x14ac:dyDescent="0.3">
      <c r="A29" s="66" t="s">
        <v>252</v>
      </c>
      <c r="B29" s="66"/>
    </row>
    <row r="30" spans="1:2" ht="33" customHeight="1" x14ac:dyDescent="0.25">
      <c r="A30" s="62" t="s">
        <v>265</v>
      </c>
      <c r="B30" s="63" t="s">
        <v>260</v>
      </c>
    </row>
    <row r="31" spans="1:2" ht="30" x14ac:dyDescent="0.25">
      <c r="A31" s="62" t="s">
        <v>265</v>
      </c>
      <c r="B31" s="64" t="s">
        <v>259</v>
      </c>
    </row>
    <row r="32" spans="1:2" ht="26.25" x14ac:dyDescent="0.25">
      <c r="A32" s="62" t="s">
        <v>265</v>
      </c>
      <c r="B32" s="64" t="s">
        <v>267</v>
      </c>
    </row>
    <row r="33" spans="1:2" ht="30" x14ac:dyDescent="0.25">
      <c r="A33" s="62" t="s">
        <v>265</v>
      </c>
      <c r="B33" s="64" t="s">
        <v>263</v>
      </c>
    </row>
    <row r="34" spans="1:2" ht="26.25" x14ac:dyDescent="0.25">
      <c r="A34" s="62" t="s">
        <v>265</v>
      </c>
      <c r="B34" s="64" t="s">
        <v>264</v>
      </c>
    </row>
  </sheetData>
  <mergeCells count="4">
    <mergeCell ref="A3:A5"/>
    <mergeCell ref="A6:A7"/>
    <mergeCell ref="A17:B17"/>
    <mergeCell ref="A29:B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G60"/>
  <sheetViews>
    <sheetView showGridLines="0" zoomScale="80" zoomScaleNormal="80" workbookViewId="0">
      <pane ySplit="1" topLeftCell="A30" activePane="bottomLeft" state="frozen"/>
      <selection pane="bottomLeft" activeCell="B34" sqref="B34"/>
    </sheetView>
  </sheetViews>
  <sheetFormatPr defaultColWidth="9.140625" defaultRowHeight="18.75" x14ac:dyDescent="0.3"/>
  <cols>
    <col min="1" max="1" width="26.42578125" style="10" customWidth="1"/>
    <col min="2" max="2" width="121.28515625" style="3" customWidth="1"/>
    <col min="3" max="3" width="7.42578125" style="6" customWidth="1"/>
    <col min="4" max="4" width="19.7109375" style="6" customWidth="1"/>
    <col min="5" max="5" width="10" style="6" customWidth="1"/>
    <col min="6" max="6" width="20.5703125" style="4" customWidth="1"/>
    <col min="7" max="7" width="9.140625" style="4" hidden="1" customWidth="1"/>
    <col min="8" max="8" width="9.140625" style="4" customWidth="1"/>
    <col min="9" max="16384" width="9.140625" style="4"/>
  </cols>
  <sheetData>
    <row r="1" spans="1:7" ht="45.75" customHeight="1" x14ac:dyDescent="0.3">
      <c r="A1" s="14" t="s">
        <v>275</v>
      </c>
      <c r="B1" s="13" t="s">
        <v>276</v>
      </c>
      <c r="C1" s="14" t="s">
        <v>220</v>
      </c>
      <c r="D1" s="54" t="s">
        <v>256</v>
      </c>
      <c r="E1" s="17" t="s">
        <v>221</v>
      </c>
    </row>
    <row r="2" spans="1:7" ht="15" x14ac:dyDescent="0.25">
      <c r="A2" s="67" t="s">
        <v>170</v>
      </c>
      <c r="B2" s="5" t="s">
        <v>3</v>
      </c>
      <c r="C2" s="7">
        <v>0</v>
      </c>
      <c r="D2" s="52"/>
      <c r="E2" s="29" t="str">
        <f>IF(D2="","",C2)</f>
        <v/>
      </c>
      <c r="F2" s="4" t="str">
        <f>IF(E2="","","Unacceptable")</f>
        <v/>
      </c>
      <c r="G2" s="4" t="str">
        <f>IF(F2="","",1)</f>
        <v/>
      </c>
    </row>
    <row r="3" spans="1:7" ht="15" x14ac:dyDescent="0.25">
      <c r="A3" s="67"/>
      <c r="B3" s="5" t="s">
        <v>2</v>
      </c>
      <c r="C3" s="7">
        <v>2</v>
      </c>
      <c r="D3" s="53"/>
      <c r="E3" s="30" t="str">
        <f t="shared" ref="E3:E55" si="0">IF(D3="","",C3)</f>
        <v/>
      </c>
      <c r="F3" s="4" t="str">
        <f>IF(E3="","","Needs Improvement")</f>
        <v/>
      </c>
    </row>
    <row r="4" spans="1:7" ht="15" x14ac:dyDescent="0.25">
      <c r="A4" s="67"/>
      <c r="B4" s="5" t="s">
        <v>1</v>
      </c>
      <c r="C4" s="7">
        <v>8</v>
      </c>
      <c r="D4" s="53"/>
      <c r="E4" s="30" t="str">
        <f t="shared" si="0"/>
        <v/>
      </c>
      <c r="F4" s="4" t="str">
        <f>IF(E4="","","Good")</f>
        <v/>
      </c>
    </row>
    <row r="5" spans="1:7" ht="15" x14ac:dyDescent="0.25">
      <c r="A5" s="67"/>
      <c r="B5" s="5" t="s">
        <v>171</v>
      </c>
      <c r="C5" s="7">
        <v>10</v>
      </c>
      <c r="D5" s="53"/>
      <c r="E5" s="30" t="str">
        <f t="shared" si="0"/>
        <v/>
      </c>
      <c r="F5" s="4" t="str">
        <f>IF(E5="","","Excellent")</f>
        <v/>
      </c>
    </row>
    <row r="6" spans="1:7" x14ac:dyDescent="0.3">
      <c r="A6" s="11"/>
      <c r="B6" s="8"/>
      <c r="C6" s="9"/>
      <c r="D6" s="9"/>
      <c r="E6" s="12" t="str">
        <f t="shared" si="0"/>
        <v/>
      </c>
    </row>
    <row r="7" spans="1:7" ht="15" x14ac:dyDescent="0.25">
      <c r="A7" s="67" t="s">
        <v>172</v>
      </c>
      <c r="B7" s="5" t="s">
        <v>222</v>
      </c>
      <c r="C7" s="7">
        <v>0</v>
      </c>
      <c r="D7" s="52"/>
      <c r="E7" s="29" t="str">
        <f t="shared" si="0"/>
        <v/>
      </c>
      <c r="F7" s="4" t="str">
        <f>IF(E7="","","Unacceptable")</f>
        <v/>
      </c>
      <c r="G7" s="4" t="str">
        <f>IF(F7="","",1)</f>
        <v/>
      </c>
    </row>
    <row r="8" spans="1:7" ht="15" x14ac:dyDescent="0.25">
      <c r="A8" s="67"/>
      <c r="B8" s="5" t="s">
        <v>5</v>
      </c>
      <c r="C8" s="7">
        <v>3</v>
      </c>
      <c r="D8" s="53"/>
      <c r="E8" s="30" t="str">
        <f t="shared" si="0"/>
        <v/>
      </c>
      <c r="F8" s="4" t="str">
        <f>IF(E8="","","Needs Improvement")</f>
        <v/>
      </c>
    </row>
    <row r="9" spans="1:7" ht="30" x14ac:dyDescent="0.25">
      <c r="A9" s="67"/>
      <c r="B9" s="5" t="s">
        <v>4</v>
      </c>
      <c r="C9" s="7">
        <v>12</v>
      </c>
      <c r="D9" s="53"/>
      <c r="E9" s="30" t="str">
        <f t="shared" si="0"/>
        <v/>
      </c>
      <c r="F9" s="4" t="str">
        <f>IF(E9="","","Good")</f>
        <v/>
      </c>
    </row>
    <row r="10" spans="1:7" ht="59.25" customHeight="1" x14ac:dyDescent="0.25">
      <c r="A10" s="67"/>
      <c r="B10" s="5" t="s">
        <v>173</v>
      </c>
      <c r="C10" s="7">
        <v>15</v>
      </c>
      <c r="D10" s="53"/>
      <c r="E10" s="30" t="str">
        <f t="shared" si="0"/>
        <v/>
      </c>
      <c r="F10" s="4" t="str">
        <f>IF(E10="","","Excellent")</f>
        <v/>
      </c>
    </row>
    <row r="11" spans="1:7" x14ac:dyDescent="0.3">
      <c r="A11" s="11"/>
      <c r="B11" s="8"/>
      <c r="C11" s="9"/>
      <c r="D11" s="9"/>
      <c r="E11" s="12" t="str">
        <f t="shared" si="0"/>
        <v/>
      </c>
    </row>
    <row r="12" spans="1:7" ht="15" x14ac:dyDescent="0.25">
      <c r="A12" s="67" t="s">
        <v>174</v>
      </c>
      <c r="B12" s="5" t="s">
        <v>7</v>
      </c>
      <c r="C12" s="7">
        <v>0</v>
      </c>
      <c r="D12" s="52"/>
      <c r="E12" s="29" t="str">
        <f t="shared" si="0"/>
        <v/>
      </c>
      <c r="F12" s="4" t="str">
        <f>IF(E12="","","Unacceptable")</f>
        <v/>
      </c>
      <c r="G12" s="4" t="str">
        <f>IF(F12="","",1)</f>
        <v/>
      </c>
    </row>
    <row r="13" spans="1:7" ht="15" x14ac:dyDescent="0.25">
      <c r="A13" s="67"/>
      <c r="B13" s="5" t="s">
        <v>223</v>
      </c>
      <c r="C13" s="7">
        <v>4</v>
      </c>
      <c r="D13" s="52"/>
      <c r="E13" s="29" t="str">
        <f t="shared" si="0"/>
        <v/>
      </c>
      <c r="F13" s="4" t="str">
        <f>IF(E13="","","Unacceptable")</f>
        <v/>
      </c>
      <c r="G13" s="4" t="str">
        <f>IF(F13="","",1)</f>
        <v/>
      </c>
    </row>
    <row r="14" spans="1:7" ht="45" x14ac:dyDescent="0.25">
      <c r="A14" s="67"/>
      <c r="B14" s="5" t="s">
        <v>6</v>
      </c>
      <c r="C14" s="7">
        <v>16</v>
      </c>
      <c r="D14" s="53"/>
      <c r="E14" s="30" t="str">
        <f t="shared" si="0"/>
        <v/>
      </c>
      <c r="F14" s="4" t="str">
        <f>IF(E14="","","Good")</f>
        <v/>
      </c>
    </row>
    <row r="15" spans="1:7" ht="45" x14ac:dyDescent="0.25">
      <c r="A15" s="67"/>
      <c r="B15" s="5" t="s">
        <v>175</v>
      </c>
      <c r="C15" s="7">
        <v>20</v>
      </c>
      <c r="D15" s="53"/>
      <c r="E15" s="30" t="str">
        <f t="shared" si="0"/>
        <v/>
      </c>
      <c r="F15" s="4" t="str">
        <f>IF(E15="","","Excellent")</f>
        <v/>
      </c>
    </row>
    <row r="16" spans="1:7" x14ac:dyDescent="0.3">
      <c r="A16" s="11"/>
      <c r="B16" s="8"/>
      <c r="C16" s="9"/>
      <c r="D16" s="9"/>
      <c r="E16" s="12" t="str">
        <f t="shared" si="0"/>
        <v/>
      </c>
    </row>
    <row r="17" spans="1:7" ht="15" x14ac:dyDescent="0.25">
      <c r="A17" s="67" t="s">
        <v>176</v>
      </c>
      <c r="B17" s="5" t="s">
        <v>11</v>
      </c>
      <c r="C17" s="7">
        <v>0</v>
      </c>
      <c r="D17" s="53"/>
      <c r="E17" s="30" t="str">
        <f t="shared" si="0"/>
        <v/>
      </c>
      <c r="F17" s="4" t="str">
        <f>IF(E17="","","Unacceptable")</f>
        <v/>
      </c>
    </row>
    <row r="18" spans="1:7" ht="15" x14ac:dyDescent="0.25">
      <c r="A18" s="67"/>
      <c r="B18" s="5" t="s">
        <v>10</v>
      </c>
      <c r="C18" s="7">
        <v>3</v>
      </c>
      <c r="D18" s="53"/>
      <c r="E18" s="30" t="str">
        <f t="shared" si="0"/>
        <v/>
      </c>
      <c r="F18" s="4" t="str">
        <f>IF(E18="","","Needs Improvement")</f>
        <v/>
      </c>
    </row>
    <row r="19" spans="1:7" ht="28.5" customHeight="1" x14ac:dyDescent="0.25">
      <c r="A19" s="67"/>
      <c r="B19" s="5" t="s">
        <v>9</v>
      </c>
      <c r="C19" s="7">
        <v>12</v>
      </c>
      <c r="D19" s="53"/>
      <c r="E19" s="30" t="str">
        <f t="shared" si="0"/>
        <v/>
      </c>
      <c r="F19" s="4" t="str">
        <f>IF(E19="","","Good")</f>
        <v/>
      </c>
    </row>
    <row r="20" spans="1:7" ht="30" x14ac:dyDescent="0.25">
      <c r="A20" s="67"/>
      <c r="B20" s="5" t="s">
        <v>8</v>
      </c>
      <c r="C20" s="7">
        <v>15</v>
      </c>
      <c r="D20" s="53"/>
      <c r="E20" s="30" t="str">
        <f t="shared" si="0"/>
        <v/>
      </c>
      <c r="F20" s="4" t="str">
        <f>IF(E20="","","Excellent")</f>
        <v/>
      </c>
    </row>
    <row r="21" spans="1:7" x14ac:dyDescent="0.3">
      <c r="A21" s="11"/>
      <c r="B21" s="8"/>
      <c r="C21" s="9"/>
      <c r="D21" s="9"/>
      <c r="E21" s="12" t="str">
        <f t="shared" si="0"/>
        <v/>
      </c>
    </row>
    <row r="22" spans="1:7" ht="15" x14ac:dyDescent="0.25">
      <c r="A22" s="67" t="s">
        <v>177</v>
      </c>
      <c r="B22" s="5" t="s">
        <v>12</v>
      </c>
      <c r="C22" s="7">
        <v>0</v>
      </c>
      <c r="D22" s="53"/>
      <c r="E22" s="30" t="str">
        <f t="shared" si="0"/>
        <v/>
      </c>
      <c r="F22" s="4" t="str">
        <f>IF(E22="","","Unacceptable")</f>
        <v/>
      </c>
    </row>
    <row r="23" spans="1:7" ht="15" x14ac:dyDescent="0.25">
      <c r="A23" s="67"/>
      <c r="B23" s="5" t="s">
        <v>180</v>
      </c>
      <c r="C23" s="7">
        <v>3</v>
      </c>
      <c r="D23" s="53"/>
      <c r="E23" s="30" t="str">
        <f t="shared" si="0"/>
        <v/>
      </c>
      <c r="F23" s="4" t="str">
        <f>IF(E23="","","Needs Improvement")</f>
        <v/>
      </c>
    </row>
    <row r="24" spans="1:7" ht="46.5" customHeight="1" x14ac:dyDescent="0.25">
      <c r="A24" s="67"/>
      <c r="B24" s="5" t="s">
        <v>179</v>
      </c>
      <c r="C24" s="7">
        <v>12</v>
      </c>
      <c r="D24" s="53"/>
      <c r="E24" s="30" t="str">
        <f t="shared" si="0"/>
        <v/>
      </c>
      <c r="F24" s="4" t="str">
        <f>IF(E24="","","Good")</f>
        <v/>
      </c>
    </row>
    <row r="25" spans="1:7" ht="51.75" customHeight="1" x14ac:dyDescent="0.25">
      <c r="A25" s="67"/>
      <c r="B25" s="5" t="s">
        <v>178</v>
      </c>
      <c r="C25" s="7">
        <v>15</v>
      </c>
      <c r="D25" s="53"/>
      <c r="E25" s="30" t="str">
        <f t="shared" si="0"/>
        <v/>
      </c>
      <c r="F25" s="4" t="str">
        <f>IF(E25="","","Excellent")</f>
        <v/>
      </c>
    </row>
    <row r="26" spans="1:7" x14ac:dyDescent="0.3">
      <c r="A26" s="11"/>
      <c r="B26" s="8"/>
      <c r="C26" s="9"/>
      <c r="D26" s="9"/>
      <c r="E26" s="12" t="str">
        <f t="shared" si="0"/>
        <v/>
      </c>
    </row>
    <row r="27" spans="1:7" ht="15" x14ac:dyDescent="0.25">
      <c r="A27" s="67" t="s">
        <v>181</v>
      </c>
      <c r="B27" s="5" t="s">
        <v>14</v>
      </c>
      <c r="C27" s="7">
        <v>0</v>
      </c>
      <c r="D27" s="52"/>
      <c r="E27" s="29" t="str">
        <f t="shared" si="0"/>
        <v/>
      </c>
      <c r="F27" s="4" t="str">
        <f>IF(E27="","","Unacceptable")</f>
        <v/>
      </c>
      <c r="G27" s="4" t="str">
        <f>IF(F27="","",1)</f>
        <v/>
      </c>
    </row>
    <row r="28" spans="1:7" ht="15" x14ac:dyDescent="0.25">
      <c r="A28" s="67"/>
      <c r="B28" s="5" t="s">
        <v>13</v>
      </c>
      <c r="C28" s="7">
        <v>3</v>
      </c>
      <c r="D28" s="52"/>
      <c r="E28" s="29" t="str">
        <f t="shared" si="0"/>
        <v/>
      </c>
      <c r="F28" s="4" t="str">
        <f>IF(E28="","","Unacceptable")</f>
        <v/>
      </c>
      <c r="G28" s="4" t="str">
        <f>IF(F28="","",1)</f>
        <v/>
      </c>
    </row>
    <row r="29" spans="1:7" ht="45" x14ac:dyDescent="0.25">
      <c r="A29" s="67"/>
      <c r="B29" s="5" t="s">
        <v>183</v>
      </c>
      <c r="C29" s="7">
        <v>12</v>
      </c>
      <c r="D29" s="53"/>
      <c r="E29" s="30" t="str">
        <f t="shared" si="0"/>
        <v/>
      </c>
      <c r="F29" s="4" t="str">
        <f>IF(E29="","","Good")</f>
        <v/>
      </c>
    </row>
    <row r="30" spans="1:7" ht="75" x14ac:dyDescent="0.25">
      <c r="A30" s="67"/>
      <c r="B30" s="5" t="s">
        <v>182</v>
      </c>
      <c r="C30" s="7">
        <v>15</v>
      </c>
      <c r="D30" s="53"/>
      <c r="E30" s="30" t="str">
        <f t="shared" si="0"/>
        <v/>
      </c>
      <c r="F30" s="4" t="str">
        <f>IF(E30="","","Excellent")</f>
        <v/>
      </c>
    </row>
    <row r="31" spans="1:7" x14ac:dyDescent="0.3">
      <c r="A31" s="11"/>
      <c r="B31" s="8"/>
      <c r="C31" s="9"/>
      <c r="D31" s="9"/>
      <c r="E31" s="12" t="str">
        <f t="shared" si="0"/>
        <v/>
      </c>
    </row>
    <row r="32" spans="1:7" ht="15" x14ac:dyDescent="0.25">
      <c r="A32" s="67" t="s">
        <v>118</v>
      </c>
      <c r="B32" s="5" t="s">
        <v>284</v>
      </c>
      <c r="C32" s="7">
        <v>0</v>
      </c>
      <c r="D32" s="53"/>
      <c r="E32" s="30" t="str">
        <f t="shared" si="0"/>
        <v/>
      </c>
      <c r="F32" s="4" t="str">
        <f>IF(E32="","","Unacceptable")</f>
        <v/>
      </c>
    </row>
    <row r="33" spans="1:7" ht="15" x14ac:dyDescent="0.25">
      <c r="A33" s="67"/>
      <c r="B33" s="5" t="s">
        <v>285</v>
      </c>
      <c r="C33" s="7">
        <v>2</v>
      </c>
      <c r="D33" s="53"/>
      <c r="E33" s="30" t="str">
        <f t="shared" si="0"/>
        <v/>
      </c>
      <c r="F33" s="4" t="str">
        <f>IF(E33="","","Needs Improvement")</f>
        <v/>
      </c>
    </row>
    <row r="34" spans="1:7" ht="30" x14ac:dyDescent="0.25">
      <c r="A34" s="67"/>
      <c r="B34" s="5" t="s">
        <v>286</v>
      </c>
      <c r="C34" s="7">
        <v>8</v>
      </c>
      <c r="D34" s="53"/>
      <c r="E34" s="30" t="str">
        <f t="shared" si="0"/>
        <v/>
      </c>
      <c r="F34" s="4" t="str">
        <f>IF(E34="","","Good")</f>
        <v/>
      </c>
    </row>
    <row r="35" spans="1:7" ht="45" x14ac:dyDescent="0.25">
      <c r="A35" s="67"/>
      <c r="B35" s="5" t="s">
        <v>283</v>
      </c>
      <c r="C35" s="7">
        <v>10</v>
      </c>
      <c r="D35" s="53"/>
      <c r="E35" s="30" t="str">
        <f t="shared" si="0"/>
        <v/>
      </c>
      <c r="F35" s="4" t="str">
        <f>IF(E35="","","Excellent")</f>
        <v/>
      </c>
    </row>
    <row r="36" spans="1:7" x14ac:dyDescent="0.3">
      <c r="A36" s="11"/>
      <c r="B36" s="8"/>
      <c r="C36" s="9"/>
      <c r="D36" s="9"/>
      <c r="E36" s="12" t="str">
        <f t="shared" si="0"/>
        <v/>
      </c>
    </row>
    <row r="37" spans="1:7" ht="15" x14ac:dyDescent="0.25">
      <c r="A37" s="67" t="s">
        <v>184</v>
      </c>
      <c r="B37" s="5" t="s">
        <v>18</v>
      </c>
      <c r="C37" s="7">
        <v>0</v>
      </c>
      <c r="D37" s="53"/>
      <c r="E37" s="30" t="str">
        <f t="shared" si="0"/>
        <v/>
      </c>
      <c r="F37" s="4" t="str">
        <f>IF(E37="","","Unacceptable")</f>
        <v/>
      </c>
    </row>
    <row r="38" spans="1:7" ht="15" x14ac:dyDescent="0.25">
      <c r="A38" s="67"/>
      <c r="B38" s="5" t="s">
        <v>17</v>
      </c>
      <c r="C38" s="7">
        <v>3</v>
      </c>
      <c r="D38" s="53"/>
      <c r="E38" s="30" t="str">
        <f t="shared" si="0"/>
        <v/>
      </c>
      <c r="F38" s="4" t="str">
        <f>IF(E38="","","Needs Improvement")</f>
        <v/>
      </c>
    </row>
    <row r="39" spans="1:7" ht="15" x14ac:dyDescent="0.25">
      <c r="A39" s="67"/>
      <c r="B39" s="5" t="s">
        <v>16</v>
      </c>
      <c r="C39" s="7">
        <v>12</v>
      </c>
      <c r="D39" s="53"/>
      <c r="E39" s="30" t="str">
        <f t="shared" si="0"/>
        <v/>
      </c>
      <c r="F39" s="4" t="str">
        <f>IF(E39="","","Good")</f>
        <v/>
      </c>
    </row>
    <row r="40" spans="1:7" ht="30" x14ac:dyDescent="0.25">
      <c r="A40" s="67"/>
      <c r="B40" s="5" t="s">
        <v>15</v>
      </c>
      <c r="C40" s="7">
        <v>15</v>
      </c>
      <c r="D40" s="53"/>
      <c r="E40" s="30" t="str">
        <f t="shared" si="0"/>
        <v/>
      </c>
      <c r="F40" s="4" t="str">
        <f>IF(E40="","","Excellent")</f>
        <v/>
      </c>
    </row>
    <row r="41" spans="1:7" x14ac:dyDescent="0.3">
      <c r="A41" s="11"/>
      <c r="B41" s="8"/>
      <c r="C41" s="9"/>
      <c r="D41" s="9"/>
      <c r="E41" s="12" t="str">
        <f t="shared" si="0"/>
        <v/>
      </c>
    </row>
    <row r="42" spans="1:7" ht="15" x14ac:dyDescent="0.25">
      <c r="A42" s="67" t="s">
        <v>185</v>
      </c>
      <c r="B42" s="5" t="s">
        <v>21</v>
      </c>
      <c r="C42" s="7">
        <v>0</v>
      </c>
      <c r="D42" s="52"/>
      <c r="E42" s="29" t="str">
        <f t="shared" si="0"/>
        <v/>
      </c>
      <c r="F42" s="4" t="str">
        <f>IF(E42="","","Unacceptable")</f>
        <v/>
      </c>
      <c r="G42" s="4" t="str">
        <f>IF(F42="","",1)</f>
        <v/>
      </c>
    </row>
    <row r="43" spans="1:7" ht="15" x14ac:dyDescent="0.25">
      <c r="A43" s="67"/>
      <c r="B43" s="5" t="s">
        <v>20</v>
      </c>
      <c r="C43" s="7">
        <v>4</v>
      </c>
      <c r="D43" s="53"/>
      <c r="E43" s="30" t="str">
        <f t="shared" si="0"/>
        <v/>
      </c>
      <c r="F43" s="4" t="str">
        <f>IF(E43="","","Needs Improvement")</f>
        <v/>
      </c>
    </row>
    <row r="44" spans="1:7" ht="15" x14ac:dyDescent="0.25">
      <c r="A44" s="67"/>
      <c r="B44" s="5" t="s">
        <v>19</v>
      </c>
      <c r="C44" s="7">
        <v>16</v>
      </c>
      <c r="D44" s="53"/>
      <c r="E44" s="30" t="str">
        <f t="shared" si="0"/>
        <v/>
      </c>
      <c r="F44" s="4" t="str">
        <f>IF(E44="","","Good")</f>
        <v/>
      </c>
    </row>
    <row r="45" spans="1:7" ht="45" x14ac:dyDescent="0.25">
      <c r="A45" s="67"/>
      <c r="B45" s="5" t="s">
        <v>186</v>
      </c>
      <c r="C45" s="7">
        <v>20</v>
      </c>
      <c r="D45" s="53"/>
      <c r="E45" s="30" t="str">
        <f t="shared" si="0"/>
        <v/>
      </c>
      <c r="F45" s="4" t="str">
        <f>IF(E45="","","Excellent")</f>
        <v/>
      </c>
    </row>
    <row r="46" spans="1:7" x14ac:dyDescent="0.3">
      <c r="A46" s="11"/>
      <c r="B46" s="8"/>
      <c r="C46" s="9"/>
      <c r="D46" s="9"/>
      <c r="E46" s="12" t="str">
        <f t="shared" si="0"/>
        <v/>
      </c>
    </row>
    <row r="47" spans="1:7" ht="15" x14ac:dyDescent="0.25">
      <c r="A47" s="67" t="s">
        <v>187</v>
      </c>
      <c r="B47" s="5" t="s">
        <v>24</v>
      </c>
      <c r="C47" s="7">
        <v>0</v>
      </c>
      <c r="D47" s="52"/>
      <c r="E47" s="29" t="str">
        <f t="shared" si="0"/>
        <v/>
      </c>
      <c r="F47" s="4" t="str">
        <f>IF(E47="","","Unacceptable")</f>
        <v/>
      </c>
      <c r="G47" s="4" t="str">
        <f>IF(F47="","",1)</f>
        <v/>
      </c>
    </row>
    <row r="48" spans="1:7" ht="30.75" customHeight="1" x14ac:dyDescent="0.25">
      <c r="A48" s="67"/>
      <c r="B48" s="5" t="s">
        <v>23</v>
      </c>
      <c r="C48" s="7">
        <v>4</v>
      </c>
      <c r="D48" s="53"/>
      <c r="E48" s="30" t="str">
        <f t="shared" si="0"/>
        <v/>
      </c>
      <c r="F48" s="4" t="str">
        <f>IF(E48="","","Unacceptable")</f>
        <v/>
      </c>
    </row>
    <row r="49" spans="1:7" ht="15" x14ac:dyDescent="0.25">
      <c r="A49" s="67"/>
      <c r="B49" s="5" t="s">
        <v>22</v>
      </c>
      <c r="C49" s="7">
        <v>16</v>
      </c>
      <c r="D49" s="53"/>
      <c r="E49" s="30" t="str">
        <f t="shared" si="0"/>
        <v/>
      </c>
      <c r="F49" s="4" t="str">
        <f>IF(E49="","","Good")</f>
        <v/>
      </c>
    </row>
    <row r="50" spans="1:7" ht="30" x14ac:dyDescent="0.25">
      <c r="A50" s="67"/>
      <c r="B50" s="5" t="s">
        <v>188</v>
      </c>
      <c r="C50" s="7">
        <v>20</v>
      </c>
      <c r="D50" s="53"/>
      <c r="E50" s="30" t="str">
        <f t="shared" si="0"/>
        <v/>
      </c>
      <c r="F50" s="4" t="str">
        <f>IF(E50="","","Excellent")</f>
        <v/>
      </c>
    </row>
    <row r="51" spans="1:7" x14ac:dyDescent="0.3">
      <c r="A51" s="11"/>
      <c r="B51" s="8"/>
      <c r="C51" s="9"/>
      <c r="D51" s="9"/>
      <c r="E51" s="12" t="str">
        <f t="shared" si="0"/>
        <v/>
      </c>
    </row>
    <row r="52" spans="1:7" ht="15" x14ac:dyDescent="0.25">
      <c r="A52" s="67" t="s">
        <v>189</v>
      </c>
      <c r="B52" s="5" t="s">
        <v>26</v>
      </c>
      <c r="C52" s="7">
        <v>0</v>
      </c>
      <c r="D52" s="53"/>
      <c r="E52" s="30" t="str">
        <f t="shared" si="0"/>
        <v/>
      </c>
      <c r="F52" s="4" t="str">
        <f>IF(E52="","","Unacceptable")</f>
        <v/>
      </c>
    </row>
    <row r="53" spans="1:7" ht="15" x14ac:dyDescent="0.25">
      <c r="A53" s="67"/>
      <c r="B53" s="5" t="s">
        <v>25</v>
      </c>
      <c r="C53" s="7">
        <v>2</v>
      </c>
      <c r="D53" s="53"/>
      <c r="E53" s="30" t="str">
        <f t="shared" si="0"/>
        <v/>
      </c>
      <c r="F53" s="4" t="str">
        <f>IF(E53="","","Needs Improvement")</f>
        <v/>
      </c>
    </row>
    <row r="54" spans="1:7" ht="60.75" customHeight="1" x14ac:dyDescent="0.25">
      <c r="A54" s="67"/>
      <c r="B54" s="5" t="s">
        <v>191</v>
      </c>
      <c r="C54" s="7">
        <v>8</v>
      </c>
      <c r="D54" s="53"/>
      <c r="E54" s="30" t="str">
        <f t="shared" si="0"/>
        <v/>
      </c>
      <c r="F54" s="4" t="str">
        <f>IF(E54="","","Good")</f>
        <v/>
      </c>
    </row>
    <row r="55" spans="1:7" ht="60" x14ac:dyDescent="0.25">
      <c r="A55" s="67"/>
      <c r="B55" s="5" t="s">
        <v>190</v>
      </c>
      <c r="C55" s="7">
        <v>10</v>
      </c>
      <c r="D55" s="53"/>
      <c r="E55" s="30" t="str">
        <f t="shared" si="0"/>
        <v/>
      </c>
      <c r="F55" s="4" t="str">
        <f>IF(E55="","","Excellent")</f>
        <v/>
      </c>
    </row>
    <row r="56" spans="1:7" x14ac:dyDescent="0.3">
      <c r="A56" s="11"/>
      <c r="B56" s="8"/>
      <c r="C56" s="12"/>
      <c r="D56" s="12"/>
      <c r="E56" s="51">
        <f>SUM(E2:E55)</f>
        <v>0</v>
      </c>
    </row>
    <row r="57" spans="1:7" hidden="1" x14ac:dyDescent="0.3">
      <c r="F57" s="4">
        <f>COUNTIF(F2:F55,"Unacceptable")</f>
        <v>0</v>
      </c>
      <c r="G57" s="4">
        <f>COUNTIF(G2:G55,"1")</f>
        <v>0</v>
      </c>
    </row>
    <row r="58" spans="1:7" hidden="1" x14ac:dyDescent="0.3">
      <c r="F58" s="4">
        <f>COUNTIF(F2:F55,"Needs Improvement")</f>
        <v>0</v>
      </c>
    </row>
    <row r="59" spans="1:7" hidden="1" x14ac:dyDescent="0.3">
      <c r="F59" s="4">
        <f>COUNTIF(F2:F55,"Good")</f>
        <v>0</v>
      </c>
    </row>
    <row r="60" spans="1:7" hidden="1" x14ac:dyDescent="0.3">
      <c r="F60" s="4">
        <f>COUNTIF(F2:F55,"Excellent")</f>
        <v>0</v>
      </c>
    </row>
  </sheetData>
  <mergeCells count="11">
    <mergeCell ref="A52:A55"/>
    <mergeCell ref="A2:A5"/>
    <mergeCell ref="A7:A10"/>
    <mergeCell ref="A12:A15"/>
    <mergeCell ref="A17:A20"/>
    <mergeCell ref="A22:A25"/>
    <mergeCell ref="A27:A30"/>
    <mergeCell ref="A32:A35"/>
    <mergeCell ref="A37:A40"/>
    <mergeCell ref="A42:A45"/>
    <mergeCell ref="A47:A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G60"/>
  <sheetViews>
    <sheetView showGridLines="0" zoomScale="80" zoomScaleNormal="80" workbookViewId="0">
      <pane ySplit="1" topLeftCell="A36" activePane="bottomLeft" state="frozen"/>
      <selection activeCell="D1" sqref="D1"/>
      <selection pane="bottomLeft"/>
    </sheetView>
  </sheetViews>
  <sheetFormatPr defaultColWidth="9.140625" defaultRowHeight="18.75" x14ac:dyDescent="0.3"/>
  <cols>
    <col min="1" max="1" width="17.42578125" style="10" customWidth="1"/>
    <col min="2" max="2" width="133.7109375" style="1" customWidth="1"/>
    <col min="3" max="3" width="9.140625" style="6"/>
    <col min="4" max="4" width="21" style="6" customWidth="1"/>
    <col min="5" max="5" width="9.140625" style="6"/>
    <col min="6" max="6" width="22.7109375" style="1" customWidth="1"/>
    <col min="7" max="7" width="10.140625" style="1" hidden="1" customWidth="1"/>
    <col min="8" max="16384" width="9.140625" style="1"/>
  </cols>
  <sheetData>
    <row r="1" spans="1:7" s="14" customFormat="1" ht="39" customHeight="1" x14ac:dyDescent="0.3">
      <c r="A1" s="14" t="s">
        <v>275</v>
      </c>
      <c r="B1" s="18" t="s">
        <v>277</v>
      </c>
      <c r="C1" s="14" t="s">
        <v>220</v>
      </c>
      <c r="D1" s="54" t="s">
        <v>256</v>
      </c>
      <c r="E1" s="17" t="s">
        <v>221</v>
      </c>
    </row>
    <row r="2" spans="1:7" ht="15" x14ac:dyDescent="0.25">
      <c r="A2" s="67" t="s">
        <v>244</v>
      </c>
      <c r="B2" s="5" t="s">
        <v>126</v>
      </c>
      <c r="C2" s="7">
        <v>0</v>
      </c>
      <c r="D2" s="53"/>
      <c r="E2" s="25" t="str">
        <f>IF(D2="","",C2)</f>
        <v/>
      </c>
      <c r="F2" s="4" t="str">
        <f>IF(E2="","","Unacceptable")</f>
        <v/>
      </c>
    </row>
    <row r="3" spans="1:7" ht="15" x14ac:dyDescent="0.25">
      <c r="A3" s="67"/>
      <c r="B3" s="5" t="s">
        <v>125</v>
      </c>
      <c r="C3" s="7">
        <v>2</v>
      </c>
      <c r="D3" s="53"/>
      <c r="E3" s="25" t="str">
        <f t="shared" ref="E3:E45" si="0">IF(D3="","",C3)</f>
        <v/>
      </c>
      <c r="F3" s="4" t="str">
        <f>IF(E3="","","Needs Improvement")</f>
        <v/>
      </c>
    </row>
    <row r="4" spans="1:7" ht="45" x14ac:dyDescent="0.25">
      <c r="A4" s="67"/>
      <c r="B4" s="5" t="s">
        <v>124</v>
      </c>
      <c r="C4" s="7">
        <v>8</v>
      </c>
      <c r="D4" s="53"/>
      <c r="E4" s="25" t="str">
        <f t="shared" si="0"/>
        <v/>
      </c>
      <c r="F4" s="4" t="str">
        <f>IF(E4="","","Good")</f>
        <v/>
      </c>
    </row>
    <row r="5" spans="1:7" ht="60" x14ac:dyDescent="0.25">
      <c r="A5" s="67"/>
      <c r="B5" s="5" t="s">
        <v>123</v>
      </c>
      <c r="C5" s="7">
        <v>10</v>
      </c>
      <c r="D5" s="53"/>
      <c r="E5" s="25" t="str">
        <f t="shared" si="0"/>
        <v/>
      </c>
      <c r="F5" s="4" t="str">
        <f>IF(E5="","","Excellent")</f>
        <v/>
      </c>
    </row>
    <row r="6" spans="1:7" ht="13.5" customHeight="1" x14ac:dyDescent="0.3">
      <c r="A6" s="11"/>
      <c r="B6" s="8"/>
      <c r="C6" s="9"/>
      <c r="D6" s="9"/>
      <c r="E6" s="12"/>
    </row>
    <row r="7" spans="1:7" ht="15" x14ac:dyDescent="0.25">
      <c r="A7" s="67" t="s">
        <v>131</v>
      </c>
      <c r="B7" s="5" t="s">
        <v>135</v>
      </c>
      <c r="C7" s="7">
        <v>0</v>
      </c>
      <c r="D7" s="53"/>
      <c r="E7" s="29" t="str">
        <f t="shared" si="0"/>
        <v/>
      </c>
      <c r="F7" s="4" t="str">
        <f>IF(E7="","","Unacceptable")</f>
        <v/>
      </c>
      <c r="G7" s="1" t="str">
        <f>IF(F7="","",1)</f>
        <v/>
      </c>
    </row>
    <row r="8" spans="1:7" ht="30" x14ac:dyDescent="0.25">
      <c r="A8" s="67"/>
      <c r="B8" s="5" t="s">
        <v>134</v>
      </c>
      <c r="C8" s="7">
        <v>2</v>
      </c>
      <c r="D8" s="53"/>
      <c r="E8" s="25" t="str">
        <f t="shared" si="0"/>
        <v/>
      </c>
      <c r="F8" s="4" t="str">
        <f>IF(E8="","","Needs Improvement")</f>
        <v/>
      </c>
    </row>
    <row r="9" spans="1:7" ht="30" x14ac:dyDescent="0.25">
      <c r="A9" s="67"/>
      <c r="B9" s="5" t="s">
        <v>133</v>
      </c>
      <c r="C9" s="7">
        <v>8</v>
      </c>
      <c r="D9" s="53"/>
      <c r="E9" s="25" t="str">
        <f t="shared" si="0"/>
        <v/>
      </c>
      <c r="F9" s="4" t="str">
        <f>IF(E9="","","Good")</f>
        <v/>
      </c>
    </row>
    <row r="10" spans="1:7" ht="30" x14ac:dyDescent="0.25">
      <c r="A10" s="67"/>
      <c r="B10" s="5" t="s">
        <v>132</v>
      </c>
      <c r="C10" s="7">
        <v>10</v>
      </c>
      <c r="D10" s="53"/>
      <c r="E10" s="25" t="str">
        <f t="shared" si="0"/>
        <v/>
      </c>
      <c r="F10" s="4" t="str">
        <f>IF(E10="","","Excellent")</f>
        <v/>
      </c>
    </row>
    <row r="11" spans="1:7" ht="13.5" customHeight="1" x14ac:dyDescent="0.3">
      <c r="A11" s="11"/>
      <c r="B11" s="8"/>
      <c r="C11" s="9"/>
      <c r="D11" s="9"/>
      <c r="E11" s="12"/>
    </row>
    <row r="12" spans="1:7" ht="15" x14ac:dyDescent="0.25">
      <c r="A12" s="67" t="s">
        <v>136</v>
      </c>
      <c r="B12" s="5" t="s">
        <v>140</v>
      </c>
      <c r="C12" s="7">
        <v>0</v>
      </c>
      <c r="D12" s="53"/>
      <c r="E12" s="25" t="str">
        <f t="shared" si="0"/>
        <v/>
      </c>
      <c r="F12" s="4" t="str">
        <f>IF(E12="","","Unacceptable")</f>
        <v/>
      </c>
    </row>
    <row r="13" spans="1:7" ht="15" x14ac:dyDescent="0.25">
      <c r="A13" s="67"/>
      <c r="B13" s="5" t="s">
        <v>139</v>
      </c>
      <c r="C13" s="7">
        <v>3</v>
      </c>
      <c r="D13" s="53"/>
      <c r="E13" s="25" t="str">
        <f t="shared" si="0"/>
        <v/>
      </c>
      <c r="F13" s="4" t="str">
        <f>IF(E13="","","Needs Improvement")</f>
        <v/>
      </c>
    </row>
    <row r="14" spans="1:7" ht="15" x14ac:dyDescent="0.25">
      <c r="A14" s="67"/>
      <c r="B14" s="5" t="s">
        <v>138</v>
      </c>
      <c r="C14" s="7">
        <v>12</v>
      </c>
      <c r="D14" s="53"/>
      <c r="E14" s="25" t="str">
        <f t="shared" si="0"/>
        <v/>
      </c>
      <c r="F14" s="4" t="str">
        <f>IF(E14="","","Good")</f>
        <v/>
      </c>
    </row>
    <row r="15" spans="1:7" ht="30" x14ac:dyDescent="0.25">
      <c r="A15" s="67"/>
      <c r="B15" s="5" t="s">
        <v>137</v>
      </c>
      <c r="C15" s="7">
        <v>15</v>
      </c>
      <c r="D15" s="53"/>
      <c r="E15" s="25" t="str">
        <f t="shared" si="0"/>
        <v/>
      </c>
      <c r="F15" s="4" t="str">
        <f>IF(E15="","","Excellent")</f>
        <v/>
      </c>
    </row>
    <row r="16" spans="1:7" ht="13.5" customHeight="1" x14ac:dyDescent="0.3">
      <c r="A16" s="11"/>
      <c r="B16" s="8"/>
      <c r="C16" s="9"/>
      <c r="D16" s="9"/>
      <c r="E16" s="12"/>
    </row>
    <row r="17" spans="1:7" ht="15" x14ac:dyDescent="0.25">
      <c r="A17" s="67" t="s">
        <v>141</v>
      </c>
      <c r="B17" s="5" t="s">
        <v>144</v>
      </c>
      <c r="C17" s="7">
        <v>0</v>
      </c>
      <c r="D17" s="53"/>
      <c r="E17" s="29" t="str">
        <f t="shared" si="0"/>
        <v/>
      </c>
      <c r="F17" s="4" t="str">
        <f>IF(E17="","","Unacceptable")</f>
        <v/>
      </c>
      <c r="G17" s="1" t="str">
        <f>IF(F17="","",1)</f>
        <v/>
      </c>
    </row>
    <row r="18" spans="1:7" ht="30" x14ac:dyDescent="0.25">
      <c r="A18" s="67"/>
      <c r="B18" s="5" t="s">
        <v>235</v>
      </c>
      <c r="C18" s="7">
        <v>3</v>
      </c>
      <c r="D18" s="53"/>
      <c r="E18" s="25" t="str">
        <f t="shared" si="0"/>
        <v/>
      </c>
      <c r="F18" s="4" t="str">
        <f>IF(E18="","","Needs Improvement")</f>
        <v/>
      </c>
    </row>
    <row r="19" spans="1:7" ht="45" x14ac:dyDescent="0.25">
      <c r="A19" s="67"/>
      <c r="B19" s="5" t="s">
        <v>143</v>
      </c>
      <c r="C19" s="7">
        <v>12</v>
      </c>
      <c r="D19" s="53"/>
      <c r="E19" s="25" t="str">
        <f t="shared" si="0"/>
        <v/>
      </c>
      <c r="F19" s="4" t="str">
        <f>IF(E19="","","Good")</f>
        <v/>
      </c>
    </row>
    <row r="20" spans="1:7" ht="60" x14ac:dyDescent="0.25">
      <c r="A20" s="67"/>
      <c r="B20" s="5" t="s">
        <v>142</v>
      </c>
      <c r="C20" s="7">
        <v>15</v>
      </c>
      <c r="D20" s="53"/>
      <c r="E20" s="25" t="str">
        <f t="shared" si="0"/>
        <v/>
      </c>
      <c r="F20" s="4" t="str">
        <f>IF(E20="","","Excellent")</f>
        <v/>
      </c>
    </row>
    <row r="21" spans="1:7" ht="13.5" customHeight="1" x14ac:dyDescent="0.3">
      <c r="A21" s="11"/>
      <c r="B21" s="8"/>
      <c r="C21" s="9"/>
      <c r="D21" s="9"/>
      <c r="E21" s="12"/>
    </row>
    <row r="22" spans="1:7" ht="15" x14ac:dyDescent="0.25">
      <c r="A22" s="67" t="s">
        <v>145</v>
      </c>
      <c r="B22" s="5" t="s">
        <v>149</v>
      </c>
      <c r="C22" s="7">
        <v>0</v>
      </c>
      <c r="D22" s="53"/>
      <c r="E22" s="25" t="str">
        <f t="shared" si="0"/>
        <v/>
      </c>
      <c r="F22" s="4" t="str">
        <f>IF(E22="","","Unacceptable")</f>
        <v/>
      </c>
    </row>
    <row r="23" spans="1:7" ht="45" x14ac:dyDescent="0.25">
      <c r="A23" s="67"/>
      <c r="B23" s="5" t="s">
        <v>148</v>
      </c>
      <c r="C23" s="7">
        <v>3</v>
      </c>
      <c r="D23" s="53"/>
      <c r="E23" s="25" t="str">
        <f t="shared" si="0"/>
        <v/>
      </c>
      <c r="F23" s="4" t="str">
        <f>IF(E23="","","Needs Improvement")</f>
        <v/>
      </c>
    </row>
    <row r="24" spans="1:7" ht="45" x14ac:dyDescent="0.25">
      <c r="A24" s="67"/>
      <c r="B24" s="5" t="s">
        <v>147</v>
      </c>
      <c r="C24" s="7">
        <v>12</v>
      </c>
      <c r="D24" s="53"/>
      <c r="E24" s="25" t="str">
        <f t="shared" si="0"/>
        <v/>
      </c>
      <c r="F24" s="4" t="str">
        <f>IF(E24="","","Good")</f>
        <v/>
      </c>
    </row>
    <row r="25" spans="1:7" ht="60" x14ac:dyDescent="0.25">
      <c r="A25" s="67"/>
      <c r="B25" s="5" t="s">
        <v>146</v>
      </c>
      <c r="C25" s="7">
        <v>15</v>
      </c>
      <c r="D25" s="53"/>
      <c r="E25" s="25" t="str">
        <f t="shared" si="0"/>
        <v/>
      </c>
      <c r="F25" s="4" t="str">
        <f>IF(E25="","","Excellent")</f>
        <v/>
      </c>
    </row>
    <row r="26" spans="1:7" ht="13.5" customHeight="1" x14ac:dyDescent="0.3">
      <c r="A26" s="11"/>
      <c r="B26" s="8"/>
      <c r="C26" s="9"/>
      <c r="D26" s="9"/>
      <c r="E26" s="12"/>
    </row>
    <row r="27" spans="1:7" ht="15" x14ac:dyDescent="0.25">
      <c r="A27" s="67" t="s">
        <v>150</v>
      </c>
      <c r="B27" s="5" t="s">
        <v>154</v>
      </c>
      <c r="C27" s="7">
        <v>0</v>
      </c>
      <c r="D27" s="53"/>
      <c r="E27" s="25" t="str">
        <f t="shared" si="0"/>
        <v/>
      </c>
      <c r="F27" s="4" t="str">
        <f>IF(E27="","","Unacceptable")</f>
        <v/>
      </c>
    </row>
    <row r="28" spans="1:7" ht="15" x14ac:dyDescent="0.25">
      <c r="A28" s="67"/>
      <c r="B28" s="5" t="s">
        <v>153</v>
      </c>
      <c r="C28" s="7">
        <v>2</v>
      </c>
      <c r="D28" s="53"/>
      <c r="E28" s="25" t="str">
        <f t="shared" si="0"/>
        <v/>
      </c>
      <c r="F28" s="4" t="str">
        <f>IF(E28="","","Needs Improvement")</f>
        <v/>
      </c>
    </row>
    <row r="29" spans="1:7" ht="30" x14ac:dyDescent="0.25">
      <c r="A29" s="67"/>
      <c r="B29" s="5" t="s">
        <v>152</v>
      </c>
      <c r="C29" s="7">
        <v>8</v>
      </c>
      <c r="D29" s="53"/>
      <c r="E29" s="25" t="str">
        <f t="shared" si="0"/>
        <v/>
      </c>
      <c r="F29" s="4" t="str">
        <f>IF(E29="","","Good")</f>
        <v/>
      </c>
    </row>
    <row r="30" spans="1:7" ht="45" x14ac:dyDescent="0.25">
      <c r="A30" s="67"/>
      <c r="B30" s="5" t="s">
        <v>151</v>
      </c>
      <c r="C30" s="7">
        <v>10</v>
      </c>
      <c r="D30" s="53"/>
      <c r="E30" s="25" t="str">
        <f t="shared" si="0"/>
        <v/>
      </c>
      <c r="F30" s="4" t="str">
        <f>IF(E30="","","Excellent")</f>
        <v/>
      </c>
    </row>
    <row r="31" spans="1:7" ht="13.5" customHeight="1" x14ac:dyDescent="0.3">
      <c r="A31" s="11"/>
      <c r="B31" s="8"/>
      <c r="C31" s="9"/>
      <c r="D31" s="9"/>
      <c r="E31" s="12"/>
    </row>
    <row r="32" spans="1:7" ht="15" x14ac:dyDescent="0.25">
      <c r="A32" s="67" t="s">
        <v>155</v>
      </c>
      <c r="B32" s="5" t="s">
        <v>159</v>
      </c>
      <c r="C32" s="7">
        <v>0</v>
      </c>
      <c r="D32" s="53"/>
      <c r="E32" s="29" t="str">
        <f t="shared" si="0"/>
        <v/>
      </c>
      <c r="F32" s="4" t="str">
        <f>IF(E32="","","Unacceptable")</f>
        <v/>
      </c>
      <c r="G32" s="1" t="str">
        <f>IF(F32="","",1)</f>
        <v/>
      </c>
    </row>
    <row r="33" spans="1:7" ht="15" x14ac:dyDescent="0.25">
      <c r="A33" s="67"/>
      <c r="B33" s="5" t="s">
        <v>158</v>
      </c>
      <c r="C33" s="7">
        <v>4</v>
      </c>
      <c r="D33" s="53"/>
      <c r="E33" s="29" t="str">
        <f t="shared" si="0"/>
        <v/>
      </c>
      <c r="F33" s="4" t="str">
        <f>IF(E33="","","Unacceptable")</f>
        <v/>
      </c>
      <c r="G33" s="1" t="str">
        <f>IF(F33="","",1)</f>
        <v/>
      </c>
    </row>
    <row r="34" spans="1:7" ht="75" x14ac:dyDescent="0.25">
      <c r="A34" s="67"/>
      <c r="B34" s="5" t="s">
        <v>157</v>
      </c>
      <c r="C34" s="7">
        <v>16</v>
      </c>
      <c r="D34" s="53"/>
      <c r="E34" s="25" t="str">
        <f t="shared" si="0"/>
        <v/>
      </c>
      <c r="F34" s="4" t="str">
        <f>IF(E34="","","Good")</f>
        <v/>
      </c>
    </row>
    <row r="35" spans="1:7" ht="75" x14ac:dyDescent="0.25">
      <c r="A35" s="67"/>
      <c r="B35" s="5" t="s">
        <v>156</v>
      </c>
      <c r="C35" s="7">
        <v>20</v>
      </c>
      <c r="D35" s="53"/>
      <c r="E35" s="25" t="str">
        <f t="shared" si="0"/>
        <v/>
      </c>
      <c r="F35" s="4" t="str">
        <f>IF(E35="","","Excellent")</f>
        <v/>
      </c>
    </row>
    <row r="36" spans="1:7" ht="13.5" customHeight="1" x14ac:dyDescent="0.3">
      <c r="A36" s="11"/>
      <c r="B36" s="8"/>
      <c r="C36" s="9"/>
      <c r="D36" s="9"/>
      <c r="E36" s="12"/>
    </row>
    <row r="37" spans="1:7" ht="15" x14ac:dyDescent="0.25">
      <c r="A37" s="67" t="s">
        <v>160</v>
      </c>
      <c r="B37" s="5" t="s">
        <v>164</v>
      </c>
      <c r="C37" s="7">
        <v>0</v>
      </c>
      <c r="D37" s="53"/>
      <c r="E37" s="25" t="str">
        <f t="shared" si="0"/>
        <v/>
      </c>
      <c r="F37" s="4" t="str">
        <f>IF(E37="","","Unacceptable")</f>
        <v/>
      </c>
    </row>
    <row r="38" spans="1:7" ht="15" x14ac:dyDescent="0.25">
      <c r="A38" s="67"/>
      <c r="B38" s="5" t="s">
        <v>163</v>
      </c>
      <c r="C38" s="7">
        <v>2</v>
      </c>
      <c r="D38" s="53"/>
      <c r="E38" s="25" t="str">
        <f t="shared" si="0"/>
        <v/>
      </c>
      <c r="F38" s="4" t="str">
        <f>IF(E38="","","Needs Improvement")</f>
        <v/>
      </c>
    </row>
    <row r="39" spans="1:7" ht="15" x14ac:dyDescent="0.25">
      <c r="A39" s="67"/>
      <c r="B39" s="5" t="s">
        <v>162</v>
      </c>
      <c r="C39" s="7">
        <v>8</v>
      </c>
      <c r="D39" s="53"/>
      <c r="E39" s="25" t="str">
        <f t="shared" si="0"/>
        <v/>
      </c>
      <c r="F39" s="4" t="str">
        <f>IF(E39="","","Good")</f>
        <v/>
      </c>
    </row>
    <row r="40" spans="1:7" ht="45" x14ac:dyDescent="0.25">
      <c r="A40" s="67"/>
      <c r="B40" s="5" t="s">
        <v>161</v>
      </c>
      <c r="C40" s="7">
        <v>10</v>
      </c>
      <c r="D40" s="53"/>
      <c r="E40" s="25" t="str">
        <f t="shared" si="0"/>
        <v/>
      </c>
      <c r="F40" s="4" t="str">
        <f>IF(E40="","","Excellent")</f>
        <v/>
      </c>
    </row>
    <row r="41" spans="1:7" ht="13.5" customHeight="1" x14ac:dyDescent="0.3">
      <c r="A41" s="11"/>
      <c r="B41" s="8"/>
      <c r="C41" s="9"/>
      <c r="D41" s="9"/>
      <c r="E41" s="12"/>
    </row>
    <row r="42" spans="1:7" ht="15" x14ac:dyDescent="0.25">
      <c r="A42" s="67" t="s">
        <v>165</v>
      </c>
      <c r="B42" s="5" t="s">
        <v>169</v>
      </c>
      <c r="C42" s="7">
        <v>0</v>
      </c>
      <c r="D42" s="53"/>
      <c r="E42" s="25" t="str">
        <f t="shared" si="0"/>
        <v/>
      </c>
      <c r="F42" s="4" t="str">
        <f>IF(E42="","","Unacceptable")</f>
        <v/>
      </c>
    </row>
    <row r="43" spans="1:7" ht="15" x14ac:dyDescent="0.25">
      <c r="A43" s="67"/>
      <c r="B43" s="5" t="s">
        <v>168</v>
      </c>
      <c r="C43" s="7">
        <v>2</v>
      </c>
      <c r="D43" s="53"/>
      <c r="E43" s="25" t="str">
        <f t="shared" si="0"/>
        <v/>
      </c>
      <c r="F43" s="4" t="str">
        <f>IF(E43="","","Needs Improvement")</f>
        <v/>
      </c>
    </row>
    <row r="44" spans="1:7" ht="30" x14ac:dyDescent="0.25">
      <c r="A44" s="67"/>
      <c r="B44" s="5" t="s">
        <v>167</v>
      </c>
      <c r="C44" s="7">
        <v>8</v>
      </c>
      <c r="D44" s="53"/>
      <c r="E44" s="25" t="str">
        <f t="shared" si="0"/>
        <v/>
      </c>
      <c r="F44" s="4" t="str">
        <f>IF(E44="","","Good")</f>
        <v/>
      </c>
    </row>
    <row r="45" spans="1:7" ht="45" x14ac:dyDescent="0.25">
      <c r="A45" s="67"/>
      <c r="B45" s="5" t="s">
        <v>166</v>
      </c>
      <c r="C45" s="7">
        <v>10</v>
      </c>
      <c r="D45" s="53"/>
      <c r="E45" s="25" t="str">
        <f t="shared" si="0"/>
        <v/>
      </c>
      <c r="F45" s="4" t="str">
        <f>IF(E45="","","Excellent")</f>
        <v/>
      </c>
    </row>
    <row r="46" spans="1:7" ht="13.5" customHeight="1" x14ac:dyDescent="0.3">
      <c r="A46" s="11"/>
      <c r="B46" s="8"/>
      <c r="C46" s="9"/>
      <c r="D46" s="9"/>
      <c r="E46" s="12">
        <f>SUM(E2:E45)</f>
        <v>0</v>
      </c>
    </row>
    <row r="47" spans="1:7" ht="13.5" hidden="1" customHeight="1" x14ac:dyDescent="0.3">
      <c r="F47" s="4">
        <f>COUNTIF(F2:F45,"Unacceptable")</f>
        <v>0</v>
      </c>
      <c r="G47" s="4">
        <f>COUNTIF(G2:G45,"1")</f>
        <v>0</v>
      </c>
    </row>
    <row r="48" spans="1:7" ht="13.5" hidden="1" customHeight="1" x14ac:dyDescent="0.3">
      <c r="F48" s="4">
        <f>COUNTIF(F2:F45,"Needs Improvement")</f>
        <v>0</v>
      </c>
    </row>
    <row r="49" spans="6:6" ht="13.5" hidden="1" customHeight="1" x14ac:dyDescent="0.3">
      <c r="F49" s="4">
        <f>COUNTIF(F2:F45,"Good")</f>
        <v>0</v>
      </c>
    </row>
    <row r="50" spans="6:6" ht="13.5" hidden="1" customHeight="1" x14ac:dyDescent="0.3">
      <c r="F50" s="4">
        <f>COUNTIF(F2:F45,"Excellent")</f>
        <v>0</v>
      </c>
    </row>
    <row r="51" spans="6:6" ht="13.5" customHeight="1" x14ac:dyDescent="0.3"/>
    <row r="52" spans="6:6" ht="13.5" customHeight="1" x14ac:dyDescent="0.3"/>
    <row r="53" spans="6:6" ht="13.5" customHeight="1" x14ac:dyDescent="0.3"/>
    <row r="54" spans="6:6" ht="13.5" customHeight="1" x14ac:dyDescent="0.3"/>
    <row r="55" spans="6:6" ht="13.5" customHeight="1" x14ac:dyDescent="0.3"/>
    <row r="56" spans="6:6" ht="13.5" customHeight="1" x14ac:dyDescent="0.3"/>
    <row r="57" spans="6:6" ht="13.5" customHeight="1" x14ac:dyDescent="0.3"/>
    <row r="58" spans="6:6" ht="13.5" customHeight="1" x14ac:dyDescent="0.3"/>
    <row r="59" spans="6:6" ht="13.5" customHeight="1" x14ac:dyDescent="0.3"/>
    <row r="60" spans="6:6" ht="13.5" customHeight="1" x14ac:dyDescent="0.3"/>
  </sheetData>
  <sortState xmlns:xlrd2="http://schemas.microsoft.com/office/spreadsheetml/2017/richdata2" columnSort="1" ref="C1:F23">
    <sortCondition ref="C1:F1"/>
  </sortState>
  <mergeCells count="9">
    <mergeCell ref="A12:A15"/>
    <mergeCell ref="A7:A10"/>
    <mergeCell ref="A2:A5"/>
    <mergeCell ref="A42:A45"/>
    <mergeCell ref="A37:A40"/>
    <mergeCell ref="A32:A35"/>
    <mergeCell ref="A27:A30"/>
    <mergeCell ref="A22:A25"/>
    <mergeCell ref="A17:A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G45"/>
  <sheetViews>
    <sheetView showGridLines="0" zoomScale="80" zoomScaleNormal="80" workbookViewId="0">
      <pane ySplit="1" topLeftCell="A35" activePane="bottomLeft" state="frozen"/>
      <selection activeCell="D1" sqref="D1"/>
      <selection pane="bottomLeft" activeCell="B13" sqref="B13"/>
    </sheetView>
  </sheetViews>
  <sheetFormatPr defaultColWidth="9.140625" defaultRowHeight="18.75" x14ac:dyDescent="0.3"/>
  <cols>
    <col min="1" max="1" width="25.85546875" style="10" customWidth="1"/>
    <col min="2" max="2" width="123.140625" style="16" customWidth="1"/>
    <col min="3" max="3" width="8.28515625" style="6" customWidth="1"/>
    <col min="4" max="4" width="19.85546875" style="6" customWidth="1"/>
    <col min="5" max="5" width="9.140625" style="6"/>
    <col min="6" max="6" width="21.7109375" style="1" customWidth="1"/>
    <col min="7" max="7" width="9.140625" style="1" hidden="1" customWidth="1"/>
    <col min="8" max="16384" width="9.140625" style="1"/>
  </cols>
  <sheetData>
    <row r="1" spans="1:7" ht="44.25" customHeight="1" x14ac:dyDescent="0.3">
      <c r="A1" s="14" t="s">
        <v>275</v>
      </c>
      <c r="B1" s="18" t="s">
        <v>278</v>
      </c>
      <c r="C1" s="17" t="s">
        <v>220</v>
      </c>
      <c r="D1" s="54" t="s">
        <v>256</v>
      </c>
      <c r="E1" s="17" t="s">
        <v>221</v>
      </c>
    </row>
    <row r="2" spans="1:7" ht="15" x14ac:dyDescent="0.25">
      <c r="A2" s="67" t="s">
        <v>192</v>
      </c>
      <c r="B2" s="22" t="s">
        <v>193</v>
      </c>
      <c r="C2" s="7">
        <v>0</v>
      </c>
      <c r="D2" s="53"/>
      <c r="E2" s="25" t="str">
        <f>IF(D2="","",C2)</f>
        <v/>
      </c>
      <c r="F2" s="4" t="str">
        <f>IF(E2="","","Unacceptable")</f>
        <v/>
      </c>
    </row>
    <row r="3" spans="1:7" ht="75" x14ac:dyDescent="0.25">
      <c r="A3" s="67"/>
      <c r="B3" s="22" t="s">
        <v>224</v>
      </c>
      <c r="C3" s="7">
        <v>2</v>
      </c>
      <c r="D3" s="53"/>
      <c r="E3" s="25" t="str">
        <f t="shared" ref="E3:E40" si="0">IF(D3="","",C3)</f>
        <v/>
      </c>
      <c r="F3" s="4" t="str">
        <f>IF(E3="","","Needs Improvement")</f>
        <v/>
      </c>
    </row>
    <row r="4" spans="1:7" ht="75" x14ac:dyDescent="0.25">
      <c r="A4" s="67"/>
      <c r="B4" s="22" t="s">
        <v>225</v>
      </c>
      <c r="C4" s="7">
        <v>8</v>
      </c>
      <c r="D4" s="53"/>
      <c r="E4" s="25" t="str">
        <f t="shared" si="0"/>
        <v/>
      </c>
      <c r="F4" s="4" t="str">
        <f>IF(E4="","","Good")</f>
        <v/>
      </c>
    </row>
    <row r="5" spans="1:7" ht="75" x14ac:dyDescent="0.25">
      <c r="A5" s="67"/>
      <c r="B5" s="22" t="s">
        <v>226</v>
      </c>
      <c r="C5" s="7">
        <v>10</v>
      </c>
      <c r="D5" s="53"/>
      <c r="E5" s="25" t="str">
        <f t="shared" si="0"/>
        <v/>
      </c>
      <c r="F5" s="4" t="str">
        <f>IF(E5="","","Excellent")</f>
        <v/>
      </c>
    </row>
    <row r="6" spans="1:7" ht="18" customHeight="1" x14ac:dyDescent="0.25">
      <c r="A6" s="19"/>
      <c r="B6" s="20"/>
      <c r="C6" s="9"/>
      <c r="D6" s="9"/>
      <c r="E6" s="12"/>
    </row>
    <row r="7" spans="1:7" ht="15" x14ac:dyDescent="0.25">
      <c r="A7" s="67" t="s">
        <v>194</v>
      </c>
      <c r="B7" s="22" t="s">
        <v>197</v>
      </c>
      <c r="C7" s="7">
        <v>0</v>
      </c>
      <c r="D7" s="53"/>
      <c r="E7" s="25" t="str">
        <f t="shared" si="0"/>
        <v/>
      </c>
      <c r="F7" s="4" t="str">
        <f>IF(E7="","","Unacceptable")</f>
        <v/>
      </c>
    </row>
    <row r="8" spans="1:7" ht="15" x14ac:dyDescent="0.25">
      <c r="A8" s="67"/>
      <c r="B8" s="22" t="s">
        <v>196</v>
      </c>
      <c r="C8" s="7">
        <v>3</v>
      </c>
      <c r="D8" s="53"/>
      <c r="E8" s="25" t="str">
        <f t="shared" si="0"/>
        <v/>
      </c>
      <c r="F8" s="4" t="str">
        <f>IF(E8="","","Needs Improvement")</f>
        <v/>
      </c>
    </row>
    <row r="9" spans="1:7" ht="15" x14ac:dyDescent="0.25">
      <c r="A9" s="67"/>
      <c r="B9" s="23" t="s">
        <v>236</v>
      </c>
      <c r="C9" s="7">
        <v>12</v>
      </c>
      <c r="D9" s="53"/>
      <c r="E9" s="25" t="str">
        <f t="shared" si="0"/>
        <v/>
      </c>
      <c r="F9" s="4" t="str">
        <f>IF(E9="","","Good")</f>
        <v/>
      </c>
    </row>
    <row r="10" spans="1:7" ht="30" x14ac:dyDescent="0.25">
      <c r="A10" s="67"/>
      <c r="B10" s="22" t="s">
        <v>195</v>
      </c>
      <c r="C10" s="7">
        <v>15</v>
      </c>
      <c r="D10" s="53"/>
      <c r="E10" s="25" t="str">
        <f t="shared" si="0"/>
        <v/>
      </c>
      <c r="F10" s="4" t="str">
        <f>IF(E10="","","Excellent")</f>
        <v/>
      </c>
    </row>
    <row r="11" spans="1:7" ht="18" customHeight="1" x14ac:dyDescent="0.25">
      <c r="A11" s="19"/>
      <c r="B11" s="20"/>
      <c r="C11" s="9"/>
      <c r="D11" s="9"/>
      <c r="E11" s="12"/>
    </row>
    <row r="12" spans="1:7" ht="15" x14ac:dyDescent="0.25">
      <c r="A12" s="67" t="s">
        <v>198</v>
      </c>
      <c r="B12" s="22" t="s">
        <v>199</v>
      </c>
      <c r="C12" s="7">
        <v>0</v>
      </c>
      <c r="D12" s="53"/>
      <c r="E12" s="29" t="str">
        <f t="shared" si="0"/>
        <v/>
      </c>
      <c r="F12" s="4" t="str">
        <f>IF(E12="","","Unacceptable")</f>
        <v/>
      </c>
      <c r="G12" s="1" t="str">
        <f>IF(F12="","",1)</f>
        <v/>
      </c>
    </row>
    <row r="13" spans="1:7" ht="180" x14ac:dyDescent="0.25">
      <c r="A13" s="67"/>
      <c r="B13" s="24" t="s">
        <v>227</v>
      </c>
      <c r="C13" s="7">
        <v>4</v>
      </c>
      <c r="D13" s="53"/>
      <c r="E13" s="25" t="str">
        <f t="shared" si="0"/>
        <v/>
      </c>
      <c r="F13" s="4" t="str">
        <f>IF(E13="","","Needs Improvement")</f>
        <v/>
      </c>
    </row>
    <row r="14" spans="1:7" ht="180" x14ac:dyDescent="0.25">
      <c r="A14" s="67"/>
      <c r="B14" s="22" t="s">
        <v>228</v>
      </c>
      <c r="C14" s="7">
        <v>16</v>
      </c>
      <c r="D14" s="53"/>
      <c r="E14" s="25" t="str">
        <f t="shared" si="0"/>
        <v/>
      </c>
      <c r="F14" s="4" t="str">
        <f>IF(E14="","","Good")</f>
        <v/>
      </c>
    </row>
    <row r="15" spans="1:7" ht="165" x14ac:dyDescent="0.25">
      <c r="A15" s="67"/>
      <c r="B15" s="22" t="s">
        <v>229</v>
      </c>
      <c r="C15" s="7">
        <v>20</v>
      </c>
      <c r="D15" s="53"/>
      <c r="E15" s="25" t="str">
        <f t="shared" si="0"/>
        <v/>
      </c>
      <c r="F15" s="4" t="str">
        <f>IF(E15="","","Excellent")</f>
        <v/>
      </c>
    </row>
    <row r="16" spans="1:7" ht="18" customHeight="1" x14ac:dyDescent="0.25">
      <c r="A16" s="19"/>
      <c r="B16" s="20"/>
      <c r="C16" s="9"/>
      <c r="D16" s="9"/>
      <c r="E16" s="12"/>
    </row>
    <row r="17" spans="1:7" ht="114.75" customHeight="1" x14ac:dyDescent="0.25">
      <c r="A17" s="67" t="s">
        <v>200</v>
      </c>
      <c r="B17" s="22" t="s">
        <v>230</v>
      </c>
      <c r="C17" s="7">
        <v>0</v>
      </c>
      <c r="D17" s="53"/>
      <c r="E17" s="29" t="str">
        <f t="shared" si="0"/>
        <v/>
      </c>
      <c r="F17" s="4" t="str">
        <f>IF(E17="","","Unacceptable")</f>
        <v/>
      </c>
      <c r="G17" s="1" t="str">
        <f>IF(F17="","",1)</f>
        <v/>
      </c>
    </row>
    <row r="18" spans="1:7" ht="90" x14ac:dyDescent="0.25">
      <c r="A18" s="67"/>
      <c r="B18" s="22" t="s">
        <v>231</v>
      </c>
      <c r="C18" s="7">
        <v>4</v>
      </c>
      <c r="D18" s="53"/>
      <c r="E18" s="25" t="str">
        <f t="shared" si="0"/>
        <v/>
      </c>
      <c r="F18" s="4" t="str">
        <f>IF(E18="","","Needs Improvement")</f>
        <v/>
      </c>
    </row>
    <row r="19" spans="1:7" ht="90" x14ac:dyDescent="0.25">
      <c r="A19" s="67"/>
      <c r="B19" s="22" t="s">
        <v>232</v>
      </c>
      <c r="C19" s="7">
        <v>16</v>
      </c>
      <c r="D19" s="53"/>
      <c r="E19" s="25" t="str">
        <f t="shared" si="0"/>
        <v/>
      </c>
      <c r="F19" s="4" t="str">
        <f>IF(E19="","","Good")</f>
        <v/>
      </c>
    </row>
    <row r="20" spans="1:7" ht="90" x14ac:dyDescent="0.25">
      <c r="A20" s="67"/>
      <c r="B20" s="22" t="s">
        <v>233</v>
      </c>
      <c r="C20" s="7">
        <v>20</v>
      </c>
      <c r="D20" s="53"/>
      <c r="E20" s="25" t="str">
        <f t="shared" si="0"/>
        <v/>
      </c>
      <c r="F20" s="4" t="str">
        <f>IF(E20="","","Excellent")</f>
        <v/>
      </c>
    </row>
    <row r="21" spans="1:7" ht="18" customHeight="1" x14ac:dyDescent="0.25">
      <c r="A21" s="19"/>
      <c r="B21" s="20"/>
      <c r="C21" s="9"/>
      <c r="D21" s="9"/>
      <c r="E21" s="12"/>
    </row>
    <row r="22" spans="1:7" ht="15" x14ac:dyDescent="0.25">
      <c r="A22" s="67" t="s">
        <v>201</v>
      </c>
      <c r="B22" s="22" t="s">
        <v>205</v>
      </c>
      <c r="C22" s="7">
        <v>0</v>
      </c>
      <c r="D22" s="53"/>
      <c r="E22" s="29" t="str">
        <f t="shared" si="0"/>
        <v/>
      </c>
      <c r="F22" s="4" t="str">
        <f>IF(E22="","","Unacceptable")</f>
        <v/>
      </c>
      <c r="G22" s="1" t="str">
        <f>IF(F22="","",1)</f>
        <v/>
      </c>
    </row>
    <row r="23" spans="1:7" ht="30" x14ac:dyDescent="0.25">
      <c r="A23" s="67"/>
      <c r="B23" s="22" t="s">
        <v>204</v>
      </c>
      <c r="C23" s="7">
        <v>4</v>
      </c>
      <c r="D23" s="53"/>
      <c r="E23" s="25" t="str">
        <f t="shared" si="0"/>
        <v/>
      </c>
      <c r="F23" s="4" t="str">
        <f>IF(E23="","","Needs Improvement")</f>
        <v/>
      </c>
    </row>
    <row r="24" spans="1:7" ht="45" x14ac:dyDescent="0.25">
      <c r="A24" s="67"/>
      <c r="B24" s="22" t="s">
        <v>203</v>
      </c>
      <c r="C24" s="7">
        <v>16</v>
      </c>
      <c r="D24" s="53"/>
      <c r="E24" s="25" t="str">
        <f t="shared" si="0"/>
        <v/>
      </c>
      <c r="F24" s="4" t="str">
        <f>IF(E24="","","Good")</f>
        <v/>
      </c>
    </row>
    <row r="25" spans="1:7" ht="60" x14ac:dyDescent="0.25">
      <c r="A25" s="67"/>
      <c r="B25" s="22" t="s">
        <v>202</v>
      </c>
      <c r="C25" s="7">
        <v>20</v>
      </c>
      <c r="D25" s="53"/>
      <c r="E25" s="25" t="str">
        <f t="shared" si="0"/>
        <v/>
      </c>
      <c r="F25" s="4" t="str">
        <f>IF(E25="","","Excellent")</f>
        <v/>
      </c>
    </row>
    <row r="26" spans="1:7" ht="18" customHeight="1" x14ac:dyDescent="0.25">
      <c r="A26" s="19"/>
      <c r="B26" s="20"/>
      <c r="C26" s="9"/>
      <c r="D26" s="9"/>
      <c r="E26" s="12"/>
    </row>
    <row r="27" spans="1:7" ht="15" x14ac:dyDescent="0.25">
      <c r="A27" s="67" t="s">
        <v>206</v>
      </c>
      <c r="B27" s="22" t="s">
        <v>209</v>
      </c>
      <c r="C27" s="7">
        <v>0</v>
      </c>
      <c r="D27" s="53"/>
      <c r="E27" s="25" t="str">
        <f t="shared" si="0"/>
        <v/>
      </c>
      <c r="F27" s="4" t="str">
        <f>IF(E27="","","Unacceptable")</f>
        <v/>
      </c>
    </row>
    <row r="28" spans="1:7" ht="15" x14ac:dyDescent="0.25">
      <c r="A28" s="67"/>
      <c r="B28" s="22" t="s">
        <v>208</v>
      </c>
      <c r="C28" s="7">
        <v>2</v>
      </c>
      <c r="D28" s="53"/>
      <c r="E28" s="25" t="str">
        <f t="shared" si="0"/>
        <v/>
      </c>
      <c r="F28" s="4" t="str">
        <f>IF(E28="","","Needs Improvement")</f>
        <v/>
      </c>
    </row>
    <row r="29" spans="1:7" ht="30" x14ac:dyDescent="0.25">
      <c r="A29" s="67"/>
      <c r="B29" s="22" t="s">
        <v>207</v>
      </c>
      <c r="C29" s="7">
        <v>8</v>
      </c>
      <c r="D29" s="53"/>
      <c r="E29" s="25" t="str">
        <f t="shared" si="0"/>
        <v/>
      </c>
      <c r="F29" s="4" t="str">
        <f>IF(E29="","","Good")</f>
        <v/>
      </c>
    </row>
    <row r="30" spans="1:7" ht="30" x14ac:dyDescent="0.25">
      <c r="A30" s="67"/>
      <c r="B30" s="22" t="s">
        <v>237</v>
      </c>
      <c r="C30" s="7">
        <v>10</v>
      </c>
      <c r="D30" s="53"/>
      <c r="E30" s="25" t="str">
        <f t="shared" si="0"/>
        <v/>
      </c>
      <c r="F30" s="4" t="str">
        <f>IF(E30="","","Excellent")</f>
        <v/>
      </c>
    </row>
    <row r="31" spans="1:7" ht="18" customHeight="1" x14ac:dyDescent="0.25">
      <c r="A31" s="19"/>
      <c r="B31" s="20"/>
      <c r="C31" s="9"/>
      <c r="D31" s="9"/>
      <c r="E31" s="12"/>
    </row>
    <row r="32" spans="1:7" ht="15" x14ac:dyDescent="0.25">
      <c r="A32" s="67" t="s">
        <v>210</v>
      </c>
      <c r="B32" s="22" t="s">
        <v>214</v>
      </c>
      <c r="C32" s="7">
        <v>0</v>
      </c>
      <c r="D32" s="53"/>
      <c r="E32" s="29" t="str">
        <f t="shared" si="0"/>
        <v/>
      </c>
      <c r="F32" s="4" t="str">
        <f>IF(E32="","","Unacceptable")</f>
        <v/>
      </c>
      <c r="G32" s="1" t="str">
        <f>IF(F32="","",1)</f>
        <v/>
      </c>
    </row>
    <row r="33" spans="1:7" ht="30" x14ac:dyDescent="0.25">
      <c r="A33" s="67"/>
      <c r="B33" s="22" t="s">
        <v>213</v>
      </c>
      <c r="C33" s="7">
        <v>4</v>
      </c>
      <c r="D33" s="53"/>
      <c r="E33" s="29" t="str">
        <f t="shared" si="0"/>
        <v/>
      </c>
      <c r="F33" s="4" t="str">
        <f>IF(E33="","","Unacceptable")</f>
        <v/>
      </c>
      <c r="G33" s="1" t="str">
        <f>IF(F33="","",1)</f>
        <v/>
      </c>
    </row>
    <row r="34" spans="1:7" ht="30" x14ac:dyDescent="0.25">
      <c r="A34" s="67"/>
      <c r="B34" s="22" t="s">
        <v>212</v>
      </c>
      <c r="C34" s="7">
        <v>16</v>
      </c>
      <c r="D34" s="53"/>
      <c r="E34" s="25" t="str">
        <f t="shared" si="0"/>
        <v/>
      </c>
      <c r="F34" s="4" t="str">
        <f>IF(E34="","","Good")</f>
        <v/>
      </c>
    </row>
    <row r="35" spans="1:7" ht="60" x14ac:dyDescent="0.25">
      <c r="A35" s="67"/>
      <c r="B35" s="22" t="s">
        <v>211</v>
      </c>
      <c r="C35" s="7">
        <v>20</v>
      </c>
      <c r="D35" s="53"/>
      <c r="E35" s="25" t="str">
        <f t="shared" si="0"/>
        <v/>
      </c>
      <c r="F35" s="4" t="str">
        <f>IF(E35="","","Excellent")</f>
        <v/>
      </c>
    </row>
    <row r="36" spans="1:7" ht="18" customHeight="1" x14ac:dyDescent="0.25">
      <c r="A36" s="19"/>
      <c r="B36" s="20"/>
      <c r="C36" s="9"/>
      <c r="D36" s="9"/>
      <c r="E36" s="12"/>
    </row>
    <row r="37" spans="1:7" ht="15" x14ac:dyDescent="0.25">
      <c r="A37" s="67" t="s">
        <v>215</v>
      </c>
      <c r="B37" s="22" t="s">
        <v>219</v>
      </c>
      <c r="C37" s="7">
        <v>0</v>
      </c>
      <c r="D37" s="53"/>
      <c r="E37" s="25" t="str">
        <f t="shared" si="0"/>
        <v/>
      </c>
      <c r="F37" s="4" t="str">
        <f>IF(E37="","","Unacceptable")</f>
        <v/>
      </c>
    </row>
    <row r="38" spans="1:7" ht="15" x14ac:dyDescent="0.25">
      <c r="A38" s="67"/>
      <c r="B38" s="22" t="s">
        <v>218</v>
      </c>
      <c r="C38" s="7">
        <v>3</v>
      </c>
      <c r="D38" s="53"/>
      <c r="E38" s="25" t="str">
        <f t="shared" si="0"/>
        <v/>
      </c>
      <c r="F38" s="4" t="str">
        <f>IF(E38="","","Needs Improvement")</f>
        <v/>
      </c>
    </row>
    <row r="39" spans="1:7" ht="15" x14ac:dyDescent="0.25">
      <c r="A39" s="67"/>
      <c r="B39" s="22" t="s">
        <v>217</v>
      </c>
      <c r="C39" s="7">
        <v>12</v>
      </c>
      <c r="D39" s="53"/>
      <c r="E39" s="25" t="str">
        <f t="shared" si="0"/>
        <v/>
      </c>
      <c r="F39" s="4" t="str">
        <f>IF(E39="","","Good")</f>
        <v/>
      </c>
    </row>
    <row r="40" spans="1:7" ht="30" x14ac:dyDescent="0.25">
      <c r="A40" s="67"/>
      <c r="B40" s="22" t="s">
        <v>216</v>
      </c>
      <c r="C40" s="7">
        <v>15</v>
      </c>
      <c r="D40" s="53"/>
      <c r="E40" s="25" t="str">
        <f t="shared" si="0"/>
        <v/>
      </c>
      <c r="F40" s="4" t="str">
        <f>IF(E40="","","Excellent")</f>
        <v/>
      </c>
    </row>
    <row r="41" spans="1:7" x14ac:dyDescent="0.3">
      <c r="A41" s="11"/>
      <c r="B41" s="31"/>
      <c r="C41" s="12"/>
      <c r="D41" s="12"/>
      <c r="E41" s="12">
        <f>SUM(E2:E40)</f>
        <v>0</v>
      </c>
    </row>
    <row r="42" spans="1:7" hidden="1" x14ac:dyDescent="0.3">
      <c r="F42" s="4">
        <f>COUNTIF(F2:F41,"Unacceptable")</f>
        <v>0</v>
      </c>
      <c r="G42" s="4">
        <f>COUNTIF(G2:G41,"1")</f>
        <v>0</v>
      </c>
    </row>
    <row r="43" spans="1:7" hidden="1" x14ac:dyDescent="0.3">
      <c r="F43" s="4">
        <f>COUNTIF(F2:F41,"Needs Improvement")</f>
        <v>0</v>
      </c>
    </row>
    <row r="44" spans="1:7" hidden="1" x14ac:dyDescent="0.3">
      <c r="F44" s="4">
        <f>COUNTIF(F2:F41,"Good")</f>
        <v>0</v>
      </c>
    </row>
    <row r="45" spans="1:7" hidden="1" x14ac:dyDescent="0.3">
      <c r="F45" s="4">
        <f>COUNTIF(F2:F41,"Excellent")</f>
        <v>0</v>
      </c>
    </row>
  </sheetData>
  <mergeCells count="8">
    <mergeCell ref="A22:A25"/>
    <mergeCell ref="A27:A30"/>
    <mergeCell ref="A32:A35"/>
    <mergeCell ref="A37:A40"/>
    <mergeCell ref="A2:A5"/>
    <mergeCell ref="A7:A10"/>
    <mergeCell ref="A12:A15"/>
    <mergeCell ref="A17: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G89"/>
  <sheetViews>
    <sheetView showGridLines="0" tabSelected="1" zoomScale="80" zoomScaleNormal="80" workbookViewId="0">
      <pane ySplit="1" topLeftCell="A48" activePane="bottomLeft" state="frozen"/>
      <selection pane="bottomLeft" activeCell="B65" sqref="B65"/>
    </sheetView>
  </sheetViews>
  <sheetFormatPr defaultColWidth="9.140625" defaultRowHeight="18.75" x14ac:dyDescent="0.3"/>
  <cols>
    <col min="1" max="1" width="21.7109375" style="10" customWidth="1"/>
    <col min="2" max="2" width="135.42578125" style="1" customWidth="1"/>
    <col min="3" max="3" width="9.140625" style="6"/>
    <col min="4" max="4" width="22.140625" style="6" customWidth="1"/>
    <col min="5" max="5" width="9.140625" style="6"/>
    <col min="6" max="6" width="23.85546875" style="1" customWidth="1"/>
    <col min="7" max="7" width="9.140625" style="1" hidden="1" customWidth="1"/>
    <col min="8" max="16384" width="9.140625" style="1"/>
  </cols>
  <sheetData>
    <row r="1" spans="1:7" s="10" customFormat="1" ht="48" customHeight="1" x14ac:dyDescent="0.3">
      <c r="A1" s="14" t="s">
        <v>275</v>
      </c>
      <c r="B1" s="18" t="s">
        <v>279</v>
      </c>
      <c r="C1" s="14" t="s">
        <v>220</v>
      </c>
      <c r="D1" s="54" t="s">
        <v>256</v>
      </c>
      <c r="E1" s="17" t="s">
        <v>221</v>
      </c>
    </row>
    <row r="2" spans="1:7" ht="15" x14ac:dyDescent="0.25">
      <c r="A2" s="68" t="s">
        <v>64</v>
      </c>
      <c r="B2" s="5" t="s">
        <v>130</v>
      </c>
      <c r="C2" s="7">
        <v>0</v>
      </c>
      <c r="D2" s="53"/>
      <c r="E2" s="29" t="str">
        <f>IF(D2="","",C2)</f>
        <v/>
      </c>
      <c r="F2" s="4" t="str">
        <f>IF(E2="","","Unacceptable")</f>
        <v/>
      </c>
      <c r="G2" s="1" t="str">
        <f>IF(F2="","",1)</f>
        <v/>
      </c>
    </row>
    <row r="3" spans="1:7" ht="38.25" customHeight="1" x14ac:dyDescent="0.25">
      <c r="A3" s="68"/>
      <c r="B3" s="5" t="s">
        <v>129</v>
      </c>
      <c r="C3" s="7">
        <v>8</v>
      </c>
      <c r="D3" s="53"/>
      <c r="E3" s="29" t="str">
        <f t="shared" ref="E3:E65" si="0">IF(D3="","",C3)</f>
        <v/>
      </c>
      <c r="F3" s="4" t="str">
        <f>IF(E3="","","Unacceptable")</f>
        <v/>
      </c>
      <c r="G3" s="1" t="str">
        <f>IF(F3="","",1)</f>
        <v/>
      </c>
    </row>
    <row r="4" spans="1:7" ht="45" x14ac:dyDescent="0.25">
      <c r="A4" s="68"/>
      <c r="B4" s="5" t="s">
        <v>128</v>
      </c>
      <c r="C4" s="7">
        <v>32</v>
      </c>
      <c r="D4" s="53"/>
      <c r="E4" s="30" t="str">
        <f t="shared" si="0"/>
        <v/>
      </c>
      <c r="F4" s="4" t="str">
        <f>IF(E4="","","Good")</f>
        <v/>
      </c>
    </row>
    <row r="5" spans="1:7" ht="45" x14ac:dyDescent="0.25">
      <c r="A5" s="68"/>
      <c r="B5" s="5" t="s">
        <v>127</v>
      </c>
      <c r="C5" s="7">
        <v>40</v>
      </c>
      <c r="D5" s="53"/>
      <c r="E5" s="30" t="str">
        <f t="shared" si="0"/>
        <v/>
      </c>
      <c r="F5" s="4" t="str">
        <f>IF(E5="","","Excellent")</f>
        <v/>
      </c>
    </row>
    <row r="6" spans="1:7" ht="13.5" customHeight="1" x14ac:dyDescent="0.3">
      <c r="A6" s="11"/>
      <c r="B6" s="21"/>
      <c r="C6" s="12"/>
      <c r="D6" s="12"/>
      <c r="E6" s="12"/>
    </row>
    <row r="7" spans="1:7" ht="15" x14ac:dyDescent="0.25">
      <c r="A7" s="68" t="s">
        <v>65</v>
      </c>
      <c r="B7" s="5" t="s">
        <v>238</v>
      </c>
      <c r="C7" s="7">
        <v>0</v>
      </c>
      <c r="D7" s="53"/>
      <c r="E7" s="29" t="str">
        <f t="shared" si="0"/>
        <v/>
      </c>
      <c r="F7" s="4" t="str">
        <f>IF(E7="","","Unacceptable")</f>
        <v/>
      </c>
      <c r="G7" s="1" t="str">
        <f>IF(F7="","",1)</f>
        <v/>
      </c>
    </row>
    <row r="8" spans="1:7" ht="15" x14ac:dyDescent="0.25">
      <c r="A8" s="68"/>
      <c r="B8" s="5" t="s">
        <v>67</v>
      </c>
      <c r="C8" s="7">
        <v>6</v>
      </c>
      <c r="D8" s="53"/>
      <c r="E8" s="29" t="str">
        <f t="shared" si="0"/>
        <v/>
      </c>
      <c r="F8" s="4" t="str">
        <f>IF(E8="","","Unacceptable")</f>
        <v/>
      </c>
      <c r="G8" s="1" t="str">
        <f>IF(F8="","",1)</f>
        <v/>
      </c>
    </row>
    <row r="9" spans="1:7" ht="15" x14ac:dyDescent="0.25">
      <c r="A9" s="68"/>
      <c r="B9" s="5" t="s">
        <v>239</v>
      </c>
      <c r="C9" s="7">
        <v>24</v>
      </c>
      <c r="D9" s="53"/>
      <c r="E9" s="30" t="str">
        <f t="shared" si="0"/>
        <v/>
      </c>
      <c r="F9" s="4" t="str">
        <f>IF(E9="","","Good")</f>
        <v/>
      </c>
    </row>
    <row r="10" spans="1:7" ht="15" x14ac:dyDescent="0.25">
      <c r="A10" s="68"/>
      <c r="B10" s="5" t="s">
        <v>66</v>
      </c>
      <c r="C10" s="7">
        <v>30</v>
      </c>
      <c r="D10" s="53"/>
      <c r="E10" s="30" t="str">
        <f t="shared" si="0"/>
        <v/>
      </c>
      <c r="F10" s="4" t="str">
        <f>IF(E10="","","Excellent")</f>
        <v/>
      </c>
    </row>
    <row r="11" spans="1:7" ht="13.5" customHeight="1" x14ac:dyDescent="0.3">
      <c r="A11" s="11"/>
      <c r="B11" s="21"/>
      <c r="C11" s="12"/>
      <c r="D11" s="12"/>
      <c r="E11" s="12"/>
    </row>
    <row r="12" spans="1:7" ht="15" x14ac:dyDescent="0.25">
      <c r="A12" s="68" t="s">
        <v>68</v>
      </c>
      <c r="B12" s="5" t="s">
        <v>72</v>
      </c>
      <c r="C12" s="7">
        <v>0</v>
      </c>
      <c r="D12" s="53"/>
      <c r="E12" s="29" t="str">
        <f t="shared" si="0"/>
        <v/>
      </c>
      <c r="F12" s="4" t="str">
        <f>IF(E12="","","Unacceptable")</f>
        <v/>
      </c>
      <c r="G12" s="1" t="str">
        <f>IF(F12="","",1)</f>
        <v/>
      </c>
    </row>
    <row r="13" spans="1:7" ht="15" x14ac:dyDescent="0.25">
      <c r="A13" s="68"/>
      <c r="B13" s="5" t="s">
        <v>71</v>
      </c>
      <c r="C13" s="7">
        <v>8</v>
      </c>
      <c r="D13" s="53"/>
      <c r="E13" s="30" t="str">
        <f t="shared" si="0"/>
        <v/>
      </c>
      <c r="F13" s="4" t="str">
        <f>IF(E13="","","Needs Improvement")</f>
        <v/>
      </c>
    </row>
    <row r="14" spans="1:7" ht="45" x14ac:dyDescent="0.25">
      <c r="A14" s="68"/>
      <c r="B14" s="5" t="s">
        <v>70</v>
      </c>
      <c r="C14" s="7">
        <v>32</v>
      </c>
      <c r="D14" s="53"/>
      <c r="E14" s="30" t="str">
        <f t="shared" si="0"/>
        <v/>
      </c>
      <c r="F14" s="4" t="str">
        <f>IF(E14="","","Good")</f>
        <v/>
      </c>
    </row>
    <row r="15" spans="1:7" ht="45" x14ac:dyDescent="0.25">
      <c r="A15" s="68"/>
      <c r="B15" s="5" t="s">
        <v>69</v>
      </c>
      <c r="C15" s="7">
        <v>40</v>
      </c>
      <c r="D15" s="53"/>
      <c r="E15" s="30" t="str">
        <f t="shared" si="0"/>
        <v/>
      </c>
      <c r="F15" s="4" t="str">
        <f>IF(E15="","","Excellent")</f>
        <v/>
      </c>
    </row>
    <row r="16" spans="1:7" ht="13.5" customHeight="1" x14ac:dyDescent="0.3">
      <c r="A16" s="11"/>
      <c r="B16" s="21"/>
      <c r="C16" s="12"/>
      <c r="D16" s="12"/>
      <c r="E16" s="12"/>
    </row>
    <row r="17" spans="1:7" ht="15" x14ac:dyDescent="0.25">
      <c r="A17" s="68" t="s">
        <v>73</v>
      </c>
      <c r="B17" s="5" t="s">
        <v>77</v>
      </c>
      <c r="C17" s="7">
        <v>0</v>
      </c>
      <c r="D17" s="53"/>
      <c r="E17" s="30" t="str">
        <f t="shared" si="0"/>
        <v/>
      </c>
    </row>
    <row r="18" spans="1:7" ht="15" x14ac:dyDescent="0.25">
      <c r="A18" s="68"/>
      <c r="B18" s="5" t="s">
        <v>76</v>
      </c>
      <c r="C18" s="7">
        <v>6</v>
      </c>
      <c r="D18" s="53"/>
      <c r="E18" s="30" t="str">
        <f t="shared" si="0"/>
        <v/>
      </c>
    </row>
    <row r="19" spans="1:7" ht="15" x14ac:dyDescent="0.25">
      <c r="A19" s="68"/>
      <c r="B19" s="5" t="s">
        <v>75</v>
      </c>
      <c r="C19" s="7">
        <v>24</v>
      </c>
      <c r="D19" s="53"/>
      <c r="E19" s="30" t="str">
        <f t="shared" si="0"/>
        <v/>
      </c>
    </row>
    <row r="20" spans="1:7" ht="15" x14ac:dyDescent="0.25">
      <c r="A20" s="68"/>
      <c r="B20" s="5" t="s">
        <v>74</v>
      </c>
      <c r="C20" s="7">
        <v>30</v>
      </c>
      <c r="D20" s="53"/>
      <c r="E20" s="30" t="str">
        <f t="shared" si="0"/>
        <v/>
      </c>
    </row>
    <row r="21" spans="1:7" ht="13.5" customHeight="1" x14ac:dyDescent="0.3">
      <c r="A21" s="11"/>
      <c r="B21" s="21"/>
      <c r="C21" s="12"/>
      <c r="D21" s="12"/>
      <c r="E21" s="12"/>
    </row>
    <row r="22" spans="1:7" ht="15" x14ac:dyDescent="0.25">
      <c r="A22" s="68" t="s">
        <v>78</v>
      </c>
      <c r="B22" s="5" t="s">
        <v>82</v>
      </c>
      <c r="C22" s="7">
        <v>0</v>
      </c>
      <c r="D22" s="53"/>
      <c r="E22" s="30" t="str">
        <f t="shared" si="0"/>
        <v/>
      </c>
    </row>
    <row r="23" spans="1:7" ht="15" x14ac:dyDescent="0.25">
      <c r="A23" s="68"/>
      <c r="B23" s="5" t="s">
        <v>81</v>
      </c>
      <c r="C23" s="7">
        <v>6</v>
      </c>
      <c r="D23" s="53"/>
      <c r="E23" s="30" t="str">
        <f t="shared" si="0"/>
        <v/>
      </c>
    </row>
    <row r="24" spans="1:7" ht="15" x14ac:dyDescent="0.25">
      <c r="A24" s="68"/>
      <c r="B24" s="5" t="s">
        <v>80</v>
      </c>
      <c r="C24" s="7">
        <v>24</v>
      </c>
      <c r="D24" s="53"/>
      <c r="E24" s="30" t="str">
        <f t="shared" si="0"/>
        <v/>
      </c>
    </row>
    <row r="25" spans="1:7" ht="15" x14ac:dyDescent="0.25">
      <c r="A25" s="68"/>
      <c r="B25" s="5" t="s">
        <v>79</v>
      </c>
      <c r="C25" s="7">
        <v>30</v>
      </c>
      <c r="D25" s="53"/>
      <c r="E25" s="30" t="str">
        <f t="shared" si="0"/>
        <v/>
      </c>
    </row>
    <row r="26" spans="1:7" ht="13.5" customHeight="1" x14ac:dyDescent="0.3">
      <c r="A26" s="11"/>
      <c r="B26" s="21"/>
      <c r="C26" s="12"/>
      <c r="D26" s="12"/>
      <c r="E26" s="12"/>
    </row>
    <row r="27" spans="1:7" ht="15" x14ac:dyDescent="0.25">
      <c r="A27" s="68" t="s">
        <v>83</v>
      </c>
      <c r="B27" s="5" t="s">
        <v>87</v>
      </c>
      <c r="C27" s="7">
        <v>0</v>
      </c>
      <c r="D27" s="53"/>
      <c r="E27" s="29" t="str">
        <f t="shared" si="0"/>
        <v/>
      </c>
      <c r="F27" s="4" t="str">
        <f>IF(E27="","","Unacceptable")</f>
        <v/>
      </c>
      <c r="G27" s="1" t="str">
        <f>IF(F27="","",1)</f>
        <v/>
      </c>
    </row>
    <row r="28" spans="1:7" ht="15" x14ac:dyDescent="0.25">
      <c r="A28" s="68"/>
      <c r="B28" s="5" t="s">
        <v>86</v>
      </c>
      <c r="C28" s="7">
        <v>6</v>
      </c>
      <c r="D28" s="53"/>
      <c r="E28" s="30" t="str">
        <f t="shared" si="0"/>
        <v/>
      </c>
      <c r="F28" s="4" t="str">
        <f>IF(E28="","","Needs Improvement")</f>
        <v/>
      </c>
    </row>
    <row r="29" spans="1:7" ht="15" x14ac:dyDescent="0.25">
      <c r="A29" s="68"/>
      <c r="B29" s="5" t="s">
        <v>85</v>
      </c>
      <c r="C29" s="7">
        <v>24</v>
      </c>
      <c r="D29" s="53"/>
      <c r="E29" s="30" t="str">
        <f t="shared" si="0"/>
        <v/>
      </c>
      <c r="F29" s="4" t="str">
        <f>IF(E29="","","Good")</f>
        <v/>
      </c>
    </row>
    <row r="30" spans="1:7" ht="30" x14ac:dyDescent="0.25">
      <c r="A30" s="68"/>
      <c r="B30" s="5" t="s">
        <v>84</v>
      </c>
      <c r="C30" s="7">
        <v>30</v>
      </c>
      <c r="D30" s="53"/>
      <c r="E30" s="30" t="str">
        <f t="shared" si="0"/>
        <v/>
      </c>
      <c r="F30" s="4" t="str">
        <f>IF(E30="","","Excellent")</f>
        <v/>
      </c>
    </row>
    <row r="31" spans="1:7" ht="13.5" customHeight="1" x14ac:dyDescent="0.3">
      <c r="A31" s="11"/>
      <c r="B31" s="21"/>
      <c r="C31" s="12"/>
      <c r="D31" s="12"/>
      <c r="E31" s="12"/>
    </row>
    <row r="32" spans="1:7" ht="15" x14ac:dyDescent="0.25">
      <c r="A32" s="68" t="s">
        <v>88</v>
      </c>
      <c r="B32" s="5" t="s">
        <v>92</v>
      </c>
      <c r="C32" s="7">
        <v>0</v>
      </c>
      <c r="D32" s="53"/>
      <c r="E32" s="29" t="str">
        <f t="shared" si="0"/>
        <v/>
      </c>
      <c r="F32" s="4" t="str">
        <f>IF(E32="","","Unacceptable")</f>
        <v/>
      </c>
      <c r="G32" s="1" t="str">
        <f>IF(F32="","",1)</f>
        <v/>
      </c>
    </row>
    <row r="33" spans="1:7" ht="15" x14ac:dyDescent="0.25">
      <c r="A33" s="68"/>
      <c r="B33" s="5" t="s">
        <v>91</v>
      </c>
      <c r="C33" s="7">
        <v>6</v>
      </c>
      <c r="D33" s="53"/>
      <c r="E33" s="30" t="str">
        <f t="shared" si="0"/>
        <v/>
      </c>
      <c r="F33" s="4" t="str">
        <f>IF(E33="","","Needs Improvement")</f>
        <v/>
      </c>
    </row>
    <row r="34" spans="1:7" ht="15" x14ac:dyDescent="0.25">
      <c r="A34" s="68"/>
      <c r="B34" s="5" t="s">
        <v>90</v>
      </c>
      <c r="C34" s="7">
        <v>24</v>
      </c>
      <c r="D34" s="53"/>
      <c r="E34" s="30" t="str">
        <f t="shared" si="0"/>
        <v/>
      </c>
      <c r="F34" s="4" t="str">
        <f>IF(E34="","","Good")</f>
        <v/>
      </c>
    </row>
    <row r="35" spans="1:7" ht="15" x14ac:dyDescent="0.25">
      <c r="A35" s="68"/>
      <c r="B35" s="5" t="s">
        <v>89</v>
      </c>
      <c r="C35" s="7">
        <v>30</v>
      </c>
      <c r="D35" s="53"/>
      <c r="E35" s="30" t="str">
        <f t="shared" si="0"/>
        <v/>
      </c>
      <c r="F35" s="4" t="str">
        <f>IF(E35="","","Excellent")</f>
        <v/>
      </c>
    </row>
    <row r="36" spans="1:7" ht="13.5" customHeight="1" x14ac:dyDescent="0.3">
      <c r="A36" s="11"/>
      <c r="B36" s="21"/>
      <c r="C36" s="12"/>
      <c r="D36" s="12"/>
      <c r="E36" s="12"/>
    </row>
    <row r="37" spans="1:7" ht="15" x14ac:dyDescent="0.25">
      <c r="A37" s="68" t="s">
        <v>93</v>
      </c>
      <c r="B37" s="5" t="s">
        <v>97</v>
      </c>
      <c r="C37" s="7">
        <v>0</v>
      </c>
      <c r="D37" s="53"/>
      <c r="E37" s="30" t="str">
        <f t="shared" si="0"/>
        <v/>
      </c>
      <c r="F37" s="4" t="str">
        <f>IF(E37="","","Unacceptable")</f>
        <v/>
      </c>
      <c r="G37" s="1" t="str">
        <f>IF(F37="","",1)</f>
        <v/>
      </c>
    </row>
    <row r="38" spans="1:7" ht="15" x14ac:dyDescent="0.25">
      <c r="A38" s="68"/>
      <c r="B38" s="5" t="s">
        <v>96</v>
      </c>
      <c r="C38" s="7">
        <v>8</v>
      </c>
      <c r="D38" s="53"/>
      <c r="E38" s="30" t="str">
        <f t="shared" si="0"/>
        <v/>
      </c>
      <c r="F38" s="4" t="str">
        <f>IF(E38="","","Needs Improvement")</f>
        <v/>
      </c>
    </row>
    <row r="39" spans="1:7" ht="15" x14ac:dyDescent="0.25">
      <c r="A39" s="68"/>
      <c r="B39" s="5" t="s">
        <v>95</v>
      </c>
      <c r="C39" s="7">
        <v>32</v>
      </c>
      <c r="D39" s="53"/>
      <c r="E39" s="30" t="str">
        <f t="shared" si="0"/>
        <v/>
      </c>
      <c r="F39" s="4" t="str">
        <f>IF(E39="","","Good")</f>
        <v/>
      </c>
    </row>
    <row r="40" spans="1:7" ht="30" x14ac:dyDescent="0.25">
      <c r="A40" s="68"/>
      <c r="B40" s="5" t="s">
        <v>94</v>
      </c>
      <c r="C40" s="7">
        <v>40</v>
      </c>
      <c r="D40" s="53"/>
      <c r="E40" s="30" t="str">
        <f t="shared" si="0"/>
        <v/>
      </c>
      <c r="F40" s="4" t="str">
        <f>IF(E40="","","Excellent")</f>
        <v/>
      </c>
    </row>
    <row r="41" spans="1:7" ht="13.5" customHeight="1" x14ac:dyDescent="0.3">
      <c r="A41" s="11"/>
      <c r="B41" s="21"/>
      <c r="C41" s="12"/>
      <c r="D41" s="12"/>
      <c r="E41" s="12"/>
    </row>
    <row r="42" spans="1:7" ht="15" x14ac:dyDescent="0.25">
      <c r="A42" s="68" t="s">
        <v>98</v>
      </c>
      <c r="B42" s="5" t="s">
        <v>102</v>
      </c>
      <c r="C42" s="7">
        <v>0</v>
      </c>
      <c r="D42" s="53"/>
      <c r="E42" s="29" t="str">
        <f t="shared" si="0"/>
        <v/>
      </c>
      <c r="F42" s="4" t="str">
        <f>IF(E42="","","Unacceptable")</f>
        <v/>
      </c>
      <c r="G42" s="1" t="str">
        <f>IF(F42="","",1)</f>
        <v/>
      </c>
    </row>
    <row r="43" spans="1:7" ht="15" x14ac:dyDescent="0.25">
      <c r="A43" s="68"/>
      <c r="B43" s="5" t="s">
        <v>101</v>
      </c>
      <c r="C43" s="7">
        <v>6</v>
      </c>
      <c r="D43" s="53"/>
      <c r="E43" s="29" t="str">
        <f t="shared" si="0"/>
        <v/>
      </c>
      <c r="F43" s="4" t="str">
        <f>IF(E43="","","Unacceptable")</f>
        <v/>
      </c>
      <c r="G43" s="1" t="str">
        <f>IF(F43="","",1)</f>
        <v/>
      </c>
    </row>
    <row r="44" spans="1:7" ht="30" x14ac:dyDescent="0.25">
      <c r="A44" s="68"/>
      <c r="B44" s="5" t="s">
        <v>100</v>
      </c>
      <c r="C44" s="7">
        <v>24</v>
      </c>
      <c r="D44" s="53"/>
      <c r="E44" s="30" t="str">
        <f t="shared" si="0"/>
        <v/>
      </c>
      <c r="F44" s="4" t="str">
        <f>IF(E44="","","Good")</f>
        <v/>
      </c>
    </row>
    <row r="45" spans="1:7" ht="30" x14ac:dyDescent="0.25">
      <c r="A45" s="68"/>
      <c r="B45" s="5" t="s">
        <v>99</v>
      </c>
      <c r="C45" s="7">
        <v>30</v>
      </c>
      <c r="D45" s="53"/>
      <c r="E45" s="30" t="str">
        <f t="shared" si="0"/>
        <v/>
      </c>
      <c r="F45" s="4" t="str">
        <f>IF(E45="","","Excellent")</f>
        <v/>
      </c>
    </row>
    <row r="46" spans="1:7" ht="13.5" customHeight="1" x14ac:dyDescent="0.3">
      <c r="A46" s="11"/>
      <c r="B46" s="21"/>
      <c r="C46" s="12"/>
      <c r="D46" s="12"/>
      <c r="E46" s="12"/>
    </row>
    <row r="47" spans="1:7" ht="15" x14ac:dyDescent="0.25">
      <c r="A47" s="68" t="s">
        <v>103</v>
      </c>
      <c r="B47" s="5" t="s">
        <v>107</v>
      </c>
      <c r="C47" s="7">
        <v>0</v>
      </c>
      <c r="D47" s="53"/>
      <c r="E47" s="29" t="str">
        <f t="shared" si="0"/>
        <v/>
      </c>
      <c r="F47" s="4" t="str">
        <f>IF(E47="","","Unacceptable")</f>
        <v/>
      </c>
      <c r="G47" s="1" t="str">
        <f>IF(F47="","",1)</f>
        <v/>
      </c>
    </row>
    <row r="48" spans="1:7" ht="30" x14ac:dyDescent="0.25">
      <c r="A48" s="68"/>
      <c r="B48" s="5" t="s">
        <v>106</v>
      </c>
      <c r="C48" s="7">
        <v>8</v>
      </c>
      <c r="D48" s="53"/>
      <c r="E48" s="29" t="str">
        <f t="shared" si="0"/>
        <v/>
      </c>
      <c r="F48" s="4" t="str">
        <f>IF(E48="","","Unacceptable")</f>
        <v/>
      </c>
      <c r="G48" s="1" t="str">
        <f>IF(F48="","",1)</f>
        <v/>
      </c>
    </row>
    <row r="49" spans="1:7" ht="15" x14ac:dyDescent="0.25">
      <c r="A49" s="68"/>
      <c r="B49" s="5" t="s">
        <v>105</v>
      </c>
      <c r="C49" s="7">
        <v>32</v>
      </c>
      <c r="D49" s="53"/>
      <c r="E49" s="30" t="str">
        <f t="shared" si="0"/>
        <v/>
      </c>
      <c r="F49" s="4" t="str">
        <f>IF(E49="","","Good")</f>
        <v/>
      </c>
    </row>
    <row r="50" spans="1:7" ht="30" x14ac:dyDescent="0.25">
      <c r="A50" s="68"/>
      <c r="B50" s="5" t="s">
        <v>104</v>
      </c>
      <c r="C50" s="7">
        <v>40</v>
      </c>
      <c r="D50" s="53"/>
      <c r="E50" s="30" t="str">
        <f t="shared" si="0"/>
        <v/>
      </c>
      <c r="F50" s="4" t="str">
        <f>IF(E50="","","Excellent")</f>
        <v/>
      </c>
    </row>
    <row r="51" spans="1:7" ht="13.5" customHeight="1" x14ac:dyDescent="0.3">
      <c r="A51" s="11"/>
      <c r="B51" s="21"/>
      <c r="C51" s="12"/>
      <c r="D51" s="12"/>
      <c r="E51" s="12"/>
    </row>
    <row r="52" spans="1:7" ht="15" x14ac:dyDescent="0.25">
      <c r="A52" s="68" t="s">
        <v>108</v>
      </c>
      <c r="B52" s="5" t="s">
        <v>112</v>
      </c>
      <c r="C52" s="7">
        <v>0</v>
      </c>
      <c r="D52" s="53"/>
      <c r="E52" s="29" t="str">
        <f t="shared" si="0"/>
        <v/>
      </c>
      <c r="F52" s="4" t="str">
        <f>IF(E52="","","Unacceptable")</f>
        <v/>
      </c>
      <c r="G52" s="1" t="str">
        <f>IF(F52="","",1)</f>
        <v/>
      </c>
    </row>
    <row r="53" spans="1:7" ht="15" x14ac:dyDescent="0.25">
      <c r="A53" s="68"/>
      <c r="B53" s="5" t="s">
        <v>111</v>
      </c>
      <c r="C53" s="7">
        <v>8</v>
      </c>
      <c r="D53" s="53"/>
      <c r="E53" s="30" t="str">
        <f t="shared" si="0"/>
        <v/>
      </c>
      <c r="F53" s="4" t="str">
        <f>IF(E53="","","Needs Improvement")</f>
        <v/>
      </c>
    </row>
    <row r="54" spans="1:7" ht="15" x14ac:dyDescent="0.25">
      <c r="A54" s="68"/>
      <c r="B54" s="5" t="s">
        <v>110</v>
      </c>
      <c r="C54" s="7">
        <v>32</v>
      </c>
      <c r="D54" s="53"/>
      <c r="E54" s="30" t="str">
        <f t="shared" si="0"/>
        <v/>
      </c>
      <c r="F54" s="4" t="str">
        <f>IF(E54="","","Good")</f>
        <v/>
      </c>
    </row>
    <row r="55" spans="1:7" ht="15" x14ac:dyDescent="0.25">
      <c r="A55" s="68"/>
      <c r="B55" s="5" t="s">
        <v>109</v>
      </c>
      <c r="C55" s="7">
        <v>40</v>
      </c>
      <c r="D55" s="53"/>
      <c r="E55" s="30" t="str">
        <f t="shared" si="0"/>
        <v/>
      </c>
      <c r="F55" s="4" t="str">
        <f>IF(E55="","","Excellent")</f>
        <v/>
      </c>
    </row>
    <row r="56" spans="1:7" ht="13.5" customHeight="1" x14ac:dyDescent="0.3">
      <c r="A56" s="11"/>
      <c r="B56" s="21"/>
      <c r="C56" s="12"/>
      <c r="D56" s="12"/>
      <c r="E56" s="12"/>
    </row>
    <row r="57" spans="1:7" ht="15" x14ac:dyDescent="0.25">
      <c r="A57" s="68" t="s">
        <v>113</v>
      </c>
      <c r="B57" s="5" t="s">
        <v>117</v>
      </c>
      <c r="C57" s="7">
        <v>0</v>
      </c>
      <c r="D57" s="53"/>
      <c r="E57" s="30" t="str">
        <f t="shared" si="0"/>
        <v/>
      </c>
      <c r="F57" s="4" t="str">
        <f>IF(E57="","","Unacceptable")</f>
        <v/>
      </c>
    </row>
    <row r="58" spans="1:7" ht="15" x14ac:dyDescent="0.25">
      <c r="A58" s="68"/>
      <c r="B58" s="5" t="s">
        <v>116</v>
      </c>
      <c r="C58" s="7">
        <v>6</v>
      </c>
      <c r="D58" s="53"/>
      <c r="E58" s="30" t="str">
        <f t="shared" si="0"/>
        <v/>
      </c>
      <c r="F58" s="4" t="str">
        <f>IF(E58="","","Needs Improvement")</f>
        <v/>
      </c>
    </row>
    <row r="59" spans="1:7" ht="15" x14ac:dyDescent="0.25">
      <c r="A59" s="68"/>
      <c r="B59" s="5" t="s">
        <v>115</v>
      </c>
      <c r="C59" s="7">
        <v>24</v>
      </c>
      <c r="D59" s="53"/>
      <c r="E59" s="30" t="str">
        <f t="shared" si="0"/>
        <v/>
      </c>
      <c r="F59" s="4" t="str">
        <f>IF(E59="","","Good")</f>
        <v/>
      </c>
    </row>
    <row r="60" spans="1:7" ht="15" x14ac:dyDescent="0.25">
      <c r="A60" s="68"/>
      <c r="B60" s="5" t="s">
        <v>114</v>
      </c>
      <c r="C60" s="7">
        <v>30</v>
      </c>
      <c r="D60" s="53"/>
      <c r="E60" s="30" t="str">
        <f t="shared" si="0"/>
        <v/>
      </c>
      <c r="F60" s="4" t="str">
        <f>IF(E60="","","Excellent")</f>
        <v/>
      </c>
    </row>
    <row r="61" spans="1:7" ht="13.5" customHeight="1" x14ac:dyDescent="0.3">
      <c r="A61" s="11"/>
      <c r="B61" s="21"/>
      <c r="C61" s="12"/>
      <c r="D61" s="12"/>
      <c r="E61" s="12"/>
    </row>
    <row r="62" spans="1:7" ht="15" x14ac:dyDescent="0.25">
      <c r="A62" s="68" t="s">
        <v>118</v>
      </c>
      <c r="B62" s="5" t="s">
        <v>121</v>
      </c>
      <c r="C62" s="7">
        <v>0</v>
      </c>
      <c r="D62" s="53"/>
      <c r="E62" s="29" t="str">
        <f t="shared" si="0"/>
        <v/>
      </c>
      <c r="F62" s="4" t="str">
        <f>IF(E62="","","Unacceptable")</f>
        <v/>
      </c>
      <c r="G62" s="1" t="str">
        <f>IF(F62="","",1)</f>
        <v/>
      </c>
    </row>
    <row r="63" spans="1:7" ht="15" x14ac:dyDescent="0.25">
      <c r="A63" s="68"/>
      <c r="B63" s="5" t="s">
        <v>120</v>
      </c>
      <c r="C63" s="7">
        <v>8</v>
      </c>
      <c r="D63" s="53"/>
      <c r="E63" s="30" t="str">
        <f t="shared" si="0"/>
        <v/>
      </c>
      <c r="F63" s="4" t="str">
        <f>IF(E63="","","Needs Improvement")</f>
        <v/>
      </c>
    </row>
    <row r="64" spans="1:7" ht="15" x14ac:dyDescent="0.25">
      <c r="A64" s="68"/>
      <c r="B64" s="5" t="s">
        <v>119</v>
      </c>
      <c r="C64" s="7">
        <v>32</v>
      </c>
      <c r="D64" s="53"/>
      <c r="E64" s="30" t="str">
        <f t="shared" si="0"/>
        <v/>
      </c>
      <c r="F64" s="4" t="str">
        <f>IF(E64="","","Good")</f>
        <v/>
      </c>
    </row>
    <row r="65" spans="1:7" ht="30" x14ac:dyDescent="0.25">
      <c r="A65" s="68"/>
      <c r="B65" s="5" t="s">
        <v>287</v>
      </c>
      <c r="C65" s="7">
        <v>40</v>
      </c>
      <c r="D65" s="53"/>
      <c r="E65" s="30" t="str">
        <f t="shared" si="0"/>
        <v/>
      </c>
      <c r="F65" s="4" t="str">
        <f>IF(E65="","","Excellent")</f>
        <v/>
      </c>
    </row>
    <row r="66" spans="1:7" ht="13.5" customHeight="1" x14ac:dyDescent="0.3">
      <c r="A66" s="11"/>
      <c r="B66" s="21"/>
      <c r="C66" s="12"/>
      <c r="D66" s="12"/>
      <c r="E66" s="12">
        <f>SUM(E2:E65)</f>
        <v>0</v>
      </c>
    </row>
    <row r="67" spans="1:7" ht="13.5" hidden="1" customHeight="1" x14ac:dyDescent="0.3">
      <c r="F67" s="4">
        <f>COUNTIF(F22:F65,"Unacceptable")</f>
        <v>0</v>
      </c>
      <c r="G67" s="4">
        <f>COUNTIF(G22:G65,"1")</f>
        <v>0</v>
      </c>
    </row>
    <row r="68" spans="1:7" ht="13.5" hidden="1" customHeight="1" x14ac:dyDescent="0.3">
      <c r="F68" s="4">
        <f>COUNTIF(F22:F65,"Needs Improvement")</f>
        <v>0</v>
      </c>
    </row>
    <row r="69" spans="1:7" ht="13.5" hidden="1" customHeight="1" x14ac:dyDescent="0.3">
      <c r="F69" s="4">
        <f>COUNTIF(F22:F65,"Good")</f>
        <v>0</v>
      </c>
    </row>
    <row r="70" spans="1:7" ht="13.5" hidden="1" customHeight="1" x14ac:dyDescent="0.3">
      <c r="F70" s="4">
        <f>COUNTIF(F22:F65,"Excellent")</f>
        <v>0</v>
      </c>
    </row>
    <row r="71" spans="1:7" ht="13.5" customHeight="1" x14ac:dyDescent="0.3"/>
    <row r="72" spans="1:7" ht="13.5" customHeight="1" x14ac:dyDescent="0.3"/>
    <row r="73" spans="1:7" ht="13.5" customHeight="1" x14ac:dyDescent="0.3"/>
    <row r="74" spans="1:7" ht="13.5" customHeight="1" x14ac:dyDescent="0.3"/>
    <row r="75" spans="1:7" ht="13.5" customHeight="1" x14ac:dyDescent="0.3"/>
    <row r="76" spans="1:7" ht="13.5" customHeight="1" x14ac:dyDescent="0.3"/>
    <row r="77" spans="1:7" ht="13.5" customHeight="1" x14ac:dyDescent="0.3"/>
    <row r="78" spans="1:7" ht="13.5" customHeight="1" x14ac:dyDescent="0.3"/>
    <row r="79" spans="1:7" ht="13.5" customHeight="1" x14ac:dyDescent="0.3"/>
    <row r="80" spans="1:7"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sheetData>
  <sortState xmlns:xlrd2="http://schemas.microsoft.com/office/spreadsheetml/2017/richdata2" columnSort="1" ref="C1:F27">
    <sortCondition ref="C1:F1"/>
  </sortState>
  <mergeCells count="13">
    <mergeCell ref="A2:A5"/>
    <mergeCell ref="A7:A10"/>
    <mergeCell ref="A12:A15"/>
    <mergeCell ref="A17:A20"/>
    <mergeCell ref="A27:A30"/>
    <mergeCell ref="A62:A65"/>
    <mergeCell ref="A22:A25"/>
    <mergeCell ref="A32:A35"/>
    <mergeCell ref="A37:A40"/>
    <mergeCell ref="A42:A45"/>
    <mergeCell ref="A47:A50"/>
    <mergeCell ref="A52:A55"/>
    <mergeCell ref="A57:A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G276"/>
  <sheetViews>
    <sheetView showGridLines="0" zoomScale="80" zoomScaleNormal="80" workbookViewId="0">
      <pane ySplit="1" topLeftCell="A2" activePane="bottomLeft" state="frozen"/>
      <selection pane="bottomLeft" activeCell="I34" sqref="I34"/>
    </sheetView>
  </sheetViews>
  <sheetFormatPr defaultColWidth="9.140625" defaultRowHeight="18.75" x14ac:dyDescent="0.3"/>
  <cols>
    <col min="1" max="1" width="22.42578125" style="17" customWidth="1"/>
    <col min="2" max="2" width="130.42578125" style="2" customWidth="1"/>
    <col min="3" max="3" width="9.140625" style="6"/>
    <col min="4" max="4" width="21" style="6" customWidth="1"/>
    <col min="5" max="5" width="9.140625" style="6"/>
    <col min="6" max="6" width="23.28515625" style="2" customWidth="1"/>
    <col min="7" max="7" width="9.140625" style="2" hidden="1" customWidth="1"/>
    <col min="8" max="16384" width="9.140625" style="2"/>
  </cols>
  <sheetData>
    <row r="1" spans="1:7" s="14" customFormat="1" ht="34.5" customHeight="1" x14ac:dyDescent="0.3">
      <c r="A1" s="14" t="s">
        <v>275</v>
      </c>
      <c r="B1" s="18" t="s">
        <v>280</v>
      </c>
      <c r="C1" s="14" t="s">
        <v>220</v>
      </c>
      <c r="D1" s="54" t="s">
        <v>256</v>
      </c>
      <c r="E1" s="17" t="s">
        <v>221</v>
      </c>
    </row>
    <row r="2" spans="1:7" ht="15" x14ac:dyDescent="0.25">
      <c r="A2" s="68" t="s">
        <v>28</v>
      </c>
      <c r="B2" s="22" t="s">
        <v>32</v>
      </c>
      <c r="C2" s="27">
        <v>0</v>
      </c>
      <c r="D2" s="55"/>
      <c r="E2" s="56" t="str">
        <f>IF(D2="","",C2)</f>
        <v/>
      </c>
      <c r="F2" s="4" t="str">
        <f>IF(E2="","","Unacceptable")</f>
        <v/>
      </c>
      <c r="G2" s="2" t="str">
        <f>IF(F2="","",1)</f>
        <v/>
      </c>
    </row>
    <row r="3" spans="1:7" s="16" customFormat="1" ht="15" x14ac:dyDescent="0.25">
      <c r="A3" s="68"/>
      <c r="B3" s="22" t="s">
        <v>31</v>
      </c>
      <c r="C3" s="27">
        <v>6</v>
      </c>
      <c r="D3" s="55"/>
      <c r="E3" s="29" t="str">
        <f t="shared" ref="E3:E40" si="0">IF(D3="","",C3)</f>
        <v/>
      </c>
      <c r="F3" s="4" t="str">
        <f>IF(E3="","","Unacceptable")</f>
        <v/>
      </c>
      <c r="G3" s="2" t="str">
        <f>IF(F3="","",1)</f>
        <v/>
      </c>
    </row>
    <row r="4" spans="1:7" s="16" customFormat="1" ht="15" x14ac:dyDescent="0.25">
      <c r="A4" s="68"/>
      <c r="B4" s="22" t="s">
        <v>30</v>
      </c>
      <c r="C4" s="27">
        <v>24</v>
      </c>
      <c r="D4" s="55"/>
      <c r="E4" s="30" t="str">
        <f t="shared" si="0"/>
        <v/>
      </c>
      <c r="F4" s="4" t="str">
        <f>IF(E4="","","Good")</f>
        <v/>
      </c>
    </row>
    <row r="5" spans="1:7" s="16" customFormat="1" ht="30" x14ac:dyDescent="0.25">
      <c r="A5" s="68"/>
      <c r="B5" s="22" t="s">
        <v>29</v>
      </c>
      <c r="C5" s="27">
        <v>30</v>
      </c>
      <c r="D5" s="55"/>
      <c r="E5" s="30" t="str">
        <f t="shared" si="0"/>
        <v/>
      </c>
      <c r="F5" s="4" t="str">
        <f>IF(E5="","","Excellent")</f>
        <v/>
      </c>
    </row>
    <row r="6" spans="1:7" s="16" customFormat="1" ht="12.75" customHeight="1" x14ac:dyDescent="0.3">
      <c r="A6" s="28"/>
      <c r="B6" s="26"/>
      <c r="C6" s="12"/>
      <c r="D6" s="12"/>
      <c r="E6" s="12"/>
    </row>
    <row r="7" spans="1:7" s="16" customFormat="1" ht="15" x14ac:dyDescent="0.25">
      <c r="A7" s="68" t="s">
        <v>33</v>
      </c>
      <c r="B7" s="22" t="s">
        <v>240</v>
      </c>
      <c r="C7" s="7">
        <v>0</v>
      </c>
      <c r="D7" s="53"/>
      <c r="E7" s="29" t="str">
        <f t="shared" si="0"/>
        <v/>
      </c>
      <c r="F7" s="4" t="str">
        <f>IF(E7="","","Unacceptable")</f>
        <v/>
      </c>
      <c r="G7" s="2" t="str">
        <f>IF(F7="","",1)</f>
        <v/>
      </c>
    </row>
    <row r="8" spans="1:7" s="16" customFormat="1" ht="15" x14ac:dyDescent="0.25">
      <c r="A8" s="68"/>
      <c r="B8" s="22" t="s">
        <v>234</v>
      </c>
      <c r="C8" s="7">
        <v>8</v>
      </c>
      <c r="D8" s="53"/>
      <c r="E8" s="30" t="str">
        <f t="shared" si="0"/>
        <v/>
      </c>
      <c r="F8" s="4" t="str">
        <f>IF(E8="","","Needs Improvement")</f>
        <v/>
      </c>
    </row>
    <row r="9" spans="1:7" s="16" customFormat="1" ht="15" x14ac:dyDescent="0.25">
      <c r="A9" s="68"/>
      <c r="B9" s="22" t="s">
        <v>34</v>
      </c>
      <c r="C9" s="7">
        <v>32</v>
      </c>
      <c r="D9" s="53"/>
      <c r="E9" s="30" t="str">
        <f t="shared" si="0"/>
        <v/>
      </c>
      <c r="F9" s="4" t="str">
        <f>IF(E9="","","Good")</f>
        <v/>
      </c>
    </row>
    <row r="10" spans="1:7" s="16" customFormat="1" ht="30" x14ac:dyDescent="0.25">
      <c r="A10" s="68"/>
      <c r="B10" s="22" t="s">
        <v>57</v>
      </c>
      <c r="C10" s="7">
        <v>40</v>
      </c>
      <c r="D10" s="53"/>
      <c r="E10" s="30" t="str">
        <f t="shared" si="0"/>
        <v/>
      </c>
      <c r="F10" s="4" t="str">
        <f>IF(E10="","","Excellent")</f>
        <v/>
      </c>
    </row>
    <row r="11" spans="1:7" s="16" customFormat="1" ht="12.75" customHeight="1" x14ac:dyDescent="0.3">
      <c r="A11" s="28"/>
      <c r="B11" s="26"/>
      <c r="C11" s="12"/>
      <c r="D11" s="12"/>
      <c r="E11" s="12"/>
    </row>
    <row r="12" spans="1:7" s="16" customFormat="1" ht="15" x14ac:dyDescent="0.25">
      <c r="A12" s="68" t="s">
        <v>35</v>
      </c>
      <c r="B12" s="22" t="s">
        <v>37</v>
      </c>
      <c r="C12" s="7">
        <v>0</v>
      </c>
      <c r="D12" s="53"/>
      <c r="E12" s="29" t="str">
        <f t="shared" si="0"/>
        <v/>
      </c>
      <c r="F12" s="4" t="str">
        <f>IF(E12="","","Unacceptable")</f>
        <v/>
      </c>
      <c r="G12" s="2" t="str">
        <f>IF(F12="","",1)</f>
        <v/>
      </c>
    </row>
    <row r="13" spans="1:7" s="16" customFormat="1" ht="15" x14ac:dyDescent="0.25">
      <c r="A13" s="68"/>
      <c r="B13" s="22" t="s">
        <v>241</v>
      </c>
      <c r="C13" s="7">
        <v>8</v>
      </c>
      <c r="D13" s="53"/>
      <c r="E13" s="30" t="str">
        <f t="shared" si="0"/>
        <v/>
      </c>
      <c r="F13" s="4" t="str">
        <f>IF(E13="","","Needs Improvement")</f>
        <v/>
      </c>
    </row>
    <row r="14" spans="1:7" s="16" customFormat="1" ht="15" x14ac:dyDescent="0.25">
      <c r="A14" s="68"/>
      <c r="B14" s="22" t="s">
        <v>36</v>
      </c>
      <c r="C14" s="7">
        <v>32</v>
      </c>
      <c r="D14" s="53"/>
      <c r="E14" s="30" t="str">
        <f t="shared" si="0"/>
        <v/>
      </c>
      <c r="F14" s="4" t="str">
        <f>IF(E14="","","Good")</f>
        <v/>
      </c>
    </row>
    <row r="15" spans="1:7" s="16" customFormat="1" ht="30" x14ac:dyDescent="0.25">
      <c r="A15" s="68"/>
      <c r="B15" s="22" t="s">
        <v>58</v>
      </c>
      <c r="C15" s="7">
        <v>40</v>
      </c>
      <c r="D15" s="53"/>
      <c r="E15" s="30" t="str">
        <f t="shared" si="0"/>
        <v/>
      </c>
      <c r="F15" s="4" t="str">
        <f>IF(E15="","","Excellent")</f>
        <v/>
      </c>
    </row>
    <row r="16" spans="1:7" s="16" customFormat="1" ht="12.75" customHeight="1" x14ac:dyDescent="0.3">
      <c r="A16" s="28"/>
      <c r="B16" s="26"/>
      <c r="C16" s="12"/>
      <c r="D16" s="12"/>
      <c r="E16" s="12"/>
    </row>
    <row r="17" spans="1:7" s="16" customFormat="1" ht="15" x14ac:dyDescent="0.25">
      <c r="A17" s="68" t="s">
        <v>38</v>
      </c>
      <c r="B17" s="22" t="s">
        <v>41</v>
      </c>
      <c r="C17" s="7">
        <v>0</v>
      </c>
      <c r="D17" s="53"/>
      <c r="E17" s="29" t="str">
        <f t="shared" si="0"/>
        <v/>
      </c>
      <c r="F17" s="4" t="str">
        <f>IF(E17="","","Unacceptable")</f>
        <v/>
      </c>
      <c r="G17" s="2" t="str">
        <f>IF(F17="","",1)</f>
        <v/>
      </c>
    </row>
    <row r="18" spans="1:7" s="16" customFormat="1" ht="15" x14ac:dyDescent="0.25">
      <c r="A18" s="68"/>
      <c r="B18" s="22" t="s">
        <v>40</v>
      </c>
      <c r="C18" s="7">
        <v>8</v>
      </c>
      <c r="D18" s="53"/>
      <c r="E18" s="30" t="str">
        <f t="shared" si="0"/>
        <v/>
      </c>
      <c r="F18" s="4" t="str">
        <f>IF(E18="","","Needs Improvement")</f>
        <v/>
      </c>
    </row>
    <row r="19" spans="1:7" s="16" customFormat="1" ht="15" x14ac:dyDescent="0.25">
      <c r="A19" s="68"/>
      <c r="B19" s="22" t="s">
        <v>39</v>
      </c>
      <c r="C19" s="7">
        <v>32</v>
      </c>
      <c r="D19" s="53"/>
      <c r="E19" s="30" t="str">
        <f t="shared" si="0"/>
        <v/>
      </c>
      <c r="F19" s="4" t="str">
        <f>IF(E19="","","Good")</f>
        <v/>
      </c>
    </row>
    <row r="20" spans="1:7" s="16" customFormat="1" ht="15" x14ac:dyDescent="0.25">
      <c r="A20" s="68"/>
      <c r="B20" s="22" t="s">
        <v>59</v>
      </c>
      <c r="C20" s="7">
        <v>40</v>
      </c>
      <c r="D20" s="53"/>
      <c r="E20" s="30" t="str">
        <f t="shared" si="0"/>
        <v/>
      </c>
      <c r="F20" s="4" t="str">
        <f>IF(E20="","","Excellent")</f>
        <v/>
      </c>
    </row>
    <row r="21" spans="1:7" s="16" customFormat="1" ht="12.75" customHeight="1" x14ac:dyDescent="0.3">
      <c r="A21" s="28"/>
      <c r="B21" s="26"/>
      <c r="C21" s="12"/>
      <c r="D21" s="12"/>
      <c r="E21" s="12"/>
    </row>
    <row r="22" spans="1:7" ht="15" x14ac:dyDescent="0.25">
      <c r="A22" s="68" t="s">
        <v>42</v>
      </c>
      <c r="B22" s="22" t="s">
        <v>45</v>
      </c>
      <c r="C22" s="7">
        <v>0</v>
      </c>
      <c r="D22" s="53"/>
      <c r="E22" s="29" t="str">
        <f t="shared" si="0"/>
        <v/>
      </c>
      <c r="F22" s="4" t="str">
        <f>IF(E22="","","Unacceptable")</f>
        <v/>
      </c>
      <c r="G22" s="2" t="str">
        <f>IF(F22="","",1)</f>
        <v/>
      </c>
    </row>
    <row r="23" spans="1:7" ht="15" x14ac:dyDescent="0.25">
      <c r="A23" s="68"/>
      <c r="B23" s="22" t="s">
        <v>44</v>
      </c>
      <c r="C23" s="7">
        <v>6</v>
      </c>
      <c r="D23" s="53"/>
      <c r="E23" s="29" t="str">
        <f t="shared" si="0"/>
        <v/>
      </c>
      <c r="F23" s="4" t="str">
        <f>IF(E23="","","Unacceptable")</f>
        <v/>
      </c>
      <c r="G23" s="2" t="str">
        <f>IF(F23="","",1)</f>
        <v/>
      </c>
    </row>
    <row r="24" spans="1:7" ht="30" x14ac:dyDescent="0.25">
      <c r="A24" s="68"/>
      <c r="B24" s="22" t="s">
        <v>242</v>
      </c>
      <c r="C24" s="7">
        <v>24</v>
      </c>
      <c r="D24" s="53"/>
      <c r="E24" s="30" t="str">
        <f t="shared" si="0"/>
        <v/>
      </c>
      <c r="F24" s="4" t="str">
        <f>IF(E24="","","Good")</f>
        <v/>
      </c>
    </row>
    <row r="25" spans="1:7" ht="30" x14ac:dyDescent="0.25">
      <c r="A25" s="68"/>
      <c r="B25" s="22" t="s">
        <v>43</v>
      </c>
      <c r="C25" s="7">
        <v>30</v>
      </c>
      <c r="D25" s="53"/>
      <c r="E25" s="30" t="str">
        <f t="shared" si="0"/>
        <v/>
      </c>
      <c r="F25" s="4" t="str">
        <f>IF(E25="","","Excellent")</f>
        <v/>
      </c>
    </row>
    <row r="26" spans="1:7" ht="12.75" customHeight="1" x14ac:dyDescent="0.3">
      <c r="A26" s="28"/>
      <c r="B26" s="26"/>
      <c r="C26" s="12"/>
      <c r="D26" s="12"/>
      <c r="E26" s="12"/>
    </row>
    <row r="27" spans="1:7" ht="15" x14ac:dyDescent="0.25">
      <c r="A27" s="68" t="s">
        <v>46</v>
      </c>
      <c r="B27" s="22" t="s">
        <v>49</v>
      </c>
      <c r="C27" s="7">
        <v>0</v>
      </c>
      <c r="D27" s="53"/>
      <c r="E27" s="29" t="str">
        <f t="shared" si="0"/>
        <v/>
      </c>
      <c r="F27" s="4" t="str">
        <f>IF(E27="","","Unacceptable")</f>
        <v/>
      </c>
      <c r="G27" s="2" t="str">
        <f>IF(F27="","",1)</f>
        <v/>
      </c>
    </row>
    <row r="28" spans="1:7" ht="15" x14ac:dyDescent="0.25">
      <c r="A28" s="68"/>
      <c r="B28" s="22" t="s">
        <v>48</v>
      </c>
      <c r="C28" s="7">
        <v>8</v>
      </c>
      <c r="D28" s="53"/>
      <c r="E28" s="29" t="str">
        <f t="shared" si="0"/>
        <v/>
      </c>
      <c r="F28" s="4" t="str">
        <f>IF(E28="","","Unacceptable")</f>
        <v/>
      </c>
      <c r="G28" s="2" t="str">
        <f>IF(F28="","",1)</f>
        <v/>
      </c>
    </row>
    <row r="29" spans="1:7" ht="15" x14ac:dyDescent="0.25">
      <c r="A29" s="68"/>
      <c r="B29" s="22" t="s">
        <v>47</v>
      </c>
      <c r="C29" s="7">
        <v>32</v>
      </c>
      <c r="D29" s="53"/>
      <c r="E29" s="30" t="str">
        <f t="shared" si="0"/>
        <v/>
      </c>
      <c r="F29" s="4" t="str">
        <f>IF(E29="","","Good")</f>
        <v/>
      </c>
    </row>
    <row r="30" spans="1:7" ht="15" x14ac:dyDescent="0.25">
      <c r="A30" s="68"/>
      <c r="B30" s="22" t="s">
        <v>60</v>
      </c>
      <c r="C30" s="7">
        <v>40</v>
      </c>
      <c r="D30" s="53"/>
      <c r="E30" s="30" t="str">
        <f t="shared" si="0"/>
        <v/>
      </c>
      <c r="F30" s="4" t="str">
        <f t="shared" ref="F30:F40" si="1">IF(E30="","","Good")</f>
        <v/>
      </c>
    </row>
    <row r="31" spans="1:7" ht="12.75" customHeight="1" x14ac:dyDescent="0.3">
      <c r="A31" s="28"/>
      <c r="B31" s="26"/>
      <c r="C31" s="12"/>
      <c r="D31" s="12"/>
      <c r="E31" s="12"/>
      <c r="F31" s="4" t="str">
        <f t="shared" si="1"/>
        <v/>
      </c>
    </row>
    <row r="32" spans="1:7" ht="15" x14ac:dyDescent="0.25">
      <c r="A32" s="68" t="s">
        <v>50</v>
      </c>
      <c r="B32" s="22" t="s">
        <v>54</v>
      </c>
      <c r="C32" s="7">
        <v>0</v>
      </c>
      <c r="D32" s="53"/>
      <c r="E32" s="30" t="str">
        <f t="shared" si="0"/>
        <v/>
      </c>
      <c r="F32" s="4" t="str">
        <f t="shared" si="1"/>
        <v/>
      </c>
    </row>
    <row r="33" spans="1:7" ht="15" x14ac:dyDescent="0.25">
      <c r="A33" s="68"/>
      <c r="B33" s="22" t="s">
        <v>53</v>
      </c>
      <c r="C33" s="7">
        <v>6</v>
      </c>
      <c r="D33" s="53"/>
      <c r="E33" s="30" t="str">
        <f t="shared" si="0"/>
        <v/>
      </c>
      <c r="F33" s="4" t="str">
        <f t="shared" si="1"/>
        <v/>
      </c>
    </row>
    <row r="34" spans="1:7" ht="30" x14ac:dyDescent="0.25">
      <c r="A34" s="68"/>
      <c r="B34" s="22" t="s">
        <v>52</v>
      </c>
      <c r="C34" s="7">
        <v>24</v>
      </c>
      <c r="D34" s="53"/>
      <c r="E34" s="30" t="str">
        <f t="shared" si="0"/>
        <v/>
      </c>
      <c r="F34" s="4" t="str">
        <f t="shared" si="1"/>
        <v/>
      </c>
    </row>
    <row r="35" spans="1:7" ht="30" x14ac:dyDescent="0.25">
      <c r="A35" s="68"/>
      <c r="B35" s="22" t="s">
        <v>51</v>
      </c>
      <c r="C35" s="7">
        <v>30</v>
      </c>
      <c r="D35" s="53"/>
      <c r="E35" s="30" t="str">
        <f t="shared" si="0"/>
        <v/>
      </c>
      <c r="F35" s="4" t="str">
        <f t="shared" si="1"/>
        <v/>
      </c>
    </row>
    <row r="36" spans="1:7" ht="12.75" customHeight="1" x14ac:dyDescent="0.3">
      <c r="A36" s="28"/>
      <c r="B36" s="26"/>
      <c r="C36" s="12"/>
      <c r="D36" s="12"/>
      <c r="E36" s="12"/>
      <c r="F36" s="4"/>
    </row>
    <row r="37" spans="1:7" ht="30" x14ac:dyDescent="0.25">
      <c r="A37" s="69" t="s">
        <v>55</v>
      </c>
      <c r="B37" s="22" t="s">
        <v>56</v>
      </c>
      <c r="C37" s="7">
        <v>0</v>
      </c>
      <c r="D37" s="53"/>
      <c r="E37" s="29" t="str">
        <f t="shared" si="0"/>
        <v/>
      </c>
      <c r="F37" s="4" t="str">
        <f t="shared" si="1"/>
        <v/>
      </c>
      <c r="G37" s="2" t="str">
        <f>IF(F37="","",1)</f>
        <v/>
      </c>
    </row>
    <row r="38" spans="1:7" ht="30" x14ac:dyDescent="0.25">
      <c r="A38" s="69"/>
      <c r="B38" s="22" t="s">
        <v>243</v>
      </c>
      <c r="C38" s="7">
        <v>8</v>
      </c>
      <c r="D38" s="53"/>
      <c r="E38" s="30" t="str">
        <f t="shared" si="0"/>
        <v/>
      </c>
      <c r="F38" s="4" t="str">
        <f t="shared" si="1"/>
        <v/>
      </c>
    </row>
    <row r="39" spans="1:7" ht="30" x14ac:dyDescent="0.25">
      <c r="A39" s="69"/>
      <c r="B39" s="22" t="s">
        <v>62</v>
      </c>
      <c r="C39" s="7">
        <v>32</v>
      </c>
      <c r="D39" s="53"/>
      <c r="E39" s="30" t="str">
        <f t="shared" si="0"/>
        <v/>
      </c>
      <c r="F39" s="4" t="str">
        <f t="shared" si="1"/>
        <v/>
      </c>
    </row>
    <row r="40" spans="1:7" ht="30" x14ac:dyDescent="0.25">
      <c r="A40" s="69"/>
      <c r="B40" s="22" t="s">
        <v>61</v>
      </c>
      <c r="C40" s="7">
        <v>40</v>
      </c>
      <c r="D40" s="53"/>
      <c r="E40" s="30" t="str">
        <f t="shared" si="0"/>
        <v/>
      </c>
      <c r="F40" s="4" t="str">
        <f t="shared" si="1"/>
        <v/>
      </c>
    </row>
    <row r="41" spans="1:7" ht="12.75" customHeight="1" x14ac:dyDescent="0.3">
      <c r="A41" s="28"/>
      <c r="B41" s="26"/>
      <c r="C41" s="12"/>
      <c r="D41" s="12"/>
      <c r="E41" s="12">
        <f>SUM(E3:E40)</f>
        <v>0</v>
      </c>
    </row>
    <row r="42" spans="1:7" ht="12.75" hidden="1" customHeight="1" x14ac:dyDescent="0.3">
      <c r="F42" s="4">
        <f>COUNTIF(F2:F40,"Unacceptable")</f>
        <v>0</v>
      </c>
      <c r="G42" s="4">
        <f>COUNTIF(G2:G40,"1")</f>
        <v>0</v>
      </c>
    </row>
    <row r="43" spans="1:7" ht="12.75" hidden="1" customHeight="1" x14ac:dyDescent="0.3">
      <c r="F43" s="4">
        <f>COUNTIF(F2:F40,"Needs Improvement")</f>
        <v>0</v>
      </c>
    </row>
    <row r="44" spans="1:7" ht="12.75" hidden="1" customHeight="1" x14ac:dyDescent="0.3">
      <c r="F44" s="4">
        <f>COUNTIF(F2:F40,"Good")</f>
        <v>0</v>
      </c>
    </row>
    <row r="45" spans="1:7" ht="12.75" hidden="1" customHeight="1" x14ac:dyDescent="0.3">
      <c r="F45" s="4">
        <f>COUNTIF(F2:F40,"Excellent")</f>
        <v>0</v>
      </c>
    </row>
    <row r="46" spans="1:7" ht="12.75" customHeight="1" x14ac:dyDescent="0.3"/>
    <row r="47" spans="1:7" ht="12.75" customHeight="1" x14ac:dyDescent="0.3"/>
    <row r="48" spans="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sheetData>
  <sortState xmlns:xlrd2="http://schemas.microsoft.com/office/spreadsheetml/2017/richdata2" columnSort="1" ref="C1:F19">
    <sortCondition ref="C1:F1"/>
  </sortState>
  <mergeCells count="8">
    <mergeCell ref="A7:A10"/>
    <mergeCell ref="A2:A5"/>
    <mergeCell ref="A37:A40"/>
    <mergeCell ref="A32:A35"/>
    <mergeCell ref="A27:A30"/>
    <mergeCell ref="A22:A25"/>
    <mergeCell ref="A17:A20"/>
    <mergeCell ref="A12: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&amp; Score Summary</vt:lpstr>
      <vt:lpstr>SWI 1</vt:lpstr>
      <vt:lpstr>SWC&amp;C</vt:lpstr>
      <vt:lpstr>SWI 2</vt:lpstr>
      <vt:lpstr>LP&amp;ES</vt:lpstr>
      <vt:lpstr>BMS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Armitage</dc:creator>
  <cp:lastModifiedBy>Colleen Mooney</cp:lastModifiedBy>
  <dcterms:created xsi:type="dcterms:W3CDTF">2020-03-05T15:52:22Z</dcterms:created>
  <dcterms:modified xsi:type="dcterms:W3CDTF">2021-04-26T20:26:05Z</dcterms:modified>
</cp:coreProperties>
</file>