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https://d.docs.live.net/897c02e4a74ffac7/Documents/AzFRW/AzFRW 2020/Awards/"/>
    </mc:Choice>
  </mc:AlternateContent>
  <xr:revisionPtr revIDLastSave="0" documentId="8_{71300F92-9E6B-47F6-AAF0-54FE61478951}" xr6:coauthVersionLast="46" xr6:coauthVersionMax="46" xr10:uidLastSave="{00000000-0000-0000-0000-000000000000}"/>
  <workbookProtection workbookAlgorithmName="SHA-512" workbookHashValue="Kjp8B5HcEtR0JdXfwo/0C/7zGMkS7d/vCDm+6tiZPJ+AbSFKOuiXIrv2IbRKeb9kg8DTYzSlShzwju+dULV1qA==" workbookSaltValue="z5ZIJ6XYLZp/PSTHbQDBVg==" workbookSpinCount="100000" lockStructure="1"/>
  <bookViews>
    <workbookView xWindow="-98" yWindow="-98" windowWidth="20715" windowHeight="13276" tabRatio="823" xr2:uid="{00000000-000D-0000-FFFF-FFFF00000000}"/>
  </bookViews>
  <sheets>
    <sheet name="READ FIRST" sheetId="9" r:id="rId1"/>
    <sheet name="Club Function" sheetId="1" r:id="rId2"/>
    <sheet name="Membership Development" sheetId="2" r:id="rId3"/>
    <sheet name="Programs" sheetId="3" r:id="rId4"/>
    <sheet name="Community Relations" sheetId="5" r:id="rId5"/>
    <sheet name="Campaign Activities" sheetId="4" r:id="rId6"/>
    <sheet name="Point Summary" sheetId="12" r:id="rId7"/>
  </sheets>
  <definedNames>
    <definedName name="_xlnm.Print_Area" localSheetId="5">'Campaign Activities'!$A$1:$D$28</definedName>
    <definedName name="_xlnm.Print_Area" localSheetId="1">'Club Function'!$A$1:$D$40</definedName>
    <definedName name="_xlnm.Print_Area" localSheetId="4">'Community Relations'!$A$1:$J$46</definedName>
    <definedName name="_xlnm.Print_Area" localSheetId="2">'Membership Development'!$A$1:$D$18</definedName>
    <definedName name="_xlnm.Print_Area" localSheetId="6">'Point Summary'!$A$1:$G$17</definedName>
    <definedName name="_xlnm.Print_Area" localSheetId="3">Programs!$A$1:$D$18</definedName>
    <definedName name="_xlnm.Print_Area" localSheetId="0">'READ FIRST'!$A$6:$M$65</definedName>
    <definedName name="_xlnm.Print_Titles" localSheetId="5">'Campaign Activities'!$3:$3</definedName>
    <definedName name="_xlnm.Print_Titles" localSheetId="1">'Club Function'!$1:$2</definedName>
    <definedName name="_xlnm.Print_Titles" localSheetId="4">'Community Relations'!$3:$3</definedName>
    <definedName name="_xlnm.Print_Titles" localSheetId="2">'Membership Development'!$3:$3</definedName>
    <definedName name="_xlnm.Print_Titles" localSheetId="3">Programs!$3:$3</definedName>
    <definedName name="_xlnm.Print_Titles" localSheetId="0">'READ FIRST'!$6:$9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2" l="1"/>
  <c r="G1" i="12"/>
  <c r="D1" i="4"/>
  <c r="D1" i="5"/>
  <c r="D1" i="3"/>
  <c r="D1" i="2"/>
  <c r="D1" i="1"/>
  <c r="C7" i="12"/>
  <c r="F9" i="12"/>
  <c r="E9" i="12"/>
  <c r="C8" i="12"/>
  <c r="A8" i="12"/>
  <c r="C6" i="12"/>
  <c r="A6" i="12"/>
  <c r="E6" i="12" s="1"/>
  <c r="C5" i="12"/>
  <c r="C4" i="12"/>
  <c r="D15" i="4"/>
  <c r="D20" i="4"/>
  <c r="B26" i="4"/>
  <c r="D8" i="12" s="1"/>
  <c r="A26" i="4"/>
  <c r="B25" i="4"/>
  <c r="B25" i="5"/>
  <c r="D7" i="12" s="1"/>
  <c r="A25" i="5"/>
  <c r="B24" i="5"/>
  <c r="B18" i="3"/>
  <c r="B19" i="3"/>
  <c r="D6" i="12" s="1"/>
  <c r="A19" i="3"/>
  <c r="B39" i="1"/>
  <c r="A39" i="1"/>
  <c r="B16" i="1"/>
  <c r="A16" i="1"/>
  <c r="B38" i="1"/>
  <c r="B40" i="1" s="1"/>
  <c r="B15" i="1"/>
  <c r="B20" i="2"/>
  <c r="D5" i="12" s="1"/>
  <c r="A20" i="2"/>
  <c r="C18" i="2" s="1"/>
  <c r="B18" i="2"/>
  <c r="C38" i="1" l="1"/>
  <c r="C18" i="3"/>
  <c r="C24" i="5"/>
  <c r="C15" i="1"/>
  <c r="C25" i="4"/>
  <c r="B8" i="12"/>
  <c r="B6" i="12"/>
  <c r="F6" i="12" s="1"/>
  <c r="D4" i="12"/>
  <c r="D10" i="12" s="1"/>
  <c r="B4" i="12"/>
  <c r="B5" i="12"/>
  <c r="F5" i="12" s="1"/>
  <c r="B7" i="12"/>
  <c r="F7" i="12" s="1"/>
  <c r="E8" i="12"/>
  <c r="A18" i="2"/>
  <c r="A5" i="12" s="1"/>
  <c r="E5" i="12" s="1"/>
  <c r="A25" i="4"/>
  <c r="A24" i="5"/>
  <c r="A7" i="12" s="1"/>
  <c r="E7" i="12" s="1"/>
  <c r="A18" i="3"/>
  <c r="F8" i="12" l="1"/>
  <c r="F4" i="12"/>
  <c r="B10" i="12"/>
  <c r="F10" i="12" l="1"/>
  <c r="D16" i="12" s="1"/>
  <c r="D17" i="12" l="1"/>
  <c r="D15" i="12"/>
  <c r="D14" i="12"/>
  <c r="A15" i="1"/>
  <c r="A40" i="1" s="1"/>
  <c r="C40" i="1" l="1"/>
  <c r="A38" i="1"/>
  <c r="A4" i="12" s="1"/>
  <c r="E4" i="12" l="1"/>
  <c r="E10" i="12" s="1"/>
  <c r="A10" i="12"/>
  <c r="C10" i="12" s="1"/>
</calcChain>
</file>

<file path=xl/sharedStrings.xml><?xml version="1.0" encoding="utf-8"?>
<sst xmlns="http://schemas.openxmlformats.org/spreadsheetml/2006/main" count="220" uniqueCount="193">
  <si>
    <t>Americanism</t>
  </si>
  <si>
    <t>Budget and Finance</t>
  </si>
  <si>
    <t>Bylaws</t>
  </si>
  <si>
    <t>Caring for America</t>
  </si>
  <si>
    <t>Chaplain</t>
  </si>
  <si>
    <t>Club Achievement Awards</t>
  </si>
  <si>
    <t>Legislation</t>
  </si>
  <si>
    <t>Parliamentarian</t>
  </si>
  <si>
    <t>Possible</t>
  </si>
  <si>
    <t>MEMBERSHIP DEVELOPMENT</t>
  </si>
  <si>
    <t>PROGRAMS</t>
  </si>
  <si>
    <t>CAMPAIGN ACTIVITIES</t>
  </si>
  <si>
    <t>COMMUNITY RELATIONS</t>
  </si>
  <si>
    <t>Actual</t>
  </si>
  <si>
    <t>Values</t>
  </si>
  <si>
    <t>Yes</t>
  </si>
  <si>
    <t>No</t>
  </si>
  <si>
    <t>N/A</t>
  </si>
  <si>
    <t>Our Club publicized our meetings and activities through our newsletter, webpage, phone tree, local media, e-mail, Facebook and / or other media.</t>
  </si>
  <si>
    <t>COPPER AWARD</t>
  </si>
  <si>
    <t>125 - 149 POINTS</t>
  </si>
  <si>
    <t>SILVER AWARD</t>
  </si>
  <si>
    <t>150 - 174 POINTS</t>
  </si>
  <si>
    <t>GOLD AWARD</t>
  </si>
  <si>
    <t>175 - 199 POINTS</t>
  </si>
  <si>
    <t>TURQUOISE AWARD</t>
  </si>
  <si>
    <t>200 - 235 POINTS</t>
  </si>
  <si>
    <t>Achievement Awards</t>
  </si>
  <si>
    <t>2020-2021</t>
  </si>
  <si>
    <t>CLUB PRESIDENTS: Please REVIEW THIS ENTIRE PAGE and complete all of the following:</t>
  </si>
  <si>
    <r>
      <t xml:space="preserve">NFRW </t>
    </r>
    <r>
      <rPr>
        <b/>
        <sz val="11"/>
        <color theme="1"/>
        <rFont val="Arial"/>
        <family val="2"/>
      </rPr>
      <t>Club Achievement Award</t>
    </r>
    <r>
      <rPr>
        <sz val="11"/>
        <color theme="1"/>
        <rFont val="Arial"/>
        <family val="2"/>
      </rPr>
      <t xml:space="preserve"> excel spreadsheets are due electronically to AzFRW President Cindy Casaus no later than June 1, 2021. By emailing  this form, you are certifying that the information contained in it is correct. </t>
    </r>
    <r>
      <rPr>
        <b/>
        <u/>
        <sz val="11"/>
        <color theme="1"/>
        <rFont val="Arial"/>
        <family val="2"/>
      </rPr>
      <t>Please note your Club ID#, which can be be found in the AZFRW Directory to be used on the form.</t>
    </r>
  </si>
  <si>
    <t>Campaign Awards</t>
  </si>
  <si>
    <t>The NFRW Campaign Volunteer Award form is due to AzFRW Campaign Chair by June 1, 2021.</t>
  </si>
  <si>
    <t>From the applications received AzFRW may choose only one project to submit to NFRW. As with Campaign Awards, the NFRW Caring for America form will also be used to submit your club's project for AzFRW  Caring for America Awards recognition. Use the NFRW form and submit to the AzFRW President by June 1, 2021.</t>
  </si>
  <si>
    <t>Public Relations</t>
  </si>
  <si>
    <r>
      <t xml:space="preserve">The NFRW Public Relations form is due to the AzFRW President by June 1, 2021. From the applications received, AzFRW may chose only one project to submit to NFRW for Arizona. As with Caring for America and Campaign, the NFRW form will also be used as your club's entry form to submit Public Relations achievements for AzFRW Convention recognition. Although we may only submit one  project to NFRW, the AzFRW will recognize outstanding Projects at our State Convention in October. </t>
    </r>
    <r>
      <rPr>
        <b/>
        <u/>
        <sz val="11"/>
        <color theme="1"/>
        <rFont val="Arial"/>
        <family val="2"/>
      </rPr>
      <t>Use the NFRW form, submit to AzFRW President by June 1, 2021.</t>
    </r>
  </si>
  <si>
    <t>NFRW Membership Incentives</t>
  </si>
  <si>
    <t>The NFRW Membership Incentives is due to the AzFRW President by June 1, 2021. Up-to-date membership statistics are posted in the Members Only on www.AzFRW.com or you may contact AzFRW 2nd Vice-President/Membership Chair to verify your numbers. (You will also need membership statistics for the Membership Section of the NFRW Club Achievement Awards Form.)</t>
  </si>
  <si>
    <t>Visit www.AzFRW.com or www.NFRW.org for more information</t>
  </si>
  <si>
    <t>Retain Copies Of All Forms For Your Files Electronically or as Hard Copies!</t>
  </si>
  <si>
    <t>CLUB NAME:</t>
  </si>
  <si>
    <t>CLUB PRESIDENT NAME:</t>
  </si>
  <si>
    <t>Phone:</t>
  </si>
  <si>
    <t>E-mail:</t>
  </si>
  <si>
    <t xml:space="preserve">CLUB PRESIDENTS: </t>
  </si>
  <si>
    <t>This form must be e-mailed to the AzFRW Awards Committee Chairman shown below no Later than June 1, 2021.</t>
  </si>
  <si>
    <t>AzFRW Awards Chair:</t>
  </si>
  <si>
    <t>This is the Official Excel Spreadsheet Report Form for the time period January 1, 2020 through December 31, 2021. Although some programs may occur after the June 1, 2021 awards submission deadline, credit will be given for programs that are scheduled  through the end of 2021.  Programs and activities and BONUS points have been added to the worksheet to give the opportunity to the Clubs of all sizes to achieve a higher level of recognition.</t>
  </si>
  <si>
    <t xml:space="preserve">Campaign Volunteer Awards runs from July 1, 2019 through June 30, 2021. </t>
  </si>
  <si>
    <t>There are four levels of Club Achievement Awards:</t>
  </si>
  <si>
    <t>Bonus</t>
  </si>
  <si>
    <t>Our Club has a Chairman for the following committees. (13 points possible)</t>
  </si>
  <si>
    <t>Campaign / Political Activities</t>
  </si>
  <si>
    <t>MELP/Education Literacy</t>
  </si>
  <si>
    <t>Membership / Outreach</t>
  </si>
  <si>
    <t>Newsletter / Publicity</t>
  </si>
  <si>
    <t>Scholarship</t>
  </si>
  <si>
    <t>Our Club has its own website that is linked to the AzFRW website:</t>
  </si>
  <si>
    <t>IF Our Club had any members who are AzFRW Angels in either 2020 or 2021.</t>
  </si>
  <si>
    <t>IF Our club had 80% of our 2020 members renew in 2021.</t>
  </si>
  <si>
    <t>Our Club recruited 1-14 new members in both 2020 and 2021.</t>
  </si>
  <si>
    <t>Our Club recruited 15 - 29 new members in both 2020 and 2021.</t>
  </si>
  <si>
    <t>An entire Club meeting, Event, or Regional Workshop does not need to be devoted to a single program in order to earn credit for that program. A Meeting, Event or Regional Workshop  may have more than one program presentation and earn credit for each.</t>
  </si>
  <si>
    <t>Our Club submitted a nominee for the "AzFRW Teacher of the Year" award in 2021</t>
  </si>
  <si>
    <t>(See Members Only page for Teacher Award Submission Form)</t>
  </si>
  <si>
    <t>In both 2020 and 2021 Our Club contributed to the NFRW Marion Martin Building Fund.</t>
  </si>
  <si>
    <t>In both 2020 and 2021 Our Club contributed to the AzFRW Laura Bush Scholarship.</t>
  </si>
  <si>
    <t>Alexandria, VA 22314</t>
  </si>
  <si>
    <t>AzFRW SCHOLARSHIPS</t>
  </si>
  <si>
    <t xml:space="preserve">AzFRW Dodie Londen Memorial TARS Scholarship </t>
  </si>
  <si>
    <t>$15/year</t>
  </si>
  <si>
    <t>AzFRW Laura Bush  College Scholarship</t>
  </si>
  <si>
    <t>$25/year</t>
  </si>
  <si>
    <t>Dodie Londen EIPS Leadership Series</t>
  </si>
  <si>
    <t>Any amount welcomed</t>
  </si>
  <si>
    <t>IF Our Club participated in or held Voter Registration Events in 2020 or 2021.</t>
  </si>
  <si>
    <t>Our Club promoted and worked on a campaign(s) for a Republican candidate(s).</t>
  </si>
  <si>
    <t>Our Club and or members visited our local and/or state elected officials.</t>
  </si>
  <si>
    <t>Count only ONE of the following three criteria: (Note : campaign dates go back further in time.)</t>
  </si>
  <si>
    <t>Our Club registered 1-5 Republican voters in 2020 and 2021.</t>
  </si>
  <si>
    <t>Our Club registered 6-10 Republican voters in 2020 and 2021</t>
  </si>
  <si>
    <t>Our Club registered 11+ Republican voters in 2020 and 2021</t>
  </si>
  <si>
    <t>Count only ONE of the next three following criteria:</t>
  </si>
  <si>
    <t>Our Club had 1-5 precinct committeemen in 2020 and/or 2021</t>
  </si>
  <si>
    <t>Our Club had 6-10 precinct committeemen in 2020 and/or 2021.</t>
  </si>
  <si>
    <t>CLUB FUNCTION</t>
  </si>
  <si>
    <t>GRAND TOTAL</t>
  </si>
  <si>
    <t>WE QUALIFY FOR THE FOLLOWING:</t>
  </si>
  <si>
    <t>COPPER ACHIEVEMENT AWARD:125 - 149 POINTS</t>
  </si>
  <si>
    <t>SILVER ACHIEVEMENT AWARD: 150 - 174 POINTS</t>
  </si>
  <si>
    <t>GOLD ACHIEVEMENT AWARD: 175 - 199 POINTS</t>
  </si>
  <si>
    <t>TURQUOISE ACHIEVEMENT AWARD: 200 - 235 POINTS</t>
  </si>
  <si>
    <r>
      <t xml:space="preserve">Our Club has established various Social Media Accounts </t>
    </r>
    <r>
      <rPr>
        <b/>
        <sz val="11"/>
        <color indexed="8"/>
        <rFont val="Arial"/>
        <family val="2"/>
      </rPr>
      <t xml:space="preserve">i.e. Facebook, </t>
    </r>
    <r>
      <rPr>
        <sz val="11"/>
        <color theme="1"/>
        <rFont val="Arial"/>
        <family val="2"/>
      </rPr>
      <t>Instagram and Twitter to publicize our Club's activities.</t>
    </r>
  </si>
  <si>
    <t>Our Club sent a Club Newsletter to all members at least five (5) times in a year in both 2020 and 2021, either by mail or electronically.</t>
  </si>
  <si>
    <t>IF Our Club sent a monthly newsletter to all members in both 2020 and 2021 , either by mail or electronically.</t>
  </si>
  <si>
    <t>IF Our Club appointed a Fundraising Chairman.</t>
  </si>
  <si>
    <t>IF Our Club has any members who are NFRW Regents in either year.</t>
  </si>
  <si>
    <t>IF Our Club held a fundraising event in 2020 or 2021. May be combined with a membership event.</t>
  </si>
  <si>
    <t>COMMITTEES</t>
  </si>
  <si>
    <t>Our Club established an e-mail point of contact for the Club President to be in contact with our AzFRW Region Director and AzFRW President.</t>
  </si>
  <si>
    <t>Our Club sent names, addresses, emails and phone numbers of our incoming Officers to the AzFRW Secretary before January 1st in both 2020 and 2021.</t>
  </si>
  <si>
    <t>IF Our Club set aside funds in the club budget to help send members to the  AzFRW Board of Directors Meetings in both 2020 and 2021.</t>
  </si>
  <si>
    <t>Our Club sent a member(s) to at least one AzFRW Board of Directors State Meeting in both 2020 and 2021.</t>
  </si>
  <si>
    <t>Our Club has a chairman for a club community service project of a non-political  nature promoting volunteerism and leadership in our community as a  "Caring for America" project.</t>
  </si>
  <si>
    <t>IF Our Club appointed an Achievement Awards Chair for 2020-2021 to  assist the Club President in coordinating goals, programs, information and participation for the Club to ensure club recognition in the AzFRW and NFRW Achievement Awards process.</t>
  </si>
  <si>
    <t>TOTAL POINTS - CLUB FUNCTION (52 possible points including BONUS points)</t>
  </si>
  <si>
    <t>IF Our Club posted and updated its own information on the new NFRW website pages for local clubs.</t>
  </si>
  <si>
    <t>TOTAL POINTS - MEMBERSHIP DEVELOPMENT (49 PTS possible including bonus)</t>
  </si>
  <si>
    <t>Our Club appointed a Membership Chairman who oversees membership recruitment and development.</t>
  </si>
  <si>
    <t xml:space="preserve">Our Club held at least one special function/event in 2020 or 2021 to actively recruit new members. </t>
  </si>
  <si>
    <t>IF Our Club provided a membership roster/directory to Club members in 2020 and also  provided a copy of our Club Bylaws</t>
  </si>
  <si>
    <t>IF Our Club provided a membership roster/directory to Club members in 2021 and also provided a copy of our Club Bylaws.</t>
  </si>
  <si>
    <t>Our Club provided each new member with a "Welcome Packet" and/or held a new  member orientation event to make new members feel welcomed and for all to be  acquainted.</t>
  </si>
  <si>
    <t>IF Our Club increased membership by 10% in 2020 or 2021. (Membership statistics are posted on the "Members Only" page on the  AzFRW website or contact 2nd VP)</t>
  </si>
  <si>
    <t>Our Club made contact with every 2020 member who did not initially rejoin  in 2021.</t>
  </si>
  <si>
    <t>Clubs may count only one of the following criteria:</t>
  </si>
  <si>
    <t>TOTAL POINTS - PROGRAMS (44 PTS possible including bonus)</t>
  </si>
  <si>
    <t>Our Club appointed a Programs Chair to oversee the planning of programs which  meet the goals of our AzFRW and NFRW Awards Programs.</t>
  </si>
  <si>
    <t>IF Our Board specifically evaluated the Awards Forms during a Board Meeting to formulate our Programs, plans and events for the coming two years .</t>
  </si>
  <si>
    <t xml:space="preserve">Our Club programs include current political topics and issues of local interest. </t>
  </si>
  <si>
    <t>IF Our Club or Region presented a Region Event or Program on the differences  between  the Republican / Democrat philosophies.</t>
  </si>
  <si>
    <t>IF Club or Region Event Workshop handed out information to the members on State Election laws, Party Rules or Campaign Finance laws.</t>
  </si>
  <si>
    <t>IF Our Club or Region Event Workshop held at least one program in 2020 or 2021 on the history of NFRW and AzFRW.</t>
  </si>
  <si>
    <t>IF State Federation President, Region Director or other AzFRW Officer presented the  program mentioned above.</t>
  </si>
  <si>
    <t xml:space="preserve">IF a state or federal elected official served as a speaker at a Club meeting in 2020 or 2021. </t>
  </si>
  <si>
    <t>Our Club appointed a Legislative Chair to report on local, state or federal legislation.</t>
  </si>
  <si>
    <t>Our Club held at least 2 programs on current legislative issues either local, state or federal during 2020 or 2021.</t>
  </si>
  <si>
    <t>Our Club invited the Arizona Republican Party Chairman, Arizona Party Executive  Director, Arizona National Committeeman or woman or County/Legislative District Chair to speak at a meeting in 2020 or 2021.</t>
  </si>
  <si>
    <t xml:space="preserve">Our Club  participated in our region's AzFRW Regional Workshop in 2020 or 2021. </t>
  </si>
  <si>
    <r>
      <t>TOTAL POINTS - COMMUNITY RELATIONS (</t>
    </r>
    <r>
      <rPr>
        <b/>
        <i/>
        <sz val="11"/>
        <color rgb="FF000000"/>
        <rFont val="Arial"/>
        <family val="2"/>
      </rPr>
      <t>39 PTS possible including bonus)</t>
    </r>
  </si>
  <si>
    <t>IF Our Club supported the troops by sending Care packages or letters to the troops, adopting a service person's family, donating air fare to fly the service person home during  leave or other projects.</t>
  </si>
  <si>
    <t>IF Our Club, in 2020 and 2021 financially gifted to TARS (Teenage Republicans) or  College Republicans separately from our contribution to the AzFRW Dodie Londen TARS Scholarship Funds. Amount of support $________________</t>
  </si>
  <si>
    <t>IF in addition to our support of the AzFRW Scholarships listed above, Our Club also endowed our own scholarship(s) in 2020 or 2021.</t>
  </si>
  <si>
    <t>IF Our Club Scholarship is awarded to a young woman.</t>
  </si>
  <si>
    <t xml:space="preserve">IF Our local media was officially notified of the award presentation in the form of an  official press release &amp; photograph was submitted. </t>
  </si>
  <si>
    <t>IF Our club donated to the Dodie Londen EIPS Leadership Series.</t>
  </si>
  <si>
    <t xml:space="preserve">     Young Woman's Name:</t>
  </si>
  <si>
    <t>Name of Scholarship</t>
  </si>
  <si>
    <t>Number of Recipients</t>
  </si>
  <si>
    <t>Amount of Support</t>
  </si>
  <si>
    <t>124 Alfred ST</t>
  </si>
  <si>
    <t>NFRW</t>
  </si>
  <si>
    <t>Please see the AzFRW and NFRW Scholarships Info &amp; Remittance Form on the AzFRW Website for more information on  scholarship contributions at www.azfrw.com.</t>
  </si>
  <si>
    <t>NFRW CONTRIBUTIONS (See the NFRW Achievement Awards Form) Club Treasurer writes individual checks for each program but may put the checks in one envelope  and mail them to:</t>
  </si>
  <si>
    <t xml:space="preserve">AzFRW CONTRIBUTIONS: May be paid retroactively in 2021 for both 2020 and 2021 but must be postmarked on or before the AzFRW Awards form deadline of June 1, 2021. </t>
  </si>
  <si>
    <t>Club Treasurer should complete the AzFRW Scholarship Info &amp; Remittance Form found on the AzFRW website and mail with  your Club's scholarship gift check to:</t>
  </si>
  <si>
    <t>Our Club appointed a Publicity/Public Relations Chair to promote (through the local  media) our Club programs, workshops, fundraising events, community projects and other Club activities.</t>
  </si>
  <si>
    <r>
      <t xml:space="preserve">TOTAL POINTS - CAMPAIGN </t>
    </r>
    <r>
      <rPr>
        <b/>
        <i/>
        <sz val="11"/>
        <color rgb="FF000000"/>
        <rFont val="Arial"/>
        <family val="2"/>
      </rPr>
      <t>(51 PTS possible including bonus)</t>
    </r>
  </si>
  <si>
    <t>Our Club appointed a Campaign Chairman who is responsible for the development of campaign activities, information on candidates and coordinating help as needed for candidates, spearheading voter registration events /opportunities, candidates  petitions, Get Out The Vote (GOTV) efforts and encouraging members to track their hours.</t>
  </si>
  <si>
    <t>Our Club held Republican candidate forums and/or debates to which the public were   invited.</t>
  </si>
  <si>
    <t>IF OUR Club promoted at least one member (with full membership privileges to an AzFRW Club) to run for elected, local, state or party office or committee.</t>
  </si>
  <si>
    <t>Our Club has at least 2 members that are Precinct Captains, serve on District Committees, or are State Committeemen.</t>
  </si>
  <si>
    <t>IF Our Club or individual members hosted events for candidates which might have included calling on behalf of the candidate or raising money  for candidates. (Please note clubs themselves may not contribute unless they are a PAC)</t>
  </si>
  <si>
    <t>Our Club actively participated in a project to get out the Republican vote at election time.</t>
  </si>
  <si>
    <t>Don't forget to complete &amp; submit the NFRW Campaign Volunteer Awards form Club Report directly to the AzFRW Campaign Chair by  June 1, 2021 deadline! See page 1.</t>
  </si>
  <si>
    <t>S</t>
  </si>
  <si>
    <t>B</t>
  </si>
  <si>
    <t>PART 1 SUB-TOTAL (28 possible points including BONUS points)</t>
  </si>
  <si>
    <t>PART 2 SUB-TOTAL (24 possible points including BONUS points)</t>
  </si>
  <si>
    <t>Our Club had 11+ precinct committeemen in 2020 and/or 2021.</t>
  </si>
  <si>
    <t>Standard</t>
  </si>
  <si>
    <t>Earned</t>
  </si>
  <si>
    <t>Total</t>
  </si>
  <si>
    <t>SUMMARY OF POINTS</t>
  </si>
  <si>
    <t>CLUB NUMBER:</t>
  </si>
  <si>
    <t>(Contribution should be a minimum of $25.00 per year) Contribution may be made in 2021 retroactively for 2020 also see …AzFRW Scholarship Remittance Form on AzFRW  website.)</t>
  </si>
  <si>
    <t>AzFRW</t>
  </si>
  <si>
    <t>AzFRW State Achievement Awards will be presented at the AzFRW 70th Biennial Convention, October 21st - 23rd, 2021. All clubs should be represented at our AzFRW Convention.</t>
  </si>
  <si>
    <r>
      <rPr>
        <b/>
        <u/>
        <sz val="11"/>
        <color theme="1"/>
        <rFont val="Arial"/>
        <family val="2"/>
      </rPr>
      <t>AzFRW Campaign Volunteer Award:</t>
    </r>
    <r>
      <rPr>
        <sz val="11"/>
        <color theme="1"/>
        <rFont val="Arial"/>
        <family val="2"/>
      </rPr>
      <t xml:space="preserve"> All our Arizona club volunteer hours combined make up an aggregate total that AzFRW submits to NFRW for recognition for our state. The NFRW form will also serve as your clubs submission of hours for the AzFRW State Convention. Please use the NFRW form and submit to: AzFRW Campaign Chair Lisa Godzich; 7738 E. Obispo Ave. Mesa, AZ 85212 (480-363-4238) by June 1, 2021. </t>
    </r>
  </si>
  <si>
    <r>
      <rPr>
        <b/>
        <sz val="11"/>
        <color rgb="FF000000"/>
        <rFont val="Arial"/>
        <family val="2"/>
      </rPr>
      <t>AzFRW Club Achievement Awards</t>
    </r>
    <r>
      <rPr>
        <sz val="11"/>
        <color indexed="8"/>
        <rFont val="Arial"/>
        <family val="2"/>
      </rPr>
      <t xml:space="preserve"> - Excel spreadsheets are due to the AzFRW Awards Chairman Lisa Askey. Please submit via email to awards@azfrw.com no later June 1, 2021. (602-320-9291)</t>
    </r>
  </si>
  <si>
    <t>Lisa Askey</t>
  </si>
  <si>
    <t>awards@azfrw.com</t>
  </si>
  <si>
    <t>All Regions</t>
  </si>
  <si>
    <t>602-320-9291</t>
  </si>
  <si>
    <t>The Awards Committee Chair will forward the results to the AzFRW President to be included in the Convention Program.</t>
  </si>
  <si>
    <t>CLUBS: Please total  all points earned in each of the five categories on this form to tabulate your level of achievement. Clubs will be recognized at the AzFRW Convention to be held at the Hilton Phoenix on October 21, 2021 - October 23, 2021.</t>
  </si>
  <si>
    <t>Communications: (CAP alert, e-mail, phone tree, website, social media)</t>
  </si>
  <si>
    <t>IF Our Club had 80% of our 2019 members renew in 2020.</t>
  </si>
  <si>
    <t>Our Club made contact with every 2019 member who did not initially rejoin  in 2020.</t>
  </si>
  <si>
    <t>IF one or more Club members attended the AzFRW Day at the Legislature in 2021.</t>
  </si>
  <si>
    <t>In either 2020 or 2021 our Club was involved with working on a project in a local  school. (Examples: mentoring, reading to students, tutoring, beautifying school grounds, financial contributions, donating school supplies etc.)</t>
  </si>
  <si>
    <t>Our Club held at least five (5) meetings in both 2020 and 2021. Yes, Zoom counts!</t>
  </si>
  <si>
    <t>Our Club contributed a book, tape or video to a community school, institution, library or Literacy Council through the Barbara Bush Literacy Program and/or Mamie Eisenhower (MELP) IN BOTH 2020 AND 2021.</t>
  </si>
  <si>
    <t>Our club and/or members volunteered timeto raise awareness of the coronavirus pandemic, whether by making masks for community members,running errands for elderly shut-in, etc. or disseminating information from our U.S. President, and Vice President's daily national briefings and the NFRW weekly updates.</t>
  </si>
  <si>
    <t>Our club's Publicity/Public Relations Chairman promotes (through the local media) club programs, workshops, fundraising events, community projects and other club activities.</t>
  </si>
  <si>
    <t>Our Club President shared information that promoted national, state, and regional programs - which was received from NFRW or AzFRW - with our Club EC and members.</t>
  </si>
  <si>
    <t>AzFRW Treasurer Donna Stawicki</t>
  </si>
  <si>
    <t>18011 N. Broken Bow Ct.</t>
  </si>
  <si>
    <t>Sun City, AZ 85373</t>
  </si>
  <si>
    <t>IF Our Club submitted the NFRW Campaign Volunteer Club Report Form to the  AzFRW President before the June 1, 2021 deadline. (Form may be downloaded in "members only" section.)</t>
  </si>
  <si>
    <t>IF Our Club will send a member, candidate or campaign staffer to a  NFRW or AzFRW or AZGOP Campaign Management School or the AzFRW Pre-Convention Parliamentary Workshop.</t>
  </si>
  <si>
    <t>Enter Club Name</t>
  </si>
  <si>
    <t>Enter Club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</si>
</sst>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lt;=9999999]###\-####;\(###\)\ ###\-####"/>
  </numFmts>
  <fonts count="30" x14ac:knownFonts="1">
    <font>
      <sz val="11"/>
      <color theme="1"/>
      <name val="Calibri"/>
      <family val="2"/>
      <scheme val="minor"/>
    </font>
    <font>
      <sz val="8"/>
      <name val="Calibri"/>
      <family val="2"/>
      <scheme val="minor"/>
    </font>
    <font>
      <b/>
      <i/>
      <sz val="11"/>
      <color theme="1"/>
      <name val="Calibri"/>
      <family val="2"/>
      <scheme val="minor"/>
    </font>
    <font>
      <sz val="11"/>
      <color theme="1"/>
      <name val="Arial"/>
      <family val="2"/>
    </font>
    <font>
      <b/>
      <sz val="11"/>
      <color indexed="8"/>
      <name val="Arial"/>
      <family val="2"/>
    </font>
    <font>
      <b/>
      <u/>
      <sz val="11"/>
      <color indexed="8"/>
      <name val="Arial"/>
      <family val="2"/>
    </font>
    <font>
      <sz val="11"/>
      <color indexed="8"/>
      <name val="Arial"/>
      <family val="2"/>
    </font>
    <font>
      <u/>
      <sz val="11"/>
      <color theme="10"/>
      <name val="Calibri"/>
      <family val="2"/>
      <scheme val="minor"/>
    </font>
    <font>
      <b/>
      <sz val="11"/>
      <color theme="1"/>
      <name val="Arial"/>
      <family val="2"/>
    </font>
    <font>
      <b/>
      <u/>
      <sz val="11"/>
      <color theme="1"/>
      <name val="Arial"/>
      <family val="2"/>
    </font>
    <font>
      <b/>
      <sz val="11"/>
      <color rgb="FF000000"/>
      <name val="Arial"/>
      <family val="2"/>
    </font>
    <font>
      <b/>
      <i/>
      <u/>
      <sz val="11"/>
      <color indexed="8"/>
      <name val="Arial"/>
      <family val="2"/>
    </font>
    <font>
      <i/>
      <sz val="11"/>
      <color indexed="8"/>
      <name val="Arial"/>
      <family val="2"/>
    </font>
    <font>
      <sz val="11"/>
      <color rgb="FFFF0000"/>
      <name val="Arial"/>
      <family val="2"/>
    </font>
    <font>
      <b/>
      <sz val="11"/>
      <color rgb="FFFF0000"/>
      <name val="Arial"/>
      <family val="2"/>
    </font>
    <font>
      <u/>
      <sz val="11"/>
      <color theme="10"/>
      <name val="Arial"/>
      <family val="2"/>
    </font>
    <font>
      <b/>
      <i/>
      <sz val="11"/>
      <color indexed="8"/>
      <name val="Arial"/>
      <family val="2"/>
    </font>
    <font>
      <b/>
      <i/>
      <sz val="11"/>
      <color theme="1"/>
      <name val="Arial"/>
      <family val="2"/>
    </font>
    <font>
      <b/>
      <i/>
      <sz val="11"/>
      <color rgb="FF000000"/>
      <name val="Arial"/>
      <family val="2"/>
    </font>
    <font>
      <b/>
      <sz val="11"/>
      <color theme="0"/>
      <name val="Arial"/>
      <family val="2"/>
    </font>
    <font>
      <b/>
      <sz val="11"/>
      <name val="Arial"/>
      <family val="2"/>
    </font>
    <font>
      <sz val="11"/>
      <name val="Arial"/>
      <family val="2"/>
    </font>
    <font>
      <sz val="11"/>
      <color rgb="FFC00000"/>
      <name val="Arial"/>
      <family val="2"/>
    </font>
    <font>
      <i/>
      <sz val="11"/>
      <color theme="1"/>
      <name val="Arial"/>
      <family val="2"/>
    </font>
    <font>
      <b/>
      <sz val="10"/>
      <color theme="1"/>
      <name val="Arial"/>
      <family val="2"/>
    </font>
    <font>
      <b/>
      <sz val="10"/>
      <color rgb="FFFF0000"/>
      <name val="Arial"/>
      <family val="2"/>
    </font>
    <font>
      <b/>
      <sz val="9"/>
      <color theme="1"/>
      <name val="Arial"/>
      <family val="2"/>
    </font>
    <font>
      <sz val="9"/>
      <color theme="1"/>
      <name val="Calibri"/>
      <family val="2"/>
      <scheme val="minor"/>
    </font>
    <font>
      <b/>
      <sz val="9"/>
      <color rgb="FFFF0000"/>
      <name val="Arial"/>
      <family val="2"/>
    </font>
    <font>
      <sz val="11"/>
      <color theme="0"/>
      <name val="Arial"/>
      <family val="2"/>
    </font>
  </fonts>
  <fills count="3">
    <fill>
      <patternFill patternType="none"/>
    </fill>
    <fill>
      <patternFill patternType="gray125"/>
    </fill>
    <fill>
      <patternFill patternType="solid">
        <fgColor theme="1"/>
        <bgColor indexed="64"/>
      </patternFill>
    </fill>
  </fills>
  <borders count="4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221">
    <xf numFmtId="0" fontId="0" fillId="0" borderId="0" xfId="0"/>
    <xf numFmtId="0" fontId="3" fillId="0" borderId="0" xfId="0" applyFont="1"/>
    <xf numFmtId="0" fontId="5" fillId="0" borderId="0" xfId="0" applyFont="1"/>
    <xf numFmtId="0" fontId="6" fillId="0" borderId="0" xfId="0" applyFont="1"/>
    <xf numFmtId="0" fontId="4" fillId="0" borderId="0" xfId="0" applyFont="1"/>
    <xf numFmtId="0" fontId="11" fillId="0" borderId="0" xfId="0" applyFont="1"/>
    <xf numFmtId="0" fontId="12" fillId="0" borderId="0" xfId="0" applyFont="1"/>
    <xf numFmtId="0" fontId="14" fillId="0" borderId="0" xfId="0" applyFont="1"/>
    <xf numFmtId="0" fontId="3" fillId="0" borderId="0" xfId="0" applyFont="1" applyAlignment="1">
      <alignment horizontal="center"/>
    </xf>
    <xf numFmtId="0" fontId="16" fillId="0" borderId="0" xfId="0" applyFont="1"/>
    <xf numFmtId="0" fontId="3" fillId="0" borderId="11" xfId="0" applyFont="1" applyBorder="1"/>
    <xf numFmtId="0" fontId="17" fillId="0" borderId="0" xfId="0" applyFont="1"/>
    <xf numFmtId="6" fontId="3" fillId="0" borderId="12" xfId="0" applyNumberFormat="1" applyFont="1" applyBorder="1"/>
    <xf numFmtId="0" fontId="3" fillId="0" borderId="0" xfId="0" applyFont="1" applyAlignment="1">
      <alignment vertical="top"/>
    </xf>
    <xf numFmtId="0" fontId="14" fillId="0" borderId="0" xfId="0" applyFont="1" applyBorder="1" applyAlignment="1">
      <alignment vertical="center" wrapText="1"/>
    </xf>
    <xf numFmtId="0" fontId="13" fillId="0" borderId="0" xfId="0" applyFont="1" applyAlignment="1" applyProtection="1">
      <alignment horizontal="center" vertical="top" wrapText="1"/>
      <protection locked="0"/>
    </xf>
    <xf numFmtId="0" fontId="14" fillId="0" borderId="0" xfId="0" applyFont="1" applyAlignment="1" applyProtection="1">
      <alignment horizontal="center" vertical="top" wrapText="1"/>
      <protection locked="0"/>
    </xf>
    <xf numFmtId="0" fontId="8" fillId="0" borderId="0" xfId="0" applyFont="1" applyAlignment="1">
      <alignment vertical="top"/>
    </xf>
    <xf numFmtId="0" fontId="20" fillId="0" borderId="14" xfId="0" applyFont="1" applyBorder="1"/>
    <xf numFmtId="0" fontId="20" fillId="0" borderId="0" xfId="0" applyFont="1" applyBorder="1" applyAlignment="1">
      <alignment horizontal="center"/>
    </xf>
    <xf numFmtId="0" fontId="20" fillId="0" borderId="0" xfId="0" applyFont="1"/>
    <xf numFmtId="0" fontId="3" fillId="0" borderId="0" xfId="0" applyFont="1" applyAlignment="1">
      <alignment vertical="center"/>
    </xf>
    <xf numFmtId="0" fontId="20" fillId="0" borderId="0" xfId="0" applyFont="1" applyAlignment="1">
      <alignment horizontal="center"/>
    </xf>
    <xf numFmtId="0" fontId="13"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13" fillId="0" borderId="0" xfId="0" applyFont="1" applyAlignment="1">
      <alignment horizontal="center"/>
    </xf>
    <xf numFmtId="0" fontId="3" fillId="0" borderId="0" xfId="0" applyFont="1" applyAlignment="1">
      <alignment wrapText="1"/>
    </xf>
    <xf numFmtId="0" fontId="21" fillId="0" borderId="0" xfId="0" applyFont="1" applyAlignment="1">
      <alignment vertical="top"/>
    </xf>
    <xf numFmtId="0" fontId="3"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Continuous"/>
    </xf>
    <xf numFmtId="0" fontId="13" fillId="0" borderId="0" xfId="0" applyFont="1" applyAlignment="1">
      <alignment horizontal="centerContinuous" vertical="center"/>
    </xf>
    <xf numFmtId="0" fontId="3" fillId="0" borderId="0" xfId="0" applyFont="1" applyAlignment="1">
      <alignment horizontal="centerContinuous"/>
    </xf>
    <xf numFmtId="0" fontId="20" fillId="0" borderId="0" xfId="0" applyFont="1" applyBorder="1" applyAlignment="1">
      <alignment horizontal="center" vertical="top"/>
    </xf>
    <xf numFmtId="0" fontId="3" fillId="0" borderId="0" xfId="0" applyFont="1" applyAlignment="1">
      <alignment horizontal="center"/>
    </xf>
    <xf numFmtId="0" fontId="3" fillId="0" borderId="0" xfId="0" applyFont="1" applyAlignment="1">
      <alignment vertical="top"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13" fillId="0" borderId="29" xfId="0" applyFont="1" applyBorder="1" applyAlignment="1" applyProtection="1">
      <alignment horizontal="center" vertical="top" wrapText="1"/>
      <protection locked="0"/>
    </xf>
    <xf numFmtId="0" fontId="3" fillId="0" borderId="29" xfId="0" applyFont="1" applyBorder="1" applyAlignment="1">
      <alignment vertical="top" wrapText="1"/>
    </xf>
    <xf numFmtId="0" fontId="8" fillId="0" borderId="29" xfId="0" applyFont="1" applyBorder="1" applyAlignment="1">
      <alignment vertical="top" wrapText="1"/>
    </xf>
    <xf numFmtId="0" fontId="13" fillId="0" borderId="29" xfId="0" applyFont="1" applyBorder="1" applyAlignment="1">
      <alignment horizontal="center" vertical="top"/>
    </xf>
    <xf numFmtId="0" fontId="14" fillId="0" borderId="29" xfId="0" applyFont="1" applyBorder="1" applyAlignment="1">
      <alignment vertical="top" wrapText="1"/>
    </xf>
    <xf numFmtId="0" fontId="13" fillId="0" borderId="25" xfId="0" applyFont="1" applyBorder="1" applyAlignment="1" applyProtection="1">
      <alignment horizontal="center" vertical="top" wrapText="1"/>
      <protection locked="0"/>
    </xf>
    <xf numFmtId="0" fontId="3" fillId="0" borderId="30" xfId="0" applyFont="1" applyBorder="1" applyAlignment="1">
      <alignment horizontal="center" vertical="top"/>
    </xf>
    <xf numFmtId="0" fontId="3" fillId="0" borderId="31" xfId="0" applyFont="1" applyBorder="1" applyAlignment="1">
      <alignment horizontal="center" vertical="top"/>
    </xf>
    <xf numFmtId="0" fontId="8" fillId="0" borderId="30" xfId="0" applyFont="1" applyBorder="1" applyAlignment="1">
      <alignment horizontal="center" vertical="top"/>
    </xf>
    <xf numFmtId="0" fontId="8" fillId="0" borderId="31" xfId="0" applyFont="1" applyBorder="1" applyAlignment="1">
      <alignment horizontal="center" vertical="top"/>
    </xf>
    <xf numFmtId="0" fontId="3" fillId="0" borderId="32" xfId="0" applyFont="1" applyBorder="1" applyAlignment="1">
      <alignment horizontal="center" vertical="top"/>
    </xf>
    <xf numFmtId="0" fontId="3" fillId="0" borderId="33" xfId="0" applyFont="1" applyBorder="1" applyAlignment="1">
      <alignment horizontal="center" vertical="top"/>
    </xf>
    <xf numFmtId="0" fontId="29" fillId="0" borderId="0" xfId="0" applyFont="1" applyAlignment="1">
      <alignment horizontal="center"/>
    </xf>
    <xf numFmtId="0" fontId="19" fillId="0" borderId="0" xfId="0" applyFont="1" applyBorder="1" applyAlignment="1">
      <alignment horizontal="center"/>
    </xf>
    <xf numFmtId="0" fontId="13" fillId="0" borderId="21" xfId="0" applyFont="1" applyBorder="1" applyAlignment="1" applyProtection="1">
      <alignment horizontal="center" vertical="top" wrapText="1"/>
      <protection locked="0"/>
    </xf>
    <xf numFmtId="0" fontId="14" fillId="0" borderId="29" xfId="0" applyFont="1" applyBorder="1" applyAlignment="1" applyProtection="1">
      <alignment horizontal="center" vertical="top" wrapText="1"/>
      <protection locked="0"/>
    </xf>
    <xf numFmtId="0" fontId="14" fillId="0" borderId="22" xfId="0" applyFont="1" applyBorder="1" applyAlignment="1" applyProtection="1">
      <alignment horizontal="center" vertical="top" wrapText="1"/>
      <protection locked="0"/>
    </xf>
    <xf numFmtId="0" fontId="3" fillId="0" borderId="21" xfId="0" applyFont="1" applyBorder="1" applyAlignment="1">
      <alignment vertical="top" wrapText="1"/>
    </xf>
    <xf numFmtId="0" fontId="8" fillId="0" borderId="22" xfId="0" applyFont="1" applyBorder="1" applyAlignment="1">
      <alignment vertical="top" wrapText="1"/>
    </xf>
    <xf numFmtId="0" fontId="14" fillId="0" borderId="14" xfId="0" applyFont="1" applyBorder="1" applyAlignment="1">
      <alignment horizontal="center" vertical="top"/>
    </xf>
    <xf numFmtId="0" fontId="3" fillId="0" borderId="39" xfId="0" applyFont="1" applyBorder="1" applyAlignment="1">
      <alignment horizontal="center" vertical="top" wrapText="1"/>
    </xf>
    <xf numFmtId="0" fontId="3" fillId="0" borderId="40" xfId="0" applyFont="1" applyBorder="1" applyAlignment="1">
      <alignment horizontal="center" vertical="top" wrapText="1"/>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8" fillId="0" borderId="30" xfId="0" applyFont="1" applyBorder="1" applyAlignment="1">
      <alignment horizontal="center" vertical="top" wrapText="1"/>
    </xf>
    <xf numFmtId="0" fontId="8" fillId="0" borderId="31" xfId="0" applyFont="1" applyBorder="1" applyAlignment="1">
      <alignment horizontal="center" vertical="top" wrapText="1"/>
    </xf>
    <xf numFmtId="0" fontId="8" fillId="0" borderId="41" xfId="0" applyFont="1" applyBorder="1" applyAlignment="1">
      <alignment horizontal="center" vertical="top" wrapText="1"/>
    </xf>
    <xf numFmtId="0" fontId="8" fillId="0" borderId="42" xfId="0" applyFont="1" applyBorder="1" applyAlignment="1">
      <alignment horizontal="center" vertical="top" wrapText="1"/>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3" fillId="0" borderId="15" xfId="0" applyFont="1" applyBorder="1" applyAlignment="1">
      <alignment vertical="center"/>
    </xf>
    <xf numFmtId="0" fontId="3" fillId="0" borderId="24"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14" fillId="0" borderId="2" xfId="0" applyFont="1" applyBorder="1" applyAlignment="1">
      <alignment horizontal="center" vertical="center"/>
    </xf>
    <xf numFmtId="0" fontId="8" fillId="0" borderId="45" xfId="0" applyFont="1" applyBorder="1" applyAlignment="1">
      <alignment horizontal="center" vertical="center"/>
    </xf>
    <xf numFmtId="0" fontId="8" fillId="0" borderId="35" xfId="0" applyFont="1" applyBorder="1" applyAlignment="1">
      <alignment horizontal="center" vertical="center"/>
    </xf>
    <xf numFmtId="0" fontId="13" fillId="0" borderId="34" xfId="0" applyFont="1" applyBorder="1" applyAlignment="1">
      <alignment vertical="center"/>
    </xf>
    <xf numFmtId="0" fontId="3" fillId="0" borderId="0" xfId="0" applyFont="1" applyBorder="1" applyAlignment="1">
      <alignment horizontal="center" vertical="top"/>
    </xf>
    <xf numFmtId="0" fontId="3" fillId="0" borderId="27" xfId="0" applyFont="1" applyBorder="1" applyAlignment="1">
      <alignment horizontal="left" vertical="top" wrapText="1"/>
    </xf>
    <xf numFmtId="0" fontId="8" fillId="0" borderId="0" xfId="0" applyFont="1" applyBorder="1" applyAlignment="1">
      <alignment horizontal="center" vertical="top"/>
    </xf>
    <xf numFmtId="0" fontId="8" fillId="0" borderId="27" xfId="0" applyFont="1" applyBorder="1" applyAlignment="1">
      <alignment horizontal="left" vertical="top" wrapText="1"/>
    </xf>
    <xf numFmtId="0" fontId="3" fillId="0" borderId="3" xfId="0" applyFont="1" applyBorder="1" applyAlignment="1">
      <alignment horizontal="center" vertical="top"/>
    </xf>
    <xf numFmtId="0" fontId="3" fillId="0" borderId="28" xfId="0" applyFont="1" applyBorder="1" applyAlignment="1">
      <alignment horizontal="left" vertical="top" wrapText="1"/>
    </xf>
    <xf numFmtId="0" fontId="20" fillId="0" borderId="30" xfId="0" applyFont="1" applyBorder="1" applyAlignment="1">
      <alignment horizontal="center" vertical="top"/>
    </xf>
    <xf numFmtId="0" fontId="29" fillId="0" borderId="0" xfId="0" applyFont="1" applyAlignment="1">
      <alignment horizontal="center" vertical="center"/>
    </xf>
    <xf numFmtId="0" fontId="23" fillId="0" borderId="24" xfId="0" applyFont="1" applyBorder="1" applyAlignment="1">
      <alignment vertical="top" wrapText="1"/>
    </xf>
    <xf numFmtId="0" fontId="14" fillId="0" borderId="25" xfId="0" applyFont="1" applyBorder="1" applyAlignment="1" applyProtection="1">
      <alignment horizontal="center" vertical="top" wrapText="1"/>
      <protection locked="0"/>
    </xf>
    <xf numFmtId="0" fontId="3" fillId="0" borderId="39" xfId="0" applyFont="1" applyBorder="1" applyAlignment="1">
      <alignment horizontal="center" vertical="top"/>
    </xf>
    <xf numFmtId="0" fontId="3" fillId="0" borderId="40" xfId="0" applyFont="1" applyBorder="1" applyAlignment="1">
      <alignment horizontal="center" vertical="top"/>
    </xf>
    <xf numFmtId="0" fontId="8" fillId="0" borderId="26" xfId="0" applyFont="1" applyBorder="1"/>
    <xf numFmtId="0" fontId="8" fillId="0" borderId="0" xfId="0" applyFont="1" applyBorder="1"/>
    <xf numFmtId="0" fontId="3" fillId="0" borderId="0" xfId="0" applyFont="1" applyBorder="1"/>
    <xf numFmtId="0" fontId="3" fillId="0" borderId="27" xfId="0" applyFont="1" applyBorder="1"/>
    <xf numFmtId="0" fontId="20" fillId="0" borderId="31" xfId="0" applyFont="1" applyBorder="1" applyAlignment="1">
      <alignment horizontal="center" vertical="top"/>
    </xf>
    <xf numFmtId="0" fontId="3" fillId="0" borderId="21" xfId="0" applyFont="1" applyBorder="1" applyAlignment="1">
      <alignment horizontal="left" vertical="top" wrapText="1"/>
    </xf>
    <xf numFmtId="0" fontId="8" fillId="0" borderId="29" xfId="0" applyFont="1" applyBorder="1" applyAlignment="1">
      <alignment horizontal="left" vertical="top" wrapText="1"/>
    </xf>
    <xf numFmtId="0" fontId="3" fillId="0" borderId="29" xfId="0" applyFont="1" applyBorder="1" applyAlignment="1">
      <alignment horizontal="left" vertical="top" wrapText="1"/>
    </xf>
    <xf numFmtId="0" fontId="3" fillId="0" borderId="29" xfId="0" applyFont="1" applyBorder="1" applyAlignment="1">
      <alignment wrapText="1"/>
    </xf>
    <xf numFmtId="0" fontId="3" fillId="0" borderId="0" xfId="0" applyFont="1" applyProtection="1"/>
    <xf numFmtId="0" fontId="24" fillId="0" borderId="19" xfId="0" applyFont="1" applyBorder="1" applyAlignment="1" applyProtection="1">
      <alignment horizontal="center" vertical="center" wrapText="1"/>
    </xf>
    <xf numFmtId="0" fontId="25" fillId="0" borderId="20" xfId="0" applyFont="1" applyBorder="1" applyAlignment="1" applyProtection="1">
      <alignment horizontal="center" vertical="center" wrapText="1"/>
    </xf>
    <xf numFmtId="0" fontId="3" fillId="0" borderId="39" xfId="0" applyFont="1" applyBorder="1" applyAlignment="1" applyProtection="1">
      <alignment horizontal="center" vertical="top"/>
    </xf>
    <xf numFmtId="0" fontId="13" fillId="0" borderId="40" xfId="0" applyFont="1" applyBorder="1" applyAlignment="1" applyProtection="1">
      <alignment horizontal="center" vertical="top"/>
    </xf>
    <xf numFmtId="0" fontId="3" fillId="0" borderId="21" xfId="0" applyFont="1" applyBorder="1" applyAlignment="1" applyProtection="1">
      <alignment horizontal="left" vertical="top" wrapText="1"/>
    </xf>
    <xf numFmtId="0" fontId="3" fillId="0" borderId="0" xfId="0" applyFont="1" applyAlignment="1" applyProtection="1">
      <alignment vertical="top"/>
    </xf>
    <xf numFmtId="0" fontId="14" fillId="0" borderId="0" xfId="0" applyFont="1" applyProtection="1"/>
    <xf numFmtId="0" fontId="8" fillId="0" borderId="0" xfId="0" applyFont="1" applyProtection="1"/>
    <xf numFmtId="0" fontId="3" fillId="0" borderId="0" xfId="0" applyFont="1" applyAlignment="1" applyProtection="1">
      <alignment horizontal="center" vertical="center"/>
    </xf>
    <xf numFmtId="0" fontId="13" fillId="0" borderId="0" xfId="0" applyFont="1" applyAlignment="1" applyProtection="1">
      <alignment horizontal="center" vertical="center"/>
    </xf>
    <xf numFmtId="0" fontId="3" fillId="0" borderId="0" xfId="0" applyFont="1" applyAlignment="1" applyProtection="1">
      <alignment vertical="center"/>
    </xf>
    <xf numFmtId="0" fontId="12" fillId="0" borderId="0" xfId="0" applyFont="1" applyProtection="1"/>
    <xf numFmtId="0" fontId="29" fillId="0" borderId="0" xfId="0" applyFont="1" applyProtection="1"/>
    <xf numFmtId="0" fontId="14" fillId="0" borderId="36" xfId="0" applyFont="1" applyBorder="1" applyAlignment="1">
      <alignment horizontal="center" vertical="center"/>
    </xf>
    <xf numFmtId="0" fontId="4" fillId="0" borderId="46" xfId="0" applyFont="1" applyBorder="1" applyAlignment="1">
      <alignment vertical="center"/>
    </xf>
    <xf numFmtId="0" fontId="4" fillId="0" borderId="1" xfId="0" applyFont="1" applyBorder="1" applyAlignment="1">
      <alignment vertical="center"/>
    </xf>
    <xf numFmtId="0" fontId="3" fillId="0" borderId="1" xfId="0" applyFont="1" applyBorder="1" applyAlignment="1">
      <alignment vertical="center"/>
    </xf>
    <xf numFmtId="0" fontId="3" fillId="0" borderId="38" xfId="0" applyFont="1" applyBorder="1" applyAlignment="1">
      <alignment vertical="center"/>
    </xf>
    <xf numFmtId="0" fontId="4" fillId="0" borderId="38" xfId="0" applyFont="1" applyBorder="1" applyAlignment="1">
      <alignment vertical="center"/>
    </xf>
    <xf numFmtId="0" fontId="8" fillId="0" borderId="37" xfId="0" applyFont="1" applyBorder="1" applyAlignment="1">
      <alignment horizontal="center" vertical="center"/>
    </xf>
    <xf numFmtId="0" fontId="14" fillId="0" borderId="1" xfId="0" applyFont="1" applyBorder="1" applyAlignment="1">
      <alignment horizontal="center" vertical="center"/>
    </xf>
    <xf numFmtId="0" fontId="4" fillId="0" borderId="36" xfId="0" applyFont="1" applyBorder="1" applyAlignment="1">
      <alignment vertical="center"/>
    </xf>
    <xf numFmtId="0" fontId="8" fillId="0" borderId="41" xfId="0" applyFont="1" applyBorder="1" applyAlignment="1" applyProtection="1">
      <alignment horizontal="center" vertical="center"/>
    </xf>
    <xf numFmtId="0" fontId="14" fillId="0" borderId="42" xfId="0" applyFont="1" applyBorder="1" applyAlignment="1" applyProtection="1">
      <alignment horizontal="center" vertical="center"/>
    </xf>
    <xf numFmtId="0" fontId="8" fillId="0" borderId="22" xfId="0" applyFont="1" applyBorder="1" applyAlignment="1" applyProtection="1">
      <alignment horizontal="left" vertical="center" wrapText="1"/>
    </xf>
    <xf numFmtId="0" fontId="3" fillId="0" borderId="14" xfId="0" applyFont="1" applyBorder="1" applyAlignment="1" applyProtection="1">
      <alignment horizontal="center" vertical="center"/>
    </xf>
    <xf numFmtId="0" fontId="3" fillId="0" borderId="25" xfId="0" applyFont="1" applyBorder="1" applyAlignment="1">
      <alignment wrapText="1"/>
    </xf>
    <xf numFmtId="0" fontId="4" fillId="0" borderId="0" xfId="0" applyFont="1" applyProtection="1"/>
    <xf numFmtId="0" fontId="5" fillId="0" borderId="0" xfId="0" applyFont="1" applyProtection="1"/>
    <xf numFmtId="0" fontId="6" fillId="0" borderId="0" xfId="0" applyFont="1" applyProtection="1"/>
    <xf numFmtId="0" fontId="13" fillId="0" borderId="25" xfId="0" applyFont="1" applyBorder="1" applyAlignment="1" applyProtection="1">
      <alignment horizontal="center" vertical="top" wrapText="1"/>
    </xf>
    <xf numFmtId="0" fontId="3" fillId="0" borderId="39" xfId="0" applyFont="1" applyBorder="1" applyAlignment="1" applyProtection="1">
      <alignment horizontal="center" vertical="center"/>
    </xf>
    <xf numFmtId="0" fontId="13" fillId="0" borderId="40" xfId="0" applyFont="1" applyBorder="1" applyAlignment="1" applyProtection="1">
      <alignment horizontal="center" vertical="center"/>
    </xf>
    <xf numFmtId="0" fontId="3" fillId="0" borderId="21" xfId="0" applyFont="1" applyBorder="1" applyAlignment="1" applyProtection="1">
      <alignment horizontal="left" vertical="center" wrapText="1"/>
    </xf>
    <xf numFmtId="0" fontId="3" fillId="0" borderId="30" xfId="0" applyFont="1" applyBorder="1" applyAlignment="1" applyProtection="1">
      <alignment horizontal="center" vertical="center"/>
    </xf>
    <xf numFmtId="0" fontId="13" fillId="0" borderId="31" xfId="0" applyFont="1" applyBorder="1" applyAlignment="1" applyProtection="1">
      <alignment horizontal="center" vertical="center"/>
    </xf>
    <xf numFmtId="0" fontId="3" fillId="0" borderId="29" xfId="0" applyFont="1" applyBorder="1" applyAlignment="1" applyProtection="1">
      <alignment horizontal="left" vertical="center" wrapText="1"/>
    </xf>
    <xf numFmtId="0" fontId="4" fillId="0" borderId="0" xfId="0" applyFont="1" applyAlignment="1">
      <alignment horizontal="center"/>
    </xf>
    <xf numFmtId="0" fontId="4" fillId="0" borderId="0" xfId="0" applyFont="1" applyAlignment="1">
      <alignment horizontal="left" vertical="top" wrapText="1"/>
    </xf>
    <xf numFmtId="0" fontId="4"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wrapText="1"/>
    </xf>
    <xf numFmtId="0" fontId="3" fillId="0" borderId="0" xfId="0" applyFont="1" applyAlignment="1">
      <alignment vertical="top"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xf numFmtId="0" fontId="15" fillId="0" borderId="9" xfId="1" applyFont="1" applyBorder="1" applyAlignment="1">
      <alignment horizontal="center"/>
    </xf>
    <xf numFmtId="0" fontId="15" fillId="0" borderId="0" xfId="1" applyFont="1" applyBorder="1" applyAlignment="1">
      <alignment horizontal="center"/>
    </xf>
    <xf numFmtId="0" fontId="3" fillId="0" borderId="10" xfId="0" applyFont="1" applyBorder="1" applyAlignment="1"/>
    <xf numFmtId="0" fontId="3" fillId="0" borderId="9" xfId="0" applyFont="1" applyBorder="1" applyAlignment="1">
      <alignment horizontal="center"/>
    </xf>
    <xf numFmtId="0" fontId="3" fillId="0" borderId="0" xfId="0" applyFont="1" applyBorder="1" applyAlignment="1">
      <alignment horizontal="center"/>
    </xf>
    <xf numFmtId="0" fontId="3" fillId="0" borderId="3" xfId="0" applyFont="1" applyBorder="1" applyAlignment="1" applyProtection="1">
      <alignment wrapText="1"/>
      <protection locked="0"/>
    </xf>
    <xf numFmtId="0" fontId="3" fillId="0" borderId="3" xfId="0" applyFont="1" applyBorder="1" applyAlignment="1" applyProtection="1">
      <protection locked="0"/>
    </xf>
    <xf numFmtId="0" fontId="6" fillId="0" borderId="0" xfId="0"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vertical="top" wrapText="1"/>
    </xf>
    <xf numFmtId="0" fontId="4" fillId="0" borderId="0" xfId="0" applyFont="1" applyAlignment="1">
      <alignment wrapText="1"/>
    </xf>
    <xf numFmtId="0" fontId="6" fillId="0" borderId="0" xfId="0" applyFont="1" applyAlignment="1" applyProtection="1">
      <alignment wrapText="1"/>
    </xf>
    <xf numFmtId="0" fontId="3" fillId="0" borderId="0" xfId="0" applyFont="1" applyAlignment="1" applyProtection="1">
      <alignment wrapText="1"/>
    </xf>
    <xf numFmtId="0" fontId="6" fillId="0" borderId="0" xfId="0" applyFont="1" applyAlignment="1">
      <alignment horizontal="left" wrapText="1"/>
    </xf>
    <xf numFmtId="0" fontId="3" fillId="0" borderId="0" xfId="0" applyFont="1" applyAlignment="1">
      <alignment horizontal="left" wrapText="1"/>
    </xf>
    <xf numFmtId="164" fontId="3" fillId="0" borderId="3" xfId="0" applyNumberFormat="1" applyFont="1" applyBorder="1" applyAlignment="1" applyProtection="1">
      <protection locked="0"/>
    </xf>
    <xf numFmtId="0" fontId="3" fillId="0" borderId="4" xfId="0" applyFont="1" applyBorder="1" applyAlignment="1">
      <alignment horizontal="center"/>
    </xf>
    <xf numFmtId="0" fontId="3" fillId="0" borderId="3" xfId="0" applyFont="1" applyBorder="1" applyAlignment="1">
      <alignment horizontal="center"/>
    </xf>
    <xf numFmtId="0" fontId="3" fillId="0" borderId="5" xfId="0" applyFont="1" applyBorder="1" applyAlignment="1"/>
    <xf numFmtId="0" fontId="19" fillId="2" borderId="17"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3" fillId="0" borderId="18" xfId="0" applyFont="1" applyBorder="1" applyAlignment="1">
      <alignment vertical="center" wrapText="1"/>
    </xf>
    <xf numFmtId="0" fontId="3" fillId="0" borderId="18" xfId="0" applyFont="1" applyBorder="1" applyAlignment="1">
      <alignment vertical="center"/>
    </xf>
    <xf numFmtId="0" fontId="26"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14" fillId="0" borderId="21" xfId="0" applyFont="1" applyBorder="1" applyAlignment="1">
      <alignment horizontal="center" vertical="center" wrapText="1"/>
    </xf>
    <xf numFmtId="0" fontId="0" fillId="0" borderId="22" xfId="0" applyBorder="1" applyAlignment="1">
      <alignment horizontal="center" vertical="center" wrapText="1"/>
    </xf>
    <xf numFmtId="0" fontId="17" fillId="0" borderId="0" xfId="0" applyFont="1" applyAlignment="1">
      <alignment vertical="top" wrapText="1"/>
    </xf>
    <xf numFmtId="0" fontId="2" fillId="0" borderId="0" xfId="0" applyFont="1" applyAlignment="1">
      <alignment vertical="top" wrapText="1"/>
    </xf>
    <xf numFmtId="0" fontId="8" fillId="0" borderId="26" xfId="0" applyFont="1" applyBorder="1" applyAlignment="1">
      <alignment horizontal="left" vertical="top" wrapText="1"/>
    </xf>
    <xf numFmtId="0" fontId="0" fillId="0" borderId="0" xfId="0" applyBorder="1" applyAlignment="1">
      <alignment vertical="top"/>
    </xf>
    <xf numFmtId="0" fontId="0" fillId="0" borderId="27" xfId="0" applyBorder="1" applyAlignment="1">
      <alignment vertical="top"/>
    </xf>
    <xf numFmtId="0" fontId="8" fillId="0" borderId="26" xfId="0" applyFont="1" applyBorder="1" applyAlignment="1">
      <alignment vertical="top" wrapText="1"/>
    </xf>
    <xf numFmtId="0" fontId="0" fillId="0" borderId="0" xfId="0" applyBorder="1" applyAlignment="1">
      <alignment vertical="top" wrapText="1"/>
    </xf>
    <xf numFmtId="0" fontId="0" fillId="0" borderId="27" xfId="0" applyBorder="1" applyAlignment="1">
      <alignment vertical="top" wrapText="1"/>
    </xf>
    <xf numFmtId="0" fontId="23" fillId="0" borderId="26" xfId="0" applyFont="1" applyBorder="1" applyAlignment="1">
      <alignment vertical="top" wrapText="1"/>
    </xf>
    <xf numFmtId="0" fontId="3" fillId="0" borderId="26" xfId="0" applyFont="1" applyBorder="1" applyAlignment="1">
      <alignment vertical="top" wrapText="1"/>
    </xf>
    <xf numFmtId="0" fontId="3" fillId="0" borderId="13" xfId="0" applyFont="1" applyBorder="1" applyAlignment="1" applyProtection="1">
      <alignment vertical="top"/>
      <protection locked="0"/>
    </xf>
    <xf numFmtId="0" fontId="0" fillId="0" borderId="13" xfId="0" applyBorder="1" applyAlignment="1" applyProtection="1">
      <alignment vertical="top"/>
      <protection locked="0"/>
    </xf>
    <xf numFmtId="0" fontId="23" fillId="0" borderId="26" xfId="0" applyFont="1" applyBorder="1" applyAlignment="1">
      <alignment horizontal="left" vertical="top" wrapText="1"/>
    </xf>
    <xf numFmtId="0" fontId="0" fillId="0" borderId="20" xfId="0" applyBorder="1" applyAlignment="1" applyProtection="1">
      <alignment vertical="top"/>
      <protection locked="0"/>
    </xf>
    <xf numFmtId="8" fontId="8" fillId="0" borderId="13" xfId="0" applyNumberFormat="1" applyFont="1" applyBorder="1" applyAlignment="1" applyProtection="1">
      <alignment vertical="top"/>
      <protection locked="0"/>
    </xf>
    <xf numFmtId="8" fontId="0" fillId="0" borderId="13" xfId="0" applyNumberFormat="1" applyBorder="1" applyAlignment="1" applyProtection="1">
      <alignment vertical="top"/>
      <protection locked="0"/>
    </xf>
    <xf numFmtId="0" fontId="3" fillId="0" borderId="16" xfId="0" applyFont="1" applyBorder="1" applyAlignment="1" applyProtection="1">
      <alignment vertical="top"/>
      <protection locked="0"/>
    </xf>
    <xf numFmtId="0" fontId="0" fillId="0" borderId="18" xfId="0" applyBorder="1" applyAlignment="1" applyProtection="1">
      <alignment vertical="top"/>
      <protection locked="0"/>
    </xf>
    <xf numFmtId="0" fontId="3" fillId="0" borderId="26" xfId="0" applyFont="1" applyBorder="1" applyAlignment="1">
      <alignment horizontal="left" vertical="top" wrapText="1"/>
    </xf>
    <xf numFmtId="0" fontId="3" fillId="0" borderId="26" xfId="0" applyFont="1" applyBorder="1" applyAlignment="1">
      <alignment vertical="center" wrapText="1"/>
    </xf>
    <xf numFmtId="0" fontId="0" fillId="0" borderId="0" xfId="0" applyBorder="1" applyAlignment="1">
      <alignment vertical="center" wrapText="1"/>
    </xf>
    <xf numFmtId="0" fontId="0" fillId="0" borderId="27" xfId="0" applyBorder="1" applyAlignment="1">
      <alignment vertical="center" wrapText="1"/>
    </xf>
    <xf numFmtId="0" fontId="14" fillId="0" borderId="23" xfId="0" applyFont="1" applyBorder="1" applyAlignment="1">
      <alignment horizontal="center" vertical="center" wrapText="1"/>
    </xf>
    <xf numFmtId="0" fontId="0" fillId="0" borderId="15" xfId="0" applyBorder="1" applyAlignment="1">
      <alignment vertical="center"/>
    </xf>
    <xf numFmtId="0" fontId="0" fillId="0" borderId="24" xfId="0" applyBorder="1" applyAlignment="1">
      <alignment vertical="center"/>
    </xf>
    <xf numFmtId="0" fontId="0" fillId="0" borderId="19" xfId="0" applyBorder="1" applyAlignment="1">
      <alignment vertical="center"/>
    </xf>
    <xf numFmtId="0" fontId="0" fillId="0" borderId="13" xfId="0" applyBorder="1" applyAlignment="1">
      <alignment vertical="center"/>
    </xf>
    <xf numFmtId="0" fontId="0" fillId="0" borderId="20" xfId="0" applyBorder="1" applyAlignment="1">
      <alignment vertical="center"/>
    </xf>
    <xf numFmtId="0" fontId="3" fillId="0" borderId="16" xfId="0" applyFont="1" applyBorder="1" applyAlignment="1">
      <alignment vertical="center"/>
    </xf>
    <xf numFmtId="0" fontId="0" fillId="0" borderId="16" xfId="0" applyBorder="1" applyAlignment="1"/>
    <xf numFmtId="0" fontId="0" fillId="0" borderId="18" xfId="0" applyBorder="1" applyAlignment="1"/>
    <xf numFmtId="0" fontId="3" fillId="0" borderId="23" xfId="0" applyFont="1" applyBorder="1" applyAlignment="1">
      <alignment horizontal="left" vertical="top" wrapText="1"/>
    </xf>
    <xf numFmtId="0" fontId="0" fillId="0" borderId="15" xfId="0" applyBorder="1" applyAlignment="1">
      <alignment vertical="top"/>
    </xf>
    <xf numFmtId="0" fontId="0" fillId="0" borderId="24" xfId="0" applyBorder="1" applyAlignment="1">
      <alignment vertical="top"/>
    </xf>
    <xf numFmtId="0" fontId="0" fillId="0" borderId="18" xfId="0" applyBorder="1" applyAlignment="1">
      <alignment vertical="center"/>
    </xf>
    <xf numFmtId="0" fontId="23" fillId="0" borderId="0" xfId="0" applyFont="1" applyAlignment="1">
      <alignment horizontal="center" vertical="top" wrapText="1"/>
    </xf>
    <xf numFmtId="0" fontId="0" fillId="0" borderId="0" xfId="0" applyAlignment="1">
      <alignment vertical="top" wrapText="1"/>
    </xf>
    <xf numFmtId="0" fontId="3" fillId="0" borderId="0" xfId="0" applyFont="1" applyAlignment="1" applyProtection="1">
      <alignment vertical="center" wrapText="1"/>
    </xf>
    <xf numFmtId="0" fontId="0" fillId="0" borderId="0" xfId="0" applyAlignment="1">
      <alignment vertical="center" wrapText="1"/>
    </xf>
    <xf numFmtId="0" fontId="26" fillId="0" borderId="23" xfId="0" applyFont="1" applyBorder="1" applyAlignment="1" applyProtection="1">
      <alignment horizontal="center" vertical="center" wrapText="1"/>
    </xf>
    <xf numFmtId="0" fontId="27" fillId="0" borderId="24" xfId="0" applyFont="1" applyBorder="1" applyAlignment="1" applyProtection="1">
      <alignment horizontal="center" vertical="center" wrapText="1"/>
    </xf>
    <xf numFmtId="0" fontId="14" fillId="0" borderId="21" xfId="0" applyFont="1" applyBorder="1" applyAlignment="1" applyProtection="1">
      <alignment horizontal="center" vertical="center" wrapText="1"/>
    </xf>
    <xf numFmtId="0" fontId="0" fillId="0" borderId="22" xfId="0"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16" xfId="0" applyFont="1" applyFill="1" applyBorder="1" applyAlignment="1" applyProtection="1">
      <alignment horizontal="center" vertical="center" wrapText="1"/>
    </xf>
    <xf numFmtId="0" fontId="0" fillId="0" borderId="18" xfId="0" applyBorder="1" applyAlignment="1" applyProtection="1">
      <alignment vertical="center"/>
    </xf>
  </cellXfs>
  <cellStyles count="2">
    <cellStyle name="Hyperlink" xfId="1" builtinId="8"/>
    <cellStyle name="Normal" xfId="0" builtinId="0"/>
  </cellStyles>
  <dxfs count="12">
    <dxf>
      <fill>
        <patternFill>
          <bgColor rgb="FFFFD700"/>
        </patternFill>
      </fill>
      <border>
        <left style="thin">
          <color auto="1"/>
        </left>
        <right style="thin">
          <color auto="1"/>
        </right>
        <top style="thin">
          <color auto="1"/>
        </top>
        <bottom style="thin">
          <color auto="1"/>
        </bottom>
        <vertical/>
        <horizontal/>
      </border>
    </dxf>
    <dxf>
      <fill>
        <patternFill>
          <bgColor rgb="FFC0C0C0"/>
        </patternFill>
      </fill>
      <border>
        <left style="thin">
          <color auto="1"/>
        </left>
        <right style="thin">
          <color auto="1"/>
        </right>
        <top style="thin">
          <color auto="1"/>
        </top>
        <bottom style="thin">
          <color auto="1"/>
        </bottom>
        <vertical/>
        <horizontal/>
      </border>
    </dxf>
    <dxf>
      <fill>
        <patternFill>
          <bgColor rgb="FF30D5C8"/>
        </patternFill>
      </fill>
      <border>
        <left style="thin">
          <color auto="1"/>
        </left>
        <right style="thin">
          <color auto="1"/>
        </right>
        <top style="thin">
          <color auto="1"/>
        </top>
        <bottom style="thin">
          <color auto="1"/>
        </bottom>
        <vertical/>
        <horizontal/>
      </border>
    </dxf>
    <dxf>
      <fill>
        <patternFill>
          <bgColor rgb="FFB87333"/>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30D5C8"/>
        </patternFill>
      </fill>
    </dxf>
    <dxf>
      <fill>
        <patternFill>
          <bgColor rgb="FFFFD700"/>
        </patternFill>
      </fill>
    </dxf>
    <dxf>
      <fill>
        <patternFill>
          <bgColor rgb="FFC0C0C0"/>
        </patternFill>
      </fill>
    </dxf>
    <dxf>
      <fill>
        <patternFill>
          <bgColor rgb="FFB87333"/>
        </patternFill>
      </fill>
    </dxf>
    <dxf>
      <font>
        <b/>
        <i/>
      </font>
      <fill>
        <patternFill>
          <bgColor theme="5"/>
        </patternFill>
      </fill>
    </dxf>
    <dxf>
      <font>
        <b/>
        <i/>
      </font>
      <fill>
        <patternFill>
          <bgColor theme="5"/>
        </patternFill>
      </fill>
    </dxf>
    <dxf>
      <font>
        <b/>
        <i/>
      </font>
      <fill>
        <patternFill>
          <bgColor theme="5"/>
        </patternFill>
      </fill>
    </dxf>
  </dxfs>
  <tableStyles count="0" defaultTableStyle="TableStyleMedium2" defaultPivotStyle="PivotStyleLight16"/>
  <colors>
    <mruColors>
      <color rgb="FFFFD700"/>
      <color rgb="FFC0C0C0"/>
      <color rgb="FFB87333"/>
      <color rgb="FF30D5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7883</xdr:colOff>
      <xdr:row>5</xdr:row>
      <xdr:rowOff>55497</xdr:rowOff>
    </xdr:from>
    <xdr:to>
      <xdr:col>1</xdr:col>
      <xdr:colOff>257175</xdr:colOff>
      <xdr:row>9</xdr:row>
      <xdr:rowOff>31804</xdr:rowOff>
    </xdr:to>
    <xdr:pic>
      <xdr:nvPicPr>
        <xdr:cNvPr id="2" name="Picture 1">
          <a:extLst>
            <a:ext uri="{FF2B5EF4-FFF2-40B4-BE49-F238E27FC236}">
              <a16:creationId xmlns:a16="http://schemas.microsoft.com/office/drawing/2014/main" id="{7587923B-4331-4832-883E-0708C56E74EC}"/>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7883" y="817497"/>
          <a:ext cx="811267" cy="81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wards@azfrw.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E7019-3626-464C-8A46-3C635B6C4CD4}">
  <dimension ref="A1:P65"/>
  <sheetViews>
    <sheetView tabSelected="1" topLeftCell="A32" workbookViewId="0">
      <selection activeCell="E40" sqref="E40:L40"/>
    </sheetView>
  </sheetViews>
  <sheetFormatPr defaultColWidth="9.1328125" defaultRowHeight="13.5" x14ac:dyDescent="0.35"/>
  <cols>
    <col min="1" max="1" width="8.3984375" style="1" customWidth="1"/>
    <col min="2" max="2" width="5.73046875" style="1" customWidth="1"/>
    <col min="3" max="3" width="3.73046875" style="1" customWidth="1"/>
    <col min="4" max="4" width="9.3984375" style="1" customWidth="1"/>
    <col min="5" max="6" width="9.1328125" style="1"/>
    <col min="7" max="7" width="8" style="1" customWidth="1"/>
    <col min="8" max="8" width="9.1328125" style="1"/>
    <col min="9" max="9" width="10.1328125" style="1" customWidth="1"/>
    <col min="10" max="12" width="7.1328125" style="1" customWidth="1"/>
    <col min="13" max="13" width="7.3984375" style="1" customWidth="1"/>
    <col min="14" max="16384" width="9.1328125" style="1"/>
  </cols>
  <sheetData>
    <row r="1" spans="1:13" hidden="1" x14ac:dyDescent="0.35">
      <c r="A1" s="1" t="s">
        <v>14</v>
      </c>
    </row>
    <row r="2" spans="1:13" hidden="1" x14ac:dyDescent="0.35">
      <c r="A2" s="1" t="s">
        <v>15</v>
      </c>
    </row>
    <row r="3" spans="1:13" hidden="1" x14ac:dyDescent="0.35">
      <c r="A3" s="1" t="s">
        <v>16</v>
      </c>
    </row>
    <row r="4" spans="1:13" hidden="1" x14ac:dyDescent="0.35">
      <c r="A4" s="1" t="s">
        <v>17</v>
      </c>
    </row>
    <row r="5" spans="1:13" hidden="1" x14ac:dyDescent="0.35"/>
    <row r="6" spans="1:13" ht="13.9" x14ac:dyDescent="0.35">
      <c r="A6" s="140" t="s">
        <v>166</v>
      </c>
      <c r="B6" s="140"/>
      <c r="C6" s="140"/>
      <c r="D6" s="140"/>
      <c r="E6" s="140"/>
      <c r="F6" s="140"/>
      <c r="G6" s="140"/>
      <c r="H6" s="140"/>
      <c r="I6" s="140"/>
      <c r="J6" s="140"/>
      <c r="K6" s="140"/>
      <c r="L6" s="141"/>
      <c r="M6" s="141"/>
    </row>
    <row r="7" spans="1:13" ht="20.25" customHeight="1" x14ac:dyDescent="0.35">
      <c r="A7" s="140" t="s">
        <v>27</v>
      </c>
      <c r="B7" s="142"/>
      <c r="C7" s="142"/>
      <c r="D7" s="142"/>
      <c r="E7" s="142"/>
      <c r="F7" s="142"/>
      <c r="G7" s="142"/>
      <c r="H7" s="142"/>
      <c r="I7" s="142"/>
      <c r="J7" s="142"/>
      <c r="K7" s="142"/>
      <c r="L7" s="141"/>
      <c r="M7" s="141"/>
    </row>
    <row r="8" spans="1:13" ht="16.5" customHeight="1" x14ac:dyDescent="0.4">
      <c r="A8" s="143" t="s">
        <v>28</v>
      </c>
      <c r="B8" s="143"/>
      <c r="C8" s="143"/>
      <c r="D8" s="143"/>
      <c r="E8" s="143"/>
      <c r="F8" s="143"/>
      <c r="G8" s="143"/>
      <c r="H8" s="143"/>
      <c r="I8" s="143"/>
      <c r="J8" s="143"/>
      <c r="K8" s="143"/>
      <c r="L8" s="141"/>
      <c r="M8" s="141"/>
    </row>
    <row r="9" spans="1:13" x14ac:dyDescent="0.35">
      <c r="G9" s="3"/>
    </row>
    <row r="10" spans="1:13" ht="47.25" customHeight="1" x14ac:dyDescent="0.35">
      <c r="A10" s="139" t="s">
        <v>167</v>
      </c>
      <c r="B10" s="139"/>
      <c r="C10" s="139"/>
      <c r="D10" s="139"/>
      <c r="E10" s="139"/>
      <c r="F10" s="139"/>
      <c r="G10" s="139"/>
      <c r="H10" s="139"/>
      <c r="I10" s="139"/>
      <c r="J10" s="139"/>
      <c r="K10" s="139"/>
      <c r="L10" s="144"/>
      <c r="M10" s="36"/>
    </row>
    <row r="11" spans="1:13" x14ac:dyDescent="0.35">
      <c r="A11" s="3"/>
      <c r="B11" s="3"/>
      <c r="C11" s="3"/>
      <c r="D11" s="3"/>
      <c r="E11" s="3"/>
      <c r="F11" s="3"/>
      <c r="G11" s="3"/>
      <c r="H11" s="3"/>
      <c r="I11" s="3"/>
      <c r="J11" s="3"/>
      <c r="K11" s="3"/>
      <c r="L11" s="3"/>
      <c r="M11" s="3"/>
    </row>
    <row r="12" spans="1:13" ht="13.9" x14ac:dyDescent="0.4">
      <c r="A12" s="4" t="s">
        <v>29</v>
      </c>
      <c r="B12" s="4"/>
      <c r="C12" s="3"/>
      <c r="D12" s="3"/>
      <c r="E12" s="3"/>
      <c r="F12" s="3"/>
      <c r="G12" s="3"/>
      <c r="H12" s="3"/>
      <c r="I12" s="3"/>
      <c r="J12" s="3"/>
      <c r="K12" s="3"/>
      <c r="L12" s="3"/>
      <c r="M12" s="3"/>
    </row>
    <row r="13" spans="1:13" x14ac:dyDescent="0.35">
      <c r="A13" s="3"/>
      <c r="B13" s="3"/>
      <c r="C13" s="3"/>
      <c r="D13" s="3"/>
      <c r="E13" s="3"/>
      <c r="F13" s="3"/>
      <c r="G13" s="3"/>
      <c r="H13" s="3"/>
      <c r="I13" s="3"/>
      <c r="J13" s="3"/>
      <c r="K13" s="3"/>
      <c r="L13" s="3"/>
      <c r="M13" s="3"/>
    </row>
    <row r="14" spans="1:13" ht="13.9" x14ac:dyDescent="0.4">
      <c r="A14" s="2" t="s">
        <v>5</v>
      </c>
    </row>
    <row r="15" spans="1:13" ht="59.25" customHeight="1" x14ac:dyDescent="0.35">
      <c r="A15" s="139" t="s">
        <v>30</v>
      </c>
      <c r="B15" s="139"/>
      <c r="C15" s="139"/>
      <c r="D15" s="139"/>
      <c r="E15" s="139"/>
      <c r="F15" s="139"/>
      <c r="G15" s="139"/>
      <c r="H15" s="139"/>
      <c r="I15" s="139"/>
      <c r="J15" s="139"/>
      <c r="K15" s="139"/>
      <c r="L15" s="36"/>
      <c r="M15" s="36"/>
    </row>
    <row r="17" spans="1:13" ht="45.75" customHeight="1" x14ac:dyDescent="0.35">
      <c r="A17" s="155" t="s">
        <v>169</v>
      </c>
      <c r="B17" s="155"/>
      <c r="C17" s="155"/>
      <c r="D17" s="155"/>
      <c r="E17" s="155"/>
      <c r="F17" s="155"/>
      <c r="G17" s="155"/>
      <c r="H17" s="155"/>
      <c r="I17" s="155"/>
      <c r="J17" s="155"/>
      <c r="K17" s="155"/>
      <c r="L17" s="36"/>
    </row>
    <row r="19" spans="1:13" ht="13.9" x14ac:dyDescent="0.4">
      <c r="A19" s="2" t="s">
        <v>31</v>
      </c>
      <c r="B19" s="5"/>
    </row>
    <row r="20" spans="1:13" ht="13.9" x14ac:dyDescent="0.4">
      <c r="A20" s="6" t="s">
        <v>32</v>
      </c>
      <c r="B20" s="4"/>
      <c r="C20" s="4"/>
      <c r="D20" s="4"/>
      <c r="E20" s="4"/>
      <c r="F20" s="4"/>
      <c r="G20" s="4"/>
    </row>
    <row r="21" spans="1:13" ht="13.9" x14ac:dyDescent="0.4">
      <c r="A21" s="4"/>
      <c r="B21" s="4"/>
      <c r="C21" s="4"/>
      <c r="D21" s="4"/>
      <c r="E21" s="4"/>
      <c r="F21" s="4"/>
      <c r="G21" s="4"/>
    </row>
    <row r="22" spans="1:13" ht="75" customHeight="1" x14ac:dyDescent="0.35">
      <c r="A22" s="156" t="s">
        <v>168</v>
      </c>
      <c r="B22" s="156"/>
      <c r="C22" s="156"/>
      <c r="D22" s="156"/>
      <c r="E22" s="156"/>
      <c r="F22" s="156"/>
      <c r="G22" s="156"/>
      <c r="H22" s="156"/>
      <c r="I22" s="156"/>
      <c r="J22" s="156"/>
      <c r="K22" s="156"/>
      <c r="L22" s="36"/>
    </row>
    <row r="24" spans="1:13" ht="13.9" x14ac:dyDescent="0.4">
      <c r="A24" s="2" t="s">
        <v>3</v>
      </c>
    </row>
    <row r="25" spans="1:13" ht="62.25" customHeight="1" x14ac:dyDescent="0.35">
      <c r="A25" s="144" t="s">
        <v>33</v>
      </c>
      <c r="B25" s="144"/>
      <c r="C25" s="144"/>
      <c r="D25" s="144"/>
      <c r="E25" s="144"/>
      <c r="F25" s="144"/>
      <c r="G25" s="144"/>
      <c r="H25" s="144"/>
      <c r="I25" s="144"/>
      <c r="J25" s="144"/>
      <c r="K25" s="144"/>
      <c r="L25" s="144"/>
      <c r="M25" s="144"/>
    </row>
    <row r="26" spans="1:13" x14ac:dyDescent="0.35">
      <c r="A26" s="3"/>
    </row>
    <row r="27" spans="1:13" ht="13.9" x14ac:dyDescent="0.4">
      <c r="A27" s="2" t="s">
        <v>34</v>
      </c>
    </row>
    <row r="28" spans="1:13" ht="86.25" customHeight="1" x14ac:dyDescent="0.35">
      <c r="A28" s="156" t="s">
        <v>35</v>
      </c>
      <c r="B28" s="156"/>
      <c r="C28" s="156"/>
      <c r="D28" s="156"/>
      <c r="E28" s="156"/>
      <c r="F28" s="156"/>
      <c r="G28" s="156"/>
      <c r="H28" s="156"/>
      <c r="I28" s="156"/>
      <c r="J28" s="156"/>
      <c r="K28" s="156"/>
      <c r="L28" s="156"/>
      <c r="M28" s="156"/>
    </row>
    <row r="30" spans="1:13" ht="13.9" x14ac:dyDescent="0.4">
      <c r="A30" s="2" t="s">
        <v>36</v>
      </c>
    </row>
    <row r="31" spans="1:13" ht="65.25" customHeight="1" x14ac:dyDescent="0.35">
      <c r="A31" s="157" t="s">
        <v>37</v>
      </c>
      <c r="B31" s="144"/>
      <c r="C31" s="144"/>
      <c r="D31" s="144"/>
      <c r="E31" s="144"/>
      <c r="F31" s="144"/>
      <c r="G31" s="144"/>
      <c r="H31" s="144"/>
      <c r="I31" s="144"/>
      <c r="J31" s="144"/>
      <c r="K31" s="144"/>
      <c r="L31" s="144"/>
      <c r="M31" s="144"/>
    </row>
    <row r="33" spans="1:16" ht="13.9" x14ac:dyDescent="0.4">
      <c r="A33" s="138" t="s">
        <v>38</v>
      </c>
      <c r="B33" s="138"/>
      <c r="C33" s="138"/>
      <c r="D33" s="138"/>
      <c r="E33" s="138"/>
      <c r="F33" s="138"/>
      <c r="G33" s="138"/>
      <c r="H33" s="138"/>
      <c r="I33" s="138"/>
      <c r="J33" s="138"/>
      <c r="K33" s="138"/>
      <c r="L33" s="138"/>
      <c r="M33" s="138"/>
    </row>
    <row r="34" spans="1:16" ht="13.9" x14ac:dyDescent="0.4">
      <c r="A34" s="138" t="s">
        <v>39</v>
      </c>
      <c r="B34" s="138"/>
      <c r="C34" s="138"/>
      <c r="D34" s="138"/>
      <c r="E34" s="138"/>
      <c r="F34" s="138"/>
      <c r="G34" s="138"/>
      <c r="H34" s="138"/>
      <c r="I34" s="138"/>
      <c r="J34" s="138"/>
      <c r="K34" s="138"/>
      <c r="L34" s="138"/>
      <c r="M34" s="138"/>
    </row>
    <row r="35" spans="1:16" ht="13.9" x14ac:dyDescent="0.4">
      <c r="A35" s="2"/>
    </row>
    <row r="36" spans="1:16" ht="14.25" thickBot="1" x14ac:dyDescent="0.45">
      <c r="A36" s="128" t="s">
        <v>40</v>
      </c>
      <c r="B36" s="100"/>
      <c r="C36" s="153" t="s">
        <v>191</v>
      </c>
      <c r="D36" s="153"/>
      <c r="E36" s="153"/>
      <c r="F36" s="153"/>
      <c r="G36" s="153"/>
      <c r="H36" s="153"/>
      <c r="I36" s="153"/>
      <c r="J36" s="153"/>
      <c r="K36" s="153"/>
      <c r="L36" s="153"/>
      <c r="M36" s="100"/>
    </row>
    <row r="37" spans="1:16" ht="13.9" x14ac:dyDescent="0.4">
      <c r="A37" s="129"/>
      <c r="B37" s="100"/>
      <c r="C37" s="100"/>
      <c r="D37" s="100"/>
      <c r="E37" s="100"/>
      <c r="F37" s="100"/>
      <c r="G37" s="100"/>
      <c r="H37" s="100"/>
      <c r="I37" s="100"/>
      <c r="J37" s="100"/>
      <c r="K37" s="100"/>
      <c r="L37" s="100"/>
      <c r="M37" s="100"/>
    </row>
    <row r="38" spans="1:16" ht="14.25" thickBot="1" x14ac:dyDescent="0.45">
      <c r="A38" s="128" t="s">
        <v>164</v>
      </c>
      <c r="B38" s="100"/>
      <c r="C38" s="100"/>
      <c r="D38" s="153" t="s">
        <v>192</v>
      </c>
      <c r="E38" s="153"/>
      <c r="F38" s="153"/>
      <c r="G38" s="153"/>
      <c r="H38" s="100"/>
      <c r="I38" s="100"/>
      <c r="J38" s="100"/>
      <c r="K38" s="100"/>
      <c r="L38" s="100"/>
      <c r="M38" s="100"/>
    </row>
    <row r="39" spans="1:16" ht="13.9" x14ac:dyDescent="0.4">
      <c r="A39" s="129"/>
      <c r="B39" s="100"/>
      <c r="C39" s="100"/>
      <c r="D39" s="100"/>
      <c r="E39" s="100"/>
      <c r="F39" s="100"/>
      <c r="G39" s="100"/>
      <c r="H39" s="100"/>
      <c r="I39" s="100"/>
      <c r="J39" s="100"/>
      <c r="K39" s="100"/>
      <c r="L39" s="100"/>
      <c r="M39" s="100"/>
    </row>
    <row r="40" spans="1:16" ht="14.25" thickBot="1" x14ac:dyDescent="0.45">
      <c r="A40" s="128" t="s">
        <v>41</v>
      </c>
      <c r="B40" s="100"/>
      <c r="C40" s="100"/>
      <c r="D40" s="100"/>
      <c r="E40" s="153"/>
      <c r="F40" s="153"/>
      <c r="G40" s="153"/>
      <c r="H40" s="153"/>
      <c r="I40" s="153"/>
      <c r="J40" s="153"/>
      <c r="K40" s="153"/>
      <c r="L40" s="153"/>
      <c r="M40" s="100"/>
    </row>
    <row r="41" spans="1:16" ht="13.9" x14ac:dyDescent="0.4">
      <c r="A41" s="129"/>
      <c r="B41" s="100"/>
      <c r="C41" s="100"/>
      <c r="D41" s="100"/>
      <c r="E41" s="100"/>
      <c r="F41" s="100"/>
      <c r="G41" s="100"/>
      <c r="H41" s="100"/>
      <c r="I41" s="100"/>
      <c r="J41" s="100"/>
      <c r="K41" s="100"/>
      <c r="L41" s="100"/>
      <c r="M41" s="100"/>
    </row>
    <row r="42" spans="1:16" ht="14.25" thickBot="1" x14ac:dyDescent="0.45">
      <c r="A42" s="128" t="s">
        <v>42</v>
      </c>
      <c r="B42" s="163"/>
      <c r="C42" s="163"/>
      <c r="D42" s="163"/>
      <c r="E42" s="163"/>
      <c r="F42" s="163"/>
      <c r="G42" s="128" t="s">
        <v>43</v>
      </c>
      <c r="H42" s="153"/>
      <c r="I42" s="153"/>
      <c r="J42" s="153"/>
      <c r="K42" s="153"/>
      <c r="L42" s="153"/>
      <c r="M42" s="154"/>
    </row>
    <row r="43" spans="1:16" ht="13.9" x14ac:dyDescent="0.4">
      <c r="A43" s="129"/>
      <c r="B43" s="100"/>
      <c r="C43" s="100"/>
      <c r="D43" s="100"/>
      <c r="E43" s="100"/>
      <c r="F43" s="100"/>
      <c r="G43" s="100"/>
      <c r="H43" s="100"/>
      <c r="I43" s="100"/>
      <c r="J43" s="100"/>
      <c r="K43" s="100"/>
      <c r="L43" s="100"/>
      <c r="M43" s="100"/>
    </row>
    <row r="44" spans="1:16" ht="13.9" x14ac:dyDescent="0.4">
      <c r="A44" s="128" t="s">
        <v>44</v>
      </c>
      <c r="B44" s="130"/>
      <c r="C44" s="130"/>
      <c r="D44" s="130"/>
      <c r="E44" s="130"/>
      <c r="F44" s="130"/>
      <c r="G44" s="130"/>
      <c r="H44" s="130"/>
      <c r="I44" s="130"/>
      <c r="J44" s="130"/>
      <c r="K44" s="130"/>
      <c r="L44" s="130"/>
      <c r="M44" s="130"/>
      <c r="N44" s="3"/>
      <c r="O44" s="3"/>
      <c r="P44" s="3"/>
    </row>
    <row r="45" spans="1:16" ht="30.75" customHeight="1" x14ac:dyDescent="0.35">
      <c r="A45" s="159" t="s">
        <v>45</v>
      </c>
      <c r="B45" s="160"/>
      <c r="C45" s="160"/>
      <c r="D45" s="160"/>
      <c r="E45" s="160"/>
      <c r="F45" s="160"/>
      <c r="G45" s="160"/>
      <c r="H45" s="160"/>
      <c r="I45" s="160"/>
      <c r="J45" s="160"/>
      <c r="K45" s="160"/>
      <c r="L45" s="160"/>
      <c r="M45" s="160"/>
      <c r="N45" s="3"/>
      <c r="O45" s="3"/>
      <c r="P45" s="3"/>
    </row>
    <row r="46" spans="1:16" ht="13.9" x14ac:dyDescent="0.4">
      <c r="A46" s="2"/>
      <c r="B46" s="3"/>
      <c r="C46" s="3"/>
      <c r="D46" s="7"/>
      <c r="E46" s="3"/>
      <c r="F46" s="3"/>
      <c r="G46" s="3"/>
      <c r="H46" s="3"/>
      <c r="I46" s="3"/>
      <c r="J46" s="3"/>
      <c r="K46" s="3"/>
      <c r="L46" s="3"/>
      <c r="M46" s="3"/>
      <c r="N46" s="3"/>
      <c r="O46" s="3"/>
      <c r="P46" s="3"/>
    </row>
    <row r="47" spans="1:16" ht="29.25" customHeight="1" x14ac:dyDescent="0.35">
      <c r="A47" s="161" t="s">
        <v>174</v>
      </c>
      <c r="B47" s="162"/>
      <c r="C47" s="162"/>
      <c r="D47" s="162"/>
      <c r="E47" s="162"/>
      <c r="F47" s="162"/>
      <c r="G47" s="162"/>
      <c r="H47" s="162"/>
      <c r="I47" s="162"/>
      <c r="J47" s="162"/>
      <c r="K47" s="162"/>
      <c r="L47" s="162"/>
      <c r="M47" s="162"/>
    </row>
    <row r="48" spans="1:16" ht="14.25" thickBot="1" x14ac:dyDescent="0.45">
      <c r="A48" s="2"/>
    </row>
    <row r="49" spans="1:13" ht="13.9" x14ac:dyDescent="0.4">
      <c r="A49" s="2"/>
      <c r="B49" s="145" t="s">
        <v>170</v>
      </c>
      <c r="C49" s="146"/>
      <c r="D49" s="146"/>
      <c r="E49" s="147"/>
    </row>
    <row r="50" spans="1:13" ht="13.9" x14ac:dyDescent="0.4">
      <c r="A50" s="2"/>
      <c r="B50" s="148" t="s">
        <v>171</v>
      </c>
      <c r="C50" s="149"/>
      <c r="D50" s="149"/>
      <c r="E50" s="150"/>
    </row>
    <row r="51" spans="1:13" ht="13.9" x14ac:dyDescent="0.4">
      <c r="A51" s="2"/>
      <c r="B51" s="151" t="s">
        <v>173</v>
      </c>
      <c r="C51" s="152"/>
      <c r="D51" s="152"/>
      <c r="E51" s="150"/>
    </row>
    <row r="52" spans="1:13" ht="14.25" thickBot="1" x14ac:dyDescent="0.45">
      <c r="A52" s="2"/>
      <c r="B52" s="164" t="s">
        <v>172</v>
      </c>
      <c r="C52" s="165"/>
      <c r="D52" s="165"/>
      <c r="E52" s="166"/>
    </row>
    <row r="53" spans="1:13" ht="13.9" x14ac:dyDescent="0.4">
      <c r="A53" s="2"/>
      <c r="B53" s="35"/>
      <c r="C53" s="35"/>
      <c r="D53" s="35"/>
    </row>
    <row r="54" spans="1:13" ht="13.9" x14ac:dyDescent="0.4">
      <c r="A54" s="2" t="s">
        <v>46</v>
      </c>
    </row>
    <row r="55" spans="1:13" ht="76.5" customHeight="1" x14ac:dyDescent="0.35">
      <c r="A55" s="157" t="s">
        <v>47</v>
      </c>
      <c r="B55" s="144"/>
      <c r="C55" s="144"/>
      <c r="D55" s="144"/>
      <c r="E55" s="144"/>
      <c r="F55" s="144"/>
      <c r="G55" s="144"/>
      <c r="H55" s="144"/>
      <c r="I55" s="144"/>
      <c r="J55" s="144"/>
      <c r="K55" s="144"/>
      <c r="L55" s="144"/>
      <c r="M55" s="144"/>
    </row>
    <row r="56" spans="1:13" ht="13.9" x14ac:dyDescent="0.4">
      <c r="A56" s="2" t="s">
        <v>48</v>
      </c>
    </row>
    <row r="57" spans="1:13" ht="13.9" x14ac:dyDescent="0.4">
      <c r="A57" s="2"/>
    </row>
    <row r="58" spans="1:13" x14ac:dyDescent="0.35">
      <c r="A58" s="1" t="s">
        <v>49</v>
      </c>
    </row>
    <row r="59" spans="1:13" ht="13.9" x14ac:dyDescent="0.4">
      <c r="A59" s="2" t="s">
        <v>19</v>
      </c>
      <c r="B59" s="3"/>
      <c r="C59" s="3"/>
      <c r="D59" s="3"/>
      <c r="E59" s="3" t="s">
        <v>20</v>
      </c>
      <c r="F59" s="3"/>
    </row>
    <row r="60" spans="1:13" ht="13.9" x14ac:dyDescent="0.4">
      <c r="A60" s="2" t="s">
        <v>21</v>
      </c>
      <c r="B60" s="3"/>
      <c r="C60" s="3"/>
      <c r="D60" s="3"/>
      <c r="E60" s="3" t="s">
        <v>22</v>
      </c>
      <c r="F60" s="3"/>
    </row>
    <row r="61" spans="1:13" ht="13.9" x14ac:dyDescent="0.4">
      <c r="A61" s="2" t="s">
        <v>23</v>
      </c>
      <c r="B61" s="3"/>
      <c r="C61" s="3"/>
      <c r="D61" s="3"/>
      <c r="E61" s="3" t="s">
        <v>24</v>
      </c>
      <c r="F61" s="3"/>
    </row>
    <row r="62" spans="1:13" ht="13.9" x14ac:dyDescent="0.4">
      <c r="A62" s="2" t="s">
        <v>25</v>
      </c>
      <c r="B62" s="3"/>
      <c r="C62" s="3"/>
      <c r="E62" s="3" t="s">
        <v>26</v>
      </c>
      <c r="F62" s="3"/>
    </row>
    <row r="63" spans="1:13" ht="13.9" x14ac:dyDescent="0.4">
      <c r="A63" s="2"/>
    </row>
    <row r="64" spans="1:13" ht="45" customHeight="1" x14ac:dyDescent="0.4">
      <c r="A64" s="158" t="s">
        <v>175</v>
      </c>
      <c r="B64" s="141"/>
      <c r="C64" s="141"/>
      <c r="D64" s="141"/>
      <c r="E64" s="141"/>
      <c r="F64" s="141"/>
      <c r="G64" s="141"/>
      <c r="H64" s="141"/>
      <c r="I64" s="141"/>
      <c r="J64" s="141"/>
      <c r="K64" s="141"/>
      <c r="L64" s="141"/>
      <c r="M64" s="141"/>
    </row>
    <row r="65" spans="1:14" ht="13.9" x14ac:dyDescent="0.4">
      <c r="A65" s="2"/>
      <c r="B65" s="3"/>
      <c r="C65" s="3"/>
      <c r="D65" s="3"/>
      <c r="E65" s="3"/>
      <c r="F65" s="3"/>
      <c r="G65" s="3"/>
      <c r="H65" s="3"/>
      <c r="I65" s="3"/>
      <c r="J65" s="3"/>
      <c r="K65" s="3"/>
      <c r="L65" s="3"/>
      <c r="M65" s="3"/>
      <c r="N65" s="3"/>
    </row>
  </sheetData>
  <sheetProtection algorithmName="SHA-512" hashValue="iMGgwXGyOUkBtJgdd9EM//t1WnGb4J558gIlW/Zt0a98HpskShUzGm/lSiBWSZHXfjk2MnNz0mOKr+v9UsTc5Q==" saltValue="dLdpAPlcBjURJelyLKT06g==" spinCount="100000" sheet="1" objects="1" scenarios="1" selectLockedCells="1"/>
  <mergeCells count="25">
    <mergeCell ref="A64:M64"/>
    <mergeCell ref="A45:M45"/>
    <mergeCell ref="A47:M47"/>
    <mergeCell ref="C36:L36"/>
    <mergeCell ref="E40:L40"/>
    <mergeCell ref="B42:F42"/>
    <mergeCell ref="A55:M55"/>
    <mergeCell ref="B52:E52"/>
    <mergeCell ref="B49:E49"/>
    <mergeCell ref="B50:E50"/>
    <mergeCell ref="B51:E51"/>
    <mergeCell ref="A34:M34"/>
    <mergeCell ref="D38:G38"/>
    <mergeCell ref="H42:M42"/>
    <mergeCell ref="A33:M33"/>
    <mergeCell ref="A15:K15"/>
    <mergeCell ref="A6:M6"/>
    <mergeCell ref="A7:M7"/>
    <mergeCell ref="A8:M8"/>
    <mergeCell ref="A10:L10"/>
    <mergeCell ref="A17:K17"/>
    <mergeCell ref="A22:K22"/>
    <mergeCell ref="A25:M25"/>
    <mergeCell ref="A28:M28"/>
    <mergeCell ref="A31:M31"/>
  </mergeCells>
  <hyperlinks>
    <hyperlink ref="B50" r:id="rId1" xr:uid="{DF55ECDA-7B6F-480B-8677-5412AF3AA0A2}"/>
  </hyperlinks>
  <printOptions horizontalCentered="1"/>
  <pageMargins left="0.25" right="0.25" top="0.75" bottom="0.75" header="0.3" footer="0.3"/>
  <pageSetup orientation="portrait" r:id="rId2"/>
  <rowBreaks count="1" manualBreakCount="1">
    <brk id="47" max="16383" man="1"/>
  </rowBreaks>
  <colBreaks count="1" manualBreakCount="1">
    <brk id="13"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
  <sheetViews>
    <sheetView workbookViewId="0">
      <pane xSplit="3" ySplit="3" topLeftCell="D4" activePane="bottomRight" state="frozen"/>
      <selection pane="topRight" activeCell="D1" sqref="D1"/>
      <selection pane="bottomLeft" activeCell="A4" sqref="A4"/>
      <selection pane="bottomRight" activeCell="C5" sqref="C5"/>
    </sheetView>
  </sheetViews>
  <sheetFormatPr defaultColWidth="9.1328125" defaultRowHeight="13.5" x14ac:dyDescent="0.35"/>
  <cols>
    <col min="1" max="2" width="4" style="1" customWidth="1"/>
    <col min="3" max="3" width="7.265625" style="8" customWidth="1"/>
    <col min="4" max="4" width="83.73046875" style="1" customWidth="1"/>
    <col min="5" max="16384" width="9.1328125" style="1"/>
  </cols>
  <sheetData>
    <row r="1" spans="1:5" ht="13.9" x14ac:dyDescent="0.35">
      <c r="A1" s="171" t="s">
        <v>8</v>
      </c>
      <c r="B1" s="172"/>
      <c r="C1" s="39" t="s">
        <v>13</v>
      </c>
      <c r="D1" s="173" t="str">
        <f>CONCATENATE('READ FIRST'!$C$36,", Club #",'READ FIRST'!$D$38)</f>
        <v>Enter Club Name, Club #Enter Club Number</v>
      </c>
      <c r="E1" s="14"/>
    </row>
    <row r="2" spans="1:5" ht="13.9" x14ac:dyDescent="0.35">
      <c r="A2" s="37" t="s">
        <v>155</v>
      </c>
      <c r="B2" s="38" t="s">
        <v>156</v>
      </c>
      <c r="C2" s="40"/>
      <c r="D2" s="174"/>
      <c r="E2" s="14"/>
    </row>
    <row r="3" spans="1:5" ht="18.75" customHeight="1" x14ac:dyDescent="0.35">
      <c r="A3" s="167" t="s">
        <v>85</v>
      </c>
      <c r="B3" s="168"/>
      <c r="C3" s="168"/>
      <c r="D3" s="169"/>
    </row>
    <row r="4" spans="1:5" ht="19.5" customHeight="1" x14ac:dyDescent="0.35">
      <c r="A4" s="61">
        <v>3</v>
      </c>
      <c r="B4" s="62"/>
      <c r="C4" s="55"/>
      <c r="D4" s="58" t="s">
        <v>181</v>
      </c>
    </row>
    <row r="5" spans="1:5" ht="32.25" customHeight="1" x14ac:dyDescent="0.35">
      <c r="A5" s="63">
        <v>3</v>
      </c>
      <c r="B5" s="64"/>
      <c r="C5" s="41"/>
      <c r="D5" s="42" t="s">
        <v>18</v>
      </c>
    </row>
    <row r="6" spans="1:5" s="13" customFormat="1" ht="27.4" x14ac:dyDescent="0.45">
      <c r="A6" s="63">
        <v>3</v>
      </c>
      <c r="B6" s="64"/>
      <c r="C6" s="41"/>
      <c r="D6" s="42" t="s">
        <v>92</v>
      </c>
    </row>
    <row r="7" spans="1:5" s="13" customFormat="1" ht="27" x14ac:dyDescent="0.45">
      <c r="A7" s="63">
        <v>3</v>
      </c>
      <c r="B7" s="64"/>
      <c r="C7" s="41"/>
      <c r="D7" s="42" t="s">
        <v>93</v>
      </c>
    </row>
    <row r="8" spans="1:5" s="13" customFormat="1" ht="27.75" x14ac:dyDescent="0.45">
      <c r="A8" s="65"/>
      <c r="B8" s="66">
        <v>2</v>
      </c>
      <c r="C8" s="41"/>
      <c r="D8" s="43" t="s">
        <v>94</v>
      </c>
    </row>
    <row r="9" spans="1:5" s="13" customFormat="1" ht="27" x14ac:dyDescent="0.45">
      <c r="A9" s="63">
        <v>2</v>
      </c>
      <c r="B9" s="64"/>
      <c r="C9" s="41"/>
      <c r="D9" s="42" t="s">
        <v>99</v>
      </c>
    </row>
    <row r="10" spans="1:5" s="13" customFormat="1" ht="27" x14ac:dyDescent="0.45">
      <c r="A10" s="63">
        <v>2</v>
      </c>
      <c r="B10" s="64"/>
      <c r="C10" s="41"/>
      <c r="D10" s="42" t="s">
        <v>100</v>
      </c>
    </row>
    <row r="11" spans="1:5" s="13" customFormat="1" ht="27.75" x14ac:dyDescent="0.45">
      <c r="A11" s="65"/>
      <c r="B11" s="66">
        <v>3</v>
      </c>
      <c r="C11" s="56"/>
      <c r="D11" s="43" t="s">
        <v>101</v>
      </c>
    </row>
    <row r="12" spans="1:5" s="13" customFormat="1" ht="33.75" customHeight="1" x14ac:dyDescent="0.45">
      <c r="A12" s="63">
        <v>2</v>
      </c>
      <c r="B12" s="64"/>
      <c r="C12" s="41"/>
      <c r="D12" s="42" t="s">
        <v>102</v>
      </c>
    </row>
    <row r="13" spans="1:5" s="13" customFormat="1" ht="27" x14ac:dyDescent="0.45">
      <c r="A13" s="63">
        <v>3</v>
      </c>
      <c r="B13" s="64"/>
      <c r="C13" s="41"/>
      <c r="D13" s="42" t="s">
        <v>103</v>
      </c>
    </row>
    <row r="14" spans="1:5" s="17" customFormat="1" ht="41.65" x14ac:dyDescent="0.45">
      <c r="A14" s="67"/>
      <c r="B14" s="68">
        <v>2</v>
      </c>
      <c r="C14" s="57"/>
      <c r="D14" s="59" t="s">
        <v>104</v>
      </c>
    </row>
    <row r="15" spans="1:5" ht="13.9" x14ac:dyDescent="0.4">
      <c r="A15" s="69">
        <f>SUM(A4:A14)</f>
        <v>21</v>
      </c>
      <c r="B15" s="70">
        <f>SUM(B4:B14)</f>
        <v>7</v>
      </c>
      <c r="C15" s="60">
        <f>A16+B16</f>
        <v>0</v>
      </c>
      <c r="D15" s="18" t="s">
        <v>157</v>
      </c>
    </row>
    <row r="16" spans="1:5" ht="13.9" x14ac:dyDescent="0.4">
      <c r="A16" s="54">
        <f>SUMIF(C4:C14,"Yes",A4:A14)</f>
        <v>0</v>
      </c>
      <c r="B16" s="54">
        <f>SUMIF(C4:C14,"Yes",B4:B14)</f>
        <v>0</v>
      </c>
      <c r="C16" s="19"/>
      <c r="D16" s="20"/>
    </row>
    <row r="17" spans="1:4" ht="13.9" x14ac:dyDescent="0.35">
      <c r="A17" s="167" t="s">
        <v>98</v>
      </c>
      <c r="B17" s="168"/>
      <c r="C17" s="168"/>
      <c r="D17" s="170"/>
    </row>
    <row r="18" spans="1:4" x14ac:dyDescent="0.35">
      <c r="A18" s="73"/>
      <c r="B18" s="74"/>
      <c r="C18" s="71"/>
      <c r="D18" s="72" t="s">
        <v>51</v>
      </c>
    </row>
    <row r="19" spans="1:4" ht="20.100000000000001" customHeight="1" x14ac:dyDescent="0.35">
      <c r="A19" s="63">
        <v>1</v>
      </c>
      <c r="B19" s="64"/>
      <c r="C19" s="41"/>
      <c r="D19" s="42" t="s">
        <v>0</v>
      </c>
    </row>
    <row r="20" spans="1:4" ht="20.100000000000001" customHeight="1" x14ac:dyDescent="0.35">
      <c r="A20" s="63">
        <v>1</v>
      </c>
      <c r="B20" s="64"/>
      <c r="C20" s="41"/>
      <c r="D20" s="42" t="s">
        <v>1</v>
      </c>
    </row>
    <row r="21" spans="1:4" ht="20.100000000000001" customHeight="1" x14ac:dyDescent="0.35">
      <c r="A21" s="63">
        <v>1</v>
      </c>
      <c r="B21" s="64"/>
      <c r="C21" s="41"/>
      <c r="D21" s="42" t="s">
        <v>2</v>
      </c>
    </row>
    <row r="22" spans="1:4" ht="20.100000000000001" customHeight="1" x14ac:dyDescent="0.35">
      <c r="A22" s="63">
        <v>1</v>
      </c>
      <c r="B22" s="64"/>
      <c r="C22" s="41"/>
      <c r="D22" s="42" t="s">
        <v>52</v>
      </c>
    </row>
    <row r="23" spans="1:4" ht="20.100000000000001" customHeight="1" x14ac:dyDescent="0.35">
      <c r="A23" s="63">
        <v>1</v>
      </c>
      <c r="B23" s="64"/>
      <c r="C23" s="41"/>
      <c r="D23" s="42" t="s">
        <v>3</v>
      </c>
    </row>
    <row r="24" spans="1:4" ht="20.100000000000001" customHeight="1" x14ac:dyDescent="0.35">
      <c r="A24" s="63">
        <v>1</v>
      </c>
      <c r="B24" s="64"/>
      <c r="C24" s="41"/>
      <c r="D24" s="42" t="s">
        <v>4</v>
      </c>
    </row>
    <row r="25" spans="1:4" ht="20.100000000000001" customHeight="1" x14ac:dyDescent="0.35">
      <c r="A25" s="63">
        <v>1</v>
      </c>
      <c r="B25" s="64"/>
      <c r="C25" s="41"/>
      <c r="D25" s="42" t="s">
        <v>176</v>
      </c>
    </row>
    <row r="26" spans="1:4" ht="20.100000000000001" customHeight="1" x14ac:dyDescent="0.35">
      <c r="A26" s="63">
        <v>1</v>
      </c>
      <c r="B26" s="64"/>
      <c r="C26" s="41"/>
      <c r="D26" s="42" t="s">
        <v>6</v>
      </c>
    </row>
    <row r="27" spans="1:4" ht="20.100000000000001" customHeight="1" x14ac:dyDescent="0.35">
      <c r="A27" s="63">
        <v>1</v>
      </c>
      <c r="B27" s="64"/>
      <c r="C27" s="41"/>
      <c r="D27" s="42" t="s">
        <v>53</v>
      </c>
    </row>
    <row r="28" spans="1:4" ht="20.100000000000001" customHeight="1" x14ac:dyDescent="0.35">
      <c r="A28" s="63">
        <v>1</v>
      </c>
      <c r="B28" s="64"/>
      <c r="C28" s="41"/>
      <c r="D28" s="42" t="s">
        <v>54</v>
      </c>
    </row>
    <row r="29" spans="1:4" ht="20.100000000000001" customHeight="1" x14ac:dyDescent="0.35">
      <c r="A29" s="63">
        <v>1</v>
      </c>
      <c r="B29" s="64"/>
      <c r="C29" s="41"/>
      <c r="D29" s="42" t="s">
        <v>55</v>
      </c>
    </row>
    <row r="30" spans="1:4" ht="20.100000000000001" customHeight="1" x14ac:dyDescent="0.35">
      <c r="A30" s="63">
        <v>1</v>
      </c>
      <c r="B30" s="64"/>
      <c r="C30" s="41"/>
      <c r="D30" s="42" t="s">
        <v>7</v>
      </c>
    </row>
    <row r="31" spans="1:4" ht="20.100000000000001" customHeight="1" x14ac:dyDescent="0.35">
      <c r="A31" s="63">
        <v>1</v>
      </c>
      <c r="B31" s="64"/>
      <c r="C31" s="41"/>
      <c r="D31" s="42" t="s">
        <v>56</v>
      </c>
    </row>
    <row r="32" spans="1:4" ht="20.100000000000001" customHeight="1" x14ac:dyDescent="0.35">
      <c r="A32" s="65"/>
      <c r="B32" s="66">
        <v>2</v>
      </c>
      <c r="C32" s="56"/>
      <c r="D32" s="43" t="s">
        <v>95</v>
      </c>
    </row>
    <row r="33" spans="1:4" ht="27.75" x14ac:dyDescent="0.35">
      <c r="A33" s="65"/>
      <c r="B33" s="66">
        <v>2</v>
      </c>
      <c r="C33" s="56"/>
      <c r="D33" s="43" t="s">
        <v>97</v>
      </c>
    </row>
    <row r="34" spans="1:4" ht="20.100000000000001" customHeight="1" x14ac:dyDescent="0.35">
      <c r="A34" s="63">
        <v>2</v>
      </c>
      <c r="B34" s="64"/>
      <c r="C34" s="41"/>
      <c r="D34" s="42" t="s">
        <v>57</v>
      </c>
    </row>
    <row r="35" spans="1:4" ht="39" customHeight="1" x14ac:dyDescent="0.35">
      <c r="A35" s="63"/>
      <c r="B35" s="66">
        <v>2</v>
      </c>
      <c r="C35" s="56"/>
      <c r="D35" s="43" t="s">
        <v>106</v>
      </c>
    </row>
    <row r="36" spans="1:4" ht="20.100000000000001" customHeight="1" x14ac:dyDescent="0.35">
      <c r="A36" s="63"/>
      <c r="B36" s="66">
        <v>2</v>
      </c>
      <c r="C36" s="56"/>
      <c r="D36" s="43" t="s">
        <v>58</v>
      </c>
    </row>
    <row r="37" spans="1:4" ht="20.100000000000001" customHeight="1" x14ac:dyDescent="0.35">
      <c r="A37" s="67"/>
      <c r="B37" s="68">
        <v>1</v>
      </c>
      <c r="C37" s="57"/>
      <c r="D37" s="59" t="s">
        <v>96</v>
      </c>
    </row>
    <row r="38" spans="1:4" ht="13.9" x14ac:dyDescent="0.4">
      <c r="A38" s="69">
        <f>SUM(A19:A37)</f>
        <v>15</v>
      </c>
      <c r="B38" s="70">
        <f>SUM(B19:B37)</f>
        <v>9</v>
      </c>
      <c r="C38" s="60">
        <f>A39+B39</f>
        <v>0</v>
      </c>
      <c r="D38" s="18" t="s">
        <v>158</v>
      </c>
    </row>
    <row r="39" spans="1:4" ht="14.25" thickBot="1" x14ac:dyDescent="0.45">
      <c r="A39" s="53">
        <f>SUMIF(C19:C37,"Yes",A19:A37)</f>
        <v>0</v>
      </c>
      <c r="B39" s="53">
        <f>SUMIF(C19:C37,"Yes",B19:B37)</f>
        <v>0</v>
      </c>
      <c r="C39" s="22"/>
    </row>
    <row r="40" spans="1:4" s="23" customFormat="1" ht="30" customHeight="1" thickBot="1" x14ac:dyDescent="0.5">
      <c r="A40" s="77">
        <f>A38+A15</f>
        <v>36</v>
      </c>
      <c r="B40" s="76">
        <f t="shared" ref="B40" si="0">B38+B15</f>
        <v>16</v>
      </c>
      <c r="C40" s="75">
        <f>C38+C15</f>
        <v>0</v>
      </c>
      <c r="D40" s="78" t="s">
        <v>105</v>
      </c>
    </row>
    <row r="41" spans="1:4" x14ac:dyDescent="0.35">
      <c r="A41" s="24"/>
      <c r="B41" s="24"/>
      <c r="C41" s="25"/>
    </row>
  </sheetData>
  <sheetProtection algorithmName="SHA-512" hashValue="E6hN/LX62Am+Ttx9zrxDhaYz7cqAxgQiclpPBf4vCM8NfVQMv1q5YQp9jeZVmKpHq7kQz6PktGJNRCvCijjMWw==" saltValue="G0mpP/hu2i9tPOGfznrcyA==" spinCount="100000" sheet="1" objects="1" scenarios="1" selectLockedCells="1"/>
  <mergeCells count="4">
    <mergeCell ref="A3:D3"/>
    <mergeCell ref="A17:D17"/>
    <mergeCell ref="A1:B1"/>
    <mergeCell ref="D1:D2"/>
  </mergeCells>
  <phoneticPr fontId="1" type="noConversion"/>
  <printOptions horizontalCentered="1"/>
  <pageMargins left="0.25" right="0.25" top="1" bottom="0.75" header="0.5" footer="0.3"/>
  <pageSetup orientation="portrait" r:id="rId1"/>
  <headerFooter>
    <oddHeader>&amp;C&amp;"Arial,Bold"&amp;12NFRW Club Achievement Award Application
2020/2021</oddHeader>
    <oddFooter>&amp;LUpdated: &amp;D&amp;T&amp;RPage &amp;P of &amp;N</oddFooter>
  </headerFooter>
  <rowBreaks count="1" manualBreakCount="1">
    <brk id="16" max="16383" man="1"/>
  </rowBreaks>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BD52218A-E38D-4E29-8AC3-A6B406F1ACFD}">
          <x14:formula1>
            <xm:f>'READ FIRST'!$A$2:$A$4</xm:f>
          </x14:formula1>
          <xm:sqref>C4:C14 C19:C37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workbookViewId="0">
      <pane ySplit="3" topLeftCell="A4" activePane="bottomLeft" state="frozen"/>
      <selection activeCell="B1" sqref="B1"/>
      <selection pane="bottomLeft" activeCell="C4" sqref="C4"/>
    </sheetView>
  </sheetViews>
  <sheetFormatPr defaultColWidth="9.1328125" defaultRowHeight="13.5" x14ac:dyDescent="0.35"/>
  <cols>
    <col min="1" max="2" width="4" style="8" customWidth="1"/>
    <col min="3" max="3" width="7.265625" style="26" customWidth="1"/>
    <col min="4" max="4" width="83.73046875" style="27" customWidth="1"/>
    <col min="5" max="16384" width="9.1328125" style="1"/>
  </cols>
  <sheetData>
    <row r="1" spans="1:8" x14ac:dyDescent="0.35">
      <c r="A1" s="171" t="s">
        <v>8</v>
      </c>
      <c r="B1" s="172"/>
      <c r="C1" s="39" t="s">
        <v>13</v>
      </c>
      <c r="D1" s="173" t="str">
        <f>CONCATENATE('READ FIRST'!$C$36,", Club #",'READ FIRST'!$D$38)</f>
        <v>Enter Club Name, Club #Enter Club Number</v>
      </c>
    </row>
    <row r="2" spans="1:8" x14ac:dyDescent="0.35">
      <c r="A2" s="37" t="s">
        <v>155</v>
      </c>
      <c r="B2" s="38" t="s">
        <v>156</v>
      </c>
      <c r="C2" s="40"/>
      <c r="D2" s="174"/>
    </row>
    <row r="3" spans="1:8" ht="18" customHeight="1" x14ac:dyDescent="0.35">
      <c r="A3" s="167" t="s">
        <v>9</v>
      </c>
      <c r="B3" s="168"/>
      <c r="C3" s="168"/>
      <c r="D3" s="170"/>
    </row>
    <row r="4" spans="1:8" s="21" customFormat="1" ht="27" x14ac:dyDescent="0.35">
      <c r="A4" s="47">
        <v>2</v>
      </c>
      <c r="B4" s="48"/>
      <c r="C4" s="41"/>
      <c r="D4" s="42" t="s">
        <v>108</v>
      </c>
      <c r="H4" s="1"/>
    </row>
    <row r="5" spans="1:8" s="21" customFormat="1" ht="27" x14ac:dyDescent="0.35">
      <c r="A5" s="47">
        <v>4</v>
      </c>
      <c r="B5" s="48"/>
      <c r="C5" s="41"/>
      <c r="D5" s="42" t="s">
        <v>109</v>
      </c>
      <c r="H5" s="1"/>
    </row>
    <row r="6" spans="1:8" s="21" customFormat="1" ht="27.75" x14ac:dyDescent="0.35">
      <c r="A6" s="49"/>
      <c r="B6" s="50">
        <v>2</v>
      </c>
      <c r="C6" s="41"/>
      <c r="D6" s="43" t="s">
        <v>110</v>
      </c>
      <c r="H6" s="1"/>
    </row>
    <row r="7" spans="1:8" s="21" customFormat="1" ht="27.75" x14ac:dyDescent="0.35">
      <c r="A7" s="49"/>
      <c r="B7" s="50">
        <v>2</v>
      </c>
      <c r="C7" s="41"/>
      <c r="D7" s="43" t="s">
        <v>111</v>
      </c>
      <c r="H7" s="1"/>
    </row>
    <row r="8" spans="1:8" s="21" customFormat="1" ht="27" x14ac:dyDescent="0.35">
      <c r="A8" s="47">
        <v>4</v>
      </c>
      <c r="B8" s="48"/>
      <c r="C8" s="41"/>
      <c r="D8" s="42" t="s">
        <v>112</v>
      </c>
      <c r="H8" s="1"/>
    </row>
    <row r="9" spans="1:8" ht="27.75" x14ac:dyDescent="0.35">
      <c r="A9" s="49"/>
      <c r="B9" s="50">
        <v>3</v>
      </c>
      <c r="C9" s="41"/>
      <c r="D9" s="43" t="s">
        <v>113</v>
      </c>
    </row>
    <row r="10" spans="1:8" ht="13.9" x14ac:dyDescent="0.35">
      <c r="A10" s="49"/>
      <c r="B10" s="50">
        <v>4</v>
      </c>
      <c r="C10" s="41"/>
      <c r="D10" s="43" t="s">
        <v>177</v>
      </c>
    </row>
    <row r="11" spans="1:8" ht="13.9" x14ac:dyDescent="0.35">
      <c r="A11" s="49"/>
      <c r="B11" s="50">
        <v>4</v>
      </c>
      <c r="C11" s="41"/>
      <c r="D11" s="43" t="s">
        <v>59</v>
      </c>
    </row>
    <row r="12" spans="1:8" x14ac:dyDescent="0.35">
      <c r="A12" s="47">
        <v>2</v>
      </c>
      <c r="B12" s="48"/>
      <c r="C12" s="41"/>
      <c r="D12" s="42" t="s">
        <v>178</v>
      </c>
    </row>
    <row r="13" spans="1:8" x14ac:dyDescent="0.35">
      <c r="A13" s="47">
        <v>2</v>
      </c>
      <c r="B13" s="48"/>
      <c r="C13" s="41"/>
      <c r="D13" s="42" t="s">
        <v>114</v>
      </c>
    </row>
    <row r="14" spans="1:8" ht="13.9" x14ac:dyDescent="0.35">
      <c r="A14" s="47"/>
      <c r="B14" s="48"/>
      <c r="C14" s="44"/>
      <c r="D14" s="45" t="s">
        <v>115</v>
      </c>
    </row>
    <row r="15" spans="1:8" x14ac:dyDescent="0.35">
      <c r="A15" s="47">
        <v>10</v>
      </c>
      <c r="B15" s="48"/>
      <c r="C15" s="41"/>
      <c r="D15" s="42" t="s">
        <v>60</v>
      </c>
    </row>
    <row r="16" spans="1:8" x14ac:dyDescent="0.35">
      <c r="A16" s="47">
        <v>20</v>
      </c>
      <c r="B16" s="48"/>
      <c r="C16" s="41"/>
      <c r="D16" s="42" t="s">
        <v>61</v>
      </c>
    </row>
    <row r="17" spans="1:8" ht="13.9" thickBot="1" x14ac:dyDescent="0.4">
      <c r="A17" s="51"/>
      <c r="B17" s="52"/>
      <c r="C17" s="131"/>
      <c r="D17" s="127" t="str">
        <f>IF(AND(C15="Yes",C16="Yes"),"Clubs may only count one, Please enter YES for only one"," ")</f>
        <v xml:space="preserve"> </v>
      </c>
    </row>
    <row r="18" spans="1:8" ht="14.25" thickBot="1" x14ac:dyDescent="0.45">
      <c r="A18" s="77">
        <f>SUM(A4:A17)-A15</f>
        <v>34</v>
      </c>
      <c r="B18" s="120">
        <f>SUM(B4:B17)-B15</f>
        <v>15</v>
      </c>
      <c r="C18" s="114">
        <f>IF(AND(C15="Yes",C16="Yes"),"Error",A20+B20)</f>
        <v>0</v>
      </c>
      <c r="D18" s="119" t="s">
        <v>107</v>
      </c>
      <c r="H18" s="4"/>
    </row>
    <row r="19" spans="1:8" ht="13.9" x14ac:dyDescent="0.4">
      <c r="D19" s="1"/>
      <c r="H19" s="11"/>
    </row>
    <row r="20" spans="1:8" x14ac:dyDescent="0.35">
      <c r="A20" s="53">
        <f>SUMIF(C3:C17,"Yes",A3:A17)</f>
        <v>0</v>
      </c>
      <c r="B20" s="53">
        <f>SUMIF(C3:C17,"Yes",B3:B17)</f>
        <v>0</v>
      </c>
    </row>
  </sheetData>
  <sheetProtection algorithmName="SHA-512" hashValue="lHZ/i//boRrSrDIW/faHg92XJputc0JNs81wJBozJ47Jry2OedfYHLn+kaqSb6f1jXSTSZbwbWhL84Bx8YW6yw==" saltValue="OaF6eQ/Jz0vim4bL39dBpA==" spinCount="100000" sheet="1" objects="1" scenarios="1" selectLockedCells="1"/>
  <mergeCells count="3">
    <mergeCell ref="A3:D3"/>
    <mergeCell ref="A1:B1"/>
    <mergeCell ref="D1:D2"/>
  </mergeCells>
  <conditionalFormatting sqref="D17">
    <cfRule type="containsText" dxfId="11" priority="1" operator="containsText" text="Please enter YES for only one">
      <formula>NOT(ISERROR(SEARCH("Please enter YES for only one",D17)))</formula>
    </cfRule>
  </conditionalFormatting>
  <printOptions horizontalCentered="1"/>
  <pageMargins left="0.25" right="0.25" top="1" bottom="0.75" header="0.5" footer="0.3"/>
  <pageSetup orientation="portrait" r:id="rId1"/>
  <headerFooter>
    <oddHeader>&amp;C&amp;"Arial,Bold"NFRW Club Achievement Award Application
2020/2021</oddHeader>
    <oddFooter>&amp;LUpdated: &amp;D&amp;T&amp;RPage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7E89B82-B07D-4707-A32E-8741D877844C}">
          <x14:formula1>
            <xm:f>'READ FIRST'!$A$2:$A$4</xm:f>
          </x14:formula1>
          <xm:sqref>C4:C13 C15:C17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9"/>
  <sheetViews>
    <sheetView workbookViewId="0">
      <pane ySplit="3" topLeftCell="A4" activePane="bottomLeft" state="frozen"/>
      <selection pane="bottomLeft" activeCell="C6" sqref="C6"/>
    </sheetView>
  </sheetViews>
  <sheetFormatPr defaultColWidth="9.1328125" defaultRowHeight="13.5" x14ac:dyDescent="0.35"/>
  <cols>
    <col min="1" max="2" width="4" style="29" customWidth="1"/>
    <col min="3" max="3" width="7.265625" style="30" customWidth="1"/>
    <col min="4" max="4" width="83.73046875" style="1" customWidth="1"/>
    <col min="5" max="16384" width="9.1328125" style="1"/>
  </cols>
  <sheetData>
    <row r="1" spans="1:13" x14ac:dyDescent="0.35">
      <c r="A1" s="171" t="s">
        <v>8</v>
      </c>
      <c r="B1" s="172"/>
      <c r="C1" s="39" t="s">
        <v>13</v>
      </c>
      <c r="D1" s="173" t="str">
        <f>CONCATENATE('READ FIRST'!$C$36,", Club #",'READ FIRST'!$D$38)</f>
        <v>Enter Club Name, Club #Enter Club Number</v>
      </c>
    </row>
    <row r="2" spans="1:13" x14ac:dyDescent="0.35">
      <c r="A2" s="37" t="s">
        <v>155</v>
      </c>
      <c r="B2" s="38" t="s">
        <v>156</v>
      </c>
      <c r="C2" s="40"/>
      <c r="D2" s="174"/>
    </row>
    <row r="3" spans="1:13" ht="17.25" customHeight="1" x14ac:dyDescent="0.35">
      <c r="A3" s="167" t="s">
        <v>10</v>
      </c>
      <c r="B3" s="168"/>
      <c r="C3" s="168"/>
      <c r="D3" s="170"/>
    </row>
    <row r="4" spans="1:13" s="13" customFormat="1" ht="43.5" customHeight="1" x14ac:dyDescent="0.35">
      <c r="A4" s="47"/>
      <c r="B4" s="79"/>
      <c r="C4" s="41"/>
      <c r="D4" s="87" t="s">
        <v>62</v>
      </c>
      <c r="G4" s="1"/>
      <c r="H4" s="1"/>
      <c r="I4" s="1"/>
      <c r="J4" s="1"/>
      <c r="K4" s="1"/>
      <c r="L4" s="1"/>
      <c r="M4" s="1"/>
    </row>
    <row r="5" spans="1:13" s="13" customFormat="1" ht="27" x14ac:dyDescent="0.35">
      <c r="A5" s="47">
        <v>3</v>
      </c>
      <c r="B5" s="79"/>
      <c r="C5" s="41"/>
      <c r="D5" s="80" t="s">
        <v>117</v>
      </c>
      <c r="G5" s="1"/>
      <c r="H5" s="1"/>
      <c r="I5" s="1"/>
      <c r="J5" s="1"/>
      <c r="K5" s="1"/>
      <c r="L5" s="1"/>
      <c r="M5" s="1"/>
    </row>
    <row r="6" spans="1:13" s="13" customFormat="1" ht="27.75" x14ac:dyDescent="0.35">
      <c r="A6" s="49"/>
      <c r="B6" s="81">
        <v>4</v>
      </c>
      <c r="C6" s="56"/>
      <c r="D6" s="82" t="s">
        <v>118</v>
      </c>
      <c r="G6" s="1"/>
      <c r="H6" s="1"/>
      <c r="I6" s="1"/>
      <c r="J6" s="1"/>
      <c r="K6" s="1"/>
      <c r="L6" s="1"/>
      <c r="M6" s="1"/>
    </row>
    <row r="7" spans="1:13" s="13" customFormat="1" x14ac:dyDescent="0.35">
      <c r="A7" s="47">
        <v>3</v>
      </c>
      <c r="B7" s="79"/>
      <c r="C7" s="41"/>
      <c r="D7" s="80" t="s">
        <v>119</v>
      </c>
      <c r="G7" s="1"/>
      <c r="H7" s="1"/>
      <c r="I7" s="1"/>
      <c r="J7" s="1"/>
      <c r="K7" s="1"/>
      <c r="L7" s="1"/>
      <c r="M7" s="1"/>
    </row>
    <row r="8" spans="1:13" s="28" customFormat="1" ht="27.75" x14ac:dyDescent="0.35">
      <c r="A8" s="85"/>
      <c r="B8" s="34">
        <v>3</v>
      </c>
      <c r="C8" s="56"/>
      <c r="D8" s="82" t="s">
        <v>120</v>
      </c>
      <c r="G8" s="1"/>
      <c r="H8" s="1"/>
      <c r="I8" s="1"/>
      <c r="J8" s="1"/>
      <c r="K8" s="1"/>
      <c r="L8" s="1"/>
      <c r="M8" s="1"/>
    </row>
    <row r="9" spans="1:13" ht="27.75" x14ac:dyDescent="0.35">
      <c r="A9" s="49"/>
      <c r="B9" s="81">
        <v>3</v>
      </c>
      <c r="C9" s="56"/>
      <c r="D9" s="82" t="s">
        <v>121</v>
      </c>
    </row>
    <row r="10" spans="1:13" ht="27.75" x14ac:dyDescent="0.35">
      <c r="A10" s="49"/>
      <c r="B10" s="81">
        <v>3</v>
      </c>
      <c r="C10" s="56"/>
      <c r="D10" s="82" t="s">
        <v>122</v>
      </c>
    </row>
    <row r="11" spans="1:13" ht="27.75" x14ac:dyDescent="0.35">
      <c r="A11" s="49"/>
      <c r="B11" s="81">
        <v>3</v>
      </c>
      <c r="C11" s="56"/>
      <c r="D11" s="82" t="s">
        <v>123</v>
      </c>
    </row>
    <row r="12" spans="1:13" ht="27.75" x14ac:dyDescent="0.35">
      <c r="A12" s="49"/>
      <c r="B12" s="81">
        <v>3</v>
      </c>
      <c r="C12" s="56"/>
      <c r="D12" s="82" t="s">
        <v>124</v>
      </c>
    </row>
    <row r="13" spans="1:13" x14ac:dyDescent="0.35">
      <c r="A13" s="47">
        <v>2</v>
      </c>
      <c r="B13" s="79"/>
      <c r="C13" s="41"/>
      <c r="D13" s="80" t="s">
        <v>125</v>
      </c>
    </row>
    <row r="14" spans="1:13" ht="27" x14ac:dyDescent="0.35">
      <c r="A14" s="47">
        <v>4</v>
      </c>
      <c r="B14" s="79"/>
      <c r="C14" s="41"/>
      <c r="D14" s="80" t="s">
        <v>126</v>
      </c>
    </row>
    <row r="15" spans="1:13" ht="14.25" customHeight="1" x14ac:dyDescent="0.35">
      <c r="A15" s="49"/>
      <c r="B15" s="81">
        <v>4</v>
      </c>
      <c r="C15" s="56"/>
      <c r="D15" s="82" t="s">
        <v>179</v>
      </c>
    </row>
    <row r="16" spans="1:13" ht="40.5" x14ac:dyDescent="0.35">
      <c r="A16" s="47">
        <v>5</v>
      </c>
      <c r="B16" s="79"/>
      <c r="C16" s="41"/>
      <c r="D16" s="80" t="s">
        <v>127</v>
      </c>
    </row>
    <row r="17" spans="1:12" ht="13.9" thickBot="1" x14ac:dyDescent="0.4">
      <c r="A17" s="51">
        <v>4</v>
      </c>
      <c r="B17" s="83"/>
      <c r="C17" s="46"/>
      <c r="D17" s="84" t="s">
        <v>128</v>
      </c>
    </row>
    <row r="18" spans="1:12" ht="14.25" thickBot="1" x14ac:dyDescent="0.45">
      <c r="A18" s="77">
        <f>SUM(A4:A17)</f>
        <v>21</v>
      </c>
      <c r="B18" s="77">
        <f>SUM(B4:B17)</f>
        <v>23</v>
      </c>
      <c r="C18" s="114">
        <f>A19+B19</f>
        <v>0</v>
      </c>
      <c r="D18" s="119" t="s">
        <v>116</v>
      </c>
      <c r="G18" s="4"/>
      <c r="H18" s="4"/>
      <c r="I18" s="4"/>
      <c r="J18" s="4"/>
      <c r="K18" s="4"/>
      <c r="L18" s="4"/>
    </row>
    <row r="19" spans="1:12" ht="13.9" x14ac:dyDescent="0.4">
      <c r="A19" s="86">
        <f>SUMIF(C4:C17,"Yes",A4:A17)</f>
        <v>0</v>
      </c>
      <c r="B19" s="86">
        <f>SUMIF(C4:C17,"Yes",B4:B17)</f>
        <v>0</v>
      </c>
      <c r="G19" s="11"/>
    </row>
  </sheetData>
  <sheetProtection algorithmName="SHA-512" hashValue="b8lbgueMBfBI6hf+MA8iLYWUSS5TIKtRaAIp/sqfnip4ljAOR9BpIRZHoboeyMau66cQOWwEi2X5/33jQ1LXZw==" saltValue="tgqbZ4lqA451zrmzGVz+iA==" spinCount="100000" sheet="1" objects="1" scenarios="1" selectLockedCells="1"/>
  <mergeCells count="3">
    <mergeCell ref="A3:D3"/>
    <mergeCell ref="A1:B1"/>
    <mergeCell ref="D1:D2"/>
  </mergeCells>
  <printOptions horizontalCentered="1"/>
  <pageMargins left="0.25" right="0.25" top="1" bottom="0.75" header="0.5" footer="0.3"/>
  <pageSetup orientation="portrait" r:id="rId1"/>
  <headerFooter>
    <oddHeader>&amp;C&amp;"Arial,Bold"NFRW Club Achievement Award Application
2020/2021</oddHeader>
    <oddFooter>&amp;LUpdated: &amp;D&amp;T&amp;RPage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2F144DD-2FBE-409F-A387-D3C7C9801837}">
          <x14:formula1>
            <xm:f>'READ FIRST'!$A$2:$A$4</xm:f>
          </x14:formula1>
          <xm:sqref>C5:C17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8"/>
  <sheetViews>
    <sheetView workbookViewId="0">
      <pane ySplit="3" topLeftCell="A4" activePane="bottomLeft" state="frozen"/>
      <selection pane="bottomLeft" activeCell="C4" sqref="C4"/>
    </sheetView>
  </sheetViews>
  <sheetFormatPr defaultColWidth="9.1328125" defaultRowHeight="13.5" x14ac:dyDescent="0.35"/>
  <cols>
    <col min="1" max="2" width="4" style="29" customWidth="1"/>
    <col min="3" max="3" width="7.265625" style="30" customWidth="1"/>
    <col min="4" max="4" width="20.1328125" style="1" customWidth="1"/>
    <col min="5" max="5" width="1.86328125" style="1" customWidth="1"/>
    <col min="6" max="6" width="4.73046875" style="1" customWidth="1"/>
    <col min="7" max="7" width="17.86328125" style="1" customWidth="1"/>
    <col min="8" max="8" width="22.73046875" style="1" customWidth="1"/>
    <col min="9" max="10" width="9.3984375" style="1" customWidth="1"/>
    <col min="11" max="16384" width="9.1328125" style="1"/>
  </cols>
  <sheetData>
    <row r="1" spans="1:14" x14ac:dyDescent="0.35">
      <c r="A1" s="171" t="s">
        <v>8</v>
      </c>
      <c r="B1" s="172"/>
      <c r="C1" s="39" t="s">
        <v>13</v>
      </c>
      <c r="D1" s="197" t="str">
        <f>CONCATENATE('READ FIRST'!$C$36,", Club #",'READ FIRST'!$D$38)</f>
        <v>Enter Club Name, Club #Enter Club Number</v>
      </c>
      <c r="E1" s="198"/>
      <c r="F1" s="198"/>
      <c r="G1" s="198"/>
      <c r="H1" s="198"/>
      <c r="I1" s="198"/>
      <c r="J1" s="199"/>
    </row>
    <row r="2" spans="1:14" x14ac:dyDescent="0.35">
      <c r="A2" s="37" t="s">
        <v>155</v>
      </c>
      <c r="B2" s="38" t="s">
        <v>156</v>
      </c>
      <c r="C2" s="40"/>
      <c r="D2" s="200"/>
      <c r="E2" s="201"/>
      <c r="F2" s="201"/>
      <c r="G2" s="201"/>
      <c r="H2" s="201"/>
      <c r="I2" s="201"/>
      <c r="J2" s="202"/>
    </row>
    <row r="3" spans="1:14" ht="17.25" customHeight="1" x14ac:dyDescent="0.45">
      <c r="A3" s="167" t="s">
        <v>12</v>
      </c>
      <c r="B3" s="168"/>
      <c r="C3" s="168"/>
      <c r="D3" s="203"/>
      <c r="E3" s="204"/>
      <c r="F3" s="204"/>
      <c r="G3" s="204"/>
      <c r="H3" s="204"/>
      <c r="I3" s="204"/>
      <c r="J3" s="205"/>
    </row>
    <row r="4" spans="1:14" s="13" customFormat="1" ht="47.25" customHeight="1" x14ac:dyDescent="0.35">
      <c r="A4" s="89">
        <v>2</v>
      </c>
      <c r="B4" s="90"/>
      <c r="C4" s="55"/>
      <c r="D4" s="206" t="s">
        <v>146</v>
      </c>
      <c r="E4" s="207"/>
      <c r="F4" s="207"/>
      <c r="G4" s="207"/>
      <c r="H4" s="207"/>
      <c r="I4" s="207"/>
      <c r="J4" s="208"/>
      <c r="K4" s="1"/>
      <c r="L4" s="1"/>
      <c r="M4" s="1"/>
      <c r="N4" s="1"/>
    </row>
    <row r="5" spans="1:14" s="13" customFormat="1" ht="45" customHeight="1" x14ac:dyDescent="0.35">
      <c r="A5" s="49"/>
      <c r="B5" s="50">
        <v>2</v>
      </c>
      <c r="C5" s="56"/>
      <c r="D5" s="177" t="s">
        <v>130</v>
      </c>
      <c r="E5" s="178"/>
      <c r="F5" s="178"/>
      <c r="G5" s="178"/>
      <c r="H5" s="178"/>
      <c r="I5" s="178"/>
      <c r="J5" s="179"/>
      <c r="K5" s="1"/>
      <c r="L5" s="1"/>
      <c r="M5" s="1"/>
      <c r="N5" s="1"/>
    </row>
    <row r="6" spans="1:14" s="13" customFormat="1" ht="45" customHeight="1" x14ac:dyDescent="0.35">
      <c r="A6" s="47">
        <v>6</v>
      </c>
      <c r="B6" s="48"/>
      <c r="C6" s="41"/>
      <c r="D6" s="193" t="s">
        <v>182</v>
      </c>
      <c r="E6" s="178"/>
      <c r="F6" s="178"/>
      <c r="G6" s="178"/>
      <c r="H6" s="178"/>
      <c r="I6" s="178"/>
      <c r="J6" s="179"/>
      <c r="K6" s="1"/>
      <c r="L6" s="1"/>
      <c r="M6" s="1"/>
      <c r="N6" s="1"/>
    </row>
    <row r="7" spans="1:14" s="13" customFormat="1" ht="45" customHeight="1" x14ac:dyDescent="0.35">
      <c r="A7" s="47">
        <v>5</v>
      </c>
      <c r="B7" s="48"/>
      <c r="C7" s="41"/>
      <c r="D7" s="193" t="s">
        <v>180</v>
      </c>
      <c r="E7" s="178"/>
      <c r="F7" s="178"/>
      <c r="G7" s="178"/>
      <c r="H7" s="178"/>
      <c r="I7" s="178"/>
      <c r="J7" s="179"/>
      <c r="K7" s="1"/>
      <c r="L7" s="1"/>
      <c r="M7" s="1"/>
      <c r="N7" s="1"/>
    </row>
    <row r="8" spans="1:14" ht="14.25" x14ac:dyDescent="0.35">
      <c r="A8" s="47">
        <v>2</v>
      </c>
      <c r="B8" s="48"/>
      <c r="C8" s="41"/>
      <c r="D8" s="194" t="s">
        <v>63</v>
      </c>
      <c r="E8" s="195"/>
      <c r="F8" s="195"/>
      <c r="G8" s="195"/>
      <c r="H8" s="195"/>
      <c r="I8" s="195"/>
      <c r="J8" s="196"/>
    </row>
    <row r="9" spans="1:14" ht="14.25" x14ac:dyDescent="0.35">
      <c r="A9" s="47"/>
      <c r="B9" s="48"/>
      <c r="C9" s="41"/>
      <c r="D9" s="183" t="s">
        <v>64</v>
      </c>
      <c r="E9" s="181"/>
      <c r="F9" s="181"/>
      <c r="G9" s="181"/>
      <c r="H9" s="181"/>
      <c r="I9" s="181"/>
      <c r="J9" s="182"/>
    </row>
    <row r="10" spans="1:14" ht="31.5" customHeight="1" x14ac:dyDescent="0.35">
      <c r="A10" s="47">
        <v>2</v>
      </c>
      <c r="B10" s="48"/>
      <c r="C10" s="41"/>
      <c r="D10" s="184" t="s">
        <v>184</v>
      </c>
      <c r="E10" s="181"/>
      <c r="F10" s="181"/>
      <c r="G10" s="181"/>
      <c r="H10" s="181"/>
      <c r="I10" s="181"/>
      <c r="J10" s="182"/>
    </row>
    <row r="11" spans="1:14" ht="59.25" customHeight="1" x14ac:dyDescent="0.35">
      <c r="A11" s="47">
        <v>2</v>
      </c>
      <c r="B11" s="48"/>
      <c r="C11" s="41"/>
      <c r="D11" s="184" t="s">
        <v>183</v>
      </c>
      <c r="E11" s="181"/>
      <c r="F11" s="181"/>
      <c r="G11" s="181"/>
      <c r="H11" s="181"/>
      <c r="I11" s="181"/>
      <c r="J11" s="182"/>
    </row>
    <row r="12" spans="1:14" ht="34.5" customHeight="1" x14ac:dyDescent="0.35">
      <c r="A12" s="47">
        <v>2</v>
      </c>
      <c r="B12" s="48"/>
      <c r="C12" s="41"/>
      <c r="D12" s="184" t="s">
        <v>185</v>
      </c>
      <c r="E12" s="181"/>
      <c r="F12" s="181"/>
      <c r="G12" s="181"/>
      <c r="H12" s="181"/>
      <c r="I12" s="181"/>
      <c r="J12" s="182"/>
    </row>
    <row r="13" spans="1:14" ht="14.25" x14ac:dyDescent="0.35">
      <c r="A13" s="47">
        <v>2</v>
      </c>
      <c r="B13" s="48"/>
      <c r="C13" s="41"/>
      <c r="D13" s="184" t="s">
        <v>65</v>
      </c>
      <c r="E13" s="181"/>
      <c r="F13" s="181"/>
      <c r="G13" s="181"/>
      <c r="H13" s="181"/>
      <c r="I13" s="181"/>
      <c r="J13" s="182"/>
    </row>
    <row r="14" spans="1:14" ht="14.25" x14ac:dyDescent="0.35">
      <c r="A14" s="47">
        <v>4</v>
      </c>
      <c r="B14" s="48"/>
      <c r="C14" s="41"/>
      <c r="D14" s="184" t="s">
        <v>66</v>
      </c>
      <c r="E14" s="181"/>
      <c r="F14" s="181"/>
      <c r="G14" s="181"/>
      <c r="H14" s="181"/>
      <c r="I14" s="181"/>
      <c r="J14" s="182"/>
    </row>
    <row r="15" spans="1:14" ht="30" customHeight="1" x14ac:dyDescent="0.35">
      <c r="A15" s="47"/>
      <c r="B15" s="48"/>
      <c r="C15" s="41"/>
      <c r="D15" s="187" t="s">
        <v>165</v>
      </c>
      <c r="E15" s="178"/>
      <c r="F15" s="178"/>
      <c r="G15" s="178"/>
      <c r="H15" s="178"/>
      <c r="I15" s="178"/>
      <c r="J15" s="179"/>
    </row>
    <row r="16" spans="1:14" ht="56.25" customHeight="1" x14ac:dyDescent="0.35">
      <c r="A16" s="49"/>
      <c r="B16" s="50">
        <v>2</v>
      </c>
      <c r="C16" s="56"/>
      <c r="D16" s="177" t="s">
        <v>131</v>
      </c>
      <c r="E16" s="178"/>
      <c r="F16" s="178"/>
      <c r="G16" s="178"/>
      <c r="H16" s="178"/>
      <c r="I16" s="178"/>
      <c r="J16" s="179"/>
    </row>
    <row r="17" spans="1:12" ht="29.25" customHeight="1" x14ac:dyDescent="0.35">
      <c r="A17" s="49"/>
      <c r="B17" s="50">
        <v>5</v>
      </c>
      <c r="C17" s="56"/>
      <c r="D17" s="177" t="s">
        <v>132</v>
      </c>
      <c r="E17" s="178"/>
      <c r="F17" s="178"/>
      <c r="G17" s="178"/>
      <c r="H17" s="178"/>
      <c r="I17" s="178"/>
      <c r="J17" s="179"/>
    </row>
    <row r="18" spans="1:12" ht="14.25" x14ac:dyDescent="0.4">
      <c r="A18" s="47"/>
      <c r="B18" s="48"/>
      <c r="C18" s="56"/>
      <c r="D18" s="91" t="s">
        <v>137</v>
      </c>
      <c r="E18" s="92"/>
      <c r="F18" s="185"/>
      <c r="G18" s="186"/>
      <c r="H18" s="186"/>
      <c r="I18" s="186"/>
      <c r="J18" s="188"/>
    </row>
    <row r="19" spans="1:12" ht="14.25" x14ac:dyDescent="0.4">
      <c r="A19" s="47"/>
      <c r="B19" s="48"/>
      <c r="C19" s="56"/>
      <c r="D19" s="91" t="s">
        <v>139</v>
      </c>
      <c r="E19" s="189"/>
      <c r="F19" s="190"/>
      <c r="G19" s="190"/>
      <c r="H19" s="92" t="s">
        <v>138</v>
      </c>
      <c r="I19" s="191"/>
      <c r="J19" s="192"/>
    </row>
    <row r="20" spans="1:12" ht="14.25" x14ac:dyDescent="0.35">
      <c r="A20" s="49"/>
      <c r="B20" s="50">
        <v>1</v>
      </c>
      <c r="C20" s="56"/>
      <c r="D20" s="180" t="s">
        <v>133</v>
      </c>
      <c r="E20" s="181"/>
      <c r="F20" s="181"/>
      <c r="G20" s="181"/>
      <c r="H20" s="181"/>
      <c r="I20" s="181"/>
      <c r="J20" s="182"/>
    </row>
    <row r="21" spans="1:12" ht="14.25" x14ac:dyDescent="0.4">
      <c r="A21" s="49"/>
      <c r="B21" s="50"/>
      <c r="C21" s="56"/>
      <c r="D21" s="91" t="s">
        <v>136</v>
      </c>
      <c r="E21" s="92"/>
      <c r="F21" s="93"/>
      <c r="G21" s="185"/>
      <c r="H21" s="186"/>
      <c r="I21" s="186"/>
      <c r="J21" s="94"/>
    </row>
    <row r="22" spans="1:12" ht="37.5" customHeight="1" x14ac:dyDescent="0.35">
      <c r="A22" s="49"/>
      <c r="B22" s="50">
        <v>1</v>
      </c>
      <c r="C22" s="56"/>
      <c r="D22" s="177" t="s">
        <v>134</v>
      </c>
      <c r="E22" s="178"/>
      <c r="F22" s="178"/>
      <c r="G22" s="178"/>
      <c r="H22" s="178"/>
      <c r="I22" s="178"/>
      <c r="J22" s="179"/>
    </row>
    <row r="23" spans="1:12" ht="14.65" thickBot="1" x14ac:dyDescent="0.4">
      <c r="A23" s="49"/>
      <c r="B23" s="50">
        <v>1</v>
      </c>
      <c r="C23" s="88"/>
      <c r="D23" s="180" t="s">
        <v>135</v>
      </c>
      <c r="E23" s="181"/>
      <c r="F23" s="181"/>
      <c r="G23" s="181"/>
      <c r="H23" s="181"/>
      <c r="I23" s="181"/>
      <c r="J23" s="182"/>
    </row>
    <row r="24" spans="1:12" ht="14.25" thickBot="1" x14ac:dyDescent="0.4">
      <c r="A24" s="77">
        <f>SUM(A4:A23)</f>
        <v>27</v>
      </c>
      <c r="B24" s="76">
        <f>SUM(B4:B23)</f>
        <v>12</v>
      </c>
      <c r="C24" s="114">
        <f>A25+B25</f>
        <v>0</v>
      </c>
      <c r="D24" s="115" t="s">
        <v>129</v>
      </c>
      <c r="E24" s="116"/>
      <c r="F24" s="117"/>
      <c r="G24" s="117"/>
      <c r="H24" s="117"/>
      <c r="I24" s="117"/>
      <c r="J24" s="118"/>
    </row>
    <row r="25" spans="1:12" ht="13.9" x14ac:dyDescent="0.4">
      <c r="A25" s="86">
        <f>SUMIF(C3:C23,"Yes",A3:A23)</f>
        <v>0</v>
      </c>
      <c r="B25" s="86">
        <f>SUMIF(C3:C23,"Yes",B3:B23)</f>
        <v>0</v>
      </c>
      <c r="K25" s="4"/>
      <c r="L25" s="4"/>
    </row>
    <row r="26" spans="1:12" ht="29.25" customHeight="1" x14ac:dyDescent="0.35">
      <c r="A26" s="175" t="s">
        <v>142</v>
      </c>
      <c r="B26" s="175"/>
      <c r="C26" s="176"/>
      <c r="D26" s="176"/>
      <c r="E26" s="176"/>
      <c r="F26" s="176"/>
      <c r="G26" s="176"/>
      <c r="H26" s="176"/>
      <c r="I26" s="176"/>
      <c r="J26" s="176"/>
    </row>
    <row r="29" spans="1:12" ht="30.75" customHeight="1" x14ac:dyDescent="0.35">
      <c r="A29" s="175" t="s">
        <v>143</v>
      </c>
      <c r="B29" s="175"/>
      <c r="C29" s="176"/>
      <c r="D29" s="176"/>
      <c r="E29" s="176"/>
      <c r="F29" s="176"/>
      <c r="G29" s="176"/>
      <c r="H29" s="176"/>
      <c r="I29" s="176"/>
      <c r="J29" s="176"/>
    </row>
    <row r="30" spans="1:12" ht="13.9" x14ac:dyDescent="0.4">
      <c r="C30" s="4" t="s">
        <v>141</v>
      </c>
    </row>
    <row r="31" spans="1:12" ht="13.9" x14ac:dyDescent="0.4">
      <c r="C31" s="4" t="s">
        <v>140</v>
      </c>
    </row>
    <row r="32" spans="1:12" ht="13.9" x14ac:dyDescent="0.4">
      <c r="C32" s="4" t="s">
        <v>67</v>
      </c>
    </row>
    <row r="34" spans="1:12" ht="13.9" x14ac:dyDescent="0.4">
      <c r="K34" s="9"/>
    </row>
    <row r="35" spans="1:12" ht="29.25" customHeight="1" x14ac:dyDescent="0.4">
      <c r="A35" s="175" t="s">
        <v>144</v>
      </c>
      <c r="B35" s="175"/>
      <c r="C35" s="176"/>
      <c r="D35" s="176"/>
      <c r="E35" s="176"/>
      <c r="F35" s="176"/>
      <c r="G35" s="176"/>
      <c r="H35" s="176"/>
      <c r="I35" s="176"/>
      <c r="J35" s="176"/>
      <c r="K35" s="9"/>
      <c r="L35" s="6"/>
    </row>
    <row r="37" spans="1:12" ht="27.75" customHeight="1" x14ac:dyDescent="0.35">
      <c r="A37" s="175" t="s">
        <v>145</v>
      </c>
      <c r="B37" s="175"/>
      <c r="C37" s="176"/>
      <c r="D37" s="176"/>
      <c r="E37" s="176"/>
      <c r="F37" s="176"/>
      <c r="G37" s="176"/>
      <c r="H37" s="176"/>
      <c r="I37" s="176"/>
      <c r="J37" s="176"/>
    </row>
    <row r="38" spans="1:12" ht="13.9" x14ac:dyDescent="0.4">
      <c r="C38" s="4" t="s">
        <v>186</v>
      </c>
    </row>
    <row r="39" spans="1:12" ht="13.9" x14ac:dyDescent="0.4">
      <c r="C39" s="4" t="s">
        <v>187</v>
      </c>
    </row>
    <row r="40" spans="1:12" ht="13.9" x14ac:dyDescent="0.4">
      <c r="C40" s="4" t="s">
        <v>188</v>
      </c>
    </row>
    <row r="43" spans="1:12" ht="14.25" thickBot="1" x14ac:dyDescent="0.45">
      <c r="A43" s="31" t="s">
        <v>68</v>
      </c>
      <c r="B43" s="31"/>
      <c r="C43" s="32"/>
      <c r="D43" s="33"/>
      <c r="E43" s="33"/>
      <c r="F43" s="33"/>
      <c r="G43" s="33"/>
      <c r="H43" s="33"/>
      <c r="I43" s="33"/>
      <c r="J43" s="33"/>
    </row>
    <row r="44" spans="1:12" ht="14.25" thickBot="1" x14ac:dyDescent="0.45">
      <c r="A44" s="9" t="s">
        <v>69</v>
      </c>
      <c r="B44" s="9"/>
      <c r="C44" s="1"/>
      <c r="H44" s="10" t="s">
        <v>70</v>
      </c>
    </row>
    <row r="45" spans="1:12" ht="14.25" thickBot="1" x14ac:dyDescent="0.45">
      <c r="A45" s="9" t="s">
        <v>71</v>
      </c>
      <c r="B45" s="9"/>
      <c r="C45" s="9"/>
      <c r="H45" s="12" t="s">
        <v>72</v>
      </c>
    </row>
    <row r="46" spans="1:12" ht="14.25" thickBot="1" x14ac:dyDescent="0.45">
      <c r="A46" s="9" t="s">
        <v>73</v>
      </c>
      <c r="B46" s="9"/>
      <c r="C46" s="1"/>
      <c r="H46" s="10" t="s">
        <v>74</v>
      </c>
    </row>
    <row r="48" spans="1:12" x14ac:dyDescent="0.35">
      <c r="K48" s="100"/>
      <c r="L48" s="100"/>
    </row>
  </sheetData>
  <sheetProtection algorithmName="SHA-512" hashValue="nIHFRHQaPgE7Gh8Lk8Pub5IjgAN+m4S/9V0wfacOfLd7XufFYvJnsjiEYpvQycQiw8yLlbRllfnrpi6LfD5TkA==" saltValue="z6qZU7p3boV1Tx9qJsC09A==" spinCount="100000" sheet="1" objects="1" scenarios="1" selectLockedCells="1"/>
  <mergeCells count="28">
    <mergeCell ref="D7:J7"/>
    <mergeCell ref="D8:J8"/>
    <mergeCell ref="A1:B1"/>
    <mergeCell ref="D1:J2"/>
    <mergeCell ref="A3:J3"/>
    <mergeCell ref="D4:J4"/>
    <mergeCell ref="D5:J5"/>
    <mergeCell ref="D6:J6"/>
    <mergeCell ref="G21:I21"/>
    <mergeCell ref="D14:J14"/>
    <mergeCell ref="D15:J15"/>
    <mergeCell ref="D16:J16"/>
    <mergeCell ref="D17:J17"/>
    <mergeCell ref="D20:J20"/>
    <mergeCell ref="F18:J18"/>
    <mergeCell ref="E19:G19"/>
    <mergeCell ref="I19:J19"/>
    <mergeCell ref="D9:J9"/>
    <mergeCell ref="D10:J10"/>
    <mergeCell ref="D11:J11"/>
    <mergeCell ref="D12:J12"/>
    <mergeCell ref="D13:J13"/>
    <mergeCell ref="A26:J26"/>
    <mergeCell ref="A29:J29"/>
    <mergeCell ref="A35:J35"/>
    <mergeCell ref="A37:J37"/>
    <mergeCell ref="D22:J22"/>
    <mergeCell ref="D23:J23"/>
  </mergeCells>
  <printOptions horizontalCentered="1"/>
  <pageMargins left="0.25" right="0.25" top="1" bottom="0.75" header="0.5" footer="0.3"/>
  <pageSetup orientation="portrait" r:id="rId1"/>
  <headerFooter>
    <oddHeader>&amp;C&amp;"Arial,Bold"NFRW Club Achievement Award Application
2020/2021</oddHeader>
    <oddFooter>&amp;LUpdated: &amp;D&amp;T&amp;RPage &amp;P of &amp;N</oddFooter>
  </headerFooter>
  <rowBreaks count="1" manualBreakCount="1">
    <brk id="24" max="16383" man="1"/>
  </rowBreaks>
  <colBreaks count="1" manualBreakCount="1">
    <brk id="10"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4C9EF1F-7FAD-4181-9A1A-5391A0803A82}">
          <x14:formula1>
            <xm:f>'READ FIRST'!$A$2:$A$4</xm:f>
          </x14:formula1>
          <xm:sqref>C4:C23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
  <sheetViews>
    <sheetView workbookViewId="0">
      <pane ySplit="3" topLeftCell="A20" activePane="bottomLeft" state="frozen"/>
      <selection pane="bottomLeft" activeCell="A28" sqref="A28:D28"/>
    </sheetView>
  </sheetViews>
  <sheetFormatPr defaultColWidth="9.1328125" defaultRowHeight="13.5" x14ac:dyDescent="0.35"/>
  <cols>
    <col min="1" max="2" width="4" style="29" customWidth="1"/>
    <col min="3" max="3" width="7.265625" style="30" customWidth="1"/>
    <col min="4" max="4" width="83.73046875" style="21" customWidth="1"/>
    <col min="5" max="5" width="4.1328125" style="1" customWidth="1"/>
    <col min="6" max="7" width="9.1328125" style="1" hidden="1" customWidth="1"/>
    <col min="8" max="16384" width="9.1328125" style="1"/>
  </cols>
  <sheetData>
    <row r="1" spans="1:15" x14ac:dyDescent="0.35">
      <c r="A1" s="171" t="s">
        <v>8</v>
      </c>
      <c r="B1" s="172"/>
      <c r="C1" s="39" t="s">
        <v>13</v>
      </c>
      <c r="D1" s="173" t="str">
        <f>CONCATENATE('READ FIRST'!$C$36,", Club #",'READ FIRST'!$D$38)</f>
        <v>Enter Club Name, Club #Enter Club Number</v>
      </c>
    </row>
    <row r="2" spans="1:15" x14ac:dyDescent="0.35">
      <c r="A2" s="37" t="s">
        <v>155</v>
      </c>
      <c r="B2" s="38" t="s">
        <v>156</v>
      </c>
      <c r="C2" s="40"/>
      <c r="D2" s="174"/>
    </row>
    <row r="3" spans="1:15" ht="17.25" customHeight="1" x14ac:dyDescent="0.35">
      <c r="A3" s="167" t="s">
        <v>11</v>
      </c>
      <c r="B3" s="168"/>
      <c r="C3" s="168"/>
      <c r="D3" s="209"/>
    </row>
    <row r="4" spans="1:15" s="13" customFormat="1" ht="54" x14ac:dyDescent="0.35">
      <c r="A4" s="89">
        <v>3</v>
      </c>
      <c r="B4" s="90"/>
      <c r="C4" s="15"/>
      <c r="D4" s="96" t="s">
        <v>148</v>
      </c>
      <c r="I4" s="1"/>
      <c r="J4" s="1"/>
      <c r="K4" s="1"/>
      <c r="L4" s="1"/>
      <c r="M4" s="1"/>
      <c r="N4" s="1"/>
      <c r="O4" s="1"/>
    </row>
    <row r="5" spans="1:15" s="13" customFormat="1" ht="45" customHeight="1" x14ac:dyDescent="0.35">
      <c r="A5" s="49"/>
      <c r="B5" s="50">
        <v>4</v>
      </c>
      <c r="C5" s="16"/>
      <c r="D5" s="97" t="s">
        <v>189</v>
      </c>
      <c r="I5" s="1"/>
      <c r="J5" s="1"/>
      <c r="K5" s="1"/>
      <c r="L5" s="1"/>
      <c r="M5" s="1"/>
      <c r="N5" s="1"/>
      <c r="O5" s="1"/>
    </row>
    <row r="6" spans="1:15" s="13" customFormat="1" ht="13.9" x14ac:dyDescent="0.35">
      <c r="A6" s="49"/>
      <c r="B6" s="50">
        <v>5</v>
      </c>
      <c r="C6" s="16"/>
      <c r="D6" s="97" t="s">
        <v>75</v>
      </c>
      <c r="I6" s="1"/>
      <c r="J6" s="1"/>
      <c r="K6" s="1"/>
      <c r="L6" s="1"/>
      <c r="M6" s="1"/>
      <c r="N6" s="1"/>
      <c r="O6" s="1"/>
    </row>
    <row r="7" spans="1:15" s="13" customFormat="1" x14ac:dyDescent="0.35">
      <c r="A7" s="47">
        <v>4</v>
      </c>
      <c r="B7" s="48"/>
      <c r="C7" s="15"/>
      <c r="D7" s="98" t="s">
        <v>149</v>
      </c>
      <c r="I7" s="1"/>
      <c r="J7" s="1"/>
      <c r="K7" s="1"/>
      <c r="L7" s="1"/>
      <c r="M7" s="1"/>
      <c r="N7" s="1"/>
      <c r="O7" s="1"/>
    </row>
    <row r="8" spans="1:15" s="13" customFormat="1" x14ac:dyDescent="0.35">
      <c r="A8" s="47">
        <v>2</v>
      </c>
      <c r="B8" s="48"/>
      <c r="C8" s="15"/>
      <c r="D8" s="98" t="s">
        <v>76</v>
      </c>
      <c r="I8" s="1"/>
      <c r="J8" s="1"/>
      <c r="K8" s="1"/>
      <c r="L8" s="1"/>
      <c r="M8" s="1"/>
      <c r="N8" s="1"/>
      <c r="O8" s="1"/>
    </row>
    <row r="9" spans="1:15" s="13" customFormat="1" x14ac:dyDescent="0.35">
      <c r="A9" s="47">
        <v>3</v>
      </c>
      <c r="B9" s="48"/>
      <c r="C9" s="15"/>
      <c r="D9" s="98" t="s">
        <v>77</v>
      </c>
      <c r="I9" s="1"/>
      <c r="J9" s="1"/>
      <c r="K9" s="1"/>
      <c r="L9" s="1"/>
      <c r="M9" s="1"/>
      <c r="N9" s="1"/>
      <c r="O9" s="1"/>
    </row>
    <row r="10" spans="1:15" s="7" customFormat="1" ht="30" customHeight="1" x14ac:dyDescent="0.4">
      <c r="A10" s="85"/>
      <c r="B10" s="95">
        <v>5</v>
      </c>
      <c r="C10" s="16"/>
      <c r="D10" s="97" t="s">
        <v>150</v>
      </c>
      <c r="I10" s="1"/>
      <c r="J10" s="1"/>
      <c r="K10" s="1"/>
      <c r="L10" s="1"/>
      <c r="M10" s="1"/>
      <c r="N10" s="1"/>
      <c r="O10" s="1"/>
    </row>
    <row r="11" spans="1:15" ht="27.75" x14ac:dyDescent="0.35">
      <c r="A11" s="47"/>
      <c r="B11" s="48"/>
      <c r="C11" s="15"/>
      <c r="D11" s="45" t="s">
        <v>78</v>
      </c>
    </row>
    <row r="12" spans="1:15" x14ac:dyDescent="0.35">
      <c r="A12" s="47">
        <v>2</v>
      </c>
      <c r="B12" s="48"/>
      <c r="C12" s="15"/>
      <c r="D12" s="42" t="s">
        <v>79</v>
      </c>
    </row>
    <row r="13" spans="1:15" x14ac:dyDescent="0.35">
      <c r="A13" s="47">
        <v>4</v>
      </c>
      <c r="B13" s="48"/>
      <c r="C13" s="15"/>
      <c r="D13" s="42" t="s">
        <v>80</v>
      </c>
    </row>
    <row r="14" spans="1:15" x14ac:dyDescent="0.35">
      <c r="A14" s="47">
        <v>6</v>
      </c>
      <c r="B14" s="48"/>
      <c r="C14" s="15"/>
      <c r="D14" s="42" t="s">
        <v>81</v>
      </c>
    </row>
    <row r="15" spans="1:15" x14ac:dyDescent="0.35">
      <c r="A15" s="47"/>
      <c r="B15" s="48"/>
      <c r="C15" s="15"/>
      <c r="D15" s="99" t="str">
        <f>IF(AND(C12="Yes",C13="Yes"),"Clubs may only count one, Please enter YES for only one",IF(AND(C12="Yes",C13="Yes",C14="Yes"),"Clubs may only count one, Please enter YES for only one",IF(AND(C12="Yes",C14="Yes"),"Clubs may only count one, Please enter YES for only one",IF(AND(C13="Yes",C14="Yes"),"Clubs may only count one, Please enter YES for only one"," "))))</f>
        <v xml:space="preserve"> </v>
      </c>
    </row>
    <row r="16" spans="1:15" ht="13.9" x14ac:dyDescent="0.35">
      <c r="A16" s="47"/>
      <c r="B16" s="48"/>
      <c r="C16" s="15"/>
      <c r="D16" s="45" t="s">
        <v>82</v>
      </c>
    </row>
    <row r="17" spans="1:11" x14ac:dyDescent="0.35">
      <c r="A17" s="47">
        <v>2</v>
      </c>
      <c r="B17" s="48"/>
      <c r="C17" s="15"/>
      <c r="D17" s="42" t="s">
        <v>83</v>
      </c>
    </row>
    <row r="18" spans="1:11" x14ac:dyDescent="0.35">
      <c r="A18" s="47">
        <v>4</v>
      </c>
      <c r="B18" s="48"/>
      <c r="C18" s="15"/>
      <c r="D18" s="42" t="s">
        <v>84</v>
      </c>
    </row>
    <row r="19" spans="1:11" x14ac:dyDescent="0.35">
      <c r="A19" s="47">
        <v>6</v>
      </c>
      <c r="B19" s="48"/>
      <c r="C19" s="15"/>
      <c r="D19" s="42" t="s">
        <v>159</v>
      </c>
    </row>
    <row r="20" spans="1:11" x14ac:dyDescent="0.35">
      <c r="A20" s="47"/>
      <c r="B20" s="48"/>
      <c r="C20" s="15"/>
      <c r="D20" s="99" t="str">
        <f>IF(AND(C17="Yes",C18="Yes"),"Clubs may only count one, Please enter YES for only one",IF(AND(C17="Yes",C18="Yes",C19="Yes"),"Clubs may only count one, Please enter YES for only one",IF(AND(C17="Yes",C19="Yes"),"Clubs may only count one, Please enter YES for only one",IF(AND(C18="Yes",C19="Yes"),"Clubs may only count one, Please enter YES for only one"," "))))</f>
        <v xml:space="preserve"> </v>
      </c>
    </row>
    <row r="21" spans="1:11" ht="27" x14ac:dyDescent="0.35">
      <c r="A21" s="47">
        <v>2</v>
      </c>
      <c r="B21" s="48"/>
      <c r="C21" s="15"/>
      <c r="D21" s="98" t="s">
        <v>151</v>
      </c>
    </row>
    <row r="22" spans="1:11" ht="45" customHeight="1" x14ac:dyDescent="0.35">
      <c r="A22" s="49"/>
      <c r="B22" s="50">
        <v>3</v>
      </c>
      <c r="C22" s="16"/>
      <c r="D22" s="97" t="s">
        <v>152</v>
      </c>
    </row>
    <row r="23" spans="1:11" ht="41.65" x14ac:dyDescent="0.35">
      <c r="A23" s="49"/>
      <c r="B23" s="50">
        <v>3</v>
      </c>
      <c r="C23" s="16"/>
      <c r="D23" s="97" t="s">
        <v>190</v>
      </c>
    </row>
    <row r="24" spans="1:11" ht="13.9" thickBot="1" x14ac:dyDescent="0.4">
      <c r="A24" s="47">
        <v>5</v>
      </c>
      <c r="B24" s="48"/>
      <c r="C24" s="15"/>
      <c r="D24" s="98" t="s">
        <v>153</v>
      </c>
    </row>
    <row r="25" spans="1:11" ht="14.25" thickBot="1" x14ac:dyDescent="0.4">
      <c r="A25" s="77">
        <f>SUM(A4:A24)-A12-A13-A17-A18</f>
        <v>31</v>
      </c>
      <c r="B25" s="76">
        <f>SUM(B4:B24)-B12-B13-B17-B18</f>
        <v>20</v>
      </c>
      <c r="C25" s="121">
        <f>IF(OR(D15="Clubs may only count one, Please enter YES for only one",D20="Clubs may only count one, Please enter YES for only one"),"Error",A26+B26)</f>
        <v>0</v>
      </c>
      <c r="D25" s="122" t="s">
        <v>147</v>
      </c>
    </row>
    <row r="26" spans="1:11" x14ac:dyDescent="0.35">
      <c r="A26" s="86">
        <f>SUMIF(C4:C24,"Yes",A4:A24)</f>
        <v>0</v>
      </c>
      <c r="B26" s="86">
        <f>SUMIF(C4:C24,"Yes",B4:B24)</f>
        <v>0</v>
      </c>
    </row>
    <row r="28" spans="1:11" ht="31.5" customHeight="1" x14ac:dyDescent="0.35">
      <c r="A28" s="210" t="s">
        <v>154</v>
      </c>
      <c r="B28" s="210"/>
      <c r="C28" s="211"/>
      <c r="D28" s="211"/>
    </row>
    <row r="29" spans="1:11" ht="13.9" x14ac:dyDescent="0.4">
      <c r="I29" s="6"/>
      <c r="J29" s="6"/>
      <c r="K29" s="6"/>
    </row>
    <row r="30" spans="1:11" ht="13.9" x14ac:dyDescent="0.4">
      <c r="I30" s="6"/>
      <c r="J30" s="6"/>
      <c r="K30" s="6"/>
    </row>
    <row r="31" spans="1:11" ht="13.9" x14ac:dyDescent="0.4">
      <c r="I31" s="6"/>
      <c r="J31" s="6"/>
      <c r="K31" s="6"/>
    </row>
  </sheetData>
  <sheetProtection algorithmName="SHA-512" hashValue="88LA2+s8c316I07EBL4xlH+TqwSedl4ktl9xL+iSCszs8hMvSEt2rj2gHy08bCsRcjyTJb5+jCJl8zyikl3dgA==" saltValue="TjAXCl9XfNmXsS6nqcQ9fg==" spinCount="100000" sheet="1" objects="1" scenarios="1"/>
  <mergeCells count="4">
    <mergeCell ref="A3:D3"/>
    <mergeCell ref="A28:D28"/>
    <mergeCell ref="A1:B1"/>
    <mergeCell ref="D1:D2"/>
  </mergeCells>
  <conditionalFormatting sqref="D20">
    <cfRule type="containsText" dxfId="10" priority="3" operator="containsText" text="Please enter YES for only one">
      <formula>NOT(ISERROR(SEARCH("Please enter YES for only one",D20)))</formula>
    </cfRule>
  </conditionalFormatting>
  <conditionalFormatting sqref="D15">
    <cfRule type="containsText" dxfId="9" priority="1" operator="containsText" text="Please enter YES for only one">
      <formula>NOT(ISERROR(SEARCH("Please enter YES for only one",D15)))</formula>
    </cfRule>
  </conditionalFormatting>
  <printOptions horizontalCentered="1"/>
  <pageMargins left="0.25" right="0.25" top="1" bottom="0.75" header="0.5" footer="0.3"/>
  <pageSetup orientation="portrait" r:id="rId1"/>
  <headerFooter>
    <oddHeader>&amp;C&amp;"Arial,Bold"NFRW Club Achievement Award Application
2020/2021</oddHeader>
    <oddFooter>&amp;LUpdated: &amp;D&amp;T&amp;RPage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B7F03BA-0428-44E9-B37A-401AE7FC0130}">
          <x14:formula1>
            <xm:f>'READ FIRST'!$A$2:$A$4</xm:f>
          </x14:formula1>
          <xm:sqref>C4:C24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1B83E-575A-4111-BE82-1A16818130BD}">
  <dimension ref="A1:N19"/>
  <sheetViews>
    <sheetView workbookViewId="0">
      <pane ySplit="3" topLeftCell="A4" activePane="bottomLeft" state="frozen"/>
      <selection pane="bottomLeft" activeCell="L7" sqref="L7"/>
    </sheetView>
  </sheetViews>
  <sheetFormatPr defaultColWidth="9.1328125" defaultRowHeight="13.5" x14ac:dyDescent="0.35"/>
  <cols>
    <col min="1" max="2" width="8.73046875" style="109" customWidth="1"/>
    <col min="3" max="6" width="8.73046875" style="110" customWidth="1"/>
    <col min="7" max="7" width="48.73046875" style="111" customWidth="1"/>
    <col min="8" max="8" width="4.1328125" style="100" customWidth="1"/>
    <col min="9" max="10" width="9.1328125" style="100" hidden="1" customWidth="1"/>
    <col min="11" max="16384" width="9.1328125" style="100"/>
  </cols>
  <sheetData>
    <row r="1" spans="1:14" ht="15.75" customHeight="1" x14ac:dyDescent="0.35">
      <c r="A1" s="214" t="s">
        <v>160</v>
      </c>
      <c r="B1" s="215"/>
      <c r="C1" s="214" t="s">
        <v>50</v>
      </c>
      <c r="D1" s="215"/>
      <c r="E1" s="214" t="s">
        <v>162</v>
      </c>
      <c r="F1" s="215"/>
      <c r="G1" s="216" t="str">
        <f>CONCATENATE('READ FIRST'!$C$36,", Club #",'READ FIRST'!$D$38)</f>
        <v>Enter Club Name, Club #Enter Club Number</v>
      </c>
    </row>
    <row r="2" spans="1:14" ht="15.75" customHeight="1" x14ac:dyDescent="0.35">
      <c r="A2" s="101" t="s">
        <v>8</v>
      </c>
      <c r="B2" s="102" t="s">
        <v>161</v>
      </c>
      <c r="C2" s="101" t="s">
        <v>8</v>
      </c>
      <c r="D2" s="102" t="s">
        <v>161</v>
      </c>
      <c r="E2" s="101" t="s">
        <v>8</v>
      </c>
      <c r="F2" s="102" t="s">
        <v>161</v>
      </c>
      <c r="G2" s="217"/>
    </row>
    <row r="3" spans="1:14" ht="17.25" customHeight="1" x14ac:dyDescent="0.35">
      <c r="A3" s="218" t="s">
        <v>163</v>
      </c>
      <c r="B3" s="219"/>
      <c r="C3" s="219"/>
      <c r="D3" s="219"/>
      <c r="E3" s="219"/>
      <c r="F3" s="219"/>
      <c r="G3" s="220"/>
    </row>
    <row r="4" spans="1:14" s="106" customFormat="1" ht="18" customHeight="1" x14ac:dyDescent="0.35">
      <c r="A4" s="132">
        <f>'Club Function'!A40</f>
        <v>36</v>
      </c>
      <c r="B4" s="133">
        <f>'Club Function'!A16+'Club Function'!A39</f>
        <v>0</v>
      </c>
      <c r="C4" s="132">
        <f>'Club Function'!B40</f>
        <v>16</v>
      </c>
      <c r="D4" s="133">
        <f>'Club Function'!B16+'Club Function'!B39</f>
        <v>0</v>
      </c>
      <c r="E4" s="132">
        <f>A4+C4</f>
        <v>52</v>
      </c>
      <c r="F4" s="133">
        <f>B4+D4</f>
        <v>0</v>
      </c>
      <c r="G4" s="134" t="s">
        <v>85</v>
      </c>
      <c r="L4" s="100"/>
      <c r="M4" s="100"/>
      <c r="N4" s="100"/>
    </row>
    <row r="5" spans="1:14" s="106" customFormat="1" ht="18" customHeight="1" x14ac:dyDescent="0.35">
      <c r="A5" s="135">
        <f>'Membership Development'!A18</f>
        <v>34</v>
      </c>
      <c r="B5" s="136">
        <f>'Membership Development'!A20</f>
        <v>0</v>
      </c>
      <c r="C5" s="135">
        <f>'Membership Development'!B18</f>
        <v>15</v>
      </c>
      <c r="D5" s="136">
        <f>'Membership Development'!B20</f>
        <v>0</v>
      </c>
      <c r="E5" s="135">
        <f t="shared" ref="E5:E9" si="0">A5+C5</f>
        <v>49</v>
      </c>
      <c r="F5" s="136">
        <f>IF('Membership Development'!C18="Error","Error",B5+D5)</f>
        <v>0</v>
      </c>
      <c r="G5" s="137" t="s">
        <v>9</v>
      </c>
      <c r="L5" s="100"/>
      <c r="M5" s="100"/>
      <c r="N5" s="100"/>
    </row>
    <row r="6" spans="1:14" s="106" customFormat="1" ht="18" customHeight="1" x14ac:dyDescent="0.35">
      <c r="A6" s="135">
        <f>Programs!A18</f>
        <v>21</v>
      </c>
      <c r="B6" s="136">
        <f>Programs!A19</f>
        <v>0</v>
      </c>
      <c r="C6" s="135">
        <f>Programs!B18</f>
        <v>23</v>
      </c>
      <c r="D6" s="136">
        <f>Programs!B19</f>
        <v>0</v>
      </c>
      <c r="E6" s="135">
        <f t="shared" si="0"/>
        <v>44</v>
      </c>
      <c r="F6" s="136">
        <f t="shared" ref="F6:F9" si="1">B6+D6</f>
        <v>0</v>
      </c>
      <c r="G6" s="137" t="s">
        <v>10</v>
      </c>
      <c r="L6" s="100"/>
      <c r="M6" s="100"/>
      <c r="N6" s="100"/>
    </row>
    <row r="7" spans="1:14" s="106" customFormat="1" ht="18" customHeight="1" x14ac:dyDescent="0.35">
      <c r="A7" s="135">
        <f>'Community Relations'!A24</f>
        <v>27</v>
      </c>
      <c r="B7" s="136">
        <f>'Community Relations'!A25</f>
        <v>0</v>
      </c>
      <c r="C7" s="135">
        <f>'Community Relations'!B24</f>
        <v>12</v>
      </c>
      <c r="D7" s="136">
        <f>'Community Relations'!B25</f>
        <v>0</v>
      </c>
      <c r="E7" s="135">
        <f t="shared" si="0"/>
        <v>39</v>
      </c>
      <c r="F7" s="136">
        <f t="shared" si="1"/>
        <v>0</v>
      </c>
      <c r="G7" s="137" t="s">
        <v>12</v>
      </c>
      <c r="L7" s="100"/>
      <c r="M7" s="100"/>
      <c r="N7" s="100"/>
    </row>
    <row r="8" spans="1:14" s="106" customFormat="1" ht="18" customHeight="1" x14ac:dyDescent="0.35">
      <c r="A8" s="135">
        <f>'Campaign Activities'!A25</f>
        <v>31</v>
      </c>
      <c r="B8" s="136">
        <f>'Campaign Activities'!A26</f>
        <v>0</v>
      </c>
      <c r="C8" s="135">
        <f>'Campaign Activities'!B25</f>
        <v>20</v>
      </c>
      <c r="D8" s="136">
        <f>'Campaign Activities'!B26</f>
        <v>0</v>
      </c>
      <c r="E8" s="135">
        <f>A8+C8</f>
        <v>51</v>
      </c>
      <c r="F8" s="136">
        <f>IF('Campaign Activities'!C25="Error","Error",B8+D8)</f>
        <v>0</v>
      </c>
      <c r="G8" s="137" t="s">
        <v>11</v>
      </c>
      <c r="L8" s="100"/>
      <c r="M8" s="100"/>
      <c r="N8" s="100"/>
    </row>
    <row r="9" spans="1:14" s="106" customFormat="1" ht="3.75" customHeight="1" x14ac:dyDescent="0.35">
      <c r="A9" s="103"/>
      <c r="B9" s="104"/>
      <c r="C9" s="103"/>
      <c r="D9" s="104"/>
      <c r="E9" s="103">
        <f t="shared" si="0"/>
        <v>0</v>
      </c>
      <c r="F9" s="104">
        <f t="shared" si="1"/>
        <v>0</v>
      </c>
      <c r="G9" s="105"/>
      <c r="L9" s="100"/>
      <c r="M9" s="100"/>
      <c r="N9" s="100"/>
    </row>
    <row r="10" spans="1:14" s="107" customFormat="1" ht="18" customHeight="1" x14ac:dyDescent="0.4">
      <c r="A10" s="123">
        <f>SUM(A4:A9)</f>
        <v>149</v>
      </c>
      <c r="B10" s="124">
        <f>SUM(B4:B9)</f>
        <v>0</v>
      </c>
      <c r="C10" s="123">
        <f>SUM(A10:B10)</f>
        <v>149</v>
      </c>
      <c r="D10" s="124">
        <f>SUM(D4:D9)</f>
        <v>0</v>
      </c>
      <c r="E10" s="123">
        <f>SUM(E4:E9)</f>
        <v>235</v>
      </c>
      <c r="F10" s="124">
        <f>SUM(F4:F9)</f>
        <v>0</v>
      </c>
      <c r="G10" s="125" t="s">
        <v>86</v>
      </c>
      <c r="L10" s="108"/>
      <c r="M10" s="108"/>
      <c r="N10" s="108"/>
    </row>
    <row r="11" spans="1:14" ht="13.9" x14ac:dyDescent="0.4">
      <c r="L11" s="112"/>
    </row>
    <row r="13" spans="1:14" ht="13.9" x14ac:dyDescent="0.4">
      <c r="A13" s="108" t="s">
        <v>87</v>
      </c>
      <c r="B13" s="100"/>
      <c r="C13" s="100"/>
      <c r="D13" s="100"/>
      <c r="E13" s="100"/>
      <c r="F13" s="100"/>
      <c r="G13" s="100"/>
    </row>
    <row r="14" spans="1:14" ht="18" customHeight="1" x14ac:dyDescent="0.35">
      <c r="A14" s="100"/>
      <c r="B14" s="100"/>
      <c r="C14" s="100"/>
      <c r="D14" s="126" t="str">
        <f>IF(AND(F$10&gt;K14,F$10&lt;L14),F$10," ")</f>
        <v xml:space="preserve"> </v>
      </c>
      <c r="E14" s="111"/>
      <c r="F14" s="212" t="s">
        <v>88</v>
      </c>
      <c r="G14" s="213"/>
      <c r="K14" s="113">
        <v>124</v>
      </c>
      <c r="L14" s="113">
        <v>150</v>
      </c>
    </row>
    <row r="15" spans="1:14" ht="18" customHeight="1" x14ac:dyDescent="0.35">
      <c r="A15" s="100"/>
      <c r="B15" s="100"/>
      <c r="C15" s="100"/>
      <c r="D15" s="126" t="str">
        <f>IF(AND(F$10&gt;K15,F$10&lt;L15),F$10," ")</f>
        <v xml:space="preserve"> </v>
      </c>
      <c r="E15" s="111"/>
      <c r="F15" s="212" t="s">
        <v>89</v>
      </c>
      <c r="G15" s="213"/>
      <c r="K15" s="113">
        <v>149</v>
      </c>
      <c r="L15" s="113">
        <v>175</v>
      </c>
    </row>
    <row r="16" spans="1:14" ht="18" customHeight="1" x14ac:dyDescent="0.35">
      <c r="A16" s="100"/>
      <c r="B16" s="100"/>
      <c r="C16" s="100"/>
      <c r="D16" s="126" t="str">
        <f>IF(AND(F$10&gt;K16,F$10&lt;L16),F$10," ")</f>
        <v xml:space="preserve"> </v>
      </c>
      <c r="E16" s="111"/>
      <c r="F16" s="212" t="s">
        <v>90</v>
      </c>
      <c r="G16" s="213"/>
      <c r="K16" s="113">
        <v>174</v>
      </c>
      <c r="L16" s="113">
        <v>200</v>
      </c>
    </row>
    <row r="17" spans="1:12" ht="18" customHeight="1" x14ac:dyDescent="0.35">
      <c r="A17" s="100"/>
      <c r="B17" s="100"/>
      <c r="C17" s="100"/>
      <c r="D17" s="126" t="str">
        <f>IF(AND(F$10&gt;K17,F$10&lt;L17),F$10," ")</f>
        <v xml:space="preserve"> </v>
      </c>
      <c r="E17" s="111"/>
      <c r="F17" s="212" t="s">
        <v>91</v>
      </c>
      <c r="G17" s="213"/>
      <c r="K17" s="113">
        <v>199</v>
      </c>
      <c r="L17" s="113">
        <v>236</v>
      </c>
    </row>
    <row r="18" spans="1:12" x14ac:dyDescent="0.35">
      <c r="A18" s="100"/>
      <c r="B18" s="100"/>
      <c r="C18" s="100"/>
      <c r="D18" s="100"/>
      <c r="E18" s="100"/>
      <c r="F18" s="100"/>
      <c r="G18" s="100"/>
    </row>
    <row r="19" spans="1:12" x14ac:dyDescent="0.35">
      <c r="A19" s="100"/>
      <c r="B19" s="100"/>
      <c r="C19" s="100"/>
      <c r="D19" s="100"/>
      <c r="E19" s="100"/>
      <c r="F19" s="100"/>
      <c r="G19" s="100"/>
    </row>
  </sheetData>
  <sheetProtection algorithmName="SHA-512" hashValue="gFCvu5CfRgwbJ2ClFBn0kodvOUXwiZAFkazpkb177+nukoFuko7Me+1iFQwPqWoLqk0d8u09WZ5RpQl52OZFzg==" saltValue="0/x8b3vpS0isWTntSUBDlg==" spinCount="100000" sheet="1" objects="1" scenarios="1"/>
  <mergeCells count="9">
    <mergeCell ref="F14:G14"/>
    <mergeCell ref="F15:G15"/>
    <mergeCell ref="F16:G16"/>
    <mergeCell ref="F17:G17"/>
    <mergeCell ref="A1:B1"/>
    <mergeCell ref="G1:G2"/>
    <mergeCell ref="A3:G3"/>
    <mergeCell ref="C1:D1"/>
    <mergeCell ref="E1:F1"/>
  </mergeCells>
  <conditionalFormatting sqref="D14">
    <cfRule type="cellIs" dxfId="8" priority="9" operator="between">
      <formula>$K$14</formula>
      <formula>$L$14</formula>
    </cfRule>
  </conditionalFormatting>
  <conditionalFormatting sqref="D15">
    <cfRule type="cellIs" dxfId="7" priority="8" operator="between">
      <formula>$K$15</formula>
      <formula>$L$15</formula>
    </cfRule>
  </conditionalFormatting>
  <conditionalFormatting sqref="D16">
    <cfRule type="cellIs" dxfId="6" priority="7" operator="between">
      <formula>$K$16</formula>
      <formula>$L$16</formula>
    </cfRule>
  </conditionalFormatting>
  <conditionalFormatting sqref="D17">
    <cfRule type="cellIs" dxfId="5" priority="6" operator="between">
      <formula>$K$17</formula>
      <formula>$L$17</formula>
    </cfRule>
  </conditionalFormatting>
  <conditionalFormatting sqref="F14">
    <cfRule type="cellIs" dxfId="4" priority="5" operator="between">
      <formula>$K$14</formula>
      <formula>$L$14</formula>
    </cfRule>
  </conditionalFormatting>
  <conditionalFormatting sqref="F14:G14">
    <cfRule type="expression" dxfId="3" priority="4">
      <formula>IF(AND(F$10&gt;K14,F$10&lt;L14),F$10," ")</formula>
    </cfRule>
  </conditionalFormatting>
  <conditionalFormatting sqref="F17:G17">
    <cfRule type="expression" dxfId="2" priority="3">
      <formula>IF(AND(F$10&gt;K17,F$10&lt;L17),F$10," ")</formula>
    </cfRule>
  </conditionalFormatting>
  <conditionalFormatting sqref="F15:G15">
    <cfRule type="expression" dxfId="1" priority="2">
      <formula>IF(AND(F$10&gt;K15,F$10&lt;L15),F$10," ")</formula>
    </cfRule>
  </conditionalFormatting>
  <conditionalFormatting sqref="F16:G16">
    <cfRule type="expression" dxfId="0" priority="1">
      <formula>IF(AND(F$10&gt;K16,F$10&lt;L16),F$10," ")</formula>
    </cfRule>
  </conditionalFormatting>
  <printOptions horizontalCentered="1"/>
  <pageMargins left="0.25" right="0.25" top="1" bottom="0.75" header="0.5" footer="0.3"/>
  <pageSetup orientation="portrait" r:id="rId1"/>
  <headerFooter>
    <oddHeader>&amp;C&amp;"Arial,Bold"NFRW Club Achievement Award Application
2020/2021</oddHeader>
    <oddFooter>&amp;LUpdated: &amp;D&amp;T&amp;RPage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READ FIRST</vt:lpstr>
      <vt:lpstr>Club Function</vt:lpstr>
      <vt:lpstr>Membership Development</vt:lpstr>
      <vt:lpstr>Programs</vt:lpstr>
      <vt:lpstr>Community Relations</vt:lpstr>
      <vt:lpstr>Campaign Activities</vt:lpstr>
      <vt:lpstr>Point Summary</vt:lpstr>
      <vt:lpstr>'Campaign Activities'!Print_Area</vt:lpstr>
      <vt:lpstr>'Club Function'!Print_Area</vt:lpstr>
      <vt:lpstr>'Community Relations'!Print_Area</vt:lpstr>
      <vt:lpstr>'Membership Development'!Print_Area</vt:lpstr>
      <vt:lpstr>'Point Summary'!Print_Area</vt:lpstr>
      <vt:lpstr>Programs!Print_Area</vt:lpstr>
      <vt:lpstr>'READ FIRST'!Print_Area</vt:lpstr>
      <vt:lpstr>'Campaign Activities'!Print_Titles</vt:lpstr>
      <vt:lpstr>'Club Function'!Print_Titles</vt:lpstr>
      <vt:lpstr>'Community Relations'!Print_Titles</vt:lpstr>
      <vt:lpstr>'Membership Development'!Print_Titles</vt:lpstr>
      <vt:lpstr>Programs!Print_Titles</vt:lpstr>
      <vt:lpstr>'READ FIRST'!Print_Titles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cindy casaus</cp:lastModifiedBy>
  <cp:lastPrinted>2020-08-19T05:35:41Z</cp:lastPrinted>
  <dcterms:created xsi:type="dcterms:W3CDTF">2015-04-29T14:24:09Z</dcterms:created>
  <dcterms:modified xsi:type="dcterms:W3CDTF">2021-01-23T02:18:28Z</dcterms:modified>
</cp:coreProperties>
</file>