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1840" windowHeight="9525"/>
  </bookViews>
  <sheets>
    <sheet name="REVENUES" sheetId="1" r:id="rId1"/>
    <sheet name="Special Revenue &amp; Other Funds" sheetId="2" r:id="rId2"/>
  </sheets>
  <calcPr calcId="145621"/>
</workbook>
</file>

<file path=xl/calcChain.xml><?xml version="1.0" encoding="utf-8"?>
<calcChain xmlns="http://schemas.openxmlformats.org/spreadsheetml/2006/main">
  <c r="B81" i="2" l="1"/>
  <c r="B74" i="2"/>
  <c r="B75" i="2" s="1"/>
  <c r="B70" i="2"/>
  <c r="B64" i="2"/>
  <c r="B59" i="2"/>
  <c r="B51" i="2"/>
  <c r="B28" i="2"/>
  <c r="B10" i="2"/>
  <c r="B45" i="2" l="1"/>
  <c r="B46" i="2" s="1"/>
  <c r="B19" i="2"/>
  <c r="B20" i="2" s="1"/>
  <c r="B73" i="1"/>
  <c r="B5" i="1" s="1"/>
  <c r="B6" i="1" s="1"/>
  <c r="E37" i="1"/>
  <c r="E61" i="1" s="1"/>
  <c r="E63" i="1" s="1"/>
  <c r="B7" i="1" s="1"/>
  <c r="B8" i="1" l="1"/>
</calcChain>
</file>

<file path=xl/sharedStrings.xml><?xml version="1.0" encoding="utf-8"?>
<sst xmlns="http://schemas.openxmlformats.org/spreadsheetml/2006/main" count="204" uniqueCount="171">
  <si>
    <t xml:space="preserve">                               TOWNS COUNTY GENERAL FUND</t>
  </si>
  <si>
    <t>EXPENDITURES:</t>
  </si>
  <si>
    <t xml:space="preserve">                                 2018 TENTATIVE  BUDGET</t>
  </si>
  <si>
    <t xml:space="preserve">                    JANUARY 1, 2018  THROUGH DECEMBER 31, 2018</t>
  </si>
  <si>
    <t>General Government</t>
  </si>
  <si>
    <t>ADMINISTRATION/GENERAL</t>
  </si>
  <si>
    <t>REVENUES</t>
  </si>
  <si>
    <t>COMMISSIONER</t>
  </si>
  <si>
    <t>BEGINNING  BALANCE &amp; REVENUES</t>
  </si>
  <si>
    <t>TAX COMMISSIONER</t>
  </si>
  <si>
    <t>EXPENDITURES</t>
  </si>
  <si>
    <t>TAX ASSESSOR</t>
  </si>
  <si>
    <t xml:space="preserve">ENDING BALANCE </t>
  </si>
  <si>
    <t>ELECTIONS</t>
  </si>
  <si>
    <t>BOARD OF EQUILIZATIONS</t>
  </si>
  <si>
    <t>PROPERTY TAX</t>
  </si>
  <si>
    <t>Public Safety</t>
  </si>
  <si>
    <t>PRIOR YEAR TAX</t>
  </si>
  <si>
    <t>REGIONAL EXPENSES</t>
  </si>
  <si>
    <t>FIRE TAX</t>
  </si>
  <si>
    <t>SHERIFF</t>
  </si>
  <si>
    <t>PRIOR YEAR FIRE TAX</t>
  </si>
  <si>
    <t>JAIL</t>
  </si>
  <si>
    <t>T.A.V.T.</t>
  </si>
  <si>
    <t>FIRE</t>
  </si>
  <si>
    <t>LOCAL OPTION SALES TAX</t>
  </si>
  <si>
    <t>INTEREST AND PENALTY</t>
  </si>
  <si>
    <t>EMA DIRCTOR</t>
  </si>
  <si>
    <t>BANK OCCUPATIONAL TAX</t>
  </si>
  <si>
    <t>911 MAPPING</t>
  </si>
  <si>
    <t>BEER AND WINE TAX</t>
  </si>
  <si>
    <t>INSURANCE PREMIUM TAX</t>
  </si>
  <si>
    <t>COURT SYSTEMS</t>
  </si>
  <si>
    <t>CABLE FRANCHISE TAX</t>
  </si>
  <si>
    <t>Regional Expenses</t>
  </si>
  <si>
    <t>REAL ESTATE TRANSFER</t>
  </si>
  <si>
    <t>Probate/Magistrate</t>
  </si>
  <si>
    <t>ALTERNATE AD VOLOREM TAX</t>
  </si>
  <si>
    <t>Clerk of Court</t>
  </si>
  <si>
    <t>ALTERNATE AD VOLOREM TAX FIRE</t>
  </si>
  <si>
    <t>VENDOR COMP SALES TAX</t>
  </si>
  <si>
    <t>District Attorney</t>
  </si>
  <si>
    <t>HOTEL/MOTEL TAX FUNDS</t>
  </si>
  <si>
    <t>REAL ESTATE TRANSFER TAX FIRE</t>
  </si>
  <si>
    <t>FUNDS FOR ROADS</t>
  </si>
  <si>
    <t>Licenses and Permits</t>
  </si>
  <si>
    <t>Road Department</t>
  </si>
  <si>
    <t>PLANNING COMMISSIONER REVENUES</t>
  </si>
  <si>
    <r>
      <t>LMIG Matching Funds for</t>
    </r>
    <r>
      <rPr>
        <b/>
        <sz val="10"/>
        <color theme="1"/>
        <rFont val="Calibri"/>
        <family val="2"/>
        <scheme val="minor"/>
      </rPr>
      <t xml:space="preserve"> Road Projects</t>
    </r>
  </si>
  <si>
    <t>BUILDING INSPECTION FEES</t>
  </si>
  <si>
    <t>LMIG Funds from DOT</t>
  </si>
  <si>
    <t>Fines and Forfeitures</t>
  </si>
  <si>
    <t>Total Funds for Road</t>
  </si>
  <si>
    <t>PROBATE JUDGE</t>
  </si>
  <si>
    <t>OTHER PUBLIC WORKS</t>
  </si>
  <si>
    <t>CLERK OF COURT</t>
  </si>
  <si>
    <t>Transfer Station</t>
  </si>
  <si>
    <t>MAGISTRATE FEES</t>
  </si>
  <si>
    <t>Recycling</t>
  </si>
  <si>
    <t>CLERK OF COURT JUVENILE FUND</t>
  </si>
  <si>
    <t>BOND FEE/JAIL</t>
  </si>
  <si>
    <t>Health &amp; Human Services</t>
  </si>
  <si>
    <t>Charges for Services</t>
  </si>
  <si>
    <t>RENTALS</t>
  </si>
  <si>
    <t>Transit</t>
  </si>
  <si>
    <t>RECREATION</t>
  </si>
  <si>
    <t>RECREATION DEPT SPONSORSHIPS</t>
  </si>
  <si>
    <t>Extension Services(County Agent)</t>
  </si>
  <si>
    <t>SHERIFF FEES</t>
  </si>
  <si>
    <t>PUBLIC TRANSPORTATION FAREBOX FEES</t>
  </si>
  <si>
    <t>Recreation and Culture</t>
  </si>
  <si>
    <t>BEER AND WINE FINGERPRINT FEES</t>
  </si>
  <si>
    <t>L/P-CHATUGE RESORTS</t>
  </si>
  <si>
    <t>TOWNS COUNTY PARKS</t>
  </si>
  <si>
    <t>GAS SALES</t>
  </si>
  <si>
    <t>RECREATION DEPARTMENT</t>
  </si>
  <si>
    <t>TRANSFER STATION COLLECTIONS</t>
  </si>
  <si>
    <t>CHATUGE CAMPGROUND</t>
  </si>
  <si>
    <t>INMATE ROOM AND BOARD</t>
  </si>
  <si>
    <t>Housing &amp; Development</t>
  </si>
  <si>
    <t>LEGAL AD EXPENSE REIMBURSEMENT</t>
  </si>
  <si>
    <t xml:space="preserve">REGIONAL EXPENSES </t>
  </si>
  <si>
    <t>AMBULANCE SERVICES</t>
  </si>
  <si>
    <t>BUILDING INSPECTION</t>
  </si>
  <si>
    <t>COMMISSION</t>
  </si>
  <si>
    <t>PLANNING COMMISSION</t>
  </si>
  <si>
    <t>Interest Income</t>
  </si>
  <si>
    <t>INTEREST ON DEPOSITS</t>
  </si>
  <si>
    <t>CAPITAL EXPENDITURES</t>
  </si>
  <si>
    <t>Intergovernmental</t>
  </si>
  <si>
    <t>PAYMENTS IN LIEU OF TAXES- TVA</t>
  </si>
  <si>
    <t>TRANSFERS OUT TO OTHER FUNDS</t>
  </si>
  <si>
    <t>INDIGENT ATTORNEY FEES REIMBURSED</t>
  </si>
  <si>
    <t>EMS EQUIPMENT GRANT</t>
  </si>
  <si>
    <t>LMIG FUNDS</t>
  </si>
  <si>
    <t>FEDERAL TRANSIT ADMIN SECT 5311</t>
  </si>
  <si>
    <t>ENOTAH JUDICIAL CIRCUIT REIMB</t>
  </si>
  <si>
    <t>GRANT-EMA</t>
  </si>
  <si>
    <t>BVR HOTEL/MOTEL 10%</t>
  </si>
  <si>
    <t>SECTION 1 PAYMENT IN LIEU OF FOR SER</t>
  </si>
  <si>
    <t>Other Revenue Sources</t>
  </si>
  <si>
    <t>MISCELLANEOUS SALES</t>
  </si>
  <si>
    <t>REIMB ENOTAH CIRCUIT</t>
  </si>
  <si>
    <t>REIMB LUMPKIN CO VICT ASST POSITION</t>
  </si>
  <si>
    <t>REIMB TC BOE RESOURCE OFFICER</t>
  </si>
  <si>
    <t>FIRE SERVICE INS REIMBURSEMENT</t>
  </si>
  <si>
    <t xml:space="preserve">Rx CARD </t>
  </si>
  <si>
    <t>RECYCLING</t>
  </si>
  <si>
    <t>HAZARD MITIGATION GRANT</t>
  </si>
  <si>
    <t>AIRFLIGHT INSURANCE REVENUE</t>
  </si>
  <si>
    <t>GA MTN FAIR LEASE REIMBURSEMENT</t>
  </si>
  <si>
    <t xml:space="preserve">                                                                              TOWNS COUNTY SPECIAL REVENUE AND CAPITAL FUNDS</t>
  </si>
  <si>
    <t xml:space="preserve">                                                                               2018 TENTATIVE  BUDGET</t>
  </si>
  <si>
    <t xml:space="preserve">                                                                             JANUARY 1, 2018 THROUGH DECEMBER 31, 2018</t>
  </si>
  <si>
    <t>HOTEL/MOTEL</t>
  </si>
  <si>
    <t>BEGINNING BALANCE PRIVATE</t>
  </si>
  <si>
    <t>BEGINNING BALANCE BVR</t>
  </si>
  <si>
    <t>REVENUES:</t>
  </si>
  <si>
    <t>PRIVATE</t>
  </si>
  <si>
    <t>BRASSTOWN VALLEY(STATE FACILITY)</t>
  </si>
  <si>
    <t>ADMINISTRATIVE COSTS BVR   10%</t>
  </si>
  <si>
    <t>ADVERTISING BVR   90%</t>
  </si>
  <si>
    <t>COMMUNITY SUPPORT (FOR ADVERTISING &amp; VISITORS CENT)</t>
  </si>
  <si>
    <t>BASSMASTER'S ELITE SERIES</t>
  </si>
  <si>
    <t>OTHER DIRECT MARKETING COSTS</t>
  </si>
  <si>
    <t>SALARY</t>
  </si>
  <si>
    <t>TRANSFER TO OTHER FUNDS</t>
  </si>
  <si>
    <t>ENDING BALANCE</t>
  </si>
  <si>
    <t>E 911</t>
  </si>
  <si>
    <t>Beginning Balance</t>
  </si>
  <si>
    <t>LANDLINE FEES</t>
  </si>
  <si>
    <t>WIRELESS FEES</t>
  </si>
  <si>
    <t>PREPAID WIRELESS FEES</t>
  </si>
  <si>
    <t>TRANSFER FROM GENERAL FUND</t>
  </si>
  <si>
    <t>215-3800-51-1000  SALARIES</t>
  </si>
  <si>
    <t>215-3800-51-2100  HEALTH INSURANCE - CO</t>
  </si>
  <si>
    <t>215-3800-51-2200  PAYROLL TAXES (FICA)</t>
  </si>
  <si>
    <t>215-3800-51-2210  MAINTENANCE AND REPAI</t>
  </si>
  <si>
    <t>215-3800-51-2400  RETIREMENTS</t>
  </si>
  <si>
    <t>215-3800-51-2600  UNEMPLOYMENT EXPENSE</t>
  </si>
  <si>
    <t>215-3800-52-1130  RADIO EXPENSE</t>
  </si>
  <si>
    <t>215-3800-52-2200  BUILDING MAINTENANCE</t>
  </si>
  <si>
    <t>215-3800-52-3200  TELEPHONES</t>
  </si>
  <si>
    <t>215-3800-52-3500  TRAVEL</t>
  </si>
  <si>
    <t>215-3800-52-3700  TRAINING</t>
  </si>
  <si>
    <t>215-3800-52-3900  MISCELLANEOUS</t>
  </si>
  <si>
    <t>215-3800-53-1100  SUPPLIES</t>
  </si>
  <si>
    <t>215-3800-53-1110  OFFICE EXPENSE</t>
  </si>
  <si>
    <t>215-3800-53-1200  UTILITIES</t>
  </si>
  <si>
    <t>JAIL FUND</t>
  </si>
  <si>
    <t>BEGINNING BALANCE</t>
  </si>
  <si>
    <t>FINES AND FORFEITURES</t>
  </si>
  <si>
    <t>VICTIM'S ASSISTANCE FUND</t>
  </si>
  <si>
    <t>S.A.F.E.</t>
  </si>
  <si>
    <t>C.A.S.A.</t>
  </si>
  <si>
    <t>DISTRICT ATTORNEY</t>
  </si>
  <si>
    <t>D.A.T.E. FUND</t>
  </si>
  <si>
    <t>CHAMPS</t>
  </si>
  <si>
    <t>OTHER</t>
  </si>
  <si>
    <t>LOCAL MAINTANANCE IMPROVEMENT GRANT FOR ROADS</t>
  </si>
  <si>
    <t>LMIG DOT GRANT</t>
  </si>
  <si>
    <t>LMIG PROJECTS</t>
  </si>
  <si>
    <t>TOTAL BEGINNING BALANCE AND REVENUES</t>
  </si>
  <si>
    <t>TOTAL EXPENDITURES</t>
  </si>
  <si>
    <t>JAIL HOUSE MAINTENANCE</t>
  </si>
  <si>
    <t>BEGINNING BALANCE AND REVENUES</t>
  </si>
  <si>
    <t>EMS-AMBULANCE SERVICE</t>
  </si>
  <si>
    <t>EMERGENCY CAPITAL OUTLAY</t>
  </si>
  <si>
    <t>TOTAL GENERAL FUND EXPENDITURES</t>
  </si>
  <si>
    <t>TOTAL GENERAL FUND REVENUES</t>
  </si>
  <si>
    <t xml:space="preserve">BEGINNING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</si>
</sst>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Times New Roman"/>
      <family val="1"/>
    </font>
    <font>
      <sz val="9.5"/>
      <name val="Times New Roman"/>
      <family val="1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indexed="8"/>
      <name val="Times New Roman"/>
      <family val="1"/>
    </font>
    <font>
      <b/>
      <u/>
      <sz val="14"/>
      <color theme="1"/>
      <name val="Calibri"/>
      <family val="2"/>
      <scheme val="minor"/>
    </font>
    <font>
      <b/>
      <sz val="9.5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0" fontId="3" fillId="0" borderId="0" xfId="0" applyFont="1"/>
    <xf numFmtId="0" fontId="4" fillId="0" borderId="3" xfId="0" applyFont="1" applyBorder="1"/>
    <xf numFmtId="3" fontId="0" fillId="0" borderId="3" xfId="0" applyNumberFormat="1" applyBorder="1"/>
    <xf numFmtId="0" fontId="5" fillId="0" borderId="0" xfId="0" applyFont="1"/>
    <xf numFmtId="0" fontId="2" fillId="0" borderId="4" xfId="0" applyFont="1" applyBorder="1" applyAlignment="1">
      <alignment horizontal="center"/>
    </xf>
    <xf numFmtId="3" fontId="6" fillId="0" borderId="3" xfId="0" applyNumberFormat="1" applyFont="1" applyBorder="1"/>
    <xf numFmtId="0" fontId="7" fillId="0" borderId="3" xfId="0" applyFont="1" applyBorder="1"/>
    <xf numFmtId="0" fontId="4" fillId="2" borderId="3" xfId="0" applyFont="1" applyFill="1" applyBorder="1"/>
    <xf numFmtId="3" fontId="0" fillId="0" borderId="3" xfId="0" applyNumberFormat="1" applyBorder="1" applyAlignment="1">
      <alignment horizontal="center"/>
    </xf>
    <xf numFmtId="3" fontId="5" fillId="0" borderId="0" xfId="0" applyNumberFormat="1" applyFont="1"/>
    <xf numFmtId="0" fontId="8" fillId="0" borderId="0" xfId="0" applyFont="1" applyAlignment="1">
      <alignment horizontal="center"/>
    </xf>
    <xf numFmtId="0" fontId="5" fillId="0" borderId="3" xfId="0" applyFont="1" applyBorder="1"/>
    <xf numFmtId="4" fontId="5" fillId="0" borderId="0" xfId="0" applyNumberFormat="1" applyFont="1"/>
    <xf numFmtId="0" fontId="4" fillId="3" borderId="3" xfId="0" applyFont="1" applyFill="1" applyBorder="1"/>
    <xf numFmtId="0" fontId="8" fillId="4" borderId="3" xfId="0" applyFont="1" applyFill="1" applyBorder="1"/>
    <xf numFmtId="3" fontId="1" fillId="0" borderId="3" xfId="0" applyNumberFormat="1" applyFont="1" applyBorder="1"/>
    <xf numFmtId="0" fontId="9" fillId="0" borderId="3" xfId="0" applyFont="1" applyBorder="1"/>
    <xf numFmtId="0" fontId="10" fillId="0" borderId="3" xfId="0" applyFont="1" applyBorder="1"/>
    <xf numFmtId="0" fontId="5" fillId="5" borderId="3" xfId="0" applyFont="1" applyFill="1" applyBorder="1"/>
    <xf numFmtId="3" fontId="5" fillId="0" borderId="5" xfId="0" applyNumberFormat="1" applyFont="1" applyBorder="1"/>
    <xf numFmtId="3" fontId="5" fillId="0" borderId="0" xfId="0" applyNumberFormat="1" applyFont="1" applyBorder="1"/>
    <xf numFmtId="0" fontId="5" fillId="0" borderId="0" xfId="0" applyFont="1" applyBorder="1"/>
    <xf numFmtId="0" fontId="11" fillId="0" borderId="1" xfId="0" applyFont="1" applyBorder="1" applyAlignment="1">
      <alignment horizontal="center"/>
    </xf>
    <xf numFmtId="3" fontId="11" fillId="0" borderId="2" xfId="0" applyNumberFormat="1" applyFont="1" applyBorder="1"/>
    <xf numFmtId="0" fontId="11" fillId="0" borderId="4" xfId="0" applyFont="1" applyBorder="1" applyAlignment="1">
      <alignment horizontal="center"/>
    </xf>
    <xf numFmtId="3" fontId="12" fillId="0" borderId="3" xfId="0" applyNumberFormat="1" applyFont="1" applyBorder="1"/>
    <xf numFmtId="0" fontId="13" fillId="0" borderId="0" xfId="0" applyFont="1"/>
    <xf numFmtId="0" fontId="8" fillId="0" borderId="0" xfId="0" applyFont="1"/>
    <xf numFmtId="3" fontId="8" fillId="0" borderId="0" xfId="0" applyNumberFormat="1" applyFont="1"/>
    <xf numFmtId="0" fontId="14" fillId="0" borderId="0" xfId="0" applyFont="1"/>
    <xf numFmtId="0" fontId="15" fillId="0" borderId="0" xfId="0" applyFont="1" applyBorder="1" applyAlignment="1">
      <alignment horizontal="left" vertical="top"/>
    </xf>
    <xf numFmtId="4" fontId="15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vertical="top"/>
    </xf>
    <xf numFmtId="0" fontId="16" fillId="0" borderId="0" xfId="0" applyFont="1"/>
    <xf numFmtId="0" fontId="17" fillId="0" borderId="0" xfId="0" applyFont="1"/>
    <xf numFmtId="164" fontId="5" fillId="0" borderId="0" xfId="0" applyNumberFormat="1" applyFont="1"/>
    <xf numFmtId="0" fontId="18" fillId="0" borderId="0" xfId="0" applyFont="1"/>
    <xf numFmtId="3" fontId="0" fillId="0" borderId="0" xfId="0" applyNumberFormat="1" applyBorder="1"/>
    <xf numFmtId="3" fontId="0" fillId="0" borderId="0" xfId="0" applyNumberFormat="1" applyFont="1"/>
    <xf numFmtId="0" fontId="0" fillId="0" borderId="0" xfId="0" applyFont="1"/>
    <xf numFmtId="0" fontId="20" fillId="0" borderId="0" xfId="0" applyFont="1"/>
    <xf numFmtId="0" fontId="1" fillId="0" borderId="0" xfId="0" applyFont="1" applyBorder="1" applyAlignment="1">
      <alignment vertical="top"/>
    </xf>
    <xf numFmtId="4" fontId="19" fillId="0" borderId="0" xfId="0" applyNumberFormat="1" applyFont="1" applyBorder="1" applyAlignment="1">
      <alignment vertical="top"/>
    </xf>
    <xf numFmtId="164" fontId="8" fillId="0" borderId="0" xfId="0" applyNumberFormat="1" applyFont="1"/>
    <xf numFmtId="0" fontId="8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2"/>
  <sheetViews>
    <sheetView tabSelected="1" topLeftCell="A46" workbookViewId="0">
      <selection activeCell="A4" sqref="A4"/>
    </sheetView>
  </sheetViews>
  <sheetFormatPr defaultColWidth="8.85546875" defaultRowHeight="12.75" x14ac:dyDescent="0.2"/>
  <cols>
    <col min="1" max="1" width="31" style="6" customWidth="1"/>
    <col min="2" max="2" width="15.85546875" style="6" customWidth="1"/>
    <col min="3" max="3" width="0.7109375" style="6" customWidth="1"/>
    <col min="4" max="4" width="32.42578125" style="6" customWidth="1"/>
    <col min="5" max="5" width="21.85546875" style="6" customWidth="1"/>
    <col min="6" max="16384" width="8.85546875" style="6"/>
  </cols>
  <sheetData>
    <row r="1" spans="1:5" ht="12.6" x14ac:dyDescent="0.25">
      <c r="A1" s="1" t="s">
        <v>0</v>
      </c>
      <c r="B1" s="2"/>
      <c r="C1" s="3"/>
    </row>
    <row r="2" spans="1:5" ht="12.6" x14ac:dyDescent="0.25">
      <c r="A2" s="7" t="s">
        <v>2</v>
      </c>
      <c r="B2" s="8"/>
      <c r="C2" s="3"/>
    </row>
    <row r="3" spans="1:5" ht="12.6" x14ac:dyDescent="0.25">
      <c r="A3" s="7" t="s">
        <v>3</v>
      </c>
      <c r="B3" s="8"/>
      <c r="C3" s="3"/>
    </row>
    <row r="4" spans="1:5" ht="12.6" x14ac:dyDescent="0.25">
      <c r="A4" s="6" t="s">
        <v>170</v>
      </c>
      <c r="B4" s="12">
        <v>3400000</v>
      </c>
    </row>
    <row r="5" spans="1:5" ht="12.6" x14ac:dyDescent="0.25">
      <c r="A5" s="6" t="s">
        <v>6</v>
      </c>
      <c r="B5" s="12">
        <f>SUM(B73)</f>
        <v>9501650</v>
      </c>
    </row>
    <row r="6" spans="1:5" ht="12.6" x14ac:dyDescent="0.25">
      <c r="A6" s="6" t="s">
        <v>8</v>
      </c>
      <c r="B6" s="12">
        <f>SUM(B4:B5)</f>
        <v>12901650</v>
      </c>
    </row>
    <row r="7" spans="1:5" ht="12.6" x14ac:dyDescent="0.25">
      <c r="A7" s="6" t="s">
        <v>10</v>
      </c>
      <c r="B7" s="12">
        <f>SUM(E63)</f>
        <v>9501577</v>
      </c>
    </row>
    <row r="8" spans="1:5" ht="12.6" x14ac:dyDescent="0.25">
      <c r="A8" s="6" t="s">
        <v>12</v>
      </c>
      <c r="B8" s="12">
        <f>SUM(B6,-B7)</f>
        <v>3400073</v>
      </c>
    </row>
    <row r="9" spans="1:5" s="13" customFormat="1" ht="14.45" x14ac:dyDescent="0.3">
      <c r="A9" s="13" t="s">
        <v>6</v>
      </c>
      <c r="D9" s="4" t="s">
        <v>1</v>
      </c>
      <c r="E9" s="5"/>
    </row>
    <row r="10" spans="1:5" ht="14.45" x14ac:dyDescent="0.3">
      <c r="A10" s="14" t="s">
        <v>15</v>
      </c>
      <c r="B10" s="15">
        <v>3912100</v>
      </c>
      <c r="D10" s="9"/>
      <c r="E10" s="5"/>
    </row>
    <row r="11" spans="1:5" ht="14.45" x14ac:dyDescent="0.3">
      <c r="A11" s="14" t="s">
        <v>17</v>
      </c>
      <c r="B11" s="15">
        <v>125000</v>
      </c>
      <c r="D11" s="10" t="s">
        <v>4</v>
      </c>
      <c r="E11" s="11"/>
    </row>
    <row r="12" spans="1:5" ht="14.45" x14ac:dyDescent="0.3">
      <c r="A12" s="14" t="s">
        <v>19</v>
      </c>
      <c r="B12" s="15">
        <v>363000</v>
      </c>
      <c r="D12" s="9" t="s">
        <v>5</v>
      </c>
      <c r="E12" s="5">
        <v>754700</v>
      </c>
    </row>
    <row r="13" spans="1:5" ht="14.45" x14ac:dyDescent="0.3">
      <c r="A13" s="14" t="s">
        <v>21</v>
      </c>
      <c r="B13" s="15">
        <v>10000</v>
      </c>
      <c r="D13" s="9" t="s">
        <v>7</v>
      </c>
      <c r="E13" s="5">
        <v>121300</v>
      </c>
    </row>
    <row r="14" spans="1:5" ht="14.45" x14ac:dyDescent="0.3">
      <c r="A14" s="14" t="s">
        <v>23</v>
      </c>
      <c r="B14" s="15">
        <v>390000</v>
      </c>
      <c r="D14" s="9" t="s">
        <v>9</v>
      </c>
      <c r="E14" s="5">
        <v>245000</v>
      </c>
    </row>
    <row r="15" spans="1:5" ht="14.45" x14ac:dyDescent="0.3">
      <c r="A15" s="14" t="s">
        <v>25</v>
      </c>
      <c r="B15" s="15">
        <v>1470000</v>
      </c>
      <c r="D15" s="9" t="s">
        <v>11</v>
      </c>
      <c r="E15" s="5">
        <v>272650</v>
      </c>
    </row>
    <row r="16" spans="1:5" ht="14.45" x14ac:dyDescent="0.3">
      <c r="A16" s="14" t="s">
        <v>26</v>
      </c>
      <c r="B16" s="15">
        <v>40000</v>
      </c>
      <c r="D16" s="9" t="s">
        <v>13</v>
      </c>
      <c r="E16" s="5">
        <v>107450</v>
      </c>
    </row>
    <row r="17" spans="1:5" ht="14.45" x14ac:dyDescent="0.3">
      <c r="A17" s="14" t="s">
        <v>28</v>
      </c>
      <c r="B17" s="15">
        <v>7500</v>
      </c>
      <c r="D17" s="9" t="s">
        <v>14</v>
      </c>
      <c r="E17" s="5">
        <v>9000</v>
      </c>
    </row>
    <row r="18" spans="1:5" ht="14.45" x14ac:dyDescent="0.3">
      <c r="A18" s="14" t="s">
        <v>30</v>
      </c>
      <c r="B18" s="15">
        <v>100000</v>
      </c>
      <c r="D18" s="10" t="s">
        <v>16</v>
      </c>
      <c r="E18" s="5"/>
    </row>
    <row r="19" spans="1:5" ht="14.45" x14ac:dyDescent="0.3">
      <c r="A19" s="14" t="s">
        <v>31</v>
      </c>
      <c r="B19" s="15">
        <v>525000</v>
      </c>
      <c r="D19" s="9" t="s">
        <v>18</v>
      </c>
      <c r="E19" s="5">
        <v>224850</v>
      </c>
    </row>
    <row r="20" spans="1:5" ht="14.45" x14ac:dyDescent="0.3">
      <c r="A20" s="14" t="s">
        <v>33</v>
      </c>
      <c r="B20" s="15">
        <v>40000</v>
      </c>
      <c r="D20" s="9" t="s">
        <v>20</v>
      </c>
      <c r="E20" s="5">
        <v>1231285</v>
      </c>
    </row>
    <row r="21" spans="1:5" ht="14.45" x14ac:dyDescent="0.3">
      <c r="A21" s="14" t="s">
        <v>35</v>
      </c>
      <c r="B21" s="15">
        <v>60000</v>
      </c>
      <c r="D21" s="9" t="s">
        <v>22</v>
      </c>
      <c r="E21" s="5">
        <v>1023600</v>
      </c>
    </row>
    <row r="22" spans="1:5" ht="14.45" x14ac:dyDescent="0.3">
      <c r="A22" s="14" t="s">
        <v>37</v>
      </c>
      <c r="B22" s="15">
        <v>9400</v>
      </c>
      <c r="D22" s="9" t="s">
        <v>24</v>
      </c>
      <c r="E22" s="5">
        <v>420785</v>
      </c>
    </row>
    <row r="23" spans="1:5" ht="14.45" x14ac:dyDescent="0.3">
      <c r="A23" s="14" t="s">
        <v>39</v>
      </c>
      <c r="B23" s="15">
        <v>850</v>
      </c>
      <c r="D23" s="9" t="s">
        <v>166</v>
      </c>
      <c r="E23" s="5">
        <v>1125100</v>
      </c>
    </row>
    <row r="24" spans="1:5" ht="14.45" x14ac:dyDescent="0.3">
      <c r="A24" s="14" t="s">
        <v>40</v>
      </c>
      <c r="B24" s="15">
        <v>850</v>
      </c>
      <c r="D24" s="9" t="s">
        <v>27</v>
      </c>
      <c r="E24" s="5">
        <v>65180</v>
      </c>
    </row>
    <row r="25" spans="1:5" ht="14.45" x14ac:dyDescent="0.3">
      <c r="A25" s="14" t="s">
        <v>42</v>
      </c>
      <c r="B25" s="15">
        <v>50000</v>
      </c>
      <c r="D25" s="9" t="s">
        <v>29</v>
      </c>
      <c r="E25" s="5">
        <v>53213</v>
      </c>
    </row>
    <row r="26" spans="1:5" ht="14.45" x14ac:dyDescent="0.3">
      <c r="A26" s="14" t="s">
        <v>43</v>
      </c>
      <c r="B26" s="15">
        <v>4000</v>
      </c>
      <c r="D26" s="9"/>
      <c r="E26" s="5"/>
    </row>
    <row r="27" spans="1:5" ht="14.45" x14ac:dyDescent="0.3">
      <c r="A27" s="17" t="s">
        <v>45</v>
      </c>
      <c r="B27" s="15"/>
      <c r="D27" s="10" t="s">
        <v>32</v>
      </c>
      <c r="E27" s="5"/>
    </row>
    <row r="28" spans="1:5" ht="14.45" x14ac:dyDescent="0.3">
      <c r="A28" s="14" t="s">
        <v>47</v>
      </c>
      <c r="B28" s="15">
        <v>8000</v>
      </c>
      <c r="D28" s="9" t="s">
        <v>34</v>
      </c>
      <c r="E28" s="5">
        <v>238384</v>
      </c>
    </row>
    <row r="29" spans="1:5" ht="14.45" x14ac:dyDescent="0.3">
      <c r="A29" s="14" t="s">
        <v>49</v>
      </c>
      <c r="B29" s="15">
        <v>75000</v>
      </c>
      <c r="D29" s="9" t="s">
        <v>36</v>
      </c>
      <c r="E29" s="5">
        <v>250000</v>
      </c>
    </row>
    <row r="30" spans="1:5" ht="14.45" x14ac:dyDescent="0.3">
      <c r="A30" s="17" t="s">
        <v>51</v>
      </c>
      <c r="B30" s="15"/>
      <c r="D30" s="9" t="s">
        <v>38</v>
      </c>
      <c r="E30" s="5">
        <v>228160</v>
      </c>
    </row>
    <row r="31" spans="1:5" ht="14.45" x14ac:dyDescent="0.3">
      <c r="A31" s="14" t="s">
        <v>53</v>
      </c>
      <c r="B31" s="15">
        <v>95000</v>
      </c>
      <c r="D31" s="9" t="s">
        <v>41</v>
      </c>
      <c r="E31" s="5">
        <v>113440</v>
      </c>
    </row>
    <row r="32" spans="1:5" ht="15" x14ac:dyDescent="0.25">
      <c r="A32" s="14" t="s">
        <v>55</v>
      </c>
      <c r="B32" s="15">
        <v>175000</v>
      </c>
      <c r="D32" s="9"/>
      <c r="E32" s="5"/>
    </row>
    <row r="33" spans="1:5" ht="15" x14ac:dyDescent="0.25">
      <c r="A33" s="14" t="s">
        <v>57</v>
      </c>
      <c r="B33" s="15">
        <v>6000</v>
      </c>
      <c r="D33" s="16" t="s">
        <v>44</v>
      </c>
      <c r="E33" s="5"/>
    </row>
    <row r="34" spans="1:5" ht="15" x14ac:dyDescent="0.25">
      <c r="A34" s="14" t="s">
        <v>59</v>
      </c>
      <c r="B34" s="15">
        <v>5500</v>
      </c>
      <c r="D34" s="9" t="s">
        <v>46</v>
      </c>
      <c r="E34" s="5">
        <v>722150</v>
      </c>
    </row>
    <row r="35" spans="1:5" ht="15" x14ac:dyDescent="0.25">
      <c r="A35" s="14" t="s">
        <v>60</v>
      </c>
      <c r="B35" s="15">
        <v>7500</v>
      </c>
      <c r="D35" s="9" t="s">
        <v>48</v>
      </c>
      <c r="E35" s="5">
        <v>85500</v>
      </c>
    </row>
    <row r="36" spans="1:5" ht="15" x14ac:dyDescent="0.25">
      <c r="A36" s="17" t="s">
        <v>62</v>
      </c>
      <c r="B36" s="15"/>
      <c r="D36" s="9" t="s">
        <v>50</v>
      </c>
      <c r="E36" s="5">
        <v>285000</v>
      </c>
    </row>
    <row r="37" spans="1:5" ht="15" x14ac:dyDescent="0.25">
      <c r="A37" s="14" t="s">
        <v>63</v>
      </c>
      <c r="B37" s="15">
        <v>20000</v>
      </c>
      <c r="D37" s="4" t="s">
        <v>52</v>
      </c>
      <c r="E37" s="18">
        <f>SUM(E34:E36)</f>
        <v>1092650</v>
      </c>
    </row>
    <row r="38" spans="1:5" ht="15" x14ac:dyDescent="0.25">
      <c r="A38" s="14" t="s">
        <v>65</v>
      </c>
      <c r="B38" s="15">
        <v>65000</v>
      </c>
      <c r="D38" s="10" t="s">
        <v>54</v>
      </c>
      <c r="E38" s="5"/>
    </row>
    <row r="39" spans="1:5" ht="15" x14ac:dyDescent="0.25">
      <c r="A39" s="14" t="s">
        <v>66</v>
      </c>
      <c r="B39" s="15">
        <v>3500</v>
      </c>
      <c r="D39" s="9" t="s">
        <v>56</v>
      </c>
      <c r="E39" s="5">
        <v>461900</v>
      </c>
    </row>
    <row r="40" spans="1:5" ht="15" x14ac:dyDescent="0.25">
      <c r="A40" s="14" t="s">
        <v>68</v>
      </c>
      <c r="B40" s="15">
        <v>18000</v>
      </c>
      <c r="D40" s="9" t="s">
        <v>58</v>
      </c>
      <c r="E40" s="5">
        <v>26225</v>
      </c>
    </row>
    <row r="41" spans="1:5" ht="15" x14ac:dyDescent="0.25">
      <c r="A41" s="14" t="s">
        <v>69</v>
      </c>
      <c r="B41" s="15">
        <v>21000</v>
      </c>
      <c r="D41" s="9"/>
      <c r="E41" s="5"/>
    </row>
    <row r="42" spans="1:5" ht="15" x14ac:dyDescent="0.25">
      <c r="A42" s="14" t="s">
        <v>71</v>
      </c>
      <c r="B42" s="15">
        <v>150</v>
      </c>
      <c r="D42" s="10" t="s">
        <v>61</v>
      </c>
      <c r="E42" s="5"/>
    </row>
    <row r="43" spans="1:5" ht="15" x14ac:dyDescent="0.25">
      <c r="A43" s="14" t="s">
        <v>72</v>
      </c>
      <c r="B43" s="15">
        <v>35000</v>
      </c>
      <c r="D43" s="9" t="s">
        <v>34</v>
      </c>
      <c r="E43" s="5">
        <v>438400</v>
      </c>
    </row>
    <row r="44" spans="1:5" ht="15" x14ac:dyDescent="0.25">
      <c r="A44" s="14" t="s">
        <v>74</v>
      </c>
      <c r="B44" s="15">
        <v>20000</v>
      </c>
      <c r="D44" s="9" t="s">
        <v>64</v>
      </c>
      <c r="E44" s="5">
        <v>96600</v>
      </c>
    </row>
    <row r="45" spans="1:5" ht="15" x14ac:dyDescent="0.25">
      <c r="A45" s="14" t="s">
        <v>76</v>
      </c>
      <c r="B45" s="15">
        <v>450000</v>
      </c>
      <c r="D45" s="9" t="s">
        <v>67</v>
      </c>
      <c r="E45" s="5">
        <v>22000</v>
      </c>
    </row>
    <row r="46" spans="1:5" ht="15" x14ac:dyDescent="0.25">
      <c r="A46" s="14" t="s">
        <v>77</v>
      </c>
      <c r="B46" s="15">
        <v>175000</v>
      </c>
      <c r="D46" s="9"/>
      <c r="E46" s="5"/>
    </row>
    <row r="47" spans="1:5" ht="15" x14ac:dyDescent="0.25">
      <c r="A47" s="14" t="s">
        <v>78</v>
      </c>
      <c r="B47" s="15">
        <v>5000</v>
      </c>
      <c r="D47" s="10" t="s">
        <v>70</v>
      </c>
      <c r="E47" s="5"/>
    </row>
    <row r="48" spans="1:5" ht="15" x14ac:dyDescent="0.25">
      <c r="A48" s="14" t="s">
        <v>80</v>
      </c>
      <c r="B48" s="15">
        <v>1800</v>
      </c>
      <c r="D48" s="9" t="s">
        <v>18</v>
      </c>
      <c r="E48" s="5">
        <v>236500</v>
      </c>
    </row>
    <row r="49" spans="1:5" ht="15" x14ac:dyDescent="0.25">
      <c r="A49" s="14" t="s">
        <v>82</v>
      </c>
      <c r="B49" s="15">
        <v>575000</v>
      </c>
      <c r="D49" s="9" t="s">
        <v>73</v>
      </c>
      <c r="E49" s="5">
        <v>32500</v>
      </c>
    </row>
    <row r="50" spans="1:5" ht="15" x14ac:dyDescent="0.25">
      <c r="A50" s="20" t="s">
        <v>84</v>
      </c>
      <c r="B50" s="15">
        <v>150000</v>
      </c>
      <c r="D50" s="19" t="s">
        <v>75</v>
      </c>
      <c r="E50" s="5">
        <v>334050</v>
      </c>
    </row>
    <row r="51" spans="1:5" ht="15" x14ac:dyDescent="0.25">
      <c r="A51" s="17" t="s">
        <v>86</v>
      </c>
      <c r="B51" s="15"/>
      <c r="D51" s="9" t="s">
        <v>77</v>
      </c>
      <c r="E51" s="5">
        <v>85265</v>
      </c>
    </row>
    <row r="52" spans="1:5" ht="15" x14ac:dyDescent="0.25">
      <c r="A52" s="14" t="s">
        <v>87</v>
      </c>
      <c r="B52" s="15">
        <v>30000</v>
      </c>
      <c r="D52" s="9"/>
      <c r="E52" s="5"/>
    </row>
    <row r="53" spans="1:5" ht="15" x14ac:dyDescent="0.25">
      <c r="A53" s="17" t="s">
        <v>89</v>
      </c>
      <c r="B53" s="15"/>
      <c r="D53" s="10" t="s">
        <v>79</v>
      </c>
      <c r="E53" s="5"/>
    </row>
    <row r="54" spans="1:5" ht="15" x14ac:dyDescent="0.25">
      <c r="A54" s="14" t="s">
        <v>90</v>
      </c>
      <c r="B54" s="15">
        <v>20000</v>
      </c>
      <c r="D54" s="9" t="s">
        <v>81</v>
      </c>
      <c r="E54" s="5">
        <v>34500</v>
      </c>
    </row>
    <row r="55" spans="1:5" ht="15" x14ac:dyDescent="0.25">
      <c r="A55" s="21" t="s">
        <v>92</v>
      </c>
      <c r="B55" s="15">
        <v>2000</v>
      </c>
      <c r="D55" s="9" t="s">
        <v>83</v>
      </c>
      <c r="E55" s="5">
        <v>66540</v>
      </c>
    </row>
    <row r="56" spans="1:5" ht="15" x14ac:dyDescent="0.25">
      <c r="A56" s="21" t="s">
        <v>93</v>
      </c>
      <c r="B56" s="15">
        <v>3000</v>
      </c>
      <c r="D56" s="9" t="s">
        <v>85</v>
      </c>
      <c r="E56" s="5">
        <v>23850</v>
      </c>
    </row>
    <row r="57" spans="1:5" ht="15" x14ac:dyDescent="0.25">
      <c r="A57" s="14" t="s">
        <v>95</v>
      </c>
      <c r="B57" s="15">
        <v>48300</v>
      </c>
      <c r="D57" s="9"/>
      <c r="E57" s="5"/>
    </row>
    <row r="58" spans="1:5" ht="15" x14ac:dyDescent="0.25">
      <c r="A58" s="14" t="s">
        <v>96</v>
      </c>
      <c r="B58" s="15">
        <v>3500</v>
      </c>
      <c r="D58" s="10" t="s">
        <v>88</v>
      </c>
      <c r="E58" s="5"/>
    </row>
    <row r="59" spans="1:5" ht="15" x14ac:dyDescent="0.25">
      <c r="A59" s="21" t="s">
        <v>97</v>
      </c>
      <c r="B59" s="15">
        <v>5000</v>
      </c>
      <c r="D59" s="9" t="s">
        <v>167</v>
      </c>
      <c r="E59" s="5">
        <v>32500</v>
      </c>
    </row>
    <row r="60" spans="1:5" ht="15" x14ac:dyDescent="0.25">
      <c r="A60" s="21" t="s">
        <v>98</v>
      </c>
      <c r="B60" s="15">
        <v>7500</v>
      </c>
      <c r="D60" s="9" t="s">
        <v>91</v>
      </c>
      <c r="E60" s="5">
        <v>319000</v>
      </c>
    </row>
    <row r="61" spans="1:5" ht="15" x14ac:dyDescent="0.25">
      <c r="A61" s="21" t="s">
        <v>99</v>
      </c>
      <c r="B61" s="15">
        <v>125000</v>
      </c>
      <c r="D61" s="9"/>
      <c r="E61" s="5">
        <f>SUM(E37:E60,E12:E31)</f>
        <v>9786577</v>
      </c>
    </row>
    <row r="62" spans="1:5" ht="15" x14ac:dyDescent="0.25">
      <c r="A62" s="17" t="s">
        <v>100</v>
      </c>
      <c r="B62" s="15"/>
      <c r="D62" s="9" t="s">
        <v>94</v>
      </c>
      <c r="E62" s="5">
        <v>-285000</v>
      </c>
    </row>
    <row r="63" spans="1:5" ht="15" x14ac:dyDescent="0.25">
      <c r="A63" s="14" t="s">
        <v>101</v>
      </c>
      <c r="B63" s="15">
        <v>1500</v>
      </c>
      <c r="D63" s="4" t="s">
        <v>168</v>
      </c>
      <c r="E63" s="18">
        <f>SUM(E61:E62)</f>
        <v>9501577</v>
      </c>
    </row>
    <row r="64" spans="1:5" x14ac:dyDescent="0.2">
      <c r="A64" s="14" t="s">
        <v>102</v>
      </c>
      <c r="B64" s="15">
        <v>67000</v>
      </c>
    </row>
    <row r="65" spans="1:3" x14ac:dyDescent="0.2">
      <c r="A65" s="14" t="s">
        <v>103</v>
      </c>
      <c r="B65" s="15">
        <v>39000</v>
      </c>
    </row>
    <row r="66" spans="1:3" x14ac:dyDescent="0.2">
      <c r="A66" s="14" t="s">
        <v>104</v>
      </c>
      <c r="B66" s="15">
        <v>35200</v>
      </c>
    </row>
    <row r="67" spans="1:3" x14ac:dyDescent="0.2">
      <c r="A67" s="14" t="s">
        <v>105</v>
      </c>
      <c r="B67" s="15">
        <v>10000</v>
      </c>
    </row>
    <row r="68" spans="1:3" x14ac:dyDescent="0.2">
      <c r="A68" s="14" t="s">
        <v>106</v>
      </c>
      <c r="B68" s="15">
        <v>2000</v>
      </c>
    </row>
    <row r="69" spans="1:3" x14ac:dyDescent="0.2">
      <c r="A69" s="14" t="s">
        <v>107</v>
      </c>
      <c r="B69" s="15">
        <v>6500</v>
      </c>
    </row>
    <row r="70" spans="1:3" x14ac:dyDescent="0.2">
      <c r="A70" s="14" t="s">
        <v>108</v>
      </c>
      <c r="B70" s="15">
        <v>21000</v>
      </c>
    </row>
    <row r="71" spans="1:3" x14ac:dyDescent="0.2">
      <c r="A71" s="14" t="s">
        <v>109</v>
      </c>
      <c r="B71" s="15">
        <v>15000</v>
      </c>
    </row>
    <row r="72" spans="1:3" x14ac:dyDescent="0.2">
      <c r="A72" s="14" t="s">
        <v>110</v>
      </c>
      <c r="B72" s="15">
        <v>41000</v>
      </c>
    </row>
    <row r="73" spans="1:3" x14ac:dyDescent="0.2">
      <c r="A73" s="47" t="s">
        <v>169</v>
      </c>
      <c r="B73" s="15">
        <f>SUM(B10:B72)</f>
        <v>9501650</v>
      </c>
    </row>
    <row r="74" spans="1:3" x14ac:dyDescent="0.2">
      <c r="B74" s="22"/>
    </row>
    <row r="75" spans="1:3" x14ac:dyDescent="0.2">
      <c r="B75" s="23"/>
    </row>
    <row r="76" spans="1:3" x14ac:dyDescent="0.2">
      <c r="B76" s="24"/>
    </row>
    <row r="77" spans="1:3" x14ac:dyDescent="0.2">
      <c r="B77" s="24"/>
    </row>
    <row r="78" spans="1:3" x14ac:dyDescent="0.2">
      <c r="B78" s="24"/>
      <c r="C78" s="12"/>
    </row>
    <row r="79" spans="1:3" x14ac:dyDescent="0.2">
      <c r="B79" s="24"/>
    </row>
    <row r="80" spans="1:3" x14ac:dyDescent="0.2">
      <c r="B80" s="24"/>
    </row>
    <row r="81" spans="2:2" x14ac:dyDescent="0.2">
      <c r="B81" s="24"/>
    </row>
    <row r="82" spans="2:2" x14ac:dyDescent="0.2">
      <c r="B82" s="24"/>
    </row>
    <row r="83" spans="2:2" x14ac:dyDescent="0.2">
      <c r="B83" s="24"/>
    </row>
    <row r="84" spans="2:2" x14ac:dyDescent="0.2">
      <c r="B84" s="24"/>
    </row>
    <row r="85" spans="2:2" x14ac:dyDescent="0.2">
      <c r="B85" s="24"/>
    </row>
    <row r="86" spans="2:2" x14ac:dyDescent="0.2">
      <c r="B86" s="24"/>
    </row>
    <row r="87" spans="2:2" x14ac:dyDescent="0.2">
      <c r="B87" s="24"/>
    </row>
    <row r="88" spans="2:2" x14ac:dyDescent="0.2">
      <c r="B88" s="24"/>
    </row>
    <row r="89" spans="2:2" x14ac:dyDescent="0.2">
      <c r="B89" s="24"/>
    </row>
    <row r="90" spans="2:2" x14ac:dyDescent="0.2">
      <c r="B90" s="24"/>
    </row>
    <row r="91" spans="2:2" x14ac:dyDescent="0.2">
      <c r="B91" s="24"/>
    </row>
    <row r="92" spans="2:2" x14ac:dyDescent="0.2">
      <c r="B92" s="24"/>
    </row>
    <row r="93" spans="2:2" x14ac:dyDescent="0.2">
      <c r="B93" s="24"/>
    </row>
    <row r="94" spans="2:2" x14ac:dyDescent="0.2">
      <c r="B94" s="24"/>
    </row>
    <row r="95" spans="2:2" x14ac:dyDescent="0.2">
      <c r="B95" s="24"/>
    </row>
    <row r="96" spans="2:2" x14ac:dyDescent="0.2">
      <c r="B96" s="24"/>
    </row>
    <row r="97" spans="2:2" x14ac:dyDescent="0.2">
      <c r="B97" s="24"/>
    </row>
    <row r="98" spans="2:2" x14ac:dyDescent="0.2">
      <c r="B98" s="24"/>
    </row>
    <row r="99" spans="2:2" x14ac:dyDescent="0.2">
      <c r="B99" s="24"/>
    </row>
    <row r="100" spans="2:2" x14ac:dyDescent="0.2">
      <c r="B100" s="24"/>
    </row>
    <row r="101" spans="2:2" x14ac:dyDescent="0.2">
      <c r="B101" s="24"/>
    </row>
    <row r="102" spans="2:2" x14ac:dyDescent="0.2">
      <c r="B102" s="24"/>
    </row>
    <row r="103" spans="2:2" x14ac:dyDescent="0.2">
      <c r="B103" s="24"/>
    </row>
    <row r="104" spans="2:2" x14ac:dyDescent="0.2">
      <c r="B104" s="24"/>
    </row>
    <row r="105" spans="2:2" x14ac:dyDescent="0.2">
      <c r="B105" s="24"/>
    </row>
    <row r="106" spans="2:2" x14ac:dyDescent="0.2">
      <c r="B106" s="24"/>
    </row>
    <row r="107" spans="2:2" x14ac:dyDescent="0.2">
      <c r="B107" s="24"/>
    </row>
    <row r="108" spans="2:2" x14ac:dyDescent="0.2">
      <c r="B108" s="24"/>
    </row>
    <row r="109" spans="2:2" x14ac:dyDescent="0.2">
      <c r="B109" s="24"/>
    </row>
    <row r="110" spans="2:2" x14ac:dyDescent="0.2">
      <c r="B110" s="24"/>
    </row>
    <row r="111" spans="2:2" x14ac:dyDescent="0.2">
      <c r="B111" s="24"/>
    </row>
    <row r="112" spans="2:2" x14ac:dyDescent="0.2">
      <c r="B112" s="24"/>
    </row>
    <row r="113" spans="2:2" x14ac:dyDescent="0.2">
      <c r="B113" s="24"/>
    </row>
    <row r="114" spans="2:2" x14ac:dyDescent="0.2">
      <c r="B114" s="24"/>
    </row>
    <row r="115" spans="2:2" x14ac:dyDescent="0.2">
      <c r="B115" s="24"/>
    </row>
    <row r="116" spans="2:2" x14ac:dyDescent="0.2">
      <c r="B116" s="24"/>
    </row>
    <row r="117" spans="2:2" x14ac:dyDescent="0.2">
      <c r="B117" s="24"/>
    </row>
    <row r="118" spans="2:2" x14ac:dyDescent="0.2">
      <c r="B118" s="24"/>
    </row>
    <row r="119" spans="2:2" x14ac:dyDescent="0.2">
      <c r="B119" s="24"/>
    </row>
    <row r="120" spans="2:2" x14ac:dyDescent="0.2">
      <c r="B120" s="24"/>
    </row>
    <row r="121" spans="2:2" x14ac:dyDescent="0.2">
      <c r="B121" s="24"/>
    </row>
    <row r="122" spans="2:2" x14ac:dyDescent="0.2">
      <c r="B122" s="24"/>
    </row>
    <row r="123" spans="2:2" x14ac:dyDescent="0.2">
      <c r="B123" s="24"/>
    </row>
    <row r="124" spans="2:2" x14ac:dyDescent="0.2">
      <c r="B124" s="24"/>
    </row>
    <row r="125" spans="2:2" x14ac:dyDescent="0.2">
      <c r="B125" s="24"/>
    </row>
    <row r="126" spans="2:2" x14ac:dyDescent="0.2">
      <c r="B126" s="24"/>
    </row>
    <row r="127" spans="2:2" x14ac:dyDescent="0.2">
      <c r="B127" s="24"/>
    </row>
    <row r="128" spans="2:2" x14ac:dyDescent="0.2">
      <c r="B128" s="24"/>
    </row>
    <row r="129" spans="2:2" x14ac:dyDescent="0.2">
      <c r="B129" s="24"/>
    </row>
    <row r="130" spans="2:2" x14ac:dyDescent="0.2">
      <c r="B130" s="24"/>
    </row>
    <row r="131" spans="2:2" x14ac:dyDescent="0.2">
      <c r="B131" s="24"/>
    </row>
    <row r="132" spans="2:2" x14ac:dyDescent="0.2">
      <c r="B132" s="24"/>
    </row>
    <row r="133" spans="2:2" x14ac:dyDescent="0.2">
      <c r="B133" s="24"/>
    </row>
    <row r="134" spans="2:2" x14ac:dyDescent="0.2">
      <c r="B134" s="24"/>
    </row>
    <row r="135" spans="2:2" x14ac:dyDescent="0.2">
      <c r="B135" s="24"/>
    </row>
    <row r="136" spans="2:2" x14ac:dyDescent="0.2">
      <c r="B136" s="24"/>
    </row>
    <row r="137" spans="2:2" x14ac:dyDescent="0.2">
      <c r="B137" s="24"/>
    </row>
    <row r="138" spans="2:2" x14ac:dyDescent="0.2">
      <c r="B138" s="24"/>
    </row>
    <row r="139" spans="2:2" x14ac:dyDescent="0.2">
      <c r="B139" s="24"/>
    </row>
    <row r="140" spans="2:2" x14ac:dyDescent="0.2">
      <c r="B140" s="24"/>
    </row>
    <row r="141" spans="2:2" x14ac:dyDescent="0.2">
      <c r="B141" s="24"/>
    </row>
    <row r="142" spans="2:2" x14ac:dyDescent="0.2">
      <c r="B142" s="24"/>
    </row>
    <row r="143" spans="2:2" x14ac:dyDescent="0.2">
      <c r="B143" s="24"/>
    </row>
    <row r="144" spans="2:2" x14ac:dyDescent="0.2">
      <c r="B144" s="24"/>
    </row>
    <row r="145" spans="2:2" x14ac:dyDescent="0.2">
      <c r="B145" s="24"/>
    </row>
    <row r="146" spans="2:2" x14ac:dyDescent="0.2">
      <c r="B146" s="24"/>
    </row>
    <row r="147" spans="2:2" x14ac:dyDescent="0.2">
      <c r="B147" s="24"/>
    </row>
    <row r="148" spans="2:2" x14ac:dyDescent="0.2">
      <c r="B148" s="24"/>
    </row>
    <row r="149" spans="2:2" x14ac:dyDescent="0.2">
      <c r="B149" s="24"/>
    </row>
    <row r="150" spans="2:2" x14ac:dyDescent="0.2">
      <c r="B150" s="24"/>
    </row>
    <row r="151" spans="2:2" x14ac:dyDescent="0.2">
      <c r="B151" s="24"/>
    </row>
    <row r="152" spans="2:2" x14ac:dyDescent="0.2">
      <c r="B152" s="24"/>
    </row>
  </sheetData>
  <pageMargins left="0" right="0" top="0" bottom="0" header="0.3" footer="0"/>
  <pageSetup paperSize="5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8"/>
  <sheetViews>
    <sheetView topLeftCell="A25" workbookViewId="0">
      <selection activeCell="A77" sqref="A77"/>
    </sheetView>
  </sheetViews>
  <sheetFormatPr defaultColWidth="9.140625" defaultRowHeight="12.75" x14ac:dyDescent="0.2"/>
  <cols>
    <col min="1" max="1" width="65.28515625" style="6" customWidth="1"/>
    <col min="2" max="2" width="19" style="12" customWidth="1"/>
    <col min="3" max="16384" width="9.140625" style="6"/>
  </cols>
  <sheetData>
    <row r="1" spans="1:2" ht="12.6" x14ac:dyDescent="0.25">
      <c r="A1" s="25" t="s">
        <v>111</v>
      </c>
      <c r="B1" s="26"/>
    </row>
    <row r="2" spans="1:2" ht="12.6" x14ac:dyDescent="0.25">
      <c r="A2" s="27" t="s">
        <v>112</v>
      </c>
      <c r="B2" s="28"/>
    </row>
    <row r="3" spans="1:2" ht="12.6" x14ac:dyDescent="0.25">
      <c r="A3" s="27" t="s">
        <v>113</v>
      </c>
      <c r="B3" s="28"/>
    </row>
    <row r="4" spans="1:2" ht="14.45" x14ac:dyDescent="0.3">
      <c r="A4" s="29" t="s">
        <v>114</v>
      </c>
    </row>
    <row r="5" spans="1:2" ht="12.6" x14ac:dyDescent="0.25">
      <c r="A5" s="6" t="s">
        <v>115</v>
      </c>
      <c r="B5" s="12">
        <v>100000</v>
      </c>
    </row>
    <row r="6" spans="1:2" ht="12.6" x14ac:dyDescent="0.25">
      <c r="A6" s="6" t="s">
        <v>116</v>
      </c>
      <c r="B6" s="12">
        <v>125000</v>
      </c>
    </row>
    <row r="7" spans="1:2" ht="12.6" x14ac:dyDescent="0.25">
      <c r="A7" s="30" t="s">
        <v>117</v>
      </c>
    </row>
    <row r="8" spans="1:2" ht="12.6" x14ac:dyDescent="0.25">
      <c r="A8" s="6" t="s">
        <v>118</v>
      </c>
      <c r="B8" s="12">
        <v>200000</v>
      </c>
    </row>
    <row r="9" spans="1:2" ht="12.6" x14ac:dyDescent="0.25">
      <c r="A9" s="6" t="s">
        <v>119</v>
      </c>
      <c r="B9" s="12">
        <v>100000</v>
      </c>
    </row>
    <row r="10" spans="1:2" ht="12.6" x14ac:dyDescent="0.25">
      <c r="A10" s="30" t="s">
        <v>162</v>
      </c>
      <c r="B10" s="31">
        <f>SUM(B5:B9)</f>
        <v>525000</v>
      </c>
    </row>
    <row r="11" spans="1:2" ht="12.6" x14ac:dyDescent="0.25">
      <c r="A11" s="30" t="s">
        <v>1</v>
      </c>
    </row>
    <row r="12" spans="1:2" ht="12.6" x14ac:dyDescent="0.25">
      <c r="A12" s="6" t="s">
        <v>120</v>
      </c>
      <c r="B12" s="12">
        <v>10000</v>
      </c>
    </row>
    <row r="13" spans="1:2" ht="12.6" x14ac:dyDescent="0.25">
      <c r="A13" s="6" t="s">
        <v>121</v>
      </c>
      <c r="B13" s="12">
        <v>90000</v>
      </c>
    </row>
    <row r="14" spans="1:2" ht="12.6" x14ac:dyDescent="0.25">
      <c r="A14" s="6" t="s">
        <v>122</v>
      </c>
      <c r="B14" s="12">
        <v>92658.04</v>
      </c>
    </row>
    <row r="15" spans="1:2" ht="12.6" x14ac:dyDescent="0.25">
      <c r="A15" s="6" t="s">
        <v>123</v>
      </c>
      <c r="B15" s="12">
        <v>60000</v>
      </c>
    </row>
    <row r="16" spans="1:2" ht="12.6" x14ac:dyDescent="0.25">
      <c r="A16" s="6" t="s">
        <v>124</v>
      </c>
      <c r="B16" s="12">
        <v>76000</v>
      </c>
    </row>
    <row r="17" spans="1:5" ht="12.6" x14ac:dyDescent="0.25">
      <c r="A17" s="6" t="s">
        <v>125</v>
      </c>
      <c r="B17" s="12">
        <v>19800</v>
      </c>
    </row>
    <row r="18" spans="1:5" ht="12.6" x14ac:dyDescent="0.25">
      <c r="A18" s="6" t="s">
        <v>126</v>
      </c>
      <c r="B18" s="12">
        <v>50000</v>
      </c>
    </row>
    <row r="19" spans="1:5" ht="12.6" x14ac:dyDescent="0.25">
      <c r="A19" s="6" t="s">
        <v>163</v>
      </c>
      <c r="B19" s="12">
        <f>SUM(B12:B18)</f>
        <v>398458.04</v>
      </c>
    </row>
    <row r="20" spans="1:5" ht="12.6" x14ac:dyDescent="0.25">
      <c r="A20" s="30" t="s">
        <v>127</v>
      </c>
      <c r="B20" s="31">
        <f>SUM(B5:B6,B8:B9,-B19)</f>
        <v>126541.96000000002</v>
      </c>
    </row>
    <row r="21" spans="1:5" s="42" customFormat="1" ht="14.45" x14ac:dyDescent="0.3">
      <c r="A21" s="29" t="s">
        <v>128</v>
      </c>
      <c r="B21" s="41"/>
    </row>
    <row r="22" spans="1:5" ht="15.6" x14ac:dyDescent="0.3">
      <c r="A22" s="43" t="s">
        <v>129</v>
      </c>
      <c r="B22" s="12">
        <v>225000</v>
      </c>
    </row>
    <row r="23" spans="1:5" ht="12.6" x14ac:dyDescent="0.25">
      <c r="A23" s="30" t="s">
        <v>6</v>
      </c>
    </row>
    <row r="24" spans="1:5" ht="12.6" x14ac:dyDescent="0.25">
      <c r="A24" s="6" t="s">
        <v>130</v>
      </c>
      <c r="B24" s="12">
        <v>110000</v>
      </c>
    </row>
    <row r="25" spans="1:5" ht="12.6" x14ac:dyDescent="0.25">
      <c r="A25" s="6" t="s">
        <v>131</v>
      </c>
      <c r="B25" s="12">
        <v>78000</v>
      </c>
    </row>
    <row r="26" spans="1:5" ht="12.6" x14ac:dyDescent="0.25">
      <c r="A26" s="6" t="s">
        <v>132</v>
      </c>
      <c r="B26" s="12">
        <v>15000</v>
      </c>
    </row>
    <row r="27" spans="1:5" ht="12.6" x14ac:dyDescent="0.25">
      <c r="A27" s="6" t="s">
        <v>133</v>
      </c>
      <c r="B27" s="12">
        <v>319000</v>
      </c>
    </row>
    <row r="28" spans="1:5" ht="12.6" x14ac:dyDescent="0.25">
      <c r="A28" s="30" t="s">
        <v>162</v>
      </c>
      <c r="B28" s="31">
        <f>SUM(B22:B27)</f>
        <v>747000</v>
      </c>
    </row>
    <row r="29" spans="1:5" ht="12.6" x14ac:dyDescent="0.25">
      <c r="A29" s="30" t="s">
        <v>10</v>
      </c>
    </row>
    <row r="30" spans="1:5" s="30" customFormat="1" ht="12.6" x14ac:dyDescent="0.25">
      <c r="A30" s="33" t="s">
        <v>134</v>
      </c>
      <c r="B30" s="34">
        <v>295000</v>
      </c>
      <c r="C30" s="33"/>
      <c r="D30" s="33"/>
      <c r="E30" s="33"/>
    </row>
    <row r="31" spans="1:5" ht="12.6" x14ac:dyDescent="0.25">
      <c r="A31" s="33" t="s">
        <v>135</v>
      </c>
      <c r="B31" s="34">
        <v>30000</v>
      </c>
      <c r="C31" s="33"/>
      <c r="D31" s="33"/>
      <c r="E31" s="33"/>
    </row>
    <row r="32" spans="1:5" ht="12.6" x14ac:dyDescent="0.25">
      <c r="A32" s="33" t="s">
        <v>136</v>
      </c>
      <c r="B32" s="34">
        <v>21350</v>
      </c>
      <c r="C32" s="33"/>
      <c r="D32" s="33"/>
      <c r="E32" s="33"/>
    </row>
    <row r="33" spans="1:5" ht="12.6" x14ac:dyDescent="0.25">
      <c r="A33" s="33" t="s">
        <v>137</v>
      </c>
      <c r="B33" s="34">
        <v>45000</v>
      </c>
      <c r="C33" s="33"/>
      <c r="D33" s="33"/>
      <c r="E33" s="33"/>
    </row>
    <row r="34" spans="1:5" ht="12.6" x14ac:dyDescent="0.25">
      <c r="A34" s="33" t="s">
        <v>138</v>
      </c>
      <c r="B34" s="34">
        <v>4200</v>
      </c>
      <c r="C34" s="33"/>
      <c r="D34" s="33"/>
      <c r="E34" s="33"/>
    </row>
    <row r="35" spans="1:5" ht="12.6" x14ac:dyDescent="0.25">
      <c r="A35" s="33" t="s">
        <v>139</v>
      </c>
      <c r="B35" s="34">
        <v>750</v>
      </c>
      <c r="C35" s="33"/>
      <c r="D35" s="33"/>
      <c r="E35" s="33"/>
    </row>
    <row r="36" spans="1:5" ht="12.6" x14ac:dyDescent="0.25">
      <c r="A36" s="33" t="s">
        <v>140</v>
      </c>
      <c r="B36" s="34">
        <v>8000</v>
      </c>
      <c r="C36" s="33"/>
      <c r="D36" s="33"/>
      <c r="E36" s="33"/>
    </row>
    <row r="37" spans="1:5" ht="12.6" x14ac:dyDescent="0.25">
      <c r="A37" s="33" t="s">
        <v>141</v>
      </c>
      <c r="B37" s="34">
        <v>2500</v>
      </c>
      <c r="C37" s="33"/>
      <c r="D37" s="33"/>
      <c r="E37" s="33"/>
    </row>
    <row r="38" spans="1:5" ht="12.6" x14ac:dyDescent="0.25">
      <c r="A38" s="33" t="s">
        <v>142</v>
      </c>
      <c r="B38" s="34">
        <v>66000</v>
      </c>
      <c r="C38" s="33"/>
      <c r="D38" s="33"/>
      <c r="E38" s="33"/>
    </row>
    <row r="39" spans="1:5" ht="12.6" x14ac:dyDescent="0.25">
      <c r="A39" s="33" t="s">
        <v>143</v>
      </c>
      <c r="B39" s="34">
        <v>600</v>
      </c>
      <c r="C39" s="33"/>
      <c r="D39" s="33"/>
      <c r="E39" s="33"/>
    </row>
    <row r="40" spans="1:5" ht="12.6" x14ac:dyDescent="0.25">
      <c r="A40" s="33" t="s">
        <v>144</v>
      </c>
      <c r="B40" s="34">
        <v>2000</v>
      </c>
      <c r="C40" s="33"/>
      <c r="D40" s="33"/>
      <c r="E40" s="33"/>
    </row>
    <row r="41" spans="1:5" ht="12.6" x14ac:dyDescent="0.25">
      <c r="A41" s="33" t="s">
        <v>145</v>
      </c>
      <c r="B41" s="34">
        <v>300</v>
      </c>
      <c r="C41" s="33"/>
      <c r="D41" s="33"/>
      <c r="E41" s="33"/>
    </row>
    <row r="42" spans="1:5" ht="12.6" x14ac:dyDescent="0.25">
      <c r="A42" s="33" t="s">
        <v>146</v>
      </c>
      <c r="B42" s="34">
        <v>3500</v>
      </c>
      <c r="C42" s="33"/>
      <c r="D42" s="33"/>
      <c r="E42" s="33"/>
    </row>
    <row r="43" spans="1:5" ht="12.6" x14ac:dyDescent="0.25">
      <c r="A43" s="33" t="s">
        <v>147</v>
      </c>
      <c r="B43" s="34">
        <v>3500</v>
      </c>
      <c r="C43" s="33"/>
      <c r="D43" s="33"/>
      <c r="E43" s="33"/>
    </row>
    <row r="44" spans="1:5" ht="12.6" x14ac:dyDescent="0.25">
      <c r="A44" s="33" t="s">
        <v>148</v>
      </c>
      <c r="B44" s="34">
        <v>15000</v>
      </c>
      <c r="C44" s="33"/>
      <c r="D44" s="33"/>
      <c r="E44" s="33"/>
    </row>
    <row r="45" spans="1:5" ht="14.45" x14ac:dyDescent="0.25">
      <c r="A45" s="44" t="s">
        <v>163</v>
      </c>
      <c r="B45" s="45">
        <f>SUM(B30:B44)</f>
        <v>497700</v>
      </c>
      <c r="C45" s="35"/>
      <c r="D45" s="35"/>
      <c r="E45" s="35"/>
    </row>
    <row r="46" spans="1:5" ht="12.6" x14ac:dyDescent="0.25">
      <c r="A46" s="30" t="s">
        <v>127</v>
      </c>
      <c r="B46" s="31">
        <f>SUM(B22,B24:B27,-B45)</f>
        <v>249300</v>
      </c>
      <c r="C46" s="30"/>
      <c r="D46" s="30"/>
      <c r="E46" s="30"/>
    </row>
    <row r="47" spans="1:5" ht="18" x14ac:dyDescent="0.35">
      <c r="A47" s="36" t="s">
        <v>149</v>
      </c>
    </row>
    <row r="48" spans="1:5" ht="12.6" x14ac:dyDescent="0.25">
      <c r="A48" s="6" t="s">
        <v>150</v>
      </c>
      <c r="B48" s="31">
        <v>17000</v>
      </c>
    </row>
    <row r="49" spans="1:5" ht="12.6" x14ac:dyDescent="0.25">
      <c r="A49" s="30" t="s">
        <v>117</v>
      </c>
    </row>
    <row r="50" spans="1:5" ht="12.6" x14ac:dyDescent="0.25">
      <c r="A50" s="6" t="s">
        <v>151</v>
      </c>
      <c r="B50" s="12">
        <v>10000</v>
      </c>
    </row>
    <row r="51" spans="1:5" ht="12.6" x14ac:dyDescent="0.25">
      <c r="A51" s="30" t="s">
        <v>162</v>
      </c>
      <c r="B51" s="31">
        <f>SUM(B48:B50)</f>
        <v>27000</v>
      </c>
    </row>
    <row r="52" spans="1:5" ht="12.6" x14ac:dyDescent="0.25">
      <c r="A52" s="37" t="s">
        <v>1</v>
      </c>
    </row>
    <row r="53" spans="1:5" ht="12.6" x14ac:dyDescent="0.25">
      <c r="A53" s="6" t="s">
        <v>164</v>
      </c>
      <c r="B53" s="12">
        <v>15000</v>
      </c>
      <c r="C53" s="30"/>
      <c r="D53" s="30"/>
      <c r="E53" s="30"/>
    </row>
    <row r="54" spans="1:5" s="30" customFormat="1" ht="12.6" x14ac:dyDescent="0.25">
      <c r="A54" s="30" t="s">
        <v>127</v>
      </c>
      <c r="B54" s="31">
        <v>12000</v>
      </c>
      <c r="C54" s="6"/>
      <c r="D54" s="6"/>
      <c r="E54" s="6"/>
    </row>
    <row r="55" spans="1:5" ht="18" x14ac:dyDescent="0.35">
      <c r="A55" s="36" t="s">
        <v>152</v>
      </c>
    </row>
    <row r="56" spans="1:5" ht="14.45" x14ac:dyDescent="0.3">
      <c r="A56" s="42" t="s">
        <v>150</v>
      </c>
      <c r="B56" s="12">
        <v>0</v>
      </c>
    </row>
    <row r="57" spans="1:5" ht="12.6" x14ac:dyDescent="0.25">
      <c r="A57" s="30" t="s">
        <v>117</v>
      </c>
    </row>
    <row r="58" spans="1:5" ht="12.6" x14ac:dyDescent="0.25">
      <c r="A58" s="6" t="s">
        <v>151</v>
      </c>
      <c r="B58" s="12">
        <v>10800</v>
      </c>
    </row>
    <row r="59" spans="1:5" x14ac:dyDescent="0.2">
      <c r="A59" s="30" t="s">
        <v>165</v>
      </c>
      <c r="B59" s="31">
        <f>SUM(B56:B58)</f>
        <v>10800</v>
      </c>
    </row>
    <row r="60" spans="1:5" x14ac:dyDescent="0.2">
      <c r="A60" s="30" t="s">
        <v>1</v>
      </c>
    </row>
    <row r="61" spans="1:5" x14ac:dyDescent="0.2">
      <c r="A61" s="6" t="s">
        <v>153</v>
      </c>
      <c r="B61" s="38">
        <v>3600</v>
      </c>
    </row>
    <row r="62" spans="1:5" x14ac:dyDescent="0.2">
      <c r="A62" s="6" t="s">
        <v>154</v>
      </c>
      <c r="B62" s="38">
        <v>3600</v>
      </c>
    </row>
    <row r="63" spans="1:5" x14ac:dyDescent="0.2">
      <c r="A63" s="6" t="s">
        <v>155</v>
      </c>
      <c r="B63" s="38">
        <v>3600</v>
      </c>
    </row>
    <row r="64" spans="1:5" x14ac:dyDescent="0.2">
      <c r="A64" s="6" t="s">
        <v>163</v>
      </c>
      <c r="B64" s="38">
        <f>SUM(B61:B63)</f>
        <v>10800</v>
      </c>
    </row>
    <row r="65" spans="1:5" s="30" customFormat="1" x14ac:dyDescent="0.2">
      <c r="A65" s="30" t="s">
        <v>127</v>
      </c>
      <c r="B65" s="46">
        <v>0</v>
      </c>
    </row>
    <row r="66" spans="1:5" ht="21" x14ac:dyDescent="0.35">
      <c r="A66" s="39" t="s">
        <v>156</v>
      </c>
    </row>
    <row r="67" spans="1:5" x14ac:dyDescent="0.2">
      <c r="A67" s="3" t="s">
        <v>150</v>
      </c>
      <c r="B67" s="12">
        <v>59000</v>
      </c>
    </row>
    <row r="68" spans="1:5" x14ac:dyDescent="0.2">
      <c r="A68" s="30" t="s">
        <v>117</v>
      </c>
    </row>
    <row r="69" spans="1:5" x14ac:dyDescent="0.2">
      <c r="A69" s="6" t="s">
        <v>151</v>
      </c>
      <c r="B69" s="12">
        <v>20000</v>
      </c>
    </row>
    <row r="70" spans="1:5" x14ac:dyDescent="0.2">
      <c r="A70" s="30" t="s">
        <v>162</v>
      </c>
      <c r="B70" s="31">
        <f>SUM(B67:B69)</f>
        <v>79000</v>
      </c>
    </row>
    <row r="71" spans="1:5" x14ac:dyDescent="0.2">
      <c r="A71" s="30" t="s">
        <v>1</v>
      </c>
    </row>
    <row r="72" spans="1:5" s="30" customFormat="1" x14ac:dyDescent="0.2">
      <c r="A72" s="6" t="s">
        <v>157</v>
      </c>
      <c r="B72" s="12">
        <v>8000</v>
      </c>
      <c r="C72" s="6"/>
      <c r="D72" s="6"/>
      <c r="E72" s="6"/>
    </row>
    <row r="73" spans="1:5" x14ac:dyDescent="0.2">
      <c r="A73" s="6" t="s">
        <v>158</v>
      </c>
      <c r="B73" s="12">
        <v>15000</v>
      </c>
    </row>
    <row r="74" spans="1:5" x14ac:dyDescent="0.2">
      <c r="A74" s="6" t="s">
        <v>163</v>
      </c>
      <c r="B74" s="12">
        <f>SUM(B72:B73)</f>
        <v>23000</v>
      </c>
    </row>
    <row r="75" spans="1:5" x14ac:dyDescent="0.2">
      <c r="A75" s="30" t="s">
        <v>127</v>
      </c>
      <c r="B75" s="31">
        <f>SUM(B70,-B74)</f>
        <v>56000</v>
      </c>
    </row>
    <row r="76" spans="1:5" ht="15.75" x14ac:dyDescent="0.25">
      <c r="A76" s="32" t="s">
        <v>159</v>
      </c>
    </row>
    <row r="77" spans="1:5" x14ac:dyDescent="0.2">
      <c r="A77" s="3" t="s">
        <v>150</v>
      </c>
      <c r="B77" s="12">
        <v>59000</v>
      </c>
    </row>
    <row r="78" spans="1:5" x14ac:dyDescent="0.2">
      <c r="A78" s="30" t="s">
        <v>6</v>
      </c>
    </row>
    <row r="79" spans="1:5" ht="15" x14ac:dyDescent="0.25">
      <c r="A79" s="6" t="s">
        <v>160</v>
      </c>
      <c r="B79" s="40">
        <v>285000</v>
      </c>
    </row>
    <row r="80" spans="1:5" ht="15" x14ac:dyDescent="0.25">
      <c r="A80" s="6" t="s">
        <v>133</v>
      </c>
      <c r="B80" s="40">
        <v>85500</v>
      </c>
    </row>
    <row r="81" spans="1:5" x14ac:dyDescent="0.2">
      <c r="A81" s="30" t="s">
        <v>162</v>
      </c>
      <c r="B81" s="31">
        <f>SUM(B77:B80)</f>
        <v>429500</v>
      </c>
    </row>
    <row r="82" spans="1:5" x14ac:dyDescent="0.2">
      <c r="A82" s="30" t="s">
        <v>10</v>
      </c>
    </row>
    <row r="83" spans="1:5" x14ac:dyDescent="0.2">
      <c r="A83" s="6" t="s">
        <v>161</v>
      </c>
      <c r="B83" s="12">
        <v>429500</v>
      </c>
    </row>
    <row r="84" spans="1:5" ht="15.75" x14ac:dyDescent="0.25">
      <c r="A84" s="32" t="s">
        <v>127</v>
      </c>
      <c r="B84" s="31">
        <v>0</v>
      </c>
    </row>
    <row r="85" spans="1:5" ht="15.75" x14ac:dyDescent="0.25">
      <c r="A85" s="32"/>
      <c r="B85" s="31"/>
    </row>
    <row r="86" spans="1:5" x14ac:dyDescent="0.2">
      <c r="A86" s="30"/>
    </row>
    <row r="91" spans="1:5" x14ac:dyDescent="0.2">
      <c r="A91" s="30"/>
    </row>
    <row r="94" spans="1:5" x14ac:dyDescent="0.2">
      <c r="A94" s="30"/>
      <c r="B94" s="31"/>
      <c r="C94" s="30"/>
      <c r="D94" s="30"/>
      <c r="E94" s="30"/>
    </row>
    <row r="95" spans="1:5" ht="15.75" x14ac:dyDescent="0.25">
      <c r="A95" s="32"/>
    </row>
    <row r="96" spans="1:5" x14ac:dyDescent="0.2">
      <c r="A96" s="30"/>
    </row>
    <row r="97" spans="1:5" ht="15" x14ac:dyDescent="0.25">
      <c r="B97" s="40"/>
    </row>
    <row r="98" spans="1:5" ht="15" x14ac:dyDescent="0.25">
      <c r="B98" s="40"/>
    </row>
    <row r="99" spans="1:5" x14ac:dyDescent="0.2">
      <c r="A99" s="30"/>
    </row>
    <row r="101" spans="1:5" ht="18.75" x14ac:dyDescent="0.3">
      <c r="A101" s="36"/>
    </row>
    <row r="102" spans="1:5" x14ac:dyDescent="0.2">
      <c r="A102" s="30"/>
    </row>
    <row r="104" spans="1:5" x14ac:dyDescent="0.2">
      <c r="A104" s="30"/>
    </row>
    <row r="108" spans="1:5" x14ac:dyDescent="0.2">
      <c r="A108" s="30"/>
      <c r="B108" s="31"/>
      <c r="C108" s="30"/>
      <c r="D108" s="30"/>
      <c r="E108" s="30"/>
    </row>
  </sheetData>
  <pageMargins left="0.7" right="0.7" top="0" bottom="0" header="0.3" footer="0.3"/>
  <pageSetup paperSize="5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REVENUES</vt:lpstr>
      <vt:lpstr>Special Revenue &amp; Other Funds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aanderson</dc:creator>
  <cp:lastModifiedBy>mhedden</cp:lastModifiedBy>
  <cp:lastPrinted>2017-12-20T16:01:23Z</cp:lastPrinted>
  <dcterms:created xsi:type="dcterms:W3CDTF">2017-12-20T14:41:06Z</dcterms:created>
  <dcterms:modified xsi:type="dcterms:W3CDTF">2018-01-11T17:04:53Z</dcterms:modified>
</cp:coreProperties>
</file>