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docs.live.net/897c02e4a74ffac7/Documents/AzFRW/AzFRW 2022 - 2023/Awards/"/>
    </mc:Choice>
  </mc:AlternateContent>
  <xr:revisionPtr revIDLastSave="0" documentId="8_{2A3B9252-D83F-44A6-9EEA-2C9A7B2C7F1B}" xr6:coauthVersionLast="47" xr6:coauthVersionMax="47" xr10:uidLastSave="{00000000-0000-0000-0000-000000000000}"/>
  <workbookProtection workbookAlgorithmName="SHA-512" workbookHashValue="G78NHllAN8Ja7cYnmyFBV+AK04mqpG305r7NglltAu2zaTIVsdyZsVt9JzvqQiI3d3a2zI8mMAZdG5yWC3z//w==" workbookSaltValue="Gz6M+wQPC5WR4aza1j3MqA==" workbookSpinCount="100000" lockStructure="1"/>
  <bookViews>
    <workbookView xWindow="-98" yWindow="-98" windowWidth="20715" windowHeight="13155" tabRatio="823" xr2:uid="{00000000-000D-0000-FFFF-FFFF00000000}"/>
  </bookViews>
  <sheets>
    <sheet name="READ FIRST" sheetId="9" r:id="rId1"/>
    <sheet name="Club Function" sheetId="1" r:id="rId2"/>
    <sheet name="Membership Development" sheetId="2" r:id="rId3"/>
    <sheet name="Programs" sheetId="3" r:id="rId4"/>
    <sheet name="Community Relations" sheetId="5" r:id="rId5"/>
    <sheet name="Campaign Activities" sheetId="4" r:id="rId6"/>
    <sheet name="Point Summary" sheetId="12" r:id="rId7"/>
  </sheets>
  <definedNames>
    <definedName name="_xlnm.Print_Area" localSheetId="5">'Campaign Activities'!$A$1:$D$28</definedName>
    <definedName name="_xlnm.Print_Area" localSheetId="1">'Club Function'!$A$1:$D$42</definedName>
    <definedName name="_xlnm.Print_Area" localSheetId="4">'Community Relations'!$A$1:$J$47</definedName>
    <definedName name="_xlnm.Print_Area" localSheetId="2">'Membership Development'!$A$1:$D$18</definedName>
    <definedName name="_xlnm.Print_Area" localSheetId="6">'Point Summary'!$A$1:$G$17</definedName>
    <definedName name="_xlnm.Print_Area" localSheetId="3">Programs!$A$1:$D$18</definedName>
    <definedName name="_xlnm.Print_Area" localSheetId="0">'READ FIRST'!$A$6:$L$83</definedName>
    <definedName name="_xlnm.Print_Titles" localSheetId="5">'Campaign Activities'!$3:$3</definedName>
    <definedName name="_xlnm.Print_Titles" localSheetId="1">'Club Function'!$1:$2</definedName>
    <definedName name="_xlnm.Print_Titles" localSheetId="4">'Community Relations'!$3:$3</definedName>
    <definedName name="_xlnm.Print_Titles" localSheetId="2">'Membership Development'!$3:$3</definedName>
    <definedName name="_xlnm.Print_Titles" localSheetId="3">Programs!$3:$3</definedName>
    <definedName name="_xlnm.Print_Titles" localSheetId="0">'READ FIRST'!$6:$9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2" l="1"/>
  <c r="G1" i="12"/>
  <c r="D1" i="4"/>
  <c r="D1" i="5"/>
  <c r="D1" i="3"/>
  <c r="D1" i="2"/>
  <c r="D1" i="1"/>
  <c r="F9" i="12"/>
  <c r="E9" i="12"/>
  <c r="C8" i="12"/>
  <c r="A8" i="12"/>
  <c r="C6" i="12"/>
  <c r="A6" i="12"/>
  <c r="E6" i="12" s="1"/>
  <c r="C5" i="12"/>
  <c r="D15" i="4"/>
  <c r="D20" i="4"/>
  <c r="B26" i="4"/>
  <c r="D8" i="12" s="1"/>
  <c r="A26" i="4"/>
  <c r="B25" i="4"/>
  <c r="B25" i="5"/>
  <c r="D7" i="12" s="1"/>
  <c r="A25" i="5"/>
  <c r="B24" i="5"/>
  <c r="C7" i="12" s="1"/>
  <c r="B18" i="3"/>
  <c r="B19" i="3"/>
  <c r="D6" i="12" s="1"/>
  <c r="A19" i="3"/>
  <c r="B41" i="1"/>
  <c r="A41" i="1"/>
  <c r="B16" i="1"/>
  <c r="A16" i="1"/>
  <c r="B40" i="1"/>
  <c r="B15" i="1"/>
  <c r="B20" i="2"/>
  <c r="D5" i="12" s="1"/>
  <c r="A20" i="2"/>
  <c r="C18" i="2" s="1"/>
  <c r="B18" i="2"/>
  <c r="B42" i="1" l="1"/>
  <c r="C4" i="12" s="1"/>
  <c r="C40" i="1"/>
  <c r="C18" i="3"/>
  <c r="C24" i="5"/>
  <c r="C15" i="1"/>
  <c r="C25" i="4"/>
  <c r="B8" i="12"/>
  <c r="B6" i="12"/>
  <c r="F6" i="12" s="1"/>
  <c r="D4" i="12"/>
  <c r="D10" i="12" s="1"/>
  <c r="B4" i="12"/>
  <c r="B5" i="12"/>
  <c r="F5" i="12" s="1"/>
  <c r="B7" i="12"/>
  <c r="F7" i="12" s="1"/>
  <c r="E8" i="12"/>
  <c r="A18" i="2"/>
  <c r="A5" i="12" s="1"/>
  <c r="E5" i="12" s="1"/>
  <c r="A25" i="4"/>
  <c r="A24" i="5"/>
  <c r="A7" i="12" s="1"/>
  <c r="E7" i="12" s="1"/>
  <c r="A18" i="3"/>
  <c r="F8" i="12" l="1"/>
  <c r="F4" i="12"/>
  <c r="B10" i="12"/>
  <c r="F10" i="12" l="1"/>
  <c r="D16" i="12" s="1"/>
  <c r="D17" i="12" l="1"/>
  <c r="D15" i="12"/>
  <c r="D14" i="12"/>
  <c r="A15" i="1"/>
  <c r="C42" i="1" l="1"/>
  <c r="A40" i="1"/>
  <c r="A42" i="1" l="1"/>
  <c r="A4" i="12" s="1"/>
  <c r="E4" i="12" l="1"/>
  <c r="E10" i="12" s="1"/>
  <c r="A10" i="12"/>
  <c r="C10" i="12" s="1"/>
</calcChain>
</file>

<file path=xl/sharedStrings.xml><?xml version="1.0" encoding="utf-8"?>
<sst xmlns="http://schemas.openxmlformats.org/spreadsheetml/2006/main" count="235" uniqueCount="205">
  <si>
    <t>Americanism</t>
  </si>
  <si>
    <t>Budget and Finance</t>
  </si>
  <si>
    <t>Bylaws</t>
  </si>
  <si>
    <t>Caring for America</t>
  </si>
  <si>
    <t>Chaplain</t>
  </si>
  <si>
    <t>Club Achievement Awards</t>
  </si>
  <si>
    <t>Legislation</t>
  </si>
  <si>
    <t>Parliamentarian</t>
  </si>
  <si>
    <t>Possible</t>
  </si>
  <si>
    <t>MEMBERSHIP DEVELOPMENT</t>
  </si>
  <si>
    <t>PROGRAMS</t>
  </si>
  <si>
    <t>CAMPAIGN ACTIVITIES</t>
  </si>
  <si>
    <t>COMMUNITY RELATIONS</t>
  </si>
  <si>
    <t>Actual</t>
  </si>
  <si>
    <t>Values</t>
  </si>
  <si>
    <t>Yes</t>
  </si>
  <si>
    <t>No</t>
  </si>
  <si>
    <t>N/A</t>
  </si>
  <si>
    <t>Our Club publicized our meetings and activities through our newsletter, webpage, phone tree, local media, e-mail, Facebook and / or other media.</t>
  </si>
  <si>
    <t>COPPER AWARD</t>
  </si>
  <si>
    <t>125 - 149 POINTS</t>
  </si>
  <si>
    <t>SILVER AWARD</t>
  </si>
  <si>
    <t>150 - 174 POINTS</t>
  </si>
  <si>
    <t>GOLD AWARD</t>
  </si>
  <si>
    <t>175 - 199 POINTS</t>
  </si>
  <si>
    <t>TURQUOISE AWARD</t>
  </si>
  <si>
    <t>200 - 235 POINTS</t>
  </si>
  <si>
    <t>Achievement Awards</t>
  </si>
  <si>
    <t>Campaign Awards</t>
  </si>
  <si>
    <t>NFRW Membership Incentives</t>
  </si>
  <si>
    <t>Visit www.AzFRW.com or www.NFRW.org for more information</t>
  </si>
  <si>
    <t>Retain Copies Of All Forms For Your Files Electronically or as Hard Copies!</t>
  </si>
  <si>
    <t>CLUB NAME:</t>
  </si>
  <si>
    <t>CLUB PRESIDENT NAME:</t>
  </si>
  <si>
    <t>Phone:</t>
  </si>
  <si>
    <t>E-mail:</t>
  </si>
  <si>
    <t xml:space="preserve">CLUB PRESIDENTS: </t>
  </si>
  <si>
    <t>AzFRW Awards Chair:</t>
  </si>
  <si>
    <t>There are four levels of Club Achievement Awards:</t>
  </si>
  <si>
    <t>Bonus</t>
  </si>
  <si>
    <t>Our Club has a Chairman for the following committees. (13 points possible)</t>
  </si>
  <si>
    <t>Campaign / Political Activities</t>
  </si>
  <si>
    <t>MELP/Education Literacy</t>
  </si>
  <si>
    <t>An entire Club meeting, Event, or Regional Workshop does not need to be devoted to a single program in order to earn credit for that program. A Meeting, Event or Regional Workshop  may have more than one program presentation and earn credit for each.</t>
  </si>
  <si>
    <t>(See Members Only page for Teacher Award Submission Form)</t>
  </si>
  <si>
    <t>Alexandria, VA 22314</t>
  </si>
  <si>
    <t>AzFRW SCHOLARSHIPS</t>
  </si>
  <si>
    <t xml:space="preserve">AzFRW Dodie Londen Memorial TARS Scholarship </t>
  </si>
  <si>
    <t>$15/year</t>
  </si>
  <si>
    <t>AzFRW Laura Bush  College Scholarship</t>
  </si>
  <si>
    <t>$25/year</t>
  </si>
  <si>
    <t>Dodie Londen EIPS Leadership Series</t>
  </si>
  <si>
    <t>Any amount welcomed</t>
  </si>
  <si>
    <t>Count only ONE of the next three following criteria:</t>
  </si>
  <si>
    <t>CLUB FUNCTION</t>
  </si>
  <si>
    <t>GRAND TOTAL</t>
  </si>
  <si>
    <t>WE QUALIFY FOR THE FOLLOWING:</t>
  </si>
  <si>
    <t>COPPER ACHIEVEMENT AWARD:125 - 149 POINTS</t>
  </si>
  <si>
    <t>SILVER ACHIEVEMENT AWARD: 150 - 174 POINTS</t>
  </si>
  <si>
    <t>GOLD ACHIEVEMENT AWARD: 175 - 199 POINTS</t>
  </si>
  <si>
    <t>TURQUOISE ACHIEVEMENT AWARD: 200 - 235 POINTS</t>
  </si>
  <si>
    <r>
      <t xml:space="preserve">Our Club has established various Social Media Accounts </t>
    </r>
    <r>
      <rPr>
        <b/>
        <sz val="11"/>
        <color indexed="8"/>
        <rFont val="Arial"/>
        <family val="2"/>
      </rPr>
      <t xml:space="preserve">i.e. Facebook, </t>
    </r>
    <r>
      <rPr>
        <sz val="11"/>
        <color theme="1"/>
        <rFont val="Arial"/>
        <family val="2"/>
      </rPr>
      <t>Instagram and Twitter to publicize our Club's activities.</t>
    </r>
  </si>
  <si>
    <t>COMMITTEES</t>
  </si>
  <si>
    <t>Our Club established an e-mail point of contact for the Club President to be in contact with our AzFRW Region Director and AzFRW President.</t>
  </si>
  <si>
    <t>Our Club has a chairman for a club community service project of a non-political  nature promoting volunteerism and leadership in our community as a  "Caring for America" project.</t>
  </si>
  <si>
    <t>TOTAL POINTS - CLUB FUNCTION (52 possible points including BONUS points)</t>
  </si>
  <si>
    <t>IF Our Club posted and updated its own information on the new NFRW website pages for local clubs.</t>
  </si>
  <si>
    <t>TOTAL POINTS - MEMBERSHIP DEVELOPMENT (49 PTS possible including bonus)</t>
  </si>
  <si>
    <t>Clubs may count only one of the following criteria:</t>
  </si>
  <si>
    <t>TOTAL POINTS - PROGRAMS (44 PTS possible including bonus)</t>
  </si>
  <si>
    <t>IF Club or Region Event Workshop handed out information to the members on State Election laws, Party Rules or Campaign Finance laws.</t>
  </si>
  <si>
    <r>
      <t>TOTAL POINTS - COMMUNITY RELATIONS (</t>
    </r>
    <r>
      <rPr>
        <b/>
        <i/>
        <sz val="11"/>
        <color rgb="FF000000"/>
        <rFont val="Arial"/>
        <family val="2"/>
      </rPr>
      <t>39 PTS possible including bonus)</t>
    </r>
  </si>
  <si>
    <t xml:space="preserve">     Young Woman's Name:</t>
  </si>
  <si>
    <t>Name of Scholarship</t>
  </si>
  <si>
    <t>Number of Recipients</t>
  </si>
  <si>
    <t>Amount of Support</t>
  </si>
  <si>
    <t>124 Alfred ST</t>
  </si>
  <si>
    <t>NFRW</t>
  </si>
  <si>
    <t>Please see the AzFRW and NFRW Scholarships Info &amp; Remittance Form on the AzFRW Website for more information on  scholarship contributions at www.azfrw.com.</t>
  </si>
  <si>
    <t>NFRW CONTRIBUTIONS (See the NFRW Achievement Awards Form) Club Treasurer writes individual checks for each program but may put the checks in one envelope  and mail them to:</t>
  </si>
  <si>
    <r>
      <t xml:space="preserve">TOTAL POINTS - CAMPAIGN </t>
    </r>
    <r>
      <rPr>
        <b/>
        <i/>
        <sz val="11"/>
        <color rgb="FF000000"/>
        <rFont val="Arial"/>
        <family val="2"/>
      </rPr>
      <t>(51 PTS possible including bonus)</t>
    </r>
  </si>
  <si>
    <t>Our Club has at least 2 members that are Precinct Captains, serve on District Committees, or are State Committeemen.</t>
  </si>
  <si>
    <t>S</t>
  </si>
  <si>
    <t>B</t>
  </si>
  <si>
    <t>PART 1 SUB-TOTAL (28 possible points including BONUS points)</t>
  </si>
  <si>
    <t>PART 2 SUB-TOTAL (24 possible points including BONUS points)</t>
  </si>
  <si>
    <t>Standard</t>
  </si>
  <si>
    <t>Earned</t>
  </si>
  <si>
    <t>Total</t>
  </si>
  <si>
    <t>SUMMARY OF POINTS</t>
  </si>
  <si>
    <t>CLUB NUMBER:</t>
  </si>
  <si>
    <t>AzFRW</t>
  </si>
  <si>
    <t>Lisa Askey</t>
  </si>
  <si>
    <t>awards@azfrw.com</t>
  </si>
  <si>
    <t>All Regions</t>
  </si>
  <si>
    <t>602-320-9291</t>
  </si>
  <si>
    <t>The Awards Committee Chair will forward the results to the AzFRW President to be included in the Convention Program.</t>
  </si>
  <si>
    <t>Enter Club Name</t>
  </si>
  <si>
    <t>Enter Club Number</t>
  </si>
  <si>
    <t>Our Club held at least five (5) meetings in both 2022 and 2023. Yes, Zoom counts!</t>
  </si>
  <si>
    <t>Our Club sent a Club Newsletter to all members at least five (5) times in a year in both 2022 and 2023, either by mail or electronically.</t>
  </si>
  <si>
    <t>Our Club sent names, addresses, emails and phone numbers of our incoming Officers to the AzFRW Secretary before January 1st in both 2022 and 2023.</t>
  </si>
  <si>
    <t>Our Club sent a member(s) to at least one AzFRW Board of Directors State Meeting in both 2022 and 2023.</t>
  </si>
  <si>
    <t>IF Our Club had any members who are AzFRW Angels in either 2022 or 2023.</t>
  </si>
  <si>
    <t>2022-2023</t>
  </si>
  <si>
    <t>NFRW Club Achievement Award excel spreadsheets are due electronically to AzFRW President Cindy Casaus no later than June 1, 2023. By emailing  this form, you are certifying that the information contained in it is correct. Please note your Club ID#, which can be be found in the AZFRW Directory to be used on the form.</t>
  </si>
  <si>
    <t>AzFRW Club Achievement Awards - Excel spreadsheets are due to the AzFRW Awards Chairman Lisa Askey. Please submit via email to awards@azfrw.com no later June 1, 2023. (602-320-9291)</t>
  </si>
  <si>
    <t>From the applications received AzFRW may choose only one project to submit to NFRW. As with Campaign Awards, the NFRW Caring for America form will also be used to submit your club's project for AzFRW  Caring for America Awards recognition. Use the NFRW form and submit to the AzFRW President by June 1, 2023.</t>
  </si>
  <si>
    <t>The NFRW Membership Incentives is due to the AzFRW President by June 1, 2023. Up-to-date membership statistics are posted in the Members Only on www.AzFRW.com or you may contact AzFRW 2nd Vice-President/Membership Chair to verify your numbers. (You will also need membership statistics for the Membership Section of the NFRW Club Achievement Awards Form.)</t>
  </si>
  <si>
    <t>This form must be e-mailed to the AzFRW Awards Committee Chairman shown below no Later than June 1, 2023.</t>
  </si>
  <si>
    <t>IF Our Club provided a membership roster/directory to Club members in 2022 and also  provided a copy of our Club Bylaws</t>
  </si>
  <si>
    <t>IF Our Club increased membership by 10% in 2022 or 2023. (Membership statistics are posted on the "Members Only" page on the  AzFRW website or contact 2nd VP)</t>
  </si>
  <si>
    <t>In either 2022 or 2023 our Club was involved with working on a project in a local  school. (Examples: mentoring, reading to students, tutoring, beautifying school grounds, financial contributions, donating school supplies etc.)</t>
  </si>
  <si>
    <t>Our Club submitted a nominee for the "AzFRW Teacher of the Year" award in 2023</t>
  </si>
  <si>
    <t xml:space="preserve">AzFRW CONTRIBUTIONS: May be paid retroactively in 2023 for both 2022 and 2023 but must be postmarked on or before the AzFRW Awards form deadline of June 1, 2023. </t>
  </si>
  <si>
    <t>Our Club registered 6-10 Republican voters in 2022 and 2023</t>
  </si>
  <si>
    <t>Our Club registered 11+ Republican voters in 2022 and 2023</t>
  </si>
  <si>
    <t>Our Club had 1-5 precinct committeemen in 2022 and/or 2023</t>
  </si>
  <si>
    <t>Don't forget to complete &amp; submit the NFRW Campaign Volunteer Awards form Club Report directly to the AzFRW Campaign Chair by  June 1, 2023 deadline! See page 1.</t>
  </si>
  <si>
    <t>Armed Services</t>
  </si>
  <si>
    <t>Fundraising</t>
  </si>
  <si>
    <t>Membership and Outreach</t>
  </si>
  <si>
    <t>Program</t>
  </si>
  <si>
    <t>Public Relations / Communications (newsletter, website, e-mail, Facebook, Twitter, Phone</t>
  </si>
  <si>
    <t>PO Box 93391</t>
  </si>
  <si>
    <t>Phoenix, AZ 85070</t>
  </si>
  <si>
    <r>
      <t xml:space="preserve">IF Our Club submitted the NFRW Campaigns &amp; Political Activity reports online to NFRW via the online reporting tool as outlined: </t>
    </r>
    <r>
      <rPr>
        <b/>
        <u/>
        <sz val="11"/>
        <color rgb="FF0066FF"/>
        <rFont val="Arial"/>
        <family val="2"/>
      </rPr>
      <t>Awards Forms - Digitgal Resource Library (nfrw.org)</t>
    </r>
  </si>
  <si>
    <t xml:space="preserve">Campaign Volunteer Awards runs from July 1, 2022 through June 30, 2023. </t>
  </si>
  <si>
    <t>1. First Report: July 1, 2021 - December 31, 2021 (Due online to NFRW no later than: July 15, 2022) * </t>
  </si>
  <si>
    <t>2. Second Report: January 1, 2022 - June 30, 2022 (Due online to NFRW no later than: July 15, 2022) * </t>
  </si>
  <si>
    <t>3. Third Report: July 1, 2022 - December 31, 2022 (Due online to NFRW no later than: Jan. 15, 2023) </t>
  </si>
  <si>
    <t>4. Fourth Report: January 1, 2023 - June 30, 2023 (Due online to NFRW no later than: July 15, 2023) </t>
  </si>
  <si>
    <t>PLEASE NOTE: Hours not submitted for the First and Second period, may be submitted retroactively for those periods.</t>
  </si>
  <si>
    <t>Do NOT submit them combined into the third period. Third Period Report Due: January 15, 2023</t>
  </si>
  <si>
    <t>Submit your club's hours and activities here: </t>
  </si>
  <si>
    <t>https://republicanwomen.wufoo.com/forms/political-campaign-volunteer-award/</t>
  </si>
  <si>
    <t>From the applications received AzFRW may choose only one project to submit to NFRW. As with Campaign Awards, the NFRW Armed Services form will also be used to submit your club's project for AzFRW Armed Services recognition. Use the NFRW form and submit to the AzFRW President by June 1, 2023.</t>
  </si>
  <si>
    <r>
      <t xml:space="preserve">CLUB PRESIDENTS: Please </t>
    </r>
    <r>
      <rPr>
        <b/>
        <sz val="11"/>
        <color rgb="FFFF0000"/>
        <rFont val="Arial"/>
        <family val="2"/>
      </rPr>
      <t>REVIEW THIS ENTIRE PAGE</t>
    </r>
    <r>
      <rPr>
        <b/>
        <sz val="11"/>
        <color indexed="8"/>
        <rFont val="Arial"/>
        <family val="2"/>
      </rPr>
      <t xml:space="preserve"> and complete all of the following:</t>
    </r>
  </si>
  <si>
    <r>
      <t xml:space="preserve">Please visit </t>
    </r>
    <r>
      <rPr>
        <b/>
        <sz val="11"/>
        <color rgb="FF0066FF"/>
        <rFont val="Arial"/>
        <family val="2"/>
      </rPr>
      <t>https://www.nfrw.org/drl-awards</t>
    </r>
    <r>
      <rPr>
        <sz val="11"/>
        <color theme="1"/>
        <rFont val="Arial"/>
        <family val="2"/>
      </rPr>
      <t xml:space="preserve"> or contact AzFRW Campaigns Chair Lisa Godzich for more information.</t>
    </r>
  </si>
  <si>
    <t>AzFRW State Achievement Awards will be presented at the AzFRW 71st Biennial Convention, October 2023. All clubs should be represented at our AzFRW Convention.</t>
  </si>
  <si>
    <t>IF our Club, in 2022 and 2023 financially gifted to TARS (Teenage Republicans) or  College Republicans separately from our contribution to the AzFRW Dodie Londen TARS Scholarship Funds. Amount of support $________________</t>
  </si>
  <si>
    <t>This is the Official Excel Spreadsheet Report Form for the time period January 1, 2022 through December 31, 2023. Although some programs may occur after the June 1, 2023 awards submission deadline, credit will be given for programs that are scheduled through the end of 2023.  Programs and activities and BONUS points have been added to the worksheet to give the opportunity to the Clubs of all sizes to achieve a higher level of recognition.</t>
  </si>
  <si>
    <t>The time periods for collection will be: (*For 2022 only, the First and Second Report are both due July 15, 2022.) </t>
  </si>
  <si>
    <r>
      <t xml:space="preserve">The final cumulative </t>
    </r>
    <r>
      <rPr>
        <b/>
        <sz val="11"/>
        <color theme="1"/>
        <rFont val="Arial"/>
        <family val="2"/>
      </rPr>
      <t>Campaign awards</t>
    </r>
    <r>
      <rPr>
        <sz val="11"/>
        <color theme="1"/>
        <rFont val="Arial"/>
        <family val="2"/>
      </rPr>
      <t>, which will span the total two-year period, will be given at the NFRW’s 42nd Biennial Convention at the Omni Oklahoma City Hotel and Oklahoma City Convention Center from September 28 through October 1, 2023.</t>
    </r>
  </si>
  <si>
    <t>IF Our Club sent a monthly newsletter to all members in both 2022 and 2023, either by mail or electronically.</t>
  </si>
  <si>
    <t>IF Our Club set aside funds in the club budget to help send members to the AzFRW Board of Directors Meetings in both 2022 and 2023.</t>
  </si>
  <si>
    <t>IF Our Club appointed an Achievement Awards Chair for 2022-2023 to assist the Club President in coordinating goals, programs, information and participation for the Club to ensure club recognition in the AzFRW and NFRW Achievement Awards process.</t>
  </si>
  <si>
    <t>IF Our Club appointed a Fundraising Chairman</t>
  </si>
  <si>
    <t>IF Our Club held a fundraising event in 2022 or 2023. May be combined with a membership event</t>
  </si>
  <si>
    <t>Our Club has its own website that is linked to the AzFRW website</t>
  </si>
  <si>
    <t>IF Our Club has any members who are NFRW Regents in either year</t>
  </si>
  <si>
    <t>Our Club appointed a Membership Chairman who oversees membership recruitment and development</t>
  </si>
  <si>
    <t>Our Club held at least one special function/event in 2022 or 2023 to actively recruit new members</t>
  </si>
  <si>
    <t>IF Our Club provided a membership roster/directory to Club members in 2023 and also provided a copy of our Club Bylaws</t>
  </si>
  <si>
    <t>Our Club provided each new member with a "Welcome Packet" and/or held a new member orientation event to make new members feel welcomed and for all to be acquainted</t>
  </si>
  <si>
    <t>IF Our Club had 80% of our 2021 members renew in 2022</t>
  </si>
  <si>
    <t>IF Our club had 80% of our 2022 members renew in 2023</t>
  </si>
  <si>
    <t>Our Club made contact with every 2021 member who did not initially rejoin  in 2022</t>
  </si>
  <si>
    <t>Our Club made contact with every 2022 member who did not initially rejoin  in 2023</t>
  </si>
  <si>
    <t>Our Club recruited 1-14 new members in both 2022 and 2023</t>
  </si>
  <si>
    <t>Our Club recruited 15-29 new members in both 2022 and 2023</t>
  </si>
  <si>
    <t>Our Club appointed a Programs Chair to oversee the planning of programs which  meet the goals of our AzFRW and NFRW Awards Programs</t>
  </si>
  <si>
    <t>IF Our Board specifically evaluated the Awards Forms during a Board Meeting to formulate our Programs, plans and events for the coming two years</t>
  </si>
  <si>
    <t xml:space="preserve">Our Club programs include current political topics and issues of local interest </t>
  </si>
  <si>
    <t>IF Our Club or Region presented a Region Event or Program on the differences between the Republican / Democrat philosophies</t>
  </si>
  <si>
    <t>IF Our Club or Region Event Workshop held at least one program in 2022 or 2023 on the history of NFRW and AzFRW</t>
  </si>
  <si>
    <t>IF State Federation President, Region Director or other AzFRW Officer presented the  program mentioned above</t>
  </si>
  <si>
    <t>IF a state or federal elected official served as a speaker at a Club meeting in 2022 or 2023</t>
  </si>
  <si>
    <t>Our Club appointed a Legislative Chair to report on local, state or federal legislation</t>
  </si>
  <si>
    <t>Our Club held at least 2 programs on current legislative issues either local, state or federal during 2023 or 2023</t>
  </si>
  <si>
    <t>IF one or more Club members attended the AzFRW Day at the Legislature in 2022-2023</t>
  </si>
  <si>
    <t>Our Club invited the Arizona Republican Party Chairman, Arizona Party Executive  Director, Arizona National Committeeman or woman or County/Legislative District Chair to speak at a meeting in 2023 or 2023</t>
  </si>
  <si>
    <t xml:space="preserve">Our Club  participated in our region's AzFRW Regional Event in 2022 or 2023 </t>
  </si>
  <si>
    <t>Our Club appointed a Publicity/Public Relations Chair to promote (through the local  media) our Club programs, workshops, fundraising events, community projects and other Club activities</t>
  </si>
  <si>
    <t>IF Our Club supported the troops by sending Care packages or letters to the troops, adopting a service person's family, donating air fare to fly the service person home during  leave or other projects</t>
  </si>
  <si>
    <t>Our Club contributed a book, tape or video to a community school, institution, library or Literacy Council through the Barbara Bush Literacy Program and/or Mamie Eisenhower (MELP) IN BOTH 2022 AND 2023</t>
  </si>
  <si>
    <t>Our club's Publicity/Public Relations Chairman promotes (through the local media) club programs, workshops, fundraising events, community projects and other club activities</t>
  </si>
  <si>
    <t>Our club submitted our club Caring for America project through the NFRW website</t>
  </si>
  <si>
    <t>Our Club President shared information that promoted national, state, and regional programs - which was received from NFRW or AzFRW - with our Club EC and members</t>
  </si>
  <si>
    <t>In both 2022 and 2023 Our Club contributed to the NFRW Marion Martin Building Fund</t>
  </si>
  <si>
    <t>In both 2022 and 2023 Our Club contributed to the AzFRW Laura Bush Scholarship</t>
  </si>
  <si>
    <t>Club Treasurer should complete the AzFRW Scholarship Info &amp; Remittance Form found on the AzFRW website and mail with your Club's scholarship gift check to:</t>
  </si>
  <si>
    <t>Our Club held Republican candidate forums and/or debates to which the public were invited</t>
  </si>
  <si>
    <t>Our Club appointed a Campaign Chairman who is responsible for the development of campaign activities, information on candidates and coordinating help as needed for candidates, spearheading voter registration events /opportunities, candidate petitions, Get Out The Vote (GOTV) efforts and encouraging members to track their hours</t>
  </si>
  <si>
    <t>IF Our Club participated in or held Voter Registration Events in 2022 or 2023</t>
  </si>
  <si>
    <t>Our Club promoted and worked on a campaign(s) for a Republican candidate(s)</t>
  </si>
  <si>
    <t>IF OUR Club promoted at least one member (with full membership privileges to an AzFRW Club) to run for elected, local, state or party office or committee</t>
  </si>
  <si>
    <t>Our Club registered 1-5 Republican voters in 2022 and 2023</t>
  </si>
  <si>
    <t>Our Club had 6-10 precinct committeemen in 2022 and/or 2023</t>
  </si>
  <si>
    <t>Our Club had 11+ precinct committeemen in 2022 and/or 2023</t>
  </si>
  <si>
    <t>IF Our Club or individual members hosted events for candidates which might have included calling on behalf of the candidate or raising money for candidates. (Please note clubs themselves may not contribute unless they are a PAC)</t>
  </si>
  <si>
    <t>Our Club and or members visited our local and/or state elected officials</t>
  </si>
  <si>
    <t>Count only ONE of the following three criteria: (Note: campaign dates go back further in time)</t>
  </si>
  <si>
    <t>IF Our club donated to the Dodie Londen EIPS Leadership Series</t>
  </si>
  <si>
    <t>IF in addition to our support of the AzFRW Scholarships listed above, our Club also endowed our own scholarship(s) in 2022 or 2023</t>
  </si>
  <si>
    <t>IF Our Club Scholarship is awarded to a young woman</t>
  </si>
  <si>
    <t xml:space="preserve">IF Our local media was officially notified of the award presentation in the form of an  official press release &amp; photograph was submitted </t>
  </si>
  <si>
    <r>
      <t xml:space="preserve">(Contribution should be a minimum of $25.00 per year) Contribution may be made in 2023 retroactively for 2022  - also see </t>
    </r>
    <r>
      <rPr>
        <b/>
        <i/>
        <sz val="11"/>
        <color theme="1"/>
        <rFont val="Arial"/>
        <family val="2"/>
      </rPr>
      <t xml:space="preserve">AzFRW Scholarship Remittance Form </t>
    </r>
    <r>
      <rPr>
        <i/>
        <sz val="11"/>
        <color theme="1"/>
        <rFont val="Arial"/>
        <family val="2"/>
      </rPr>
      <t>on AzFRW website</t>
    </r>
  </si>
  <si>
    <t>IF Our Club will send a member, candidate or campaign staffer to an NFRW or AzFRW or AZGOP Campaign Management School or the AzFRW Pre-Convention Parliamentary Workshop</t>
  </si>
  <si>
    <t>Our Club actively participated in a project to get out the Republican vote at election time</t>
  </si>
  <si>
    <t>CLUBS: Please note all points earned in each of the five categories are automaticaly tabulated on this form (see tab labeled "Point Summary") to determine your level of achievement. Clubs will be recognized at the AzFRW Convention in October 2023.</t>
  </si>
  <si>
    <r>
      <t xml:space="preserve">Campaign Award hours are NOT included in this Excel spreadhseet. Please use the Campaign Hours Club Online Form located here: </t>
    </r>
    <r>
      <rPr>
        <u/>
        <sz val="11"/>
        <color rgb="FF0066FF"/>
        <rFont val="Arial"/>
        <family val="2"/>
      </rPr>
      <t xml:space="preserve"> https://republicanwomen.wufoo.com/forms/political-campaign-volunteer-award/</t>
    </r>
  </si>
  <si>
    <t>Effective with the period starting July 1, 2021, the Campaign Awards Committee will begin collecting campaign hours every six months leading up to the NFRW Biennial Convention held every two years. Clubs will be responsible for collecting the information from their members and submitting the online form no later than the due date. Upon completion of the online form, both the member inputting the data and the State President will receive a receipt with a copy of the information. </t>
  </si>
  <si>
    <t>The Campaign Awards committee will also provide a spreadsheet of the information collected to the State President.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</si>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</sst>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lt;=9999999]###\-####;\(###\)\ ###\-####"/>
  </numFmts>
  <fonts count="31" x14ac:knownFonts="1">
    <font>
      <sz val="11"/>
      <color theme="1"/>
      <name val="Calibri"/>
      <family val="2"/>
      <scheme val="minor"/>
    </font>
    <font>
      <sz val="8"/>
      <name val="Calibri"/>
      <family val="2"/>
      <scheme val="minor"/>
    </font>
    <font>
      <b/>
      <i/>
      <sz val="11"/>
      <color theme="1"/>
      <name val="Calibri"/>
      <family val="2"/>
      <scheme val="minor"/>
    </font>
    <font>
      <sz val="11"/>
      <color theme="1"/>
      <name val="Arial"/>
      <family val="2"/>
    </font>
    <font>
      <b/>
      <sz val="11"/>
      <color indexed="8"/>
      <name val="Arial"/>
      <family val="2"/>
    </font>
    <font>
      <b/>
      <u/>
      <sz val="11"/>
      <color indexed="8"/>
      <name val="Arial"/>
      <family val="2"/>
    </font>
    <font>
      <sz val="11"/>
      <color indexed="8"/>
      <name val="Arial"/>
      <family val="2"/>
    </font>
    <font>
      <u/>
      <sz val="11"/>
      <color theme="10"/>
      <name val="Calibri"/>
      <family val="2"/>
      <scheme val="minor"/>
    </font>
    <font>
      <b/>
      <sz val="11"/>
      <color theme="1"/>
      <name val="Arial"/>
      <family val="2"/>
    </font>
    <font>
      <b/>
      <i/>
      <u/>
      <sz val="11"/>
      <color indexed="8"/>
      <name val="Arial"/>
      <family val="2"/>
    </font>
    <font>
      <i/>
      <sz val="11"/>
      <color indexed="8"/>
      <name val="Arial"/>
      <family val="2"/>
    </font>
    <font>
      <sz val="11"/>
      <color rgb="FFFF0000"/>
      <name val="Arial"/>
      <family val="2"/>
    </font>
    <font>
      <b/>
      <sz val="11"/>
      <color rgb="FFFF0000"/>
      <name val="Arial"/>
      <family val="2"/>
    </font>
    <font>
      <u/>
      <sz val="11"/>
      <color theme="10"/>
      <name val="Arial"/>
      <family val="2"/>
    </font>
    <font>
      <b/>
      <i/>
      <sz val="11"/>
      <color indexed="8"/>
      <name val="Arial"/>
      <family val="2"/>
    </font>
    <font>
      <b/>
      <i/>
      <sz val="11"/>
      <color theme="1"/>
      <name val="Arial"/>
      <family val="2"/>
    </font>
    <font>
      <b/>
      <i/>
      <sz val="11"/>
      <color rgb="FF000000"/>
      <name val="Arial"/>
      <family val="2"/>
    </font>
    <font>
      <b/>
      <sz val="11"/>
      <color theme="0"/>
      <name val="Arial"/>
      <family val="2"/>
    </font>
    <font>
      <b/>
      <sz val="11"/>
      <name val="Arial"/>
      <family val="2"/>
    </font>
    <font>
      <sz val="11"/>
      <name val="Arial"/>
      <family val="2"/>
    </font>
    <font>
      <sz val="11"/>
      <color rgb="FFC00000"/>
      <name val="Arial"/>
      <family val="2"/>
    </font>
    <font>
      <i/>
      <sz val="11"/>
      <color theme="1"/>
      <name val="Arial"/>
      <family val="2"/>
    </font>
    <font>
      <b/>
      <sz val="10"/>
      <color theme="1"/>
      <name val="Arial"/>
      <family val="2"/>
    </font>
    <font>
      <b/>
      <sz val="10"/>
      <color rgb="FFFF0000"/>
      <name val="Arial"/>
      <family val="2"/>
    </font>
    <font>
      <b/>
      <sz val="9"/>
      <color theme="1"/>
      <name val="Arial"/>
      <family val="2"/>
    </font>
    <font>
      <sz val="9"/>
      <color theme="1"/>
      <name val="Calibri"/>
      <family val="2"/>
      <scheme val="minor"/>
    </font>
    <font>
      <b/>
      <sz val="9"/>
      <color rgb="FFFF0000"/>
      <name val="Arial"/>
      <family val="2"/>
    </font>
    <font>
      <sz val="11"/>
      <color theme="0"/>
      <name val="Arial"/>
      <family val="2"/>
    </font>
    <font>
      <b/>
      <sz val="11"/>
      <color rgb="FF0066FF"/>
      <name val="Arial"/>
      <family val="2"/>
    </font>
    <font>
      <b/>
      <u/>
      <sz val="11"/>
      <color rgb="FF0066FF"/>
      <name val="Arial"/>
      <family val="2"/>
    </font>
    <font>
      <u/>
      <sz val="11"/>
      <color rgb="FF0066FF"/>
      <name val="Arial"/>
      <family val="2"/>
    </font>
  </fonts>
  <fills count="3">
    <fill>
      <patternFill patternType="none"/>
    </fill>
    <fill>
      <patternFill patternType="gray125"/>
    </fill>
    <fill>
      <patternFill patternType="solid">
        <fgColor theme="1"/>
        <bgColor indexed="64"/>
      </patternFill>
    </fill>
  </fills>
  <borders count="4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05">
    <xf numFmtId="0" fontId="0" fillId="0" borderId="0" xfId="0"/>
    <xf numFmtId="0" fontId="3" fillId="0" borderId="0" xfId="0" applyFont="1"/>
    <xf numFmtId="0" fontId="5" fillId="0" borderId="0" xfId="0" applyFont="1"/>
    <xf numFmtId="0" fontId="6" fillId="0" borderId="0" xfId="0" applyFont="1"/>
    <xf numFmtId="0" fontId="4" fillId="0" borderId="0" xfId="0" applyFont="1"/>
    <xf numFmtId="0" fontId="9" fillId="0" borderId="0" xfId="0" applyFont="1"/>
    <xf numFmtId="0" fontId="10" fillId="0" borderId="0" xfId="0" applyFont="1"/>
    <xf numFmtId="0" fontId="12" fillId="0" borderId="0" xfId="0" applyFont="1"/>
    <xf numFmtId="0" fontId="3" fillId="0" borderId="0" xfId="0" applyFont="1" applyAlignment="1">
      <alignment horizontal="center"/>
    </xf>
    <xf numFmtId="0" fontId="14" fillId="0" borderId="0" xfId="0" applyFont="1"/>
    <xf numFmtId="0" fontId="3" fillId="0" borderId="11" xfId="0" applyFont="1" applyBorder="1"/>
    <xf numFmtId="0" fontId="15" fillId="0" borderId="0" xfId="0" applyFont="1"/>
    <xf numFmtId="6" fontId="3" fillId="0" borderId="12" xfId="0" applyNumberFormat="1" applyFont="1" applyBorder="1"/>
    <xf numFmtId="0" fontId="3" fillId="0" borderId="0" xfId="0" applyFont="1" applyAlignment="1">
      <alignment vertical="top"/>
    </xf>
    <xf numFmtId="0" fontId="12" fillId="0" borderId="0" xfId="0" applyFont="1" applyAlignment="1">
      <alignment vertical="center" wrapText="1"/>
    </xf>
    <xf numFmtId="0" fontId="11" fillId="0" borderId="0" xfId="0" applyFont="1" applyAlignment="1" applyProtection="1">
      <alignment horizontal="center" vertical="top" wrapText="1"/>
      <protection locked="0"/>
    </xf>
    <xf numFmtId="0" fontId="12" fillId="0" borderId="0" xfId="0" applyFont="1" applyAlignment="1" applyProtection="1">
      <alignment horizontal="center" vertical="top" wrapText="1"/>
      <protection locked="0"/>
    </xf>
    <xf numFmtId="0" fontId="8" fillId="0" borderId="0" xfId="0" applyFont="1" applyAlignment="1">
      <alignment vertical="top"/>
    </xf>
    <xf numFmtId="0" fontId="18" fillId="0" borderId="14" xfId="0" applyFont="1" applyBorder="1"/>
    <xf numFmtId="0" fontId="18" fillId="0" borderId="0" xfId="0" applyFont="1" applyAlignment="1">
      <alignment horizontal="center"/>
    </xf>
    <xf numFmtId="0" fontId="18" fillId="0" borderId="0" xfId="0" applyFont="1"/>
    <xf numFmtId="0" fontId="3" fillId="0" borderId="0" xfId="0" applyFont="1" applyAlignment="1">
      <alignment vertical="center"/>
    </xf>
    <xf numFmtId="0" fontId="11"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horizontal="center"/>
    </xf>
    <xf numFmtId="0" fontId="3" fillId="0" borderId="0" xfId="0" applyFont="1" applyAlignment="1">
      <alignment wrapText="1"/>
    </xf>
    <xf numFmtId="0" fontId="19" fillId="0" borderId="0" xfId="0" applyFont="1" applyAlignment="1">
      <alignment vertical="top"/>
    </xf>
    <xf numFmtId="0" fontId="3"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centerContinuous"/>
    </xf>
    <xf numFmtId="0" fontId="18" fillId="0" borderId="0" xfId="0" applyFont="1" applyAlignment="1">
      <alignment horizontal="center" vertical="top"/>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11" fillId="0" borderId="29" xfId="0" applyFont="1" applyBorder="1" applyAlignment="1" applyProtection="1">
      <alignment horizontal="center" vertical="top" wrapText="1"/>
      <protection locked="0"/>
    </xf>
    <xf numFmtId="0" fontId="3" fillId="0" borderId="29" xfId="0" applyFont="1" applyBorder="1" applyAlignment="1">
      <alignment vertical="top" wrapText="1"/>
    </xf>
    <xf numFmtId="0" fontId="8" fillId="0" borderId="29" xfId="0" applyFont="1" applyBorder="1" applyAlignment="1">
      <alignment vertical="top" wrapText="1"/>
    </xf>
    <xf numFmtId="0" fontId="11" fillId="0" borderId="29" xfId="0" applyFont="1" applyBorder="1" applyAlignment="1">
      <alignment horizontal="center" vertical="top"/>
    </xf>
    <xf numFmtId="0" fontId="12" fillId="0" borderId="29" xfId="0" applyFont="1" applyBorder="1" applyAlignment="1">
      <alignment vertical="top" wrapText="1"/>
    </xf>
    <xf numFmtId="0" fontId="11" fillId="0" borderId="25" xfId="0" applyFont="1" applyBorder="1" applyAlignment="1" applyProtection="1">
      <alignment horizontal="center" vertical="top" wrapText="1"/>
      <protection locked="0"/>
    </xf>
    <xf numFmtId="0" fontId="3" fillId="0" borderId="30" xfId="0" applyFont="1" applyBorder="1" applyAlignment="1">
      <alignment horizontal="center" vertical="top"/>
    </xf>
    <xf numFmtId="0" fontId="3" fillId="0" borderId="31" xfId="0" applyFont="1" applyBorder="1" applyAlignment="1">
      <alignment horizontal="center" vertical="top"/>
    </xf>
    <xf numFmtId="0" fontId="8" fillId="0" borderId="30" xfId="0" applyFont="1" applyBorder="1" applyAlignment="1">
      <alignment horizontal="center" vertical="top"/>
    </xf>
    <xf numFmtId="0" fontId="8" fillId="0" borderId="31" xfId="0" applyFont="1" applyBorder="1" applyAlignment="1">
      <alignment horizontal="center" vertical="top"/>
    </xf>
    <xf numFmtId="0" fontId="3" fillId="0" borderId="32" xfId="0" applyFont="1" applyBorder="1" applyAlignment="1">
      <alignment horizontal="center" vertical="top"/>
    </xf>
    <xf numFmtId="0" fontId="3" fillId="0" borderId="33" xfId="0" applyFont="1" applyBorder="1" applyAlignment="1">
      <alignment horizontal="center" vertical="top"/>
    </xf>
    <xf numFmtId="0" fontId="27" fillId="0" borderId="0" xfId="0" applyFont="1" applyAlignment="1">
      <alignment horizontal="center"/>
    </xf>
    <xf numFmtId="0" fontId="17" fillId="0" borderId="0" xfId="0" applyFont="1" applyAlignment="1">
      <alignment horizontal="center"/>
    </xf>
    <xf numFmtId="0" fontId="11" fillId="0" borderId="21" xfId="0" applyFont="1" applyBorder="1" applyAlignment="1" applyProtection="1">
      <alignment horizontal="center" vertical="top" wrapText="1"/>
      <protection locked="0"/>
    </xf>
    <xf numFmtId="0" fontId="12" fillId="0" borderId="29"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3" fillId="0" borderId="21" xfId="0" applyFont="1" applyBorder="1" applyAlignment="1">
      <alignment vertical="top" wrapText="1"/>
    </xf>
    <xf numFmtId="0" fontId="8" fillId="0" borderId="22" xfId="0" applyFont="1" applyBorder="1" applyAlignment="1">
      <alignment vertical="top" wrapText="1"/>
    </xf>
    <xf numFmtId="0" fontId="12" fillId="0" borderId="14" xfId="0" applyFont="1" applyBorder="1" applyAlignment="1">
      <alignment horizontal="center" vertical="top"/>
    </xf>
    <xf numFmtId="0" fontId="3" fillId="0" borderId="39" xfId="0" applyFont="1" applyBorder="1" applyAlignment="1">
      <alignment horizontal="center" vertical="top" wrapText="1"/>
    </xf>
    <xf numFmtId="0" fontId="3" fillId="0" borderId="40" xfId="0" applyFont="1" applyBorder="1" applyAlignment="1">
      <alignment horizontal="center" vertical="top" wrapText="1"/>
    </xf>
    <xf numFmtId="0" fontId="3" fillId="0" borderId="30" xfId="0" applyFont="1" applyBorder="1" applyAlignment="1">
      <alignment horizontal="center" vertical="top" wrapText="1"/>
    </xf>
    <xf numFmtId="0" fontId="3" fillId="0" borderId="31" xfId="0" applyFont="1" applyBorder="1" applyAlignment="1">
      <alignment horizontal="center" vertical="top" wrapText="1"/>
    </xf>
    <xf numFmtId="0" fontId="8" fillId="0" borderId="30" xfId="0" applyFont="1" applyBorder="1" applyAlignment="1">
      <alignment horizontal="center" vertical="top" wrapText="1"/>
    </xf>
    <xf numFmtId="0" fontId="8" fillId="0" borderId="31" xfId="0" applyFont="1" applyBorder="1" applyAlignment="1">
      <alignment horizontal="center" vertical="top" wrapText="1"/>
    </xf>
    <xf numFmtId="0" fontId="8" fillId="0" borderId="41" xfId="0" applyFont="1" applyBorder="1" applyAlignment="1">
      <alignment horizontal="center" vertical="top" wrapText="1"/>
    </xf>
    <xf numFmtId="0" fontId="8" fillId="0" borderId="42" xfId="0" applyFont="1" applyBorder="1" applyAlignment="1">
      <alignment horizontal="center" vertical="top" wrapText="1"/>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3" fillId="0" borderId="15"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12" fillId="0" borderId="2" xfId="0" applyFont="1" applyBorder="1" applyAlignment="1">
      <alignment horizontal="center" vertical="center"/>
    </xf>
    <xf numFmtId="0" fontId="8" fillId="0" borderId="45" xfId="0" applyFont="1" applyBorder="1" applyAlignment="1">
      <alignment horizontal="center" vertical="center"/>
    </xf>
    <xf numFmtId="0" fontId="8" fillId="0" borderId="35" xfId="0" applyFont="1" applyBorder="1" applyAlignment="1">
      <alignment horizontal="center" vertical="center"/>
    </xf>
    <xf numFmtId="0" fontId="11" fillId="0" borderId="34" xfId="0" applyFont="1" applyBorder="1" applyAlignment="1">
      <alignment vertical="center"/>
    </xf>
    <xf numFmtId="0" fontId="3" fillId="0" borderId="0" xfId="0" applyFont="1" applyAlignment="1">
      <alignment horizontal="center" vertical="top"/>
    </xf>
    <xf numFmtId="0" fontId="3" fillId="0" borderId="27" xfId="0" applyFont="1" applyBorder="1" applyAlignment="1">
      <alignment horizontal="left" vertical="top" wrapText="1"/>
    </xf>
    <xf numFmtId="0" fontId="8" fillId="0" borderId="0" xfId="0" applyFont="1" applyAlignment="1">
      <alignment horizontal="center" vertical="top"/>
    </xf>
    <xf numFmtId="0" fontId="8" fillId="0" borderId="27" xfId="0" applyFont="1" applyBorder="1" applyAlignment="1">
      <alignment horizontal="left" vertical="top" wrapText="1"/>
    </xf>
    <xf numFmtId="0" fontId="3" fillId="0" borderId="3" xfId="0" applyFont="1" applyBorder="1" applyAlignment="1">
      <alignment horizontal="center" vertical="top"/>
    </xf>
    <xf numFmtId="0" fontId="3" fillId="0" borderId="28" xfId="0" applyFont="1" applyBorder="1" applyAlignment="1">
      <alignment horizontal="left" vertical="top" wrapText="1"/>
    </xf>
    <xf numFmtId="0" fontId="18" fillId="0" borderId="30" xfId="0" applyFont="1" applyBorder="1" applyAlignment="1">
      <alignment horizontal="center" vertical="top"/>
    </xf>
    <xf numFmtId="0" fontId="27" fillId="0" borderId="0" xfId="0" applyFont="1" applyAlignment="1">
      <alignment horizontal="center" vertical="center"/>
    </xf>
    <xf numFmtId="0" fontId="12" fillId="0" borderId="25" xfId="0" applyFont="1" applyBorder="1" applyAlignment="1" applyProtection="1">
      <alignment horizontal="center" vertical="top" wrapText="1"/>
      <protection locked="0"/>
    </xf>
    <xf numFmtId="0" fontId="3" fillId="0" borderId="39" xfId="0" applyFont="1" applyBorder="1" applyAlignment="1">
      <alignment horizontal="center" vertical="top"/>
    </xf>
    <xf numFmtId="0" fontId="3" fillId="0" borderId="40" xfId="0" applyFont="1" applyBorder="1" applyAlignment="1">
      <alignment horizontal="center" vertical="top"/>
    </xf>
    <xf numFmtId="0" fontId="8" fillId="0" borderId="26" xfId="0" applyFont="1" applyBorder="1"/>
    <xf numFmtId="0" fontId="8" fillId="0" borderId="0" xfId="0" applyFont="1"/>
    <xf numFmtId="0" fontId="3" fillId="0" borderId="27" xfId="0" applyFont="1" applyBorder="1"/>
    <xf numFmtId="0" fontId="18" fillId="0" borderId="31" xfId="0" applyFont="1" applyBorder="1" applyAlignment="1">
      <alignment horizontal="center" vertical="top"/>
    </xf>
    <xf numFmtId="0" fontId="3" fillId="0" borderId="21" xfId="0" applyFont="1" applyBorder="1" applyAlignment="1">
      <alignment horizontal="left" vertical="top" wrapText="1"/>
    </xf>
    <xf numFmtId="0" fontId="8" fillId="0" borderId="29"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Border="1" applyAlignment="1">
      <alignment wrapText="1"/>
    </xf>
    <xf numFmtId="0" fontId="23" fillId="0" borderId="20" xfId="0" applyFont="1" applyBorder="1" applyAlignment="1">
      <alignment horizontal="center" vertical="center" wrapText="1"/>
    </xf>
    <xf numFmtId="0" fontId="11" fillId="0" borderId="40" xfId="0" applyFont="1" applyBorder="1" applyAlignment="1">
      <alignment horizontal="center" vertical="top"/>
    </xf>
    <xf numFmtId="0" fontId="27" fillId="0" borderId="0" xfId="0" applyFont="1"/>
    <xf numFmtId="0" fontId="12" fillId="0" borderId="36" xfId="0" applyFont="1" applyBorder="1" applyAlignment="1">
      <alignment horizontal="center" vertical="center"/>
    </xf>
    <xf numFmtId="0" fontId="4" fillId="0" borderId="46" xfId="0" applyFont="1" applyBorder="1" applyAlignment="1">
      <alignment vertical="center"/>
    </xf>
    <xf numFmtId="0" fontId="4" fillId="0" borderId="1" xfId="0" applyFont="1" applyBorder="1" applyAlignment="1">
      <alignment vertical="center"/>
    </xf>
    <xf numFmtId="0" fontId="3" fillId="0" borderId="1" xfId="0" applyFont="1" applyBorder="1" applyAlignment="1">
      <alignment vertical="center"/>
    </xf>
    <xf numFmtId="0" fontId="3" fillId="0" borderId="38" xfId="0" applyFont="1" applyBorder="1" applyAlignment="1">
      <alignment vertical="center"/>
    </xf>
    <xf numFmtId="0" fontId="4" fillId="0" borderId="38" xfId="0" applyFont="1" applyBorder="1" applyAlignment="1">
      <alignment vertical="center"/>
    </xf>
    <xf numFmtId="0" fontId="8" fillId="0" borderId="37" xfId="0" applyFont="1" applyBorder="1" applyAlignment="1">
      <alignment horizontal="center" vertical="center"/>
    </xf>
    <xf numFmtId="0" fontId="12" fillId="0" borderId="1" xfId="0" applyFont="1" applyBorder="1" applyAlignment="1">
      <alignment horizontal="center" vertical="center"/>
    </xf>
    <xf numFmtId="0" fontId="4" fillId="0" borderId="36" xfId="0" applyFont="1" applyBorder="1" applyAlignment="1">
      <alignment vertical="center"/>
    </xf>
    <xf numFmtId="0" fontId="8" fillId="0" borderId="41" xfId="0" applyFont="1" applyBorder="1" applyAlignment="1">
      <alignment horizontal="center" vertical="center"/>
    </xf>
    <xf numFmtId="0" fontId="12" fillId="0" borderId="42" xfId="0" applyFont="1" applyBorder="1" applyAlignment="1">
      <alignment horizontal="center" vertical="center"/>
    </xf>
    <xf numFmtId="0" fontId="8" fillId="0" borderId="22" xfId="0" applyFont="1" applyBorder="1" applyAlignment="1">
      <alignment horizontal="left" vertical="center" wrapText="1"/>
    </xf>
    <xf numFmtId="0" fontId="3" fillId="0" borderId="14" xfId="0" applyFont="1" applyBorder="1" applyAlignment="1">
      <alignment horizontal="center" vertical="center"/>
    </xf>
    <xf numFmtId="0" fontId="3" fillId="0" borderId="25" xfId="0" applyFont="1" applyBorder="1" applyAlignment="1">
      <alignment wrapText="1"/>
    </xf>
    <xf numFmtId="0" fontId="11" fillId="0" borderId="25" xfId="0" applyFont="1" applyBorder="1" applyAlignment="1">
      <alignment horizontal="center" vertical="top" wrapText="1"/>
    </xf>
    <xf numFmtId="0" fontId="3" fillId="0" borderId="39" xfId="0" applyFont="1" applyBorder="1" applyAlignment="1">
      <alignment horizontal="center" vertical="center"/>
    </xf>
    <xf numFmtId="0" fontId="11" fillId="0" borderId="40" xfId="0" applyFont="1" applyBorder="1" applyAlignment="1">
      <alignment horizontal="center" vertical="center"/>
    </xf>
    <xf numFmtId="0" fontId="3" fillId="0" borderId="21" xfId="0" applyFont="1" applyBorder="1" applyAlignment="1">
      <alignment horizontal="left" vertical="center" wrapText="1"/>
    </xf>
    <xf numFmtId="0" fontId="3" fillId="0" borderId="30" xfId="0" applyFont="1" applyBorder="1" applyAlignment="1">
      <alignment horizontal="center" vertical="center"/>
    </xf>
    <xf numFmtId="0" fontId="11" fillId="0" borderId="31" xfId="0" applyFont="1" applyBorder="1" applyAlignment="1">
      <alignment horizontal="center" vertical="center"/>
    </xf>
    <xf numFmtId="0" fontId="3" fillId="0" borderId="29" xfId="0" applyFont="1" applyBorder="1" applyAlignment="1">
      <alignment horizontal="left" vertical="center" wrapText="1"/>
    </xf>
    <xf numFmtId="0" fontId="3" fillId="0" borderId="0" xfId="0" applyFont="1" applyAlignment="1">
      <alignment vertical="top" wrapText="1"/>
    </xf>
    <xf numFmtId="0" fontId="3" fillId="0" borderId="0" xfId="0" applyFont="1" applyAlignment="1">
      <alignment horizontal="left" vertical="top" wrapText="1"/>
    </xf>
    <xf numFmtId="0" fontId="3" fillId="0" borderId="18" xfId="0" applyFont="1" applyBorder="1" applyAlignment="1">
      <alignment vertical="center"/>
    </xf>
    <xf numFmtId="0" fontId="21" fillId="0" borderId="14" xfId="0" applyFont="1" applyBorder="1" applyAlignment="1">
      <alignment vertical="top" wrapText="1"/>
    </xf>
    <xf numFmtId="0" fontId="30" fillId="0" borderId="0" xfId="0" applyFont="1"/>
    <xf numFmtId="0" fontId="3"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wrapText="1"/>
      <protection locked="0"/>
    </xf>
    <xf numFmtId="0" fontId="15" fillId="0" borderId="0" xfId="0" applyFont="1" applyAlignment="1">
      <alignment vertical="top" wrapText="1"/>
    </xf>
    <xf numFmtId="0" fontId="2" fillId="0" borderId="0" xfId="0" applyFont="1" applyAlignment="1">
      <alignment vertical="top" wrapText="1"/>
    </xf>
    <xf numFmtId="0" fontId="0" fillId="0" borderId="0" xfId="0" applyAlignment="1">
      <alignment wrapText="1"/>
    </xf>
    <xf numFmtId="0" fontId="6" fillId="0" borderId="0" xfId="0" applyFont="1" applyAlignment="1">
      <alignment horizontal="left" wrapText="1"/>
    </xf>
    <xf numFmtId="0" fontId="6" fillId="0" borderId="0" xfId="0" applyFont="1" applyAlignment="1">
      <alignment horizontal="left" vertical="top" wrapText="1"/>
    </xf>
    <xf numFmtId="0" fontId="4" fillId="0" borderId="0" xfId="0" applyFont="1" applyAlignment="1">
      <alignment horizontal="left" vertical="top" wrapText="1"/>
    </xf>
    <xf numFmtId="0" fontId="3" fillId="0" borderId="3" xfId="0" applyFont="1" applyBorder="1" applyAlignment="1" applyProtection="1">
      <alignment horizontal="left" wrapText="1"/>
      <protection locked="0"/>
    </xf>
    <xf numFmtId="0" fontId="3" fillId="0" borderId="4" xfId="0" applyFont="1" applyBorder="1" applyAlignment="1">
      <alignment horizontal="center"/>
    </xf>
    <xf numFmtId="0" fontId="3" fillId="0" borderId="3" xfId="0" applyFont="1" applyBorder="1" applyAlignment="1">
      <alignment horizontal="center"/>
    </xf>
    <xf numFmtId="0" fontId="3" fillId="0" borderId="5"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13" fillId="0" borderId="9" xfId="1" applyFont="1" applyBorder="1" applyAlignment="1">
      <alignment horizontal="center"/>
    </xf>
    <xf numFmtId="0" fontId="13" fillId="0" borderId="0" xfId="1" applyFont="1" applyBorder="1" applyAlignment="1">
      <alignment horizontal="center"/>
    </xf>
    <xf numFmtId="0" fontId="3" fillId="0" borderId="10" xfId="0" applyFont="1" applyBorder="1"/>
    <xf numFmtId="0" fontId="3" fillId="0" borderId="9"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horizontal="left" vertical="top" wrapText="1"/>
    </xf>
    <xf numFmtId="164" fontId="3" fillId="0" borderId="3" xfId="0" applyNumberFormat="1" applyFont="1" applyBorder="1" applyProtection="1">
      <protection locked="0"/>
    </xf>
    <xf numFmtId="0" fontId="4" fillId="0" borderId="0" xfId="0" applyFont="1" applyAlignment="1">
      <alignment horizontal="center"/>
    </xf>
    <xf numFmtId="0" fontId="3" fillId="0" borderId="3" xfId="0" applyFont="1" applyBorder="1" applyAlignment="1" applyProtection="1">
      <alignment wrapText="1"/>
      <protection locked="0"/>
    </xf>
    <xf numFmtId="0" fontId="0" fillId="0" borderId="3" xfId="0" applyBorder="1" applyAlignment="1">
      <alignment wrapText="1"/>
    </xf>
    <xf numFmtId="0" fontId="16"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wrapText="1"/>
    </xf>
    <xf numFmtId="0" fontId="3" fillId="0" borderId="0" xfId="0" applyFont="1" applyAlignment="1">
      <alignment vertical="top" wrapText="1"/>
    </xf>
    <xf numFmtId="0" fontId="6" fillId="0" borderId="0" xfId="0" applyFont="1" applyAlignment="1">
      <alignment wrapText="1"/>
    </xf>
    <xf numFmtId="0" fontId="0" fillId="0" borderId="0" xfId="0" applyAlignment="1">
      <alignment wrapText="1"/>
    </xf>
    <xf numFmtId="0" fontId="3" fillId="0" borderId="0" xfId="0" applyFont="1" applyAlignment="1">
      <alignment vertical="center" wrapText="1"/>
    </xf>
    <xf numFmtId="0" fontId="0" fillId="0" borderId="0" xfId="0" applyAlignment="1">
      <alignment horizontal="left" vertical="top" wrapText="1"/>
    </xf>
    <xf numFmtId="0" fontId="17"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3" fillId="0" borderId="18" xfId="0" applyFont="1" applyBorder="1" applyAlignment="1">
      <alignment vertical="center" wrapText="1"/>
    </xf>
    <xf numFmtId="0" fontId="3" fillId="0" borderId="18" xfId="0" applyFont="1" applyBorder="1" applyAlignment="1">
      <alignment vertical="center"/>
    </xf>
    <xf numFmtId="0" fontId="24"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22" xfId="0" applyBorder="1" applyAlignment="1">
      <alignment horizontal="center" vertical="center" wrapText="1"/>
    </xf>
    <xf numFmtId="0" fontId="3" fillId="0" borderId="26" xfId="0" applyFont="1" applyBorder="1" applyAlignment="1">
      <alignment horizontal="left" vertical="top" wrapText="1"/>
    </xf>
    <xf numFmtId="0" fontId="0" fillId="0" borderId="0" xfId="0" applyAlignment="1">
      <alignment vertical="top"/>
    </xf>
    <xf numFmtId="0" fontId="0" fillId="0" borderId="27" xfId="0" applyBorder="1" applyAlignment="1">
      <alignment vertical="top"/>
    </xf>
    <xf numFmtId="0" fontId="3" fillId="0" borderId="26" xfId="0" applyFont="1" applyBorder="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2" fillId="0" borderId="23" xfId="0" applyFont="1" applyBorder="1" applyAlignment="1">
      <alignment horizontal="center" vertical="center" wrapText="1"/>
    </xf>
    <xf numFmtId="0" fontId="0" fillId="0" borderId="15" xfId="0" applyBorder="1" applyAlignment="1">
      <alignment vertical="center"/>
    </xf>
    <xf numFmtId="0" fontId="0" fillId="0" borderId="24" xfId="0"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20" xfId="0" applyBorder="1" applyAlignment="1">
      <alignment vertical="center"/>
    </xf>
    <xf numFmtId="0" fontId="3" fillId="0" borderId="16" xfId="0" applyFont="1" applyBorder="1" applyAlignment="1">
      <alignment vertical="center"/>
    </xf>
    <xf numFmtId="0" fontId="0" fillId="0" borderId="16" xfId="0" applyBorder="1"/>
    <xf numFmtId="0" fontId="0" fillId="0" borderId="18" xfId="0" applyBorder="1"/>
    <xf numFmtId="0" fontId="3" fillId="0" borderId="23" xfId="0" applyFont="1" applyBorder="1" applyAlignment="1">
      <alignment horizontal="left" vertical="top" wrapText="1"/>
    </xf>
    <xf numFmtId="0" fontId="0" fillId="0" borderId="15" xfId="0" applyBorder="1" applyAlignment="1">
      <alignment vertical="top"/>
    </xf>
    <xf numFmtId="0" fontId="0" fillId="0" borderId="24" xfId="0" applyBorder="1" applyAlignment="1">
      <alignment vertical="top"/>
    </xf>
    <xf numFmtId="0" fontId="8" fillId="0" borderId="26" xfId="0" applyFont="1" applyBorder="1" applyAlignment="1">
      <alignment horizontal="left" vertical="top" wrapText="1"/>
    </xf>
    <xf numFmtId="0" fontId="8" fillId="0" borderId="26" xfId="0" applyFont="1" applyBorder="1" applyAlignment="1">
      <alignment vertical="top" wrapText="1"/>
    </xf>
    <xf numFmtId="0" fontId="0" fillId="0" borderId="0" xfId="0" applyAlignment="1">
      <alignment vertical="top" wrapText="1"/>
    </xf>
    <xf numFmtId="0" fontId="0" fillId="0" borderId="27" xfId="0" applyBorder="1" applyAlignment="1">
      <alignment vertical="top" wrapText="1"/>
    </xf>
    <xf numFmtId="0" fontId="21" fillId="0" borderId="26" xfId="0" applyFont="1" applyBorder="1" applyAlignment="1">
      <alignment vertical="top" wrapText="1"/>
    </xf>
    <xf numFmtId="0" fontId="3" fillId="0" borderId="26" xfId="0" applyFont="1" applyBorder="1" applyAlignment="1">
      <alignment vertical="top" wrapText="1"/>
    </xf>
    <xf numFmtId="0" fontId="3" fillId="0" borderId="13" xfId="0" applyFont="1" applyBorder="1" applyAlignment="1" applyProtection="1">
      <alignment vertical="top"/>
      <protection locked="0"/>
    </xf>
    <xf numFmtId="0" fontId="0" fillId="0" borderId="13" xfId="0" applyBorder="1" applyAlignment="1" applyProtection="1">
      <alignment vertical="top"/>
      <protection locked="0"/>
    </xf>
    <xf numFmtId="0" fontId="21" fillId="0" borderId="26" xfId="0" applyFont="1" applyBorder="1" applyAlignment="1">
      <alignment horizontal="left" vertical="top" wrapText="1"/>
    </xf>
    <xf numFmtId="0" fontId="0" fillId="0" borderId="20" xfId="0" applyBorder="1" applyAlignment="1" applyProtection="1">
      <alignment vertical="top"/>
      <protection locked="0"/>
    </xf>
    <xf numFmtId="8" fontId="8" fillId="0" borderId="13" xfId="0" applyNumberFormat="1" applyFont="1" applyBorder="1" applyAlignment="1" applyProtection="1">
      <alignment vertical="top"/>
      <protection locked="0"/>
    </xf>
    <xf numFmtId="8" fontId="0" fillId="0" borderId="13" xfId="0" applyNumberFormat="1" applyBorder="1" applyAlignment="1" applyProtection="1">
      <alignment vertical="top"/>
      <protection locked="0"/>
    </xf>
    <xf numFmtId="0" fontId="3" fillId="0" borderId="16" xfId="0" applyFont="1" applyBorder="1" applyAlignment="1" applyProtection="1">
      <alignment vertical="top"/>
      <protection locked="0"/>
    </xf>
    <xf numFmtId="0" fontId="0" fillId="0" borderId="18" xfId="0" applyBorder="1" applyAlignment="1" applyProtection="1">
      <alignment vertical="top"/>
      <protection locked="0"/>
    </xf>
    <xf numFmtId="0" fontId="4" fillId="0" borderId="0" xfId="0" applyFont="1" applyAlignment="1">
      <alignment horizontal="center" vertical="center"/>
    </xf>
    <xf numFmtId="0" fontId="15" fillId="0" borderId="0" xfId="0" applyFont="1" applyAlignment="1">
      <alignment vertical="top" wrapText="1"/>
    </xf>
    <xf numFmtId="0" fontId="2" fillId="0" borderId="0" xfId="0" applyFont="1" applyAlignment="1">
      <alignment vertical="top" wrapText="1"/>
    </xf>
    <xf numFmtId="0" fontId="0" fillId="0" borderId="18" xfId="0" applyBorder="1" applyAlignment="1">
      <alignment vertical="center"/>
    </xf>
    <xf numFmtId="0" fontId="21" fillId="0" borderId="0" xfId="0" applyFont="1" applyAlignment="1">
      <alignment horizontal="center" vertical="top" wrapText="1"/>
    </xf>
  </cellXfs>
  <cellStyles count="2">
    <cellStyle name="Hyperlink" xfId="1" builtinId="8"/>
    <cellStyle name="Normal" xfId="0" builtinId="0"/>
  </cellStyles>
  <dxfs count="12">
    <dxf>
      <fill>
        <patternFill>
          <bgColor rgb="FFFFD700"/>
        </patternFill>
      </fill>
      <border>
        <left style="thin">
          <color auto="1"/>
        </left>
        <right style="thin">
          <color auto="1"/>
        </right>
        <top style="thin">
          <color auto="1"/>
        </top>
        <bottom style="thin">
          <color auto="1"/>
        </bottom>
        <vertical/>
        <horizontal/>
      </border>
    </dxf>
    <dxf>
      <fill>
        <patternFill>
          <bgColor rgb="FFC0C0C0"/>
        </patternFill>
      </fill>
      <border>
        <left style="thin">
          <color auto="1"/>
        </left>
        <right style="thin">
          <color auto="1"/>
        </right>
        <top style="thin">
          <color auto="1"/>
        </top>
        <bottom style="thin">
          <color auto="1"/>
        </bottom>
        <vertical/>
        <horizontal/>
      </border>
    </dxf>
    <dxf>
      <fill>
        <patternFill>
          <bgColor rgb="FF30D5C8"/>
        </patternFill>
      </fill>
      <border>
        <left style="thin">
          <color auto="1"/>
        </left>
        <right style="thin">
          <color auto="1"/>
        </right>
        <top style="thin">
          <color auto="1"/>
        </top>
        <bottom style="thin">
          <color auto="1"/>
        </bottom>
        <vertical/>
        <horizontal/>
      </border>
    </dxf>
    <dxf>
      <fill>
        <patternFill>
          <bgColor rgb="FFB87333"/>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30D5C8"/>
        </patternFill>
      </fill>
    </dxf>
    <dxf>
      <fill>
        <patternFill>
          <bgColor rgb="FFFFD700"/>
        </patternFill>
      </fill>
    </dxf>
    <dxf>
      <fill>
        <patternFill>
          <bgColor rgb="FFC0C0C0"/>
        </patternFill>
      </fill>
    </dxf>
    <dxf>
      <fill>
        <patternFill>
          <bgColor rgb="FFB87333"/>
        </patternFill>
      </fill>
    </dxf>
    <dxf>
      <font>
        <b/>
        <i/>
      </font>
      <fill>
        <patternFill>
          <bgColor theme="5"/>
        </patternFill>
      </fill>
    </dxf>
    <dxf>
      <font>
        <b/>
        <i/>
      </font>
      <fill>
        <patternFill>
          <bgColor theme="5"/>
        </patternFill>
      </fill>
    </dxf>
    <dxf>
      <font>
        <b/>
        <i/>
      </font>
      <fill>
        <patternFill>
          <bgColor theme="5"/>
        </patternFill>
      </fill>
    </dxf>
  </dxfs>
  <tableStyles count="0" defaultTableStyle="TableStyleMedium2" defaultPivotStyle="PivotStyleLight16"/>
  <colors>
    <mruColors>
      <color rgb="FF0066FF"/>
      <color rgb="FFFFD700"/>
      <color rgb="FFC0C0C0"/>
      <color rgb="FFB87333"/>
      <color rgb="FF30D5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7883</xdr:colOff>
      <xdr:row>5</xdr:row>
      <xdr:rowOff>55497</xdr:rowOff>
    </xdr:from>
    <xdr:to>
      <xdr:col>1</xdr:col>
      <xdr:colOff>257175</xdr:colOff>
      <xdr:row>8</xdr:row>
      <xdr:rowOff>209604</xdr:rowOff>
    </xdr:to>
    <xdr:pic>
      <xdr:nvPicPr>
        <xdr:cNvPr id="2" name="Picture 1">
          <a:extLst>
            <a:ext uri="{FF2B5EF4-FFF2-40B4-BE49-F238E27FC236}">
              <a16:creationId xmlns:a16="http://schemas.microsoft.com/office/drawing/2014/main" id="{7587923B-4331-4832-883E-0708C56E74EC}"/>
            </a:ext>
          </a:extLst>
        </xdr:cNvPr>
        <xdr:cNvPicPr>
          <a:picLocks noChangeAspect="1" noChangeArrowheads="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7883" y="817497"/>
          <a:ext cx="811267" cy="814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wards@azfrw.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E7019-3626-464C-8A46-3C635B6C4CD4}">
  <dimension ref="A1:O83"/>
  <sheetViews>
    <sheetView tabSelected="1" topLeftCell="A6" workbookViewId="0">
      <selection activeCell="C54" sqref="C54:K54"/>
    </sheetView>
  </sheetViews>
  <sheetFormatPr defaultColWidth="9.19921875" defaultRowHeight="13.5" x14ac:dyDescent="0.35"/>
  <cols>
    <col min="1" max="1" width="8.46484375" style="1" customWidth="1"/>
    <col min="2" max="2" width="5.73046875" style="1" customWidth="1"/>
    <col min="3" max="3" width="3.73046875" style="1" customWidth="1"/>
    <col min="4" max="4" width="9.46484375" style="1" customWidth="1"/>
    <col min="5" max="6" width="9.19921875" style="1"/>
    <col min="7" max="7" width="8" style="1" customWidth="1"/>
    <col min="8" max="8" width="9.19921875" style="1"/>
    <col min="9" max="9" width="10.19921875" style="1" customWidth="1"/>
    <col min="10" max="11" width="7.19921875" style="1" customWidth="1"/>
    <col min="12" max="12" width="5.796875" style="1" customWidth="1"/>
    <col min="13" max="16384" width="9.19921875" style="1"/>
  </cols>
  <sheetData>
    <row r="1" spans="1:12" hidden="1" x14ac:dyDescent="0.35">
      <c r="A1" s="1" t="s">
        <v>14</v>
      </c>
    </row>
    <row r="2" spans="1:12" hidden="1" x14ac:dyDescent="0.35">
      <c r="A2" s="1" t="s">
        <v>15</v>
      </c>
    </row>
    <row r="3" spans="1:12" hidden="1" x14ac:dyDescent="0.35">
      <c r="A3" s="1" t="s">
        <v>16</v>
      </c>
    </row>
    <row r="4" spans="1:12" hidden="1" x14ac:dyDescent="0.35">
      <c r="A4" s="1" t="s">
        <v>17</v>
      </c>
    </row>
    <row r="5" spans="1:12" hidden="1" x14ac:dyDescent="0.35"/>
    <row r="6" spans="1:12" ht="13.9" x14ac:dyDescent="0.35">
      <c r="A6" s="151" t="s">
        <v>91</v>
      </c>
      <c r="B6" s="151"/>
      <c r="C6" s="151"/>
      <c r="D6" s="151"/>
      <c r="E6" s="151"/>
      <c r="F6" s="151"/>
      <c r="G6" s="151"/>
      <c r="H6" s="151"/>
      <c r="I6" s="151"/>
      <c r="J6" s="151"/>
      <c r="K6" s="151"/>
      <c r="L6" s="152"/>
    </row>
    <row r="7" spans="1:12" ht="20.25" customHeight="1" x14ac:dyDescent="0.35">
      <c r="A7" s="151" t="s">
        <v>27</v>
      </c>
      <c r="B7" s="153"/>
      <c r="C7" s="153"/>
      <c r="D7" s="153"/>
      <c r="E7" s="153"/>
      <c r="F7" s="153"/>
      <c r="G7" s="153"/>
      <c r="H7" s="153"/>
      <c r="I7" s="153"/>
      <c r="J7" s="153"/>
      <c r="K7" s="153"/>
      <c r="L7" s="152"/>
    </row>
    <row r="8" spans="1:12" ht="16.5" customHeight="1" x14ac:dyDescent="0.4">
      <c r="A8" s="154" t="s">
        <v>104</v>
      </c>
      <c r="B8" s="154"/>
      <c r="C8" s="154"/>
      <c r="D8" s="154"/>
      <c r="E8" s="154"/>
      <c r="F8" s="154"/>
      <c r="G8" s="154"/>
      <c r="H8" s="154"/>
      <c r="I8" s="154"/>
      <c r="J8" s="154"/>
      <c r="K8" s="154"/>
      <c r="L8" s="152"/>
    </row>
    <row r="9" spans="1:12" ht="25.05" customHeight="1" x14ac:dyDescent="0.35">
      <c r="G9" s="3"/>
    </row>
    <row r="10" spans="1:12" ht="32" customHeight="1" x14ac:dyDescent="0.35">
      <c r="A10" s="131" t="s">
        <v>139</v>
      </c>
      <c r="B10" s="131"/>
      <c r="C10" s="131"/>
      <c r="D10" s="131"/>
      <c r="E10" s="131"/>
      <c r="F10" s="131"/>
      <c r="G10" s="131"/>
      <c r="H10" s="131"/>
      <c r="I10" s="131"/>
      <c r="J10" s="131"/>
      <c r="K10" s="131"/>
      <c r="L10" s="155"/>
    </row>
    <row r="11" spans="1:12" x14ac:dyDescent="0.35">
      <c r="A11" s="3"/>
      <c r="B11" s="3"/>
      <c r="C11" s="3"/>
      <c r="D11" s="3"/>
      <c r="E11" s="3"/>
      <c r="F11" s="3"/>
      <c r="G11" s="3"/>
      <c r="H11" s="3"/>
      <c r="I11" s="3"/>
      <c r="J11" s="3"/>
      <c r="K11" s="3"/>
      <c r="L11" s="3"/>
    </row>
    <row r="12" spans="1:12" ht="13.9" x14ac:dyDescent="0.4">
      <c r="A12" s="4" t="s">
        <v>137</v>
      </c>
      <c r="B12" s="4"/>
      <c r="C12" s="3"/>
      <c r="D12" s="3"/>
      <c r="E12" s="3"/>
      <c r="F12" s="3"/>
      <c r="G12" s="3"/>
      <c r="H12" s="3"/>
      <c r="I12" s="3"/>
      <c r="J12" s="3"/>
      <c r="K12" s="3"/>
      <c r="L12" s="3"/>
    </row>
    <row r="13" spans="1:12" x14ac:dyDescent="0.35">
      <c r="A13" s="3"/>
      <c r="B13" s="3"/>
      <c r="C13" s="3"/>
      <c r="D13" s="3"/>
      <c r="E13" s="3"/>
      <c r="F13" s="3"/>
      <c r="G13" s="3"/>
      <c r="H13" s="3"/>
      <c r="I13" s="3"/>
      <c r="J13" s="3"/>
      <c r="K13" s="3"/>
      <c r="L13" s="3"/>
    </row>
    <row r="14" spans="1:12" ht="13.9" x14ac:dyDescent="0.4">
      <c r="A14" s="2" t="s">
        <v>5</v>
      </c>
    </row>
    <row r="15" spans="1:12" ht="59.25" customHeight="1" x14ac:dyDescent="0.35">
      <c r="A15" s="131" t="s">
        <v>105</v>
      </c>
      <c r="B15" s="131"/>
      <c r="C15" s="131"/>
      <c r="D15" s="131"/>
      <c r="E15" s="131"/>
      <c r="F15" s="131"/>
      <c r="G15" s="131"/>
      <c r="H15" s="131"/>
      <c r="I15" s="131"/>
      <c r="J15" s="131"/>
      <c r="K15" s="131"/>
      <c r="L15" s="116"/>
    </row>
    <row r="17" spans="1:12" ht="45" customHeight="1" x14ac:dyDescent="0.35">
      <c r="A17" s="130" t="s">
        <v>106</v>
      </c>
      <c r="B17" s="130"/>
      <c r="C17" s="130"/>
      <c r="D17" s="130"/>
      <c r="E17" s="130"/>
      <c r="F17" s="130"/>
      <c r="G17" s="130"/>
      <c r="H17" s="130"/>
      <c r="I17" s="130"/>
      <c r="J17" s="130"/>
      <c r="K17" s="130"/>
      <c r="L17" s="116"/>
    </row>
    <row r="19" spans="1:12" ht="13.9" x14ac:dyDescent="0.4">
      <c r="A19" s="2" t="s">
        <v>28</v>
      </c>
      <c r="B19" s="5"/>
    </row>
    <row r="20" spans="1:12" ht="44" customHeight="1" x14ac:dyDescent="0.45">
      <c r="A20" s="156" t="s">
        <v>201</v>
      </c>
      <c r="B20" s="157"/>
      <c r="C20" s="157"/>
      <c r="D20" s="157"/>
      <c r="E20" s="157"/>
      <c r="F20" s="157"/>
      <c r="G20" s="157"/>
      <c r="H20" s="157"/>
      <c r="I20" s="157"/>
      <c r="J20" s="157"/>
      <c r="K20" s="157"/>
      <c r="L20" s="157"/>
    </row>
    <row r="21" spans="1:12" ht="10.050000000000001" customHeight="1" x14ac:dyDescent="0.4">
      <c r="A21" s="4"/>
      <c r="B21" s="4"/>
      <c r="C21" s="4"/>
      <c r="D21" s="4"/>
      <c r="E21" s="4"/>
      <c r="F21" s="4"/>
      <c r="G21" s="4"/>
    </row>
    <row r="22" spans="1:12" ht="86.55" customHeight="1" x14ac:dyDescent="0.35">
      <c r="A22" s="145" t="s">
        <v>202</v>
      </c>
      <c r="B22" s="145"/>
      <c r="C22" s="145"/>
      <c r="D22" s="145"/>
      <c r="E22" s="145"/>
      <c r="F22" s="145"/>
      <c r="G22" s="145"/>
      <c r="H22" s="145"/>
      <c r="I22" s="145"/>
      <c r="J22" s="145"/>
      <c r="K22" s="145"/>
      <c r="L22" s="117"/>
    </row>
    <row r="23" spans="1:12" ht="10.050000000000001" customHeight="1" x14ac:dyDescent="0.35">
      <c r="A23" s="117"/>
      <c r="B23" s="117"/>
      <c r="C23" s="117"/>
      <c r="D23" s="117"/>
      <c r="E23" s="117"/>
      <c r="F23" s="117"/>
      <c r="G23" s="117"/>
      <c r="H23" s="117"/>
      <c r="I23" s="117"/>
      <c r="J23" s="117"/>
      <c r="K23" s="117"/>
      <c r="L23" s="117"/>
    </row>
    <row r="24" spans="1:12" ht="33" customHeight="1" x14ac:dyDescent="0.45">
      <c r="A24" s="158" t="s">
        <v>203</v>
      </c>
      <c r="B24" s="157"/>
      <c r="C24" s="157"/>
      <c r="D24" s="157"/>
      <c r="E24" s="157"/>
      <c r="F24" s="157"/>
      <c r="G24" s="157"/>
      <c r="H24" s="157"/>
      <c r="I24" s="157"/>
      <c r="J24" s="157"/>
      <c r="K24" s="157"/>
      <c r="L24" s="128"/>
    </row>
    <row r="25" spans="1:12" ht="28.05" customHeight="1" x14ac:dyDescent="0.35">
      <c r="A25" s="145" t="s">
        <v>142</v>
      </c>
      <c r="B25" s="159"/>
      <c r="C25" s="159"/>
      <c r="D25" s="159"/>
      <c r="E25" s="159"/>
      <c r="F25" s="159"/>
      <c r="G25" s="159"/>
      <c r="H25" s="159"/>
      <c r="I25" s="159"/>
      <c r="J25" s="159"/>
      <c r="K25" s="159"/>
      <c r="L25" s="117"/>
    </row>
    <row r="26" spans="1:12" ht="10.050000000000001" customHeight="1" x14ac:dyDescent="0.35">
      <c r="A26" s="21"/>
      <c r="B26" s="117"/>
      <c r="C26" s="117"/>
      <c r="D26" s="117"/>
      <c r="E26" s="117"/>
      <c r="F26" s="117"/>
      <c r="G26" s="117"/>
      <c r="H26" s="117"/>
      <c r="I26" s="117"/>
      <c r="J26" s="117"/>
      <c r="K26" s="117"/>
      <c r="L26" s="116"/>
    </row>
    <row r="27" spans="1:12" ht="16.05" customHeight="1" x14ac:dyDescent="0.35">
      <c r="A27" s="21" t="s">
        <v>128</v>
      </c>
      <c r="B27" s="117"/>
      <c r="C27" s="117"/>
      <c r="D27" s="117"/>
      <c r="E27" s="117"/>
      <c r="F27" s="117"/>
      <c r="G27" s="117"/>
      <c r="H27" s="117"/>
      <c r="I27" s="117"/>
      <c r="J27" s="117"/>
      <c r="K27" s="117"/>
      <c r="L27" s="116"/>
    </row>
    <row r="28" spans="1:12" ht="16.05" customHeight="1" x14ac:dyDescent="0.35">
      <c r="A28" s="21" t="s">
        <v>129</v>
      </c>
      <c r="B28" s="117"/>
      <c r="C28" s="117"/>
      <c r="D28" s="117"/>
      <c r="E28" s="117"/>
      <c r="F28" s="117"/>
      <c r="G28" s="117"/>
      <c r="H28" s="117"/>
      <c r="I28" s="117"/>
      <c r="J28" s="117"/>
      <c r="K28" s="117"/>
      <c r="L28" s="116"/>
    </row>
    <row r="29" spans="1:12" ht="16.05" customHeight="1" x14ac:dyDescent="0.35">
      <c r="A29" s="21" t="s">
        <v>130</v>
      </c>
      <c r="B29" s="117"/>
      <c r="C29" s="117"/>
      <c r="D29" s="117"/>
      <c r="E29" s="117"/>
      <c r="F29" s="117"/>
      <c r="G29" s="117"/>
      <c r="H29" s="117"/>
      <c r="I29" s="117"/>
      <c r="J29" s="117"/>
      <c r="K29" s="117"/>
      <c r="L29" s="116"/>
    </row>
    <row r="30" spans="1:12" ht="16.05" customHeight="1" x14ac:dyDescent="0.35">
      <c r="A30" s="21" t="s">
        <v>131</v>
      </c>
      <c r="B30" s="117"/>
      <c r="C30" s="117"/>
      <c r="D30" s="117"/>
      <c r="E30" s="117"/>
      <c r="F30" s="117"/>
      <c r="G30" s="117"/>
      <c r="H30" s="117"/>
      <c r="I30" s="117"/>
      <c r="J30" s="117"/>
      <c r="K30" s="117"/>
      <c r="L30" s="116"/>
    </row>
    <row r="31" spans="1:12" ht="10.050000000000001" customHeight="1" x14ac:dyDescent="0.35">
      <c r="A31" s="117"/>
      <c r="B31" s="117"/>
      <c r="C31" s="117"/>
      <c r="D31" s="117"/>
      <c r="E31" s="117"/>
      <c r="F31" s="117"/>
      <c r="G31" s="117"/>
      <c r="H31" s="117"/>
      <c r="I31" s="117"/>
      <c r="J31" s="117"/>
      <c r="K31" s="117"/>
      <c r="L31" s="116"/>
    </row>
    <row r="32" spans="1:12" ht="37.5" customHeight="1" x14ac:dyDescent="0.35">
      <c r="A32" s="150" t="s">
        <v>132</v>
      </c>
      <c r="B32" s="150"/>
      <c r="C32" s="150"/>
      <c r="D32" s="150"/>
      <c r="E32" s="150"/>
      <c r="F32" s="150"/>
      <c r="G32" s="150"/>
      <c r="H32" s="150"/>
      <c r="I32" s="150"/>
      <c r="J32" s="150"/>
      <c r="K32" s="150"/>
      <c r="L32" s="123"/>
    </row>
    <row r="33" spans="1:12" ht="16.05" customHeight="1" x14ac:dyDescent="0.35">
      <c r="A33" s="122" t="s">
        <v>133</v>
      </c>
      <c r="B33" s="117"/>
      <c r="C33" s="117"/>
      <c r="D33" s="117"/>
      <c r="E33" s="117"/>
      <c r="F33" s="117"/>
      <c r="G33" s="117"/>
      <c r="H33" s="117"/>
      <c r="I33" s="117"/>
      <c r="J33" s="117"/>
      <c r="K33" s="117"/>
      <c r="L33" s="116"/>
    </row>
    <row r="34" spans="1:12" ht="10.050000000000001" customHeight="1" x14ac:dyDescent="0.35">
      <c r="A34" s="122"/>
      <c r="B34" s="117"/>
      <c r="C34" s="117"/>
      <c r="D34" s="117"/>
      <c r="E34" s="117"/>
      <c r="F34" s="117"/>
      <c r="G34" s="117"/>
      <c r="H34" s="117"/>
      <c r="I34" s="117"/>
      <c r="J34" s="117"/>
      <c r="K34" s="117"/>
      <c r="L34" s="116"/>
    </row>
    <row r="35" spans="1:12" ht="16.05" customHeight="1" x14ac:dyDescent="0.35">
      <c r="A35" s="1" t="s">
        <v>134</v>
      </c>
      <c r="B35" s="117"/>
      <c r="C35" s="117"/>
      <c r="D35" s="117"/>
      <c r="E35" s="117"/>
      <c r="F35" s="117"/>
      <c r="G35" s="117"/>
      <c r="H35" s="117"/>
      <c r="I35" s="117"/>
      <c r="J35" s="117"/>
      <c r="K35" s="117"/>
      <c r="L35" s="116"/>
    </row>
    <row r="36" spans="1:12" ht="16.05" customHeight="1" x14ac:dyDescent="0.35">
      <c r="A36" s="120" t="s">
        <v>135</v>
      </c>
      <c r="B36" s="117"/>
      <c r="C36" s="117"/>
      <c r="D36" s="117"/>
      <c r="E36" s="117"/>
      <c r="F36" s="117"/>
      <c r="G36" s="117"/>
      <c r="H36" s="117"/>
      <c r="I36" s="117"/>
      <c r="J36" s="117"/>
      <c r="K36" s="117"/>
      <c r="L36" s="116"/>
    </row>
    <row r="37" spans="1:12" ht="10.050000000000001" customHeight="1" x14ac:dyDescent="0.35">
      <c r="A37" s="122"/>
      <c r="B37" s="117"/>
      <c r="C37" s="117"/>
      <c r="D37" s="117"/>
      <c r="E37" s="117"/>
      <c r="F37" s="117"/>
      <c r="G37" s="117"/>
      <c r="H37" s="117"/>
      <c r="I37" s="117"/>
      <c r="J37" s="117"/>
      <c r="K37" s="117"/>
      <c r="L37" s="116"/>
    </row>
    <row r="38" spans="1:12" ht="50" customHeight="1" x14ac:dyDescent="0.35">
      <c r="A38" s="144" t="s">
        <v>143</v>
      </c>
      <c r="B38" s="144"/>
      <c r="C38" s="144"/>
      <c r="D38" s="144"/>
      <c r="E38" s="144"/>
      <c r="F38" s="144"/>
      <c r="G38" s="144"/>
      <c r="H38" s="144"/>
      <c r="I38" s="144"/>
      <c r="J38" s="144"/>
      <c r="K38" s="144"/>
      <c r="L38" s="124"/>
    </row>
    <row r="39" spans="1:12" ht="10.050000000000001" customHeight="1" x14ac:dyDescent="0.35">
      <c r="A39" s="121"/>
      <c r="B39" s="121"/>
      <c r="C39" s="121"/>
      <c r="D39" s="121"/>
      <c r="E39" s="121"/>
      <c r="F39" s="121"/>
      <c r="G39" s="121"/>
      <c r="H39" s="121"/>
      <c r="I39" s="121"/>
      <c r="J39" s="121"/>
      <c r="K39" s="121"/>
      <c r="L39" s="121"/>
    </row>
    <row r="40" spans="1:12" ht="29" customHeight="1" x14ac:dyDescent="0.35">
      <c r="A40" s="144" t="s">
        <v>138</v>
      </c>
      <c r="B40" s="144"/>
      <c r="C40" s="144"/>
      <c r="D40" s="144"/>
      <c r="E40" s="144"/>
      <c r="F40" s="144"/>
      <c r="G40" s="144"/>
      <c r="H40" s="144"/>
      <c r="I40" s="144"/>
      <c r="J40" s="144"/>
      <c r="K40" s="144"/>
      <c r="L40" s="124"/>
    </row>
    <row r="42" spans="1:12" ht="13.9" x14ac:dyDescent="0.4">
      <c r="A42" s="2" t="s">
        <v>3</v>
      </c>
    </row>
    <row r="43" spans="1:12" ht="60" customHeight="1" x14ac:dyDescent="0.35">
      <c r="A43" s="145" t="s">
        <v>107</v>
      </c>
      <c r="B43" s="145"/>
      <c r="C43" s="145"/>
      <c r="D43" s="145"/>
      <c r="E43" s="145"/>
      <c r="F43" s="145"/>
      <c r="G43" s="145"/>
      <c r="H43" s="145"/>
      <c r="I43" s="145"/>
      <c r="J43" s="145"/>
      <c r="K43" s="145"/>
      <c r="L43" s="116"/>
    </row>
    <row r="44" spans="1:12" ht="10.050000000000001" customHeight="1" x14ac:dyDescent="0.35">
      <c r="A44" s="116"/>
      <c r="B44" s="116"/>
      <c r="C44" s="116"/>
      <c r="D44" s="116"/>
      <c r="E44" s="116"/>
      <c r="F44" s="116"/>
      <c r="G44" s="116"/>
      <c r="H44" s="116"/>
      <c r="I44" s="116"/>
      <c r="J44" s="116"/>
      <c r="K44" s="116"/>
      <c r="L44" s="116"/>
    </row>
    <row r="45" spans="1:12" ht="14" customHeight="1" x14ac:dyDescent="0.4">
      <c r="A45" s="2" t="s">
        <v>119</v>
      </c>
    </row>
    <row r="46" spans="1:12" ht="60" customHeight="1" x14ac:dyDescent="0.35">
      <c r="A46" s="145" t="s">
        <v>136</v>
      </c>
      <c r="B46" s="145"/>
      <c r="C46" s="145"/>
      <c r="D46" s="145"/>
      <c r="E46" s="145"/>
      <c r="F46" s="145"/>
      <c r="G46" s="145"/>
      <c r="H46" s="145"/>
      <c r="I46" s="145"/>
      <c r="J46" s="145"/>
      <c r="K46" s="145"/>
      <c r="L46" s="116"/>
    </row>
    <row r="48" spans="1:12" ht="13.9" x14ac:dyDescent="0.4">
      <c r="A48" s="2" t="s">
        <v>29</v>
      </c>
    </row>
    <row r="49" spans="1:15" ht="73.5" customHeight="1" x14ac:dyDescent="0.35">
      <c r="A49" s="130" t="s">
        <v>108</v>
      </c>
      <c r="B49" s="130"/>
      <c r="C49" s="130"/>
      <c r="D49" s="130"/>
      <c r="E49" s="130"/>
      <c r="F49" s="130"/>
      <c r="G49" s="130"/>
      <c r="H49" s="130"/>
      <c r="I49" s="130"/>
      <c r="J49" s="130"/>
      <c r="K49" s="130"/>
      <c r="L49" s="116"/>
    </row>
    <row r="51" spans="1:15" ht="13.9" x14ac:dyDescent="0.4">
      <c r="A51" s="147" t="s">
        <v>30</v>
      </c>
      <c r="B51" s="147"/>
      <c r="C51" s="147"/>
      <c r="D51" s="147"/>
      <c r="E51" s="147"/>
      <c r="F51" s="147"/>
      <c r="G51" s="147"/>
      <c r="H51" s="147"/>
      <c r="I51" s="147"/>
      <c r="J51" s="147"/>
      <c r="K51" s="147"/>
      <c r="L51" s="147"/>
    </row>
    <row r="52" spans="1:15" ht="13.9" x14ac:dyDescent="0.4">
      <c r="A52" s="147" t="s">
        <v>31</v>
      </c>
      <c r="B52" s="147"/>
      <c r="C52" s="147"/>
      <c r="D52" s="147"/>
      <c r="E52" s="147"/>
      <c r="F52" s="147"/>
      <c r="G52" s="147"/>
      <c r="H52" s="147"/>
      <c r="I52" s="147"/>
      <c r="J52" s="147"/>
      <c r="K52" s="147"/>
      <c r="L52" s="147"/>
    </row>
    <row r="53" spans="1:15" ht="13.9" x14ac:dyDescent="0.4">
      <c r="A53" s="2"/>
    </row>
    <row r="54" spans="1:15" ht="14.55" customHeight="1" thickBot="1" x14ac:dyDescent="0.45">
      <c r="A54" s="4" t="s">
        <v>32</v>
      </c>
      <c r="C54" s="132" t="s">
        <v>97</v>
      </c>
      <c r="D54" s="132"/>
      <c r="E54" s="132"/>
      <c r="F54" s="132"/>
      <c r="G54" s="132"/>
      <c r="H54" s="132"/>
      <c r="I54" s="132"/>
      <c r="J54" s="132"/>
      <c r="K54" s="132"/>
      <c r="L54" s="125"/>
    </row>
    <row r="55" spans="1:15" ht="13.9" x14ac:dyDescent="0.4">
      <c r="A55" s="2"/>
    </row>
    <row r="56" spans="1:15" ht="14.25" thickBot="1" x14ac:dyDescent="0.45">
      <c r="A56" s="4" t="s">
        <v>90</v>
      </c>
      <c r="D56" s="148" t="s">
        <v>98</v>
      </c>
      <c r="E56" s="148"/>
      <c r="F56" s="148"/>
      <c r="G56" s="148"/>
    </row>
    <row r="57" spans="1:15" ht="13.9" x14ac:dyDescent="0.4">
      <c r="A57" s="2"/>
    </row>
    <row r="58" spans="1:15" ht="14.65" thickBot="1" x14ac:dyDescent="0.5">
      <c r="A58" s="4" t="s">
        <v>33</v>
      </c>
      <c r="E58" s="148"/>
      <c r="F58" s="149"/>
      <c r="G58" s="149"/>
      <c r="H58" s="149"/>
      <c r="I58" s="149"/>
      <c r="J58" s="149"/>
      <c r="K58" s="149"/>
      <c r="L58" s="125"/>
    </row>
    <row r="59" spans="1:15" ht="13.9" x14ac:dyDescent="0.4">
      <c r="A59" s="2"/>
    </row>
    <row r="60" spans="1:15" ht="14.65" thickBot="1" x14ac:dyDescent="0.5">
      <c r="A60" s="4" t="s">
        <v>34</v>
      </c>
      <c r="B60" s="146"/>
      <c r="C60" s="146"/>
      <c r="D60" s="146"/>
      <c r="E60" s="146"/>
      <c r="F60" s="146"/>
      <c r="G60" s="4" t="s">
        <v>35</v>
      </c>
      <c r="H60" s="148"/>
      <c r="I60" s="149"/>
      <c r="J60" s="149"/>
      <c r="K60" s="149"/>
      <c r="L60" s="125"/>
    </row>
    <row r="61" spans="1:15" ht="13.9" x14ac:dyDescent="0.4">
      <c r="A61" s="2"/>
    </row>
    <row r="62" spans="1:15" ht="13.9" x14ac:dyDescent="0.4">
      <c r="A62" s="4" t="s">
        <v>36</v>
      </c>
      <c r="B62" s="3"/>
      <c r="C62" s="3"/>
      <c r="D62" s="3"/>
      <c r="E62" s="3"/>
      <c r="F62" s="3"/>
      <c r="G62" s="3"/>
      <c r="H62" s="3"/>
      <c r="I62" s="3"/>
      <c r="J62" s="3"/>
      <c r="K62" s="3"/>
      <c r="L62" s="3"/>
      <c r="M62" s="3"/>
      <c r="N62" s="3"/>
      <c r="O62" s="3"/>
    </row>
    <row r="63" spans="1:15" ht="30.75" customHeight="1" x14ac:dyDescent="0.35">
      <c r="A63" s="129" t="s">
        <v>109</v>
      </c>
      <c r="B63" s="129"/>
      <c r="C63" s="129"/>
      <c r="D63" s="129"/>
      <c r="E63" s="129"/>
      <c r="F63" s="129"/>
      <c r="G63" s="129"/>
      <c r="H63" s="129"/>
      <c r="I63" s="129"/>
      <c r="J63" s="129"/>
      <c r="K63" s="129"/>
      <c r="L63" s="26"/>
      <c r="M63" s="3"/>
      <c r="N63" s="3"/>
      <c r="O63" s="3"/>
    </row>
    <row r="64" spans="1:15" ht="6" customHeight="1" x14ac:dyDescent="0.4">
      <c r="A64" s="2"/>
      <c r="B64" s="3"/>
      <c r="C64" s="3"/>
      <c r="D64" s="7"/>
      <c r="E64" s="3"/>
      <c r="F64" s="3"/>
      <c r="G64" s="3"/>
      <c r="H64" s="3"/>
      <c r="I64" s="3"/>
      <c r="J64" s="3"/>
      <c r="K64" s="3"/>
      <c r="L64" s="3"/>
      <c r="M64" s="3"/>
      <c r="N64" s="3"/>
      <c r="O64" s="3"/>
    </row>
    <row r="65" spans="1:12" s="13" customFormat="1" ht="33" customHeight="1" x14ac:dyDescent="0.45">
      <c r="A65" s="130" t="s">
        <v>96</v>
      </c>
      <c r="B65" s="130"/>
      <c r="C65" s="130"/>
      <c r="D65" s="130"/>
      <c r="E65" s="130"/>
      <c r="F65" s="130"/>
      <c r="G65" s="130"/>
      <c r="H65" s="130"/>
      <c r="I65" s="130"/>
      <c r="J65" s="130"/>
      <c r="K65" s="130"/>
      <c r="L65" s="116"/>
    </row>
    <row r="66" spans="1:12" ht="14.25" thickBot="1" x14ac:dyDescent="0.45">
      <c r="A66" s="2"/>
    </row>
    <row r="67" spans="1:12" ht="13.9" x14ac:dyDescent="0.4">
      <c r="A67" s="2"/>
      <c r="B67" s="136" t="s">
        <v>92</v>
      </c>
      <c r="C67" s="137"/>
      <c r="D67" s="137"/>
      <c r="E67" s="138"/>
    </row>
    <row r="68" spans="1:12" ht="13.9" x14ac:dyDescent="0.4">
      <c r="A68" s="2"/>
      <c r="B68" s="139" t="s">
        <v>93</v>
      </c>
      <c r="C68" s="140"/>
      <c r="D68" s="140"/>
      <c r="E68" s="141"/>
    </row>
    <row r="69" spans="1:12" ht="13.9" x14ac:dyDescent="0.4">
      <c r="A69" s="2"/>
      <c r="B69" s="142" t="s">
        <v>95</v>
      </c>
      <c r="C69" s="143"/>
      <c r="D69" s="143"/>
      <c r="E69" s="141"/>
    </row>
    <row r="70" spans="1:12" ht="14.25" thickBot="1" x14ac:dyDescent="0.45">
      <c r="A70" s="2"/>
      <c r="B70" s="133" t="s">
        <v>94</v>
      </c>
      <c r="C70" s="134"/>
      <c r="D70" s="134"/>
      <c r="E70" s="135"/>
    </row>
    <row r="71" spans="1:12" ht="13.9" x14ac:dyDescent="0.4">
      <c r="A71" s="2"/>
      <c r="B71" s="8"/>
      <c r="C71" s="8"/>
      <c r="D71" s="8"/>
    </row>
    <row r="72" spans="1:12" ht="13.9" x14ac:dyDescent="0.4">
      <c r="A72" s="2" t="s">
        <v>37</v>
      </c>
    </row>
    <row r="73" spans="1:12" ht="76.5" customHeight="1" x14ac:dyDescent="0.35">
      <c r="A73" s="130" t="s">
        <v>141</v>
      </c>
      <c r="B73" s="130"/>
      <c r="C73" s="130"/>
      <c r="D73" s="130"/>
      <c r="E73" s="130"/>
      <c r="F73" s="130"/>
      <c r="G73" s="130"/>
      <c r="H73" s="130"/>
      <c r="I73" s="130"/>
      <c r="J73" s="130"/>
      <c r="K73" s="130"/>
      <c r="L73" s="116"/>
    </row>
    <row r="74" spans="1:12" ht="13.9" x14ac:dyDescent="0.4">
      <c r="A74" s="2" t="s">
        <v>127</v>
      </c>
    </row>
    <row r="75" spans="1:12" ht="13.9" x14ac:dyDescent="0.4">
      <c r="A75" s="2"/>
    </row>
    <row r="76" spans="1:12" x14ac:dyDescent="0.35">
      <c r="A76" s="1" t="s">
        <v>38</v>
      </c>
    </row>
    <row r="77" spans="1:12" ht="13.9" x14ac:dyDescent="0.4">
      <c r="A77" s="2" t="s">
        <v>19</v>
      </c>
      <c r="B77" s="3"/>
      <c r="C77" s="3"/>
      <c r="D77" s="3"/>
      <c r="E77" s="3" t="s">
        <v>20</v>
      </c>
      <c r="F77" s="3"/>
    </row>
    <row r="78" spans="1:12" ht="13.9" x14ac:dyDescent="0.4">
      <c r="A78" s="2" t="s">
        <v>21</v>
      </c>
      <c r="B78" s="3"/>
      <c r="C78" s="3"/>
      <c r="D78" s="3"/>
      <c r="E78" s="3" t="s">
        <v>22</v>
      </c>
      <c r="F78" s="3"/>
    </row>
    <row r="79" spans="1:12" ht="13.9" x14ac:dyDescent="0.4">
      <c r="A79" s="2" t="s">
        <v>23</v>
      </c>
      <c r="B79" s="3"/>
      <c r="C79" s="3"/>
      <c r="D79" s="3"/>
      <c r="E79" s="3" t="s">
        <v>24</v>
      </c>
      <c r="F79" s="3"/>
    </row>
    <row r="80" spans="1:12" ht="13.9" x14ac:dyDescent="0.4">
      <c r="A80" s="2" t="s">
        <v>25</v>
      </c>
      <c r="B80" s="3"/>
      <c r="C80" s="3"/>
      <c r="E80" s="3" t="s">
        <v>26</v>
      </c>
      <c r="F80" s="3"/>
    </row>
    <row r="81" spans="1:13" ht="13.9" x14ac:dyDescent="0.4">
      <c r="A81" s="2"/>
    </row>
    <row r="82" spans="1:13" s="13" customFormat="1" ht="45" customHeight="1" x14ac:dyDescent="0.45">
      <c r="A82" s="131" t="s">
        <v>200</v>
      </c>
      <c r="B82" s="131"/>
      <c r="C82" s="131"/>
      <c r="D82" s="131"/>
      <c r="E82" s="131"/>
      <c r="F82" s="131"/>
      <c r="G82" s="131"/>
      <c r="H82" s="131"/>
      <c r="I82" s="131"/>
      <c r="J82" s="131"/>
      <c r="K82" s="131"/>
      <c r="L82" s="116"/>
    </row>
    <row r="83" spans="1:13" ht="5.55" customHeight="1" x14ac:dyDescent="0.35">
      <c r="A83" s="131"/>
      <c r="B83" s="131"/>
      <c r="C83" s="131"/>
      <c r="D83" s="131"/>
      <c r="E83" s="131"/>
      <c r="F83" s="131"/>
      <c r="G83" s="131"/>
      <c r="H83" s="131"/>
      <c r="I83" s="131"/>
      <c r="J83" s="131"/>
      <c r="K83" s="131"/>
      <c r="L83" s="3"/>
      <c r="M83" s="3"/>
    </row>
  </sheetData>
  <sheetProtection algorithmName="SHA-512" hashValue="xFpE7dzOD3JAcTROoti7RIgchKNDSGd/Ifd/lsYvHy/TbOstZioE0ND86CDD/DAkGcd/1q/sl3fZaaXyM/gJgQ==" saltValue="XJv3V1w8V18ZLWE9YHOUTg==" spinCount="100000" sheet="1" objects="1" scenarios="1" selectLockedCells="1"/>
  <mergeCells count="31">
    <mergeCell ref="A15:K15"/>
    <mergeCell ref="A22:K22"/>
    <mergeCell ref="A32:K32"/>
    <mergeCell ref="A6:L6"/>
    <mergeCell ref="A7:L7"/>
    <mergeCell ref="A8:L8"/>
    <mergeCell ref="A10:L10"/>
    <mergeCell ref="A17:K17"/>
    <mergeCell ref="A20:L20"/>
    <mergeCell ref="A24:K24"/>
    <mergeCell ref="A25:K25"/>
    <mergeCell ref="A38:K38"/>
    <mergeCell ref="A43:K43"/>
    <mergeCell ref="A40:K40"/>
    <mergeCell ref="A46:K46"/>
    <mergeCell ref="B60:F60"/>
    <mergeCell ref="A52:L52"/>
    <mergeCell ref="D56:G56"/>
    <mergeCell ref="A51:L51"/>
    <mergeCell ref="A49:K49"/>
    <mergeCell ref="E58:K58"/>
    <mergeCell ref="H60:K60"/>
    <mergeCell ref="A63:K63"/>
    <mergeCell ref="A65:K65"/>
    <mergeCell ref="A73:K73"/>
    <mergeCell ref="A82:K83"/>
    <mergeCell ref="C54:K54"/>
    <mergeCell ref="B70:E70"/>
    <mergeCell ref="B67:E67"/>
    <mergeCell ref="B68:E68"/>
    <mergeCell ref="B69:E69"/>
  </mergeCells>
  <hyperlinks>
    <hyperlink ref="B68" r:id="rId1" xr:uid="{DF55ECDA-7B6F-480B-8677-5412AF3AA0A2}"/>
  </hyperlinks>
  <printOptions horizontalCentered="1"/>
  <pageMargins left="0.25" right="0.25" top="0.75" bottom="0.75" header="0.3" footer="0.3"/>
  <pageSetup orientation="portrait" r:id="rId2"/>
  <headerFooter>
    <oddFooter>Page &amp;P of &amp;N</oddFooter>
  </headerFooter>
  <rowBreaks count="1" manualBreakCount="1">
    <brk id="65" max="16383" man="1"/>
  </rowBreaks>
  <colBreaks count="1" manualBreakCount="1">
    <brk id="1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3"/>
  <sheetViews>
    <sheetView workbookViewId="0">
      <pane xSplit="3" ySplit="3" topLeftCell="D4" activePane="bottomRight" state="frozen"/>
      <selection pane="topRight" activeCell="D1" sqref="D1"/>
      <selection pane="bottomLeft" activeCell="A4" sqref="A4"/>
      <selection pane="bottomRight" activeCell="C4" sqref="C4"/>
    </sheetView>
  </sheetViews>
  <sheetFormatPr defaultColWidth="9.19921875" defaultRowHeight="13.5" x14ac:dyDescent="0.35"/>
  <cols>
    <col min="1" max="2" width="4" style="1" customWidth="1"/>
    <col min="3" max="3" width="7.265625" style="8" customWidth="1"/>
    <col min="4" max="4" width="83.73046875" style="1" customWidth="1"/>
    <col min="5" max="16384" width="9.19921875" style="1"/>
  </cols>
  <sheetData>
    <row r="1" spans="1:5" ht="13.9" x14ac:dyDescent="0.35">
      <c r="A1" s="164" t="s">
        <v>8</v>
      </c>
      <c r="B1" s="165"/>
      <c r="C1" s="34" t="s">
        <v>13</v>
      </c>
      <c r="D1" s="166" t="str">
        <f>CONCATENATE('READ FIRST'!$C$54,", Club #",'READ FIRST'!$D$56)</f>
        <v>Enter Club Name, Club #Enter Club Number</v>
      </c>
      <c r="E1" s="14"/>
    </row>
    <row r="2" spans="1:5" ht="13.9" x14ac:dyDescent="0.35">
      <c r="A2" s="32" t="s">
        <v>82</v>
      </c>
      <c r="B2" s="33" t="s">
        <v>83</v>
      </c>
      <c r="C2" s="35"/>
      <c r="D2" s="167"/>
      <c r="E2" s="14"/>
    </row>
    <row r="3" spans="1:5" ht="18.75" customHeight="1" x14ac:dyDescent="0.35">
      <c r="A3" s="160" t="s">
        <v>54</v>
      </c>
      <c r="B3" s="161"/>
      <c r="C3" s="161"/>
      <c r="D3" s="162"/>
    </row>
    <row r="4" spans="1:5" ht="19.5" customHeight="1" x14ac:dyDescent="0.35">
      <c r="A4" s="56">
        <v>3</v>
      </c>
      <c r="B4" s="57"/>
      <c r="C4" s="50"/>
      <c r="D4" s="53" t="s">
        <v>99</v>
      </c>
    </row>
    <row r="5" spans="1:5" ht="32.25" customHeight="1" x14ac:dyDescent="0.35">
      <c r="A5" s="58">
        <v>3</v>
      </c>
      <c r="B5" s="59"/>
      <c r="C5" s="36"/>
      <c r="D5" s="37" t="s">
        <v>18</v>
      </c>
    </row>
    <row r="6" spans="1:5" s="13" customFormat="1" ht="27.4" x14ac:dyDescent="0.45">
      <c r="A6" s="58">
        <v>3</v>
      </c>
      <c r="B6" s="59"/>
      <c r="C6" s="36"/>
      <c r="D6" s="37" t="s">
        <v>61</v>
      </c>
    </row>
    <row r="7" spans="1:5" s="13" customFormat="1" ht="27" x14ac:dyDescent="0.45">
      <c r="A7" s="58">
        <v>3</v>
      </c>
      <c r="B7" s="59"/>
      <c r="C7" s="36"/>
      <c r="D7" s="37" t="s">
        <v>100</v>
      </c>
    </row>
    <row r="8" spans="1:5" s="13" customFormat="1" ht="27.75" x14ac:dyDescent="0.45">
      <c r="A8" s="60"/>
      <c r="B8" s="61">
        <v>2</v>
      </c>
      <c r="C8" s="36"/>
      <c r="D8" s="38" t="s">
        <v>144</v>
      </c>
    </row>
    <row r="9" spans="1:5" s="13" customFormat="1" ht="27" x14ac:dyDescent="0.45">
      <c r="A9" s="58">
        <v>2</v>
      </c>
      <c r="B9" s="59"/>
      <c r="C9" s="36"/>
      <c r="D9" s="37" t="s">
        <v>63</v>
      </c>
    </row>
    <row r="10" spans="1:5" s="13" customFormat="1" ht="27" x14ac:dyDescent="0.45">
      <c r="A10" s="58">
        <v>2</v>
      </c>
      <c r="B10" s="59"/>
      <c r="C10" s="36"/>
      <c r="D10" s="37" t="s">
        <v>101</v>
      </c>
    </row>
    <row r="11" spans="1:5" s="13" customFormat="1" ht="27.75" x14ac:dyDescent="0.45">
      <c r="A11" s="60"/>
      <c r="B11" s="61">
        <v>3</v>
      </c>
      <c r="C11" s="51"/>
      <c r="D11" s="38" t="s">
        <v>145</v>
      </c>
    </row>
    <row r="12" spans="1:5" s="13" customFormat="1" ht="28.05" customHeight="1" x14ac:dyDescent="0.45">
      <c r="A12" s="58">
        <v>2</v>
      </c>
      <c r="B12" s="59"/>
      <c r="C12" s="36"/>
      <c r="D12" s="37" t="s">
        <v>102</v>
      </c>
    </row>
    <row r="13" spans="1:5" s="13" customFormat="1" ht="27" x14ac:dyDescent="0.45">
      <c r="A13" s="58">
        <v>3</v>
      </c>
      <c r="B13" s="59"/>
      <c r="C13" s="36"/>
      <c r="D13" s="37" t="s">
        <v>64</v>
      </c>
    </row>
    <row r="14" spans="1:5" s="17" customFormat="1" ht="41.65" x14ac:dyDescent="0.45">
      <c r="A14" s="62"/>
      <c r="B14" s="63">
        <v>2</v>
      </c>
      <c r="C14" s="52"/>
      <c r="D14" s="54" t="s">
        <v>146</v>
      </c>
    </row>
    <row r="15" spans="1:5" ht="15.5" customHeight="1" x14ac:dyDescent="0.4">
      <c r="A15" s="64">
        <f>SUM(A4:A14)</f>
        <v>21</v>
      </c>
      <c r="B15" s="65">
        <f>SUM(B4:B14)</f>
        <v>7</v>
      </c>
      <c r="C15" s="55">
        <f>A16+B16</f>
        <v>0</v>
      </c>
      <c r="D15" s="18" t="s">
        <v>84</v>
      </c>
    </row>
    <row r="16" spans="1:5" ht="13.9" x14ac:dyDescent="0.4">
      <c r="A16" s="49">
        <f>SUMIF(C4:C14,"Yes",A4:A14)</f>
        <v>0</v>
      </c>
      <c r="B16" s="49">
        <f>SUMIF(C4:C14,"Yes",B4:B14)</f>
        <v>0</v>
      </c>
      <c r="C16" s="19"/>
      <c r="D16" s="20"/>
    </row>
    <row r="17" spans="1:4" ht="13.9" x14ac:dyDescent="0.35">
      <c r="A17" s="160" t="s">
        <v>62</v>
      </c>
      <c r="B17" s="161"/>
      <c r="C17" s="161"/>
      <c r="D17" s="163"/>
    </row>
    <row r="18" spans="1:4" x14ac:dyDescent="0.35">
      <c r="A18" s="67"/>
      <c r="B18" s="68"/>
      <c r="C18" s="66"/>
      <c r="D18" s="118" t="s">
        <v>40</v>
      </c>
    </row>
    <row r="19" spans="1:4" ht="20.2" customHeight="1" x14ac:dyDescent="0.35">
      <c r="A19" s="58">
        <v>1</v>
      </c>
      <c r="B19" s="59"/>
      <c r="C19" s="36"/>
      <c r="D19" s="37" t="s">
        <v>0</v>
      </c>
    </row>
    <row r="20" spans="1:4" ht="20.2" customHeight="1" x14ac:dyDescent="0.35">
      <c r="A20" s="58">
        <v>1</v>
      </c>
      <c r="B20" s="59"/>
      <c r="C20" s="36"/>
      <c r="D20" s="37" t="s">
        <v>119</v>
      </c>
    </row>
    <row r="21" spans="1:4" ht="20.2" customHeight="1" x14ac:dyDescent="0.35">
      <c r="A21" s="58">
        <v>1</v>
      </c>
      <c r="B21" s="59"/>
      <c r="C21" s="36"/>
      <c r="D21" s="37" t="s">
        <v>1</v>
      </c>
    </row>
    <row r="22" spans="1:4" ht="20.2" customHeight="1" x14ac:dyDescent="0.35">
      <c r="A22" s="58">
        <v>1</v>
      </c>
      <c r="B22" s="59"/>
      <c r="C22" s="36"/>
      <c r="D22" s="37" t="s">
        <v>2</v>
      </c>
    </row>
    <row r="23" spans="1:4" ht="20.2" customHeight="1" x14ac:dyDescent="0.35">
      <c r="A23" s="58">
        <v>1</v>
      </c>
      <c r="B23" s="59"/>
      <c r="C23" s="36"/>
      <c r="D23" s="37" t="s">
        <v>41</v>
      </c>
    </row>
    <row r="24" spans="1:4" ht="20.2" customHeight="1" x14ac:dyDescent="0.35">
      <c r="A24" s="58">
        <v>1</v>
      </c>
      <c r="B24" s="59"/>
      <c r="C24" s="36"/>
      <c r="D24" s="37" t="s">
        <v>3</v>
      </c>
    </row>
    <row r="25" spans="1:4" ht="20.2" customHeight="1" x14ac:dyDescent="0.35">
      <c r="A25" s="58">
        <v>1</v>
      </c>
      <c r="B25" s="59"/>
      <c r="C25" s="36"/>
      <c r="D25" s="37" t="s">
        <v>4</v>
      </c>
    </row>
    <row r="26" spans="1:4" ht="20.2" customHeight="1" x14ac:dyDescent="0.35">
      <c r="A26" s="58">
        <v>1</v>
      </c>
      <c r="B26" s="59"/>
      <c r="C26" s="36"/>
      <c r="D26" s="37" t="s">
        <v>5</v>
      </c>
    </row>
    <row r="27" spans="1:4" ht="20.2" customHeight="1" x14ac:dyDescent="0.35">
      <c r="A27" s="58">
        <v>1</v>
      </c>
      <c r="B27" s="59"/>
      <c r="C27" s="36"/>
      <c r="D27" s="37" t="s">
        <v>120</v>
      </c>
    </row>
    <row r="28" spans="1:4" ht="20.2" customHeight="1" x14ac:dyDescent="0.35">
      <c r="A28" s="58">
        <v>1</v>
      </c>
      <c r="B28" s="59"/>
      <c r="C28" s="36"/>
      <c r="D28" s="37" t="s">
        <v>6</v>
      </c>
    </row>
    <row r="29" spans="1:4" ht="20.2" customHeight="1" x14ac:dyDescent="0.35">
      <c r="A29" s="58">
        <v>1</v>
      </c>
      <c r="B29" s="59"/>
      <c r="C29" s="36"/>
      <c r="D29" s="37" t="s">
        <v>42</v>
      </c>
    </row>
    <row r="30" spans="1:4" ht="20.2" customHeight="1" x14ac:dyDescent="0.35">
      <c r="A30" s="58">
        <v>1</v>
      </c>
      <c r="B30" s="59"/>
      <c r="C30" s="36"/>
      <c r="D30" s="37" t="s">
        <v>121</v>
      </c>
    </row>
    <row r="31" spans="1:4" ht="20.2" customHeight="1" x14ac:dyDescent="0.35">
      <c r="A31" s="58">
        <v>1</v>
      </c>
      <c r="B31" s="59"/>
      <c r="C31" s="36"/>
      <c r="D31" s="37" t="s">
        <v>7</v>
      </c>
    </row>
    <row r="32" spans="1:4" ht="20.2" customHeight="1" x14ac:dyDescent="0.35">
      <c r="A32" s="58">
        <v>1</v>
      </c>
      <c r="B32" s="59"/>
      <c r="C32" s="36"/>
      <c r="D32" s="37" t="s">
        <v>122</v>
      </c>
    </row>
    <row r="33" spans="1:4" ht="20.2" customHeight="1" x14ac:dyDescent="0.35">
      <c r="A33" s="58">
        <v>1</v>
      </c>
      <c r="B33" s="59"/>
      <c r="C33" s="36"/>
      <c r="D33" s="37" t="s">
        <v>123</v>
      </c>
    </row>
    <row r="34" spans="1:4" ht="20.2" customHeight="1" x14ac:dyDescent="0.35">
      <c r="A34" s="60"/>
      <c r="B34" s="61">
        <v>2</v>
      </c>
      <c r="C34" s="51"/>
      <c r="D34" s="38" t="s">
        <v>147</v>
      </c>
    </row>
    <row r="35" spans="1:4" ht="27.75" x14ac:dyDescent="0.35">
      <c r="A35" s="60"/>
      <c r="B35" s="61">
        <v>2</v>
      </c>
      <c r="C35" s="51"/>
      <c r="D35" s="38" t="s">
        <v>148</v>
      </c>
    </row>
    <row r="36" spans="1:4" ht="20.2" customHeight="1" x14ac:dyDescent="0.35">
      <c r="A36" s="58">
        <v>2</v>
      </c>
      <c r="B36" s="59"/>
      <c r="C36" s="36"/>
      <c r="D36" s="37" t="s">
        <v>149</v>
      </c>
    </row>
    <row r="37" spans="1:4" ht="30" customHeight="1" x14ac:dyDescent="0.35">
      <c r="A37" s="58"/>
      <c r="B37" s="61">
        <v>2</v>
      </c>
      <c r="C37" s="51"/>
      <c r="D37" s="38" t="s">
        <v>66</v>
      </c>
    </row>
    <row r="38" spans="1:4" ht="20.2" customHeight="1" x14ac:dyDescent="0.35">
      <c r="A38" s="58"/>
      <c r="B38" s="61">
        <v>2</v>
      </c>
      <c r="C38" s="51"/>
      <c r="D38" s="38" t="s">
        <v>103</v>
      </c>
    </row>
    <row r="39" spans="1:4" ht="20.2" customHeight="1" x14ac:dyDescent="0.35">
      <c r="A39" s="62"/>
      <c r="B39" s="63">
        <v>1</v>
      </c>
      <c r="C39" s="52"/>
      <c r="D39" s="54" t="s">
        <v>150</v>
      </c>
    </row>
    <row r="40" spans="1:4" ht="13.9" x14ac:dyDescent="0.4">
      <c r="A40" s="64">
        <f>SUM(A19:A39)</f>
        <v>17</v>
      </c>
      <c r="B40" s="65">
        <f>SUM(B19:B39)</f>
        <v>9</v>
      </c>
      <c r="C40" s="55">
        <f>A41+B41</f>
        <v>0</v>
      </c>
      <c r="D40" s="18" t="s">
        <v>85</v>
      </c>
    </row>
    <row r="41" spans="1:4" ht="14.25" thickBot="1" x14ac:dyDescent="0.45">
      <c r="A41" s="48">
        <f>SUMIF(C19:C39,"Yes",A19:A39)</f>
        <v>0</v>
      </c>
      <c r="B41" s="48">
        <f>SUMIF(C19:C39,"Yes",B19:B39)</f>
        <v>0</v>
      </c>
      <c r="C41" s="19"/>
    </row>
    <row r="42" spans="1:4" s="22" customFormat="1" ht="30" customHeight="1" thickBot="1" x14ac:dyDescent="0.5">
      <c r="A42" s="71">
        <f>A40+A15</f>
        <v>38</v>
      </c>
      <c r="B42" s="70">
        <f t="shared" ref="B42" si="0">B40+B15</f>
        <v>16</v>
      </c>
      <c r="C42" s="69">
        <f>C40+C15</f>
        <v>0</v>
      </c>
      <c r="D42" s="72" t="s">
        <v>65</v>
      </c>
    </row>
    <row r="43" spans="1:4" x14ac:dyDescent="0.35">
      <c r="A43" s="23"/>
      <c r="B43" s="23"/>
      <c r="C43" s="24"/>
    </row>
  </sheetData>
  <sheetProtection algorithmName="SHA-512" hashValue="MRBwGimliyTfZYDomsFHtJXRHO5vu4yqz+TPzrD1atpJ/pbJICwHZHLoaEcDnKMb1LWzUqXUNngVp7sn91uW/Q==" saltValue="lWU51pagE7QavOneUxQc5A==" spinCount="100000" sheet="1" objects="1" scenarios="1"/>
  <mergeCells count="4">
    <mergeCell ref="A3:D3"/>
    <mergeCell ref="A17:D17"/>
    <mergeCell ref="A1:B1"/>
    <mergeCell ref="D1:D2"/>
  </mergeCells>
  <phoneticPr fontId="1" type="noConversion"/>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16" max="16383" man="1"/>
  </rowBreaks>
  <colBreaks count="1" manualBreakCount="1">
    <brk id="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D52218A-E38D-4E29-8AC3-A6B406F1ACFD}">
          <x14:formula1>
            <xm:f>'READ FIRST'!$A$2:$A$4</xm:f>
          </x14:formula1>
          <xm:sqref>C4:C14 C19:C39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pane ySplit="3" topLeftCell="A4" activePane="bottomLeft" state="frozen"/>
      <selection activeCell="B1" sqref="B1"/>
      <selection pane="bottomLeft" activeCell="C4" sqref="C4"/>
    </sheetView>
  </sheetViews>
  <sheetFormatPr defaultColWidth="9.19921875" defaultRowHeight="13.5" x14ac:dyDescent="0.35"/>
  <cols>
    <col min="1" max="2" width="4" style="8" customWidth="1"/>
    <col min="3" max="3" width="7.265625" style="25" customWidth="1"/>
    <col min="4" max="4" width="83.73046875" style="26" customWidth="1"/>
    <col min="5" max="16384" width="9.19921875" style="1"/>
  </cols>
  <sheetData>
    <row r="1" spans="1:8" x14ac:dyDescent="0.35">
      <c r="A1" s="164" t="s">
        <v>8</v>
      </c>
      <c r="B1" s="165"/>
      <c r="C1" s="34" t="s">
        <v>13</v>
      </c>
      <c r="D1" s="166" t="str">
        <f>CONCATENATE('READ FIRST'!$C$54,", Club #",'READ FIRST'!$D$56)</f>
        <v>Enter Club Name, Club #Enter Club Number</v>
      </c>
    </row>
    <row r="2" spans="1:8" x14ac:dyDescent="0.35">
      <c r="A2" s="32" t="s">
        <v>82</v>
      </c>
      <c r="B2" s="33" t="s">
        <v>83</v>
      </c>
      <c r="C2" s="35"/>
      <c r="D2" s="167"/>
    </row>
    <row r="3" spans="1:8" ht="18" customHeight="1" x14ac:dyDescent="0.35">
      <c r="A3" s="160" t="s">
        <v>9</v>
      </c>
      <c r="B3" s="161"/>
      <c r="C3" s="161"/>
      <c r="D3" s="163"/>
    </row>
    <row r="4" spans="1:8" s="21" customFormat="1" ht="27" x14ac:dyDescent="0.35">
      <c r="A4" s="42">
        <v>2</v>
      </c>
      <c r="B4" s="43"/>
      <c r="C4" s="36"/>
      <c r="D4" s="37" t="s">
        <v>151</v>
      </c>
      <c r="H4" s="1"/>
    </row>
    <row r="5" spans="1:8" s="21" customFormat="1" ht="27" x14ac:dyDescent="0.35">
      <c r="A5" s="42">
        <v>4</v>
      </c>
      <c r="B5" s="43"/>
      <c r="C5" s="36"/>
      <c r="D5" s="37" t="s">
        <v>152</v>
      </c>
      <c r="H5" s="1"/>
    </row>
    <row r="6" spans="1:8" s="21" customFormat="1" ht="27.75" x14ac:dyDescent="0.35">
      <c r="A6" s="44"/>
      <c r="B6" s="45">
        <v>2</v>
      </c>
      <c r="C6" s="36"/>
      <c r="D6" s="38" t="s">
        <v>110</v>
      </c>
      <c r="H6" s="1"/>
    </row>
    <row r="7" spans="1:8" s="21" customFormat="1" ht="27.75" x14ac:dyDescent="0.35">
      <c r="A7" s="44"/>
      <c r="B7" s="45">
        <v>2</v>
      </c>
      <c r="C7" s="36"/>
      <c r="D7" s="38" t="s">
        <v>153</v>
      </c>
      <c r="H7" s="1"/>
    </row>
    <row r="8" spans="1:8" s="21" customFormat="1" ht="27" x14ac:dyDescent="0.35">
      <c r="A8" s="42">
        <v>4</v>
      </c>
      <c r="B8" s="43"/>
      <c r="C8" s="36"/>
      <c r="D8" s="37" t="s">
        <v>154</v>
      </c>
      <c r="H8" s="1"/>
    </row>
    <row r="9" spans="1:8" ht="30" customHeight="1" x14ac:dyDescent="0.35">
      <c r="A9" s="44"/>
      <c r="B9" s="45">
        <v>3</v>
      </c>
      <c r="C9" s="36"/>
      <c r="D9" s="38" t="s">
        <v>111</v>
      </c>
    </row>
    <row r="10" spans="1:8" ht="13.9" x14ac:dyDescent="0.35">
      <c r="A10" s="44"/>
      <c r="B10" s="45">
        <v>4</v>
      </c>
      <c r="C10" s="36"/>
      <c r="D10" s="38" t="s">
        <v>155</v>
      </c>
    </row>
    <row r="11" spans="1:8" ht="13.9" x14ac:dyDescent="0.35">
      <c r="A11" s="44"/>
      <c r="B11" s="45">
        <v>4</v>
      </c>
      <c r="C11" s="36"/>
      <c r="D11" s="38" t="s">
        <v>156</v>
      </c>
    </row>
    <row r="12" spans="1:8" x14ac:dyDescent="0.35">
      <c r="A12" s="42">
        <v>2</v>
      </c>
      <c r="B12" s="43"/>
      <c r="C12" s="36"/>
      <c r="D12" s="37" t="s">
        <v>157</v>
      </c>
    </row>
    <row r="13" spans="1:8" x14ac:dyDescent="0.35">
      <c r="A13" s="42">
        <v>2</v>
      </c>
      <c r="B13" s="43"/>
      <c r="C13" s="36"/>
      <c r="D13" s="37" t="s">
        <v>158</v>
      </c>
    </row>
    <row r="14" spans="1:8" ht="13.9" x14ac:dyDescent="0.35">
      <c r="A14" s="42"/>
      <c r="B14" s="43"/>
      <c r="C14" s="39"/>
      <c r="D14" s="40" t="s">
        <v>68</v>
      </c>
    </row>
    <row r="15" spans="1:8" x14ac:dyDescent="0.35">
      <c r="A15" s="42">
        <v>10</v>
      </c>
      <c r="B15" s="43"/>
      <c r="C15" s="36"/>
      <c r="D15" s="37" t="s">
        <v>159</v>
      </c>
    </row>
    <row r="16" spans="1:8" x14ac:dyDescent="0.35">
      <c r="A16" s="42">
        <v>20</v>
      </c>
      <c r="B16" s="43"/>
      <c r="C16" s="36"/>
      <c r="D16" s="37" t="s">
        <v>160</v>
      </c>
    </row>
    <row r="17" spans="1:8" ht="13.9" thickBot="1" x14ac:dyDescent="0.4">
      <c r="A17" s="46"/>
      <c r="B17" s="47"/>
      <c r="C17" s="109"/>
      <c r="D17" s="108" t="str">
        <f>IF(AND(C15="Yes",C16="Yes"),"Clubs may only count one, Please enter YES for only one"," ")</f>
        <v xml:space="preserve"> </v>
      </c>
    </row>
    <row r="18" spans="1:8" ht="14.25" thickBot="1" x14ac:dyDescent="0.45">
      <c r="A18" s="71">
        <f>SUM(A4:A17)-A15</f>
        <v>34</v>
      </c>
      <c r="B18" s="101">
        <f>SUM(B4:B17)-B15</f>
        <v>15</v>
      </c>
      <c r="C18" s="95">
        <f>IF(AND(C15="Yes",C16="Yes"),"Error",A20+B20)</f>
        <v>0</v>
      </c>
      <c r="D18" s="100" t="s">
        <v>67</v>
      </c>
      <c r="H18" s="4"/>
    </row>
    <row r="19" spans="1:8" ht="13.9" x14ac:dyDescent="0.4">
      <c r="D19" s="1"/>
      <c r="H19" s="11"/>
    </row>
    <row r="20" spans="1:8" x14ac:dyDescent="0.35">
      <c r="A20" s="48">
        <f>SUMIF(C3:C17,"Yes",A3:A17)</f>
        <v>0</v>
      </c>
      <c r="B20" s="48">
        <f>SUMIF(C3:C17,"Yes",B3:B17)</f>
        <v>0</v>
      </c>
    </row>
  </sheetData>
  <sheetProtection algorithmName="SHA-512" hashValue="d6traQKltqf2gxvpfVemR9qe6IUAdA6Z9wAliOeYECP0FyiHRT81bfNP+1793VovB9qLQ/ENtelGwzaQrmFpcg==" saltValue="N9wXPATxrBpoyreDxpNeBw==" spinCount="100000" sheet="1" objects="1" scenarios="1"/>
  <mergeCells count="3">
    <mergeCell ref="A3:D3"/>
    <mergeCell ref="A1:B1"/>
    <mergeCell ref="D1:D2"/>
  </mergeCells>
  <conditionalFormatting sqref="D17">
    <cfRule type="containsText" dxfId="11" priority="1" operator="containsText" text="Please enter YES for only one">
      <formula>NOT(ISERROR(SEARCH("Please enter YES for only one",D17)))</formula>
    </cfRule>
  </conditionalFormatting>
  <printOptions horizontalCentered="1"/>
  <pageMargins left="0.25" right="0.25" top="1" bottom="0.75" header="0.5" footer="0.3"/>
  <pageSetup orientation="portrait" r:id="rId1"/>
  <headerFooter>
    <oddHeader>&amp;F</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E89B82-B07D-4707-A32E-8741D877844C}">
          <x14:formula1>
            <xm:f>'READ FIRST'!$A$2:$A$4</xm:f>
          </x14:formula1>
          <xm:sqref>C4:C13 C15:C17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9"/>
  <sheetViews>
    <sheetView workbookViewId="0">
      <pane ySplit="3" topLeftCell="A4" activePane="bottomLeft" state="frozen"/>
      <selection pane="bottomLeft" activeCell="C5" sqref="C5"/>
    </sheetView>
  </sheetViews>
  <sheetFormatPr defaultColWidth="9.19921875" defaultRowHeight="13.5" x14ac:dyDescent="0.35"/>
  <cols>
    <col min="1" max="2" width="4" style="28" customWidth="1"/>
    <col min="3" max="3" width="7.265625" style="29" customWidth="1"/>
    <col min="4" max="4" width="83.73046875" style="1" customWidth="1"/>
    <col min="5" max="16384" width="9.19921875" style="1"/>
  </cols>
  <sheetData>
    <row r="1" spans="1:13" x14ac:dyDescent="0.35">
      <c r="A1" s="164" t="s">
        <v>8</v>
      </c>
      <c r="B1" s="165"/>
      <c r="C1" s="34" t="s">
        <v>13</v>
      </c>
      <c r="D1" s="166" t="str">
        <f>CONCATENATE('READ FIRST'!$C$54,", Club #",'READ FIRST'!$D$56)</f>
        <v>Enter Club Name, Club #Enter Club Number</v>
      </c>
    </row>
    <row r="2" spans="1:13" x14ac:dyDescent="0.35">
      <c r="A2" s="32" t="s">
        <v>82</v>
      </c>
      <c r="B2" s="33" t="s">
        <v>83</v>
      </c>
      <c r="C2" s="35"/>
      <c r="D2" s="167"/>
    </row>
    <row r="3" spans="1:13" ht="17.25" customHeight="1" x14ac:dyDescent="0.35">
      <c r="A3" s="160" t="s">
        <v>10</v>
      </c>
      <c r="B3" s="161"/>
      <c r="C3" s="161"/>
      <c r="D3" s="163"/>
    </row>
    <row r="4" spans="1:13" s="13" customFormat="1" ht="43.5" customHeight="1" x14ac:dyDescent="0.35">
      <c r="A4" s="42"/>
      <c r="B4" s="73"/>
      <c r="C4" s="36" t="s">
        <v>204</v>
      </c>
      <c r="D4" s="119" t="s">
        <v>43</v>
      </c>
      <c r="G4" s="1"/>
      <c r="H4" s="1"/>
      <c r="I4" s="1"/>
      <c r="J4" s="1"/>
      <c r="K4" s="1"/>
      <c r="L4" s="1"/>
      <c r="M4" s="1"/>
    </row>
    <row r="5" spans="1:13" s="13" customFormat="1" ht="27" x14ac:dyDescent="0.35">
      <c r="A5" s="42">
        <v>3</v>
      </c>
      <c r="B5" s="73"/>
      <c r="C5" s="36"/>
      <c r="D5" s="74" t="s">
        <v>161</v>
      </c>
      <c r="G5" s="1"/>
      <c r="H5" s="1"/>
      <c r="I5" s="1"/>
      <c r="J5" s="1"/>
      <c r="K5" s="1"/>
      <c r="L5" s="1"/>
      <c r="M5" s="1"/>
    </row>
    <row r="6" spans="1:13" s="13" customFormat="1" ht="27.75" x14ac:dyDescent="0.35">
      <c r="A6" s="44"/>
      <c r="B6" s="75">
        <v>4</v>
      </c>
      <c r="C6" s="51"/>
      <c r="D6" s="76" t="s">
        <v>162</v>
      </c>
      <c r="G6" s="1"/>
      <c r="H6" s="1"/>
      <c r="I6" s="1"/>
      <c r="J6" s="1"/>
      <c r="K6" s="1"/>
      <c r="L6" s="1"/>
      <c r="M6" s="1"/>
    </row>
    <row r="7" spans="1:13" s="13" customFormat="1" x14ac:dyDescent="0.35">
      <c r="A7" s="42">
        <v>3</v>
      </c>
      <c r="B7" s="73"/>
      <c r="C7" s="36"/>
      <c r="D7" s="74" t="s">
        <v>163</v>
      </c>
      <c r="G7" s="1"/>
      <c r="H7" s="1"/>
      <c r="I7" s="1"/>
      <c r="J7" s="1"/>
      <c r="K7" s="1"/>
      <c r="L7" s="1"/>
      <c r="M7" s="1"/>
    </row>
    <row r="8" spans="1:13" s="27" customFormat="1" ht="29.55" customHeight="1" x14ac:dyDescent="0.35">
      <c r="A8" s="79"/>
      <c r="B8" s="31">
        <v>3</v>
      </c>
      <c r="C8" s="51"/>
      <c r="D8" s="76" t="s">
        <v>164</v>
      </c>
      <c r="G8" s="1"/>
      <c r="H8" s="1"/>
      <c r="I8" s="1"/>
      <c r="J8" s="1"/>
      <c r="K8" s="1"/>
      <c r="L8" s="1"/>
      <c r="M8" s="1"/>
    </row>
    <row r="9" spans="1:13" ht="28.05" customHeight="1" x14ac:dyDescent="0.35">
      <c r="A9" s="44"/>
      <c r="B9" s="75">
        <v>3</v>
      </c>
      <c r="C9" s="51"/>
      <c r="D9" s="76" t="s">
        <v>70</v>
      </c>
    </row>
    <row r="10" spans="1:13" ht="29" customHeight="1" x14ac:dyDescent="0.35">
      <c r="A10" s="44"/>
      <c r="B10" s="75">
        <v>3</v>
      </c>
      <c r="C10" s="51"/>
      <c r="D10" s="76" t="s">
        <v>165</v>
      </c>
    </row>
    <row r="11" spans="1:13" ht="29.55" customHeight="1" x14ac:dyDescent="0.35">
      <c r="A11" s="44"/>
      <c r="B11" s="75">
        <v>3</v>
      </c>
      <c r="C11" s="51"/>
      <c r="D11" s="76" t="s">
        <v>166</v>
      </c>
    </row>
    <row r="12" spans="1:13" ht="30.5" customHeight="1" x14ac:dyDescent="0.35">
      <c r="A12" s="44"/>
      <c r="B12" s="75">
        <v>3</v>
      </c>
      <c r="C12" s="51"/>
      <c r="D12" s="76" t="s">
        <v>167</v>
      </c>
    </row>
    <row r="13" spans="1:13" x14ac:dyDescent="0.35">
      <c r="A13" s="42">
        <v>2</v>
      </c>
      <c r="B13" s="73"/>
      <c r="C13" s="36"/>
      <c r="D13" s="74" t="s">
        <v>168</v>
      </c>
    </row>
    <row r="14" spans="1:13" ht="27" x14ac:dyDescent="0.35">
      <c r="A14" s="42">
        <v>4</v>
      </c>
      <c r="B14" s="73"/>
      <c r="C14" s="36"/>
      <c r="D14" s="74" t="s">
        <v>169</v>
      </c>
    </row>
    <row r="15" spans="1:13" ht="14.25" customHeight="1" x14ac:dyDescent="0.35">
      <c r="A15" s="44"/>
      <c r="B15" s="75">
        <v>4</v>
      </c>
      <c r="C15" s="51"/>
      <c r="D15" s="76" t="s">
        <v>170</v>
      </c>
    </row>
    <row r="16" spans="1:13" ht="44.55" customHeight="1" x14ac:dyDescent="0.35">
      <c r="A16" s="42">
        <v>5</v>
      </c>
      <c r="B16" s="73"/>
      <c r="C16" s="36"/>
      <c r="D16" s="74" t="s">
        <v>171</v>
      </c>
    </row>
    <row r="17" spans="1:12" ht="13.9" thickBot="1" x14ac:dyDescent="0.4">
      <c r="A17" s="46">
        <v>4</v>
      </c>
      <c r="B17" s="77"/>
      <c r="C17" s="41"/>
      <c r="D17" s="78" t="s">
        <v>172</v>
      </c>
    </row>
    <row r="18" spans="1:12" ht="19.05" customHeight="1" thickBot="1" x14ac:dyDescent="0.45">
      <c r="A18" s="71">
        <f>SUM(A4:A17)</f>
        <v>21</v>
      </c>
      <c r="B18" s="71">
        <f>SUM(B4:B17)</f>
        <v>23</v>
      </c>
      <c r="C18" s="95">
        <f>A19+B19</f>
        <v>0</v>
      </c>
      <c r="D18" s="100" t="s">
        <v>69</v>
      </c>
      <c r="G18" s="4"/>
      <c r="H18" s="4"/>
      <c r="I18" s="4"/>
      <c r="J18" s="4"/>
      <c r="K18" s="4"/>
      <c r="L18" s="4"/>
    </row>
    <row r="19" spans="1:12" ht="13.9" x14ac:dyDescent="0.4">
      <c r="A19" s="80">
        <f>SUMIF(C4:C17,"Yes",A4:A17)</f>
        <v>0</v>
      </c>
      <c r="B19" s="80">
        <f>SUMIF(C4:C17,"Yes",B4:B17)</f>
        <v>0</v>
      </c>
      <c r="G19" s="11"/>
    </row>
  </sheetData>
  <sheetProtection sheet="1" objects="1" scenarios="1" selectLockedCells="1"/>
  <mergeCells count="3">
    <mergeCell ref="A3:D3"/>
    <mergeCell ref="A1:B1"/>
    <mergeCell ref="D1:D2"/>
  </mergeCells>
  <printOptions horizontalCentered="1"/>
  <pageMargins left="0.25" right="0.25" top="1" bottom="0.75" header="0.5" footer="0.3"/>
  <pageSetup orientation="portrait" r:id="rId1"/>
  <headerFooter>
    <oddHeader>&amp;F</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B2F144DD-2FBE-409F-A387-D3C7C9801837}">
          <x14:formula1>
            <xm:f>'READ FIRST'!$A$2:$A$4</xm:f>
          </x14:formula1>
          <xm:sqref>C5:C17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7"/>
  <sheetViews>
    <sheetView workbookViewId="0">
      <pane ySplit="3" topLeftCell="A4" activePane="bottomLeft" state="frozen"/>
      <selection pane="bottomLeft" activeCell="C4" sqref="C4"/>
    </sheetView>
  </sheetViews>
  <sheetFormatPr defaultColWidth="9.19921875" defaultRowHeight="13.5" x14ac:dyDescent="0.35"/>
  <cols>
    <col min="1" max="2" width="4" style="28" customWidth="1"/>
    <col min="3" max="3" width="7.265625" style="29" customWidth="1"/>
    <col min="4" max="4" width="20.19921875" style="1" customWidth="1"/>
    <col min="5" max="5" width="1.796875" style="1" customWidth="1"/>
    <col min="6" max="6" width="4.73046875" style="1" customWidth="1"/>
    <col min="7" max="7" width="17.796875" style="1" customWidth="1"/>
    <col min="8" max="8" width="22.73046875" style="1" customWidth="1"/>
    <col min="9" max="10" width="9.46484375" style="1" customWidth="1"/>
    <col min="11" max="16384" width="9.19921875" style="1"/>
  </cols>
  <sheetData>
    <row r="1" spans="1:14" x14ac:dyDescent="0.35">
      <c r="A1" s="164" t="s">
        <v>8</v>
      </c>
      <c r="B1" s="165"/>
      <c r="C1" s="34" t="s">
        <v>13</v>
      </c>
      <c r="D1" s="174" t="str">
        <f>CONCATENATE('READ FIRST'!$C$54,", Club #",'READ FIRST'!$D$56)</f>
        <v>Enter Club Name, Club #Enter Club Number</v>
      </c>
      <c r="E1" s="175"/>
      <c r="F1" s="175"/>
      <c r="G1" s="175"/>
      <c r="H1" s="175"/>
      <c r="I1" s="175"/>
      <c r="J1" s="176"/>
    </row>
    <row r="2" spans="1:14" x14ac:dyDescent="0.35">
      <c r="A2" s="32" t="s">
        <v>82</v>
      </c>
      <c r="B2" s="33" t="s">
        <v>83</v>
      </c>
      <c r="C2" s="35"/>
      <c r="D2" s="177"/>
      <c r="E2" s="178"/>
      <c r="F2" s="178"/>
      <c r="G2" s="178"/>
      <c r="H2" s="178"/>
      <c r="I2" s="178"/>
      <c r="J2" s="179"/>
    </row>
    <row r="3" spans="1:14" ht="17.25" customHeight="1" x14ac:dyDescent="0.45">
      <c r="A3" s="160" t="s">
        <v>12</v>
      </c>
      <c r="B3" s="161"/>
      <c r="C3" s="161"/>
      <c r="D3" s="180"/>
      <c r="E3" s="181"/>
      <c r="F3" s="181"/>
      <c r="G3" s="181"/>
      <c r="H3" s="181"/>
      <c r="I3" s="181"/>
      <c r="J3" s="182"/>
    </row>
    <row r="4" spans="1:14" s="13" customFormat="1" ht="31.5" customHeight="1" x14ac:dyDescent="0.35">
      <c r="A4" s="82">
        <v>2</v>
      </c>
      <c r="B4" s="83"/>
      <c r="C4" s="50"/>
      <c r="D4" s="183" t="s">
        <v>173</v>
      </c>
      <c r="E4" s="184"/>
      <c r="F4" s="184"/>
      <c r="G4" s="184"/>
      <c r="H4" s="184"/>
      <c r="I4" s="184"/>
      <c r="J4" s="185"/>
      <c r="K4" s="1"/>
      <c r="L4" s="1"/>
      <c r="M4" s="1"/>
      <c r="N4" s="1"/>
    </row>
    <row r="5" spans="1:14" s="13" customFormat="1" ht="45" customHeight="1" x14ac:dyDescent="0.35">
      <c r="A5" s="44"/>
      <c r="B5" s="45">
        <v>2</v>
      </c>
      <c r="C5" s="51"/>
      <c r="D5" s="186" t="s">
        <v>174</v>
      </c>
      <c r="E5" s="169"/>
      <c r="F5" s="169"/>
      <c r="G5" s="169"/>
      <c r="H5" s="169"/>
      <c r="I5" s="169"/>
      <c r="J5" s="170"/>
      <c r="K5" s="1"/>
      <c r="L5" s="1"/>
      <c r="M5" s="1"/>
      <c r="N5" s="1"/>
    </row>
    <row r="6" spans="1:14" s="13" customFormat="1" ht="45" customHeight="1" x14ac:dyDescent="0.35">
      <c r="A6" s="42">
        <v>6</v>
      </c>
      <c r="B6" s="43"/>
      <c r="C6" s="36"/>
      <c r="D6" s="168" t="s">
        <v>175</v>
      </c>
      <c r="E6" s="169"/>
      <c r="F6" s="169"/>
      <c r="G6" s="169"/>
      <c r="H6" s="169"/>
      <c r="I6" s="169"/>
      <c r="J6" s="170"/>
      <c r="K6" s="1"/>
      <c r="L6" s="1"/>
      <c r="M6" s="1"/>
      <c r="N6" s="1"/>
    </row>
    <row r="7" spans="1:14" s="13" customFormat="1" ht="45" customHeight="1" x14ac:dyDescent="0.35">
      <c r="A7" s="42">
        <v>5</v>
      </c>
      <c r="B7" s="43"/>
      <c r="C7" s="36"/>
      <c r="D7" s="168" t="s">
        <v>112</v>
      </c>
      <c r="E7" s="169"/>
      <c r="F7" s="169"/>
      <c r="G7" s="169"/>
      <c r="H7" s="169"/>
      <c r="I7" s="169"/>
      <c r="J7" s="170"/>
      <c r="K7" s="1"/>
      <c r="L7" s="1"/>
      <c r="M7" s="1"/>
      <c r="N7" s="1"/>
    </row>
    <row r="8" spans="1:14" ht="14.25" x14ac:dyDescent="0.35">
      <c r="A8" s="42">
        <v>2</v>
      </c>
      <c r="B8" s="43"/>
      <c r="C8" s="36"/>
      <c r="D8" s="171" t="s">
        <v>113</v>
      </c>
      <c r="E8" s="172"/>
      <c r="F8" s="172"/>
      <c r="G8" s="172"/>
      <c r="H8" s="172"/>
      <c r="I8" s="172"/>
      <c r="J8" s="173"/>
    </row>
    <row r="9" spans="1:14" ht="14.25" x14ac:dyDescent="0.35">
      <c r="A9" s="42"/>
      <c r="B9" s="43"/>
      <c r="C9" s="36"/>
      <c r="D9" s="190" t="s">
        <v>44</v>
      </c>
      <c r="E9" s="188"/>
      <c r="F9" s="188"/>
      <c r="G9" s="188"/>
      <c r="H9" s="188"/>
      <c r="I9" s="188"/>
      <c r="J9" s="189"/>
    </row>
    <row r="10" spans="1:14" ht="31.5" customHeight="1" x14ac:dyDescent="0.35">
      <c r="A10" s="42">
        <v>2</v>
      </c>
      <c r="B10" s="43"/>
      <c r="C10" s="36"/>
      <c r="D10" s="191" t="s">
        <v>176</v>
      </c>
      <c r="E10" s="188"/>
      <c r="F10" s="188"/>
      <c r="G10" s="188"/>
      <c r="H10" s="188"/>
      <c r="I10" s="188"/>
      <c r="J10" s="189"/>
    </row>
    <row r="11" spans="1:14" ht="17" customHeight="1" x14ac:dyDescent="0.35">
      <c r="A11" s="42">
        <v>2</v>
      </c>
      <c r="B11" s="43"/>
      <c r="C11" s="36"/>
      <c r="D11" s="191" t="s">
        <v>177</v>
      </c>
      <c r="E11" s="188"/>
      <c r="F11" s="188"/>
      <c r="G11" s="188"/>
      <c r="H11" s="188"/>
      <c r="I11" s="188"/>
      <c r="J11" s="189"/>
    </row>
    <row r="12" spans="1:14" ht="30.5" customHeight="1" x14ac:dyDescent="0.35">
      <c r="A12" s="42">
        <v>2</v>
      </c>
      <c r="B12" s="43"/>
      <c r="C12" s="36"/>
      <c r="D12" s="191" t="s">
        <v>178</v>
      </c>
      <c r="E12" s="188"/>
      <c r="F12" s="188"/>
      <c r="G12" s="188"/>
      <c r="H12" s="188"/>
      <c r="I12" s="188"/>
      <c r="J12" s="189"/>
    </row>
    <row r="13" spans="1:14" ht="17" customHeight="1" x14ac:dyDescent="0.35">
      <c r="A13" s="42">
        <v>2</v>
      </c>
      <c r="B13" s="43"/>
      <c r="C13" s="36"/>
      <c r="D13" s="191" t="s">
        <v>179</v>
      </c>
      <c r="E13" s="188"/>
      <c r="F13" s="188"/>
      <c r="G13" s="188"/>
      <c r="H13" s="188"/>
      <c r="I13" s="188"/>
      <c r="J13" s="189"/>
    </row>
    <row r="14" spans="1:14" ht="17" customHeight="1" x14ac:dyDescent="0.35">
      <c r="A14" s="42">
        <v>4</v>
      </c>
      <c r="B14" s="43"/>
      <c r="C14" s="36"/>
      <c r="D14" s="191" t="s">
        <v>180</v>
      </c>
      <c r="E14" s="188"/>
      <c r="F14" s="188"/>
      <c r="G14" s="188"/>
      <c r="H14" s="188"/>
      <c r="I14" s="188"/>
      <c r="J14" s="189"/>
    </row>
    <row r="15" spans="1:14" ht="30" customHeight="1" x14ac:dyDescent="0.35">
      <c r="A15" s="42"/>
      <c r="B15" s="43"/>
      <c r="C15" s="36"/>
      <c r="D15" s="194" t="s">
        <v>197</v>
      </c>
      <c r="E15" s="169"/>
      <c r="F15" s="169"/>
      <c r="G15" s="169"/>
      <c r="H15" s="169"/>
      <c r="I15" s="169"/>
      <c r="J15" s="170"/>
    </row>
    <row r="16" spans="1:14" ht="44.55" customHeight="1" x14ac:dyDescent="0.35">
      <c r="A16" s="44"/>
      <c r="B16" s="45">
        <v>2</v>
      </c>
      <c r="C16" s="51"/>
      <c r="D16" s="186" t="s">
        <v>140</v>
      </c>
      <c r="E16" s="169"/>
      <c r="F16" s="169"/>
      <c r="G16" s="169"/>
      <c r="H16" s="169"/>
      <c r="I16" s="169"/>
      <c r="J16" s="170"/>
    </row>
    <row r="17" spans="1:12" ht="29.25" customHeight="1" x14ac:dyDescent="0.35">
      <c r="A17" s="44"/>
      <c r="B17" s="45">
        <v>5</v>
      </c>
      <c r="C17" s="51"/>
      <c r="D17" s="186" t="s">
        <v>194</v>
      </c>
      <c r="E17" s="169"/>
      <c r="F17" s="169"/>
      <c r="G17" s="169"/>
      <c r="H17" s="169"/>
      <c r="I17" s="169"/>
      <c r="J17" s="170"/>
    </row>
    <row r="18" spans="1:12" ht="14.25" x14ac:dyDescent="0.4">
      <c r="A18" s="42"/>
      <c r="B18" s="43"/>
      <c r="C18" s="51"/>
      <c r="D18" s="84" t="s">
        <v>73</v>
      </c>
      <c r="E18" s="85"/>
      <c r="F18" s="192"/>
      <c r="G18" s="193"/>
      <c r="H18" s="193"/>
      <c r="I18" s="193"/>
      <c r="J18" s="195"/>
    </row>
    <row r="19" spans="1:12" ht="14.25" x14ac:dyDescent="0.4">
      <c r="A19" s="42"/>
      <c r="B19" s="43"/>
      <c r="C19" s="51"/>
      <c r="D19" s="84" t="s">
        <v>75</v>
      </c>
      <c r="E19" s="196"/>
      <c r="F19" s="197"/>
      <c r="G19" s="197"/>
      <c r="H19" s="85" t="s">
        <v>74</v>
      </c>
      <c r="I19" s="198"/>
      <c r="J19" s="199"/>
    </row>
    <row r="20" spans="1:12" ht="14.25" x14ac:dyDescent="0.35">
      <c r="A20" s="44"/>
      <c r="B20" s="45">
        <v>1</v>
      </c>
      <c r="C20" s="51"/>
      <c r="D20" s="187" t="s">
        <v>195</v>
      </c>
      <c r="E20" s="188"/>
      <c r="F20" s="188"/>
      <c r="G20" s="188"/>
      <c r="H20" s="188"/>
      <c r="I20" s="188"/>
      <c r="J20" s="189"/>
    </row>
    <row r="21" spans="1:12" ht="14.25" x14ac:dyDescent="0.4">
      <c r="A21" s="44"/>
      <c r="B21" s="45"/>
      <c r="C21" s="51"/>
      <c r="D21" s="84" t="s">
        <v>72</v>
      </c>
      <c r="E21" s="85"/>
      <c r="G21" s="192"/>
      <c r="H21" s="193"/>
      <c r="I21" s="193"/>
      <c r="J21" s="86"/>
    </row>
    <row r="22" spans="1:12" ht="29.55" customHeight="1" x14ac:dyDescent="0.35">
      <c r="A22" s="44"/>
      <c r="B22" s="45">
        <v>1</v>
      </c>
      <c r="C22" s="51"/>
      <c r="D22" s="186" t="s">
        <v>196</v>
      </c>
      <c r="E22" s="169"/>
      <c r="F22" s="169"/>
      <c r="G22" s="169"/>
      <c r="H22" s="169"/>
      <c r="I22" s="169"/>
      <c r="J22" s="170"/>
    </row>
    <row r="23" spans="1:12" ht="14.65" thickBot="1" x14ac:dyDescent="0.4">
      <c r="A23" s="44"/>
      <c r="B23" s="45">
        <v>1</v>
      </c>
      <c r="C23" s="81"/>
      <c r="D23" s="187" t="s">
        <v>193</v>
      </c>
      <c r="E23" s="188"/>
      <c r="F23" s="188"/>
      <c r="G23" s="188"/>
      <c r="H23" s="188"/>
      <c r="I23" s="188"/>
      <c r="J23" s="189"/>
    </row>
    <row r="24" spans="1:12" ht="19.05" customHeight="1" thickBot="1" x14ac:dyDescent="0.4">
      <c r="A24" s="71">
        <f>SUM(A4:A23)</f>
        <v>27</v>
      </c>
      <c r="B24" s="70">
        <f>SUM(B4:B23)</f>
        <v>12</v>
      </c>
      <c r="C24" s="95">
        <f>A25+B25</f>
        <v>0</v>
      </c>
      <c r="D24" s="96" t="s">
        <v>71</v>
      </c>
      <c r="E24" s="97"/>
      <c r="F24" s="98"/>
      <c r="G24" s="98"/>
      <c r="H24" s="98"/>
      <c r="I24" s="98"/>
      <c r="J24" s="99"/>
    </row>
    <row r="25" spans="1:12" ht="19.05" customHeight="1" x14ac:dyDescent="0.4">
      <c r="A25" s="80">
        <f>SUMIF(C3:C23,"Yes",A3:A23)</f>
        <v>0</v>
      </c>
      <c r="B25" s="80">
        <f>SUMIF(C3:C23,"Yes",B3:B23)</f>
        <v>0</v>
      </c>
      <c r="K25" s="4"/>
      <c r="L25" s="4"/>
    </row>
    <row r="26" spans="1:12" ht="29.25" customHeight="1" x14ac:dyDescent="0.35">
      <c r="A26" s="201" t="s">
        <v>78</v>
      </c>
      <c r="B26" s="201"/>
      <c r="C26" s="202"/>
      <c r="D26" s="202"/>
      <c r="E26" s="202"/>
      <c r="F26" s="202"/>
      <c r="G26" s="202"/>
      <c r="H26" s="202"/>
      <c r="I26" s="202"/>
      <c r="J26" s="202"/>
    </row>
    <row r="29" spans="1:12" ht="30.75" customHeight="1" x14ac:dyDescent="0.35">
      <c r="A29" s="201" t="s">
        <v>79</v>
      </c>
      <c r="B29" s="201"/>
      <c r="C29" s="202"/>
      <c r="D29" s="202"/>
      <c r="E29" s="202"/>
      <c r="F29" s="202"/>
      <c r="G29" s="202"/>
      <c r="H29" s="202"/>
      <c r="I29" s="202"/>
      <c r="J29" s="202"/>
    </row>
    <row r="30" spans="1:12" ht="13.9" x14ac:dyDescent="0.4">
      <c r="C30" s="4" t="s">
        <v>77</v>
      </c>
    </row>
    <row r="31" spans="1:12" ht="13.9" x14ac:dyDescent="0.4">
      <c r="C31" s="4" t="s">
        <v>76</v>
      </c>
    </row>
    <row r="32" spans="1:12" ht="13.9" x14ac:dyDescent="0.4">
      <c r="C32" s="4" t="s">
        <v>45</v>
      </c>
    </row>
    <row r="34" spans="1:12" ht="13.9" x14ac:dyDescent="0.4">
      <c r="K34" s="9"/>
    </row>
    <row r="35" spans="1:12" ht="29.25" customHeight="1" x14ac:dyDescent="0.4">
      <c r="A35" s="201" t="s">
        <v>114</v>
      </c>
      <c r="B35" s="201"/>
      <c r="C35" s="202"/>
      <c r="D35" s="202"/>
      <c r="E35" s="202"/>
      <c r="F35" s="202"/>
      <c r="G35" s="202"/>
      <c r="H35" s="202"/>
      <c r="I35" s="202"/>
      <c r="J35" s="202"/>
      <c r="K35" s="9"/>
      <c r="L35" s="6"/>
    </row>
    <row r="36" spans="1:12" ht="14" customHeight="1" x14ac:dyDescent="0.4">
      <c r="A36" s="126"/>
      <c r="B36" s="126"/>
      <c r="C36" s="127"/>
      <c r="D36" s="127"/>
      <c r="E36" s="127"/>
      <c r="F36" s="127"/>
      <c r="G36" s="127"/>
      <c r="H36" s="127"/>
      <c r="I36" s="127"/>
      <c r="J36" s="127"/>
      <c r="K36" s="9"/>
      <c r="L36" s="6"/>
    </row>
    <row r="38" spans="1:12" ht="27.75" customHeight="1" x14ac:dyDescent="0.35">
      <c r="A38" s="201" t="s">
        <v>181</v>
      </c>
      <c r="B38" s="201"/>
      <c r="C38" s="202"/>
      <c r="D38" s="202"/>
      <c r="E38" s="202"/>
      <c r="F38" s="202"/>
      <c r="G38" s="202"/>
      <c r="H38" s="202"/>
      <c r="I38" s="202"/>
      <c r="J38" s="202"/>
    </row>
    <row r="39" spans="1:12" ht="13.9" x14ac:dyDescent="0.4">
      <c r="C39" s="4" t="s">
        <v>91</v>
      </c>
    </row>
    <row r="40" spans="1:12" ht="13.9" x14ac:dyDescent="0.4">
      <c r="C40" s="4" t="s">
        <v>124</v>
      </c>
    </row>
    <row r="41" spans="1:12" ht="13.9" x14ac:dyDescent="0.4">
      <c r="C41" s="4" t="s">
        <v>125</v>
      </c>
    </row>
    <row r="44" spans="1:12" ht="21.5" customHeight="1" thickBot="1" x14ac:dyDescent="0.4">
      <c r="A44" s="200" t="s">
        <v>46</v>
      </c>
      <c r="B44" s="200"/>
      <c r="C44" s="200"/>
      <c r="D44" s="200"/>
      <c r="E44" s="200"/>
      <c r="F44" s="200"/>
      <c r="G44" s="200"/>
      <c r="H44" s="200"/>
      <c r="I44" s="30"/>
      <c r="J44" s="30"/>
    </row>
    <row r="45" spans="1:12" ht="14.25" thickBot="1" x14ac:dyDescent="0.45">
      <c r="A45" s="9" t="s">
        <v>47</v>
      </c>
      <c r="B45" s="9"/>
      <c r="C45" s="1"/>
      <c r="H45" s="10" t="s">
        <v>48</v>
      </c>
    </row>
    <row r="46" spans="1:12" ht="14.25" thickBot="1" x14ac:dyDescent="0.45">
      <c r="A46" s="9" t="s">
        <v>49</v>
      </c>
      <c r="B46" s="9"/>
      <c r="C46" s="9"/>
      <c r="H46" s="12" t="s">
        <v>50</v>
      </c>
    </row>
    <row r="47" spans="1:12" ht="14.25" thickBot="1" x14ac:dyDescent="0.45">
      <c r="A47" s="9" t="s">
        <v>51</v>
      </c>
      <c r="B47" s="9"/>
      <c r="C47" s="1"/>
      <c r="H47" s="10" t="s">
        <v>52</v>
      </c>
    </row>
  </sheetData>
  <sheetProtection algorithmName="SHA-512" hashValue="cczv+rW13A9Er97tfKccF5s68hSPH34se1Ij3valerybTimvgnxeKiQTSy009CnDFeF7F2Q3H+oBxz7z6yCIuA==" saltValue="jfOghqjzQDmO1O2dHPsNwA==" spinCount="100000" sheet="1" selectLockedCells="1"/>
  <mergeCells count="29">
    <mergeCell ref="A44:H44"/>
    <mergeCell ref="A26:J26"/>
    <mergeCell ref="A29:J29"/>
    <mergeCell ref="A35:J35"/>
    <mergeCell ref="A38:J38"/>
    <mergeCell ref="D22:J22"/>
    <mergeCell ref="D23:J23"/>
    <mergeCell ref="D9:J9"/>
    <mergeCell ref="D10:J10"/>
    <mergeCell ref="D11:J11"/>
    <mergeCell ref="D12:J12"/>
    <mergeCell ref="D13:J13"/>
    <mergeCell ref="G21:I21"/>
    <mergeCell ref="D14:J14"/>
    <mergeCell ref="D15:J15"/>
    <mergeCell ref="D16:J16"/>
    <mergeCell ref="D17:J17"/>
    <mergeCell ref="D20:J20"/>
    <mergeCell ref="F18:J18"/>
    <mergeCell ref="E19:G19"/>
    <mergeCell ref="I19:J19"/>
    <mergeCell ref="D7:J7"/>
    <mergeCell ref="D8:J8"/>
    <mergeCell ref="A1:B1"/>
    <mergeCell ref="D1:J2"/>
    <mergeCell ref="A3:J3"/>
    <mergeCell ref="D4:J4"/>
    <mergeCell ref="D5:J5"/>
    <mergeCell ref="D6:J6"/>
  </mergeCells>
  <printOptions horizontalCentered="1"/>
  <pageMargins left="0.25" right="0.25" top="1" bottom="0.75" header="0.5" footer="0.3"/>
  <pageSetup orientation="portrait" r:id="rId1"/>
  <headerFooter>
    <oddHeader>&amp;F</oddHeader>
    <oddFooter>&amp;LUpdated: &amp;D&amp;T&amp;RPage &amp;P of &amp;N</oddFooter>
  </headerFooter>
  <rowBreaks count="1" manualBreakCount="1">
    <brk id="24" max="16383" man="1"/>
  </rowBreaks>
  <colBreaks count="1" manualBreakCount="1">
    <brk id="10"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64C9EF1F-7FAD-4181-9A1A-5391A0803A82}">
          <x14:formula1>
            <xm:f>'READ FIRST'!$A$2:$A$4</xm:f>
          </x14:formula1>
          <xm:sqref>C4:C23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pane ySplit="3" topLeftCell="A5" activePane="bottomLeft" state="frozen"/>
      <selection pane="bottomLeft" activeCell="C5" sqref="C5"/>
    </sheetView>
  </sheetViews>
  <sheetFormatPr defaultColWidth="9.19921875" defaultRowHeight="13.5" x14ac:dyDescent="0.35"/>
  <cols>
    <col min="1" max="2" width="4" style="28" customWidth="1"/>
    <col min="3" max="3" width="7.265625" style="29" customWidth="1"/>
    <col min="4" max="4" width="83.73046875" style="21" customWidth="1"/>
    <col min="5" max="5" width="4.19921875" style="1" customWidth="1"/>
    <col min="6" max="7" width="9.19921875" style="1" hidden="1" customWidth="1"/>
    <col min="8" max="16384" width="9.19921875" style="1"/>
  </cols>
  <sheetData>
    <row r="1" spans="1:15" x14ac:dyDescent="0.35">
      <c r="A1" s="164" t="s">
        <v>8</v>
      </c>
      <c r="B1" s="165"/>
      <c r="C1" s="34" t="s">
        <v>13</v>
      </c>
      <c r="D1" s="166" t="str">
        <f>CONCATENATE('READ FIRST'!$C$54,", Club #",'READ FIRST'!$D$56)</f>
        <v>Enter Club Name, Club #Enter Club Number</v>
      </c>
    </row>
    <row r="2" spans="1:15" x14ac:dyDescent="0.35">
      <c r="A2" s="32" t="s">
        <v>82</v>
      </c>
      <c r="B2" s="33" t="s">
        <v>83</v>
      </c>
      <c r="C2" s="35"/>
      <c r="D2" s="167"/>
    </row>
    <row r="3" spans="1:15" ht="17.25" customHeight="1" x14ac:dyDescent="0.35">
      <c r="A3" s="160" t="s">
        <v>11</v>
      </c>
      <c r="B3" s="161"/>
      <c r="C3" s="161"/>
      <c r="D3" s="203"/>
    </row>
    <row r="4" spans="1:15" s="13" customFormat="1" ht="59" customHeight="1" x14ac:dyDescent="0.35">
      <c r="A4" s="82">
        <v>3</v>
      </c>
      <c r="B4" s="83"/>
      <c r="C4" s="15"/>
      <c r="D4" s="88" t="s">
        <v>183</v>
      </c>
      <c r="I4" s="1"/>
      <c r="J4" s="1"/>
      <c r="K4" s="1"/>
      <c r="L4" s="1"/>
      <c r="M4" s="1"/>
      <c r="N4" s="1"/>
      <c r="O4" s="1"/>
    </row>
    <row r="5" spans="1:15" s="13" customFormat="1" ht="45" customHeight="1" x14ac:dyDescent="0.35">
      <c r="A5" s="44"/>
      <c r="B5" s="45">
        <v>4</v>
      </c>
      <c r="C5" s="16"/>
      <c r="D5" s="89" t="s">
        <v>126</v>
      </c>
      <c r="I5" s="1"/>
      <c r="J5" s="1"/>
      <c r="K5" s="1"/>
      <c r="L5" s="1"/>
      <c r="M5" s="1"/>
      <c r="N5" s="1"/>
      <c r="O5" s="1"/>
    </row>
    <row r="6" spans="1:15" s="13" customFormat="1" ht="13.9" x14ac:dyDescent="0.35">
      <c r="A6" s="44"/>
      <c r="B6" s="45">
        <v>5</v>
      </c>
      <c r="C6" s="16"/>
      <c r="D6" s="89" t="s">
        <v>184</v>
      </c>
      <c r="I6" s="1"/>
      <c r="J6" s="1"/>
      <c r="K6" s="1"/>
      <c r="L6" s="1"/>
      <c r="M6" s="1"/>
      <c r="N6" s="1"/>
      <c r="O6" s="1"/>
    </row>
    <row r="7" spans="1:15" s="13" customFormat="1" ht="15" customHeight="1" x14ac:dyDescent="0.35">
      <c r="A7" s="42">
        <v>4</v>
      </c>
      <c r="B7" s="43"/>
      <c r="C7" s="15"/>
      <c r="D7" s="90" t="s">
        <v>182</v>
      </c>
      <c r="I7" s="1"/>
      <c r="J7" s="1"/>
      <c r="K7" s="1"/>
      <c r="L7" s="1"/>
      <c r="M7" s="1"/>
      <c r="N7" s="1"/>
      <c r="O7" s="1"/>
    </row>
    <row r="8" spans="1:15" s="13" customFormat="1" x14ac:dyDescent="0.35">
      <c r="A8" s="42">
        <v>2</v>
      </c>
      <c r="B8" s="43"/>
      <c r="C8" s="15"/>
      <c r="D8" s="90" t="s">
        <v>185</v>
      </c>
      <c r="I8" s="1"/>
      <c r="J8" s="1"/>
      <c r="K8" s="1"/>
      <c r="L8" s="1"/>
      <c r="M8" s="1"/>
      <c r="N8" s="1"/>
      <c r="O8" s="1"/>
    </row>
    <row r="9" spans="1:15" s="13" customFormat="1" x14ac:dyDescent="0.35">
      <c r="A9" s="42">
        <v>3</v>
      </c>
      <c r="B9" s="43"/>
      <c r="C9" s="15"/>
      <c r="D9" s="90" t="s">
        <v>191</v>
      </c>
      <c r="I9" s="1"/>
      <c r="J9" s="1"/>
      <c r="K9" s="1"/>
      <c r="L9" s="1"/>
      <c r="M9" s="1"/>
      <c r="N9" s="1"/>
      <c r="O9" s="1"/>
    </row>
    <row r="10" spans="1:15" s="7" customFormat="1" ht="30" customHeight="1" x14ac:dyDescent="0.4">
      <c r="A10" s="79"/>
      <c r="B10" s="87">
        <v>5</v>
      </c>
      <c r="C10" s="16"/>
      <c r="D10" s="89" t="s">
        <v>186</v>
      </c>
      <c r="I10" s="1"/>
      <c r="J10" s="1"/>
      <c r="K10" s="1"/>
      <c r="L10" s="1"/>
      <c r="M10" s="1"/>
      <c r="N10" s="1"/>
      <c r="O10" s="1"/>
    </row>
    <row r="11" spans="1:15" ht="27.75" x14ac:dyDescent="0.35">
      <c r="A11" s="42"/>
      <c r="B11" s="43"/>
      <c r="C11" s="15"/>
      <c r="D11" s="40" t="s">
        <v>192</v>
      </c>
    </row>
    <row r="12" spans="1:15" x14ac:dyDescent="0.35">
      <c r="A12" s="42">
        <v>2</v>
      </c>
      <c r="B12" s="43"/>
      <c r="C12" s="15"/>
      <c r="D12" s="37" t="s">
        <v>187</v>
      </c>
    </row>
    <row r="13" spans="1:15" x14ac:dyDescent="0.35">
      <c r="A13" s="42">
        <v>4</v>
      </c>
      <c r="B13" s="43"/>
      <c r="C13" s="15"/>
      <c r="D13" s="37" t="s">
        <v>115</v>
      </c>
    </row>
    <row r="14" spans="1:15" x14ac:dyDescent="0.35">
      <c r="A14" s="42">
        <v>6</v>
      </c>
      <c r="B14" s="43"/>
      <c r="C14" s="15"/>
      <c r="D14" s="37" t="s">
        <v>116</v>
      </c>
    </row>
    <row r="15" spans="1:15" x14ac:dyDescent="0.35">
      <c r="A15" s="42"/>
      <c r="B15" s="43"/>
      <c r="C15" s="15"/>
      <c r="D15" s="91" t="str">
        <f>IF(AND(C12="Yes",C13="Yes"),"Clubs may only count one, Please enter YES for only one",IF(AND(C12="Yes",C13="Yes",C14="Yes"),"Clubs may only count one, Please enter YES for only one",IF(AND(C12="Yes",C14="Yes"),"Clubs may only count one, Please enter YES for only one",IF(AND(C13="Yes",C14="Yes"),"Clubs may only count one, Please enter YES for only one"," "))))</f>
        <v xml:space="preserve"> </v>
      </c>
    </row>
    <row r="16" spans="1:15" ht="13.9" x14ac:dyDescent="0.35">
      <c r="A16" s="42"/>
      <c r="B16" s="43"/>
      <c r="C16" s="15"/>
      <c r="D16" s="40" t="s">
        <v>53</v>
      </c>
    </row>
    <row r="17" spans="1:11" x14ac:dyDescent="0.35">
      <c r="A17" s="42">
        <v>2</v>
      </c>
      <c r="B17" s="43"/>
      <c r="C17" s="15"/>
      <c r="D17" s="37" t="s">
        <v>117</v>
      </c>
    </row>
    <row r="18" spans="1:11" x14ac:dyDescent="0.35">
      <c r="A18" s="42">
        <v>4</v>
      </c>
      <c r="B18" s="43"/>
      <c r="C18" s="15"/>
      <c r="D18" s="37" t="s">
        <v>188</v>
      </c>
    </row>
    <row r="19" spans="1:11" x14ac:dyDescent="0.35">
      <c r="A19" s="42">
        <v>6</v>
      </c>
      <c r="B19" s="43"/>
      <c r="C19" s="15"/>
      <c r="D19" s="37" t="s">
        <v>189</v>
      </c>
    </row>
    <row r="20" spans="1:11" x14ac:dyDescent="0.35">
      <c r="A20" s="42"/>
      <c r="B20" s="43"/>
      <c r="C20" s="15"/>
      <c r="D20" s="91" t="str">
        <f>IF(AND(C17="Yes",C18="Yes"),"Clubs may only count one, Please enter YES for only one",IF(AND(C17="Yes",C18="Yes",C19="Yes"),"Clubs may only count one, Please enter YES for only one",IF(AND(C17="Yes",C19="Yes"),"Clubs may only count one, Please enter YES for only one",IF(AND(C18="Yes",C19="Yes"),"Clubs may only count one, Please enter YES for only one"," "))))</f>
        <v xml:space="preserve"> </v>
      </c>
    </row>
    <row r="21" spans="1:11" ht="27" x14ac:dyDescent="0.35">
      <c r="A21" s="42">
        <v>2</v>
      </c>
      <c r="B21" s="43"/>
      <c r="C21" s="15"/>
      <c r="D21" s="90" t="s">
        <v>81</v>
      </c>
    </row>
    <row r="22" spans="1:11" ht="45" customHeight="1" x14ac:dyDescent="0.35">
      <c r="A22" s="44"/>
      <c r="B22" s="45">
        <v>3</v>
      </c>
      <c r="C22" s="16"/>
      <c r="D22" s="89" t="s">
        <v>190</v>
      </c>
    </row>
    <row r="23" spans="1:11" ht="41.65" x14ac:dyDescent="0.35">
      <c r="A23" s="44"/>
      <c r="B23" s="45">
        <v>3</v>
      </c>
      <c r="C23" s="16"/>
      <c r="D23" s="89" t="s">
        <v>198</v>
      </c>
    </row>
    <row r="24" spans="1:11" ht="16.5" customHeight="1" thickBot="1" x14ac:dyDescent="0.4">
      <c r="A24" s="42">
        <v>5</v>
      </c>
      <c r="B24" s="43"/>
      <c r="C24" s="15"/>
      <c r="D24" s="90" t="s">
        <v>199</v>
      </c>
    </row>
    <row r="25" spans="1:11" ht="19.05" customHeight="1" thickBot="1" x14ac:dyDescent="0.4">
      <c r="A25" s="71">
        <f>SUM(A4:A24)-A12-A13-A17-A18</f>
        <v>31</v>
      </c>
      <c r="B25" s="70">
        <f>SUM(B4:B24)-B12-B13-B17-B18</f>
        <v>20</v>
      </c>
      <c r="C25" s="102">
        <f>IF(OR(D15="Clubs may only count one, Please enter YES for only one",D20="Clubs may only count one, Please enter YES for only one"),"Error",A26+B26)</f>
        <v>0</v>
      </c>
      <c r="D25" s="103" t="s">
        <v>80</v>
      </c>
    </row>
    <row r="26" spans="1:11" x14ac:dyDescent="0.35">
      <c r="A26" s="80">
        <f>SUMIF(C4:C24,"Yes",A4:A24)</f>
        <v>0</v>
      </c>
      <c r="B26" s="80">
        <f>SUMIF(C4:C24,"Yes",B4:B24)</f>
        <v>0</v>
      </c>
    </row>
    <row r="28" spans="1:11" ht="31.5" customHeight="1" x14ac:dyDescent="0.35">
      <c r="A28" s="204" t="s">
        <v>118</v>
      </c>
      <c r="B28" s="204"/>
      <c r="C28" s="188"/>
      <c r="D28" s="188"/>
    </row>
    <row r="29" spans="1:11" ht="13.9" x14ac:dyDescent="0.4">
      <c r="I29" s="6"/>
      <c r="J29" s="6"/>
      <c r="K29" s="6"/>
    </row>
    <row r="30" spans="1:11" ht="13.9" x14ac:dyDescent="0.4">
      <c r="I30" s="6"/>
      <c r="J30" s="6"/>
      <c r="K30" s="6"/>
    </row>
    <row r="31" spans="1:11" ht="13.9" x14ac:dyDescent="0.4">
      <c r="I31" s="6"/>
      <c r="J31" s="6"/>
      <c r="K31" s="6"/>
    </row>
  </sheetData>
  <sheetProtection algorithmName="SHA-512" hashValue="xY81wvUf2wfXN9ibWOD65wSrZ3I6pNfRFq9Tuf0EloAM+SZZObMujWDKVCzg6IiTupcqerrrUai4/PAupsz0bw==" saltValue="+2Lm+EBOzQKxre9vI/Q6JQ==" spinCount="100000" sheet="1" objects="1" scenarios="1"/>
  <mergeCells count="4">
    <mergeCell ref="A3:D3"/>
    <mergeCell ref="A28:D28"/>
    <mergeCell ref="A1:B1"/>
    <mergeCell ref="D1:D2"/>
  </mergeCells>
  <conditionalFormatting sqref="D20">
    <cfRule type="containsText" dxfId="10" priority="3" operator="containsText" text="Please enter YES for only one">
      <formula>NOT(ISERROR(SEARCH("Please enter YES for only one",D20)))</formula>
    </cfRule>
  </conditionalFormatting>
  <conditionalFormatting sqref="D15">
    <cfRule type="containsText" dxfId="9" priority="1" operator="containsText" text="Please enter YES for only one">
      <formula>NOT(ISERROR(SEARCH("Please enter YES for only one",D15)))</formula>
    </cfRule>
  </conditionalFormatting>
  <printOptions horizontalCentered="1"/>
  <pageMargins left="0.25" right="0.25" top="1" bottom="0.75" header="0.5" footer="0.3"/>
  <pageSetup orientation="portrait" r:id="rId1"/>
  <headerFooter>
    <oddHeader>&amp;F</oddHeader>
    <oddFooter>&amp;LUpdated: &amp;D&amp;T&amp;RPage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B7F03BA-0428-44E9-B37A-401AE7FC0130}">
          <x14:formula1>
            <xm:f>'READ FIRST'!$A$2:$A$4</xm:f>
          </x14:formula1>
          <xm:sqref>C4:C24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1B83E-575A-4111-BE82-1A16818130BD}">
  <dimension ref="A1:N19"/>
  <sheetViews>
    <sheetView workbookViewId="0">
      <pane ySplit="3" topLeftCell="A4" activePane="bottomLeft" state="frozen"/>
      <selection pane="bottomLeft" activeCell="B35" sqref="B35"/>
    </sheetView>
  </sheetViews>
  <sheetFormatPr defaultColWidth="9.19921875" defaultRowHeight="13.5" x14ac:dyDescent="0.35"/>
  <cols>
    <col min="1" max="2" width="8.73046875" style="28" customWidth="1"/>
    <col min="3" max="6" width="8.73046875" style="29" customWidth="1"/>
    <col min="7" max="7" width="48.73046875" style="21" customWidth="1"/>
    <col min="8" max="8" width="4.19921875" style="1" customWidth="1"/>
    <col min="9" max="10" width="9.19921875" style="1" hidden="1" customWidth="1"/>
    <col min="11" max="16384" width="9.19921875" style="1"/>
  </cols>
  <sheetData>
    <row r="1" spans="1:14" ht="15.75" customHeight="1" x14ac:dyDescent="0.35">
      <c r="A1" s="164" t="s">
        <v>86</v>
      </c>
      <c r="B1" s="165"/>
      <c r="C1" s="164" t="s">
        <v>39</v>
      </c>
      <c r="D1" s="165"/>
      <c r="E1" s="164" t="s">
        <v>88</v>
      </c>
      <c r="F1" s="165"/>
      <c r="G1" s="166" t="str">
        <f>CONCATENATE('READ FIRST'!$C$54,", Club #",'READ FIRST'!$D$56)</f>
        <v>Enter Club Name, Club #Enter Club Number</v>
      </c>
    </row>
    <row r="2" spans="1:14" ht="15.75" customHeight="1" x14ac:dyDescent="0.35">
      <c r="A2" s="32" t="s">
        <v>8</v>
      </c>
      <c r="B2" s="92" t="s">
        <v>87</v>
      </c>
      <c r="C2" s="32" t="s">
        <v>8</v>
      </c>
      <c r="D2" s="92" t="s">
        <v>87</v>
      </c>
      <c r="E2" s="32" t="s">
        <v>8</v>
      </c>
      <c r="F2" s="92" t="s">
        <v>87</v>
      </c>
      <c r="G2" s="167"/>
    </row>
    <row r="3" spans="1:14" ht="17.25" customHeight="1" x14ac:dyDescent="0.35">
      <c r="A3" s="160" t="s">
        <v>89</v>
      </c>
      <c r="B3" s="161"/>
      <c r="C3" s="161"/>
      <c r="D3" s="161"/>
      <c r="E3" s="161"/>
      <c r="F3" s="161"/>
      <c r="G3" s="203"/>
    </row>
    <row r="4" spans="1:14" s="13" customFormat="1" ht="18" customHeight="1" x14ac:dyDescent="0.35">
      <c r="A4" s="110">
        <f>'Club Function'!A42</f>
        <v>38</v>
      </c>
      <c r="B4" s="111">
        <f>'Club Function'!A16+'Club Function'!A41</f>
        <v>0</v>
      </c>
      <c r="C4" s="110">
        <f>'Club Function'!B42</f>
        <v>16</v>
      </c>
      <c r="D4" s="111">
        <f>'Club Function'!B16+'Club Function'!B41</f>
        <v>0</v>
      </c>
      <c r="E4" s="110">
        <f>A4+C4</f>
        <v>54</v>
      </c>
      <c r="F4" s="111">
        <f>B4+D4</f>
        <v>0</v>
      </c>
      <c r="G4" s="112" t="s">
        <v>54</v>
      </c>
      <c r="L4" s="1"/>
      <c r="M4" s="1"/>
      <c r="N4" s="1"/>
    </row>
    <row r="5" spans="1:14" s="13" customFormat="1" ht="18" customHeight="1" x14ac:dyDescent="0.35">
      <c r="A5" s="113">
        <f>'Membership Development'!A18</f>
        <v>34</v>
      </c>
      <c r="B5" s="114">
        <f>'Membership Development'!A20</f>
        <v>0</v>
      </c>
      <c r="C5" s="113">
        <f>'Membership Development'!B18</f>
        <v>15</v>
      </c>
      <c r="D5" s="114">
        <f>'Membership Development'!B20</f>
        <v>0</v>
      </c>
      <c r="E5" s="113">
        <f t="shared" ref="E5:E9" si="0">A5+C5</f>
        <v>49</v>
      </c>
      <c r="F5" s="114">
        <f>IF('Membership Development'!C18="Error","Error",B5+D5)</f>
        <v>0</v>
      </c>
      <c r="G5" s="115" t="s">
        <v>9</v>
      </c>
      <c r="L5" s="1"/>
      <c r="M5" s="1"/>
      <c r="N5" s="1"/>
    </row>
    <row r="6" spans="1:14" s="13" customFormat="1" ht="18" customHeight="1" x14ac:dyDescent="0.35">
      <c r="A6" s="113">
        <f>Programs!A18</f>
        <v>21</v>
      </c>
      <c r="B6" s="114">
        <f>Programs!A19</f>
        <v>0</v>
      </c>
      <c r="C6" s="113">
        <f>Programs!B18</f>
        <v>23</v>
      </c>
      <c r="D6" s="114">
        <f>Programs!B19</f>
        <v>0</v>
      </c>
      <c r="E6" s="113">
        <f t="shared" si="0"/>
        <v>44</v>
      </c>
      <c r="F6" s="114">
        <f t="shared" ref="F6:F9" si="1">B6+D6</f>
        <v>0</v>
      </c>
      <c r="G6" s="115" t="s">
        <v>10</v>
      </c>
      <c r="L6" s="1"/>
      <c r="M6" s="1"/>
      <c r="N6" s="1"/>
    </row>
    <row r="7" spans="1:14" s="13" customFormat="1" ht="18" customHeight="1" x14ac:dyDescent="0.35">
      <c r="A7" s="113">
        <f>'Community Relations'!A24</f>
        <v>27</v>
      </c>
      <c r="B7" s="114">
        <f>'Community Relations'!A25</f>
        <v>0</v>
      </c>
      <c r="C7" s="113">
        <f>'Community Relations'!B24</f>
        <v>12</v>
      </c>
      <c r="D7" s="114">
        <f>'Community Relations'!B25</f>
        <v>0</v>
      </c>
      <c r="E7" s="113">
        <f t="shared" si="0"/>
        <v>39</v>
      </c>
      <c r="F7" s="114">
        <f t="shared" si="1"/>
        <v>0</v>
      </c>
      <c r="G7" s="115" t="s">
        <v>12</v>
      </c>
      <c r="L7" s="1"/>
      <c r="M7" s="1"/>
      <c r="N7" s="1"/>
    </row>
    <row r="8" spans="1:14" s="13" customFormat="1" ht="18" customHeight="1" x14ac:dyDescent="0.35">
      <c r="A8" s="113">
        <f>'Campaign Activities'!A25</f>
        <v>31</v>
      </c>
      <c r="B8" s="114">
        <f>'Campaign Activities'!A26</f>
        <v>0</v>
      </c>
      <c r="C8" s="113">
        <f>'Campaign Activities'!B25</f>
        <v>20</v>
      </c>
      <c r="D8" s="114">
        <f>'Campaign Activities'!B26</f>
        <v>0</v>
      </c>
      <c r="E8" s="113">
        <f>A8+C8</f>
        <v>51</v>
      </c>
      <c r="F8" s="114">
        <f>IF('Campaign Activities'!C25="Error","Error",B8+D8)</f>
        <v>0</v>
      </c>
      <c r="G8" s="115" t="s">
        <v>11</v>
      </c>
      <c r="L8" s="1"/>
      <c r="M8" s="1"/>
      <c r="N8" s="1"/>
    </row>
    <row r="9" spans="1:14" s="13" customFormat="1" ht="3.75" customHeight="1" x14ac:dyDescent="0.35">
      <c r="A9" s="82"/>
      <c r="B9" s="93"/>
      <c r="C9" s="82"/>
      <c r="D9" s="93"/>
      <c r="E9" s="82">
        <f t="shared" si="0"/>
        <v>0</v>
      </c>
      <c r="F9" s="93">
        <f t="shared" si="1"/>
        <v>0</v>
      </c>
      <c r="G9" s="88"/>
      <c r="L9" s="1"/>
      <c r="M9" s="1"/>
      <c r="N9" s="1"/>
    </row>
    <row r="10" spans="1:14" s="7" customFormat="1" ht="18" customHeight="1" x14ac:dyDescent="0.4">
      <c r="A10" s="104">
        <f>SUM(A4:A9)</f>
        <v>151</v>
      </c>
      <c r="B10" s="105">
        <f>SUM(B4:B9)</f>
        <v>0</v>
      </c>
      <c r="C10" s="104">
        <f>SUM(A10:B10)</f>
        <v>151</v>
      </c>
      <c r="D10" s="105">
        <f>SUM(D4:D9)</f>
        <v>0</v>
      </c>
      <c r="E10" s="104">
        <f>SUM(E4:E9)</f>
        <v>237</v>
      </c>
      <c r="F10" s="105">
        <f>SUM(F4:F9)</f>
        <v>0</v>
      </c>
      <c r="G10" s="106" t="s">
        <v>55</v>
      </c>
      <c r="L10" s="85"/>
      <c r="M10" s="85"/>
      <c r="N10" s="85"/>
    </row>
    <row r="11" spans="1:14" ht="13.9" x14ac:dyDescent="0.4">
      <c r="L11" s="6"/>
    </row>
    <row r="13" spans="1:14" ht="13.9" x14ac:dyDescent="0.4">
      <c r="A13" s="85" t="s">
        <v>56</v>
      </c>
      <c r="B13" s="1"/>
      <c r="C13" s="1"/>
      <c r="D13" s="1"/>
      <c r="E13" s="1"/>
      <c r="F13" s="1"/>
      <c r="G13" s="1"/>
    </row>
    <row r="14" spans="1:14" ht="18" customHeight="1" x14ac:dyDescent="0.35">
      <c r="A14" s="1"/>
      <c r="B14" s="1"/>
      <c r="C14" s="1"/>
      <c r="D14" s="107" t="str">
        <f>IF(AND(F$10&gt;K14,F$10&lt;L14),F$10," ")</f>
        <v xml:space="preserve"> </v>
      </c>
      <c r="E14" s="21"/>
      <c r="F14" s="158" t="s">
        <v>57</v>
      </c>
      <c r="G14" s="172"/>
      <c r="K14" s="94">
        <v>124</v>
      </c>
      <c r="L14" s="94">
        <v>150</v>
      </c>
    </row>
    <row r="15" spans="1:14" ht="18" customHeight="1" x14ac:dyDescent="0.35">
      <c r="A15" s="1"/>
      <c r="B15" s="1"/>
      <c r="C15" s="1"/>
      <c r="D15" s="107" t="str">
        <f>IF(AND(F$10&gt;K15,F$10&lt;L15),F$10," ")</f>
        <v xml:space="preserve"> </v>
      </c>
      <c r="E15" s="21"/>
      <c r="F15" s="158" t="s">
        <v>58</v>
      </c>
      <c r="G15" s="172"/>
      <c r="K15" s="94">
        <v>149</v>
      </c>
      <c r="L15" s="94">
        <v>175</v>
      </c>
    </row>
    <row r="16" spans="1:14" ht="18" customHeight="1" x14ac:dyDescent="0.35">
      <c r="A16" s="1"/>
      <c r="B16" s="1"/>
      <c r="C16" s="1"/>
      <c r="D16" s="107" t="str">
        <f>IF(AND(F$10&gt;K16,F$10&lt;L16),F$10," ")</f>
        <v xml:space="preserve"> </v>
      </c>
      <c r="E16" s="21"/>
      <c r="F16" s="158" t="s">
        <v>59</v>
      </c>
      <c r="G16" s="172"/>
      <c r="K16" s="94">
        <v>174</v>
      </c>
      <c r="L16" s="94">
        <v>200</v>
      </c>
    </row>
    <row r="17" spans="1:12" ht="18" customHeight="1" x14ac:dyDescent="0.35">
      <c r="A17" s="1"/>
      <c r="B17" s="1"/>
      <c r="C17" s="1"/>
      <c r="D17" s="107" t="str">
        <f>IF(AND(F$10&gt;K17,F$10&lt;L17),F$10," ")</f>
        <v xml:space="preserve"> </v>
      </c>
      <c r="E17" s="21"/>
      <c r="F17" s="158" t="s">
        <v>60</v>
      </c>
      <c r="G17" s="172"/>
      <c r="K17" s="94">
        <v>199</v>
      </c>
      <c r="L17" s="94">
        <v>236</v>
      </c>
    </row>
    <row r="18" spans="1:12" x14ac:dyDescent="0.35">
      <c r="A18" s="1"/>
      <c r="B18" s="1"/>
      <c r="C18" s="1"/>
      <c r="D18" s="1"/>
      <c r="E18" s="1"/>
      <c r="F18" s="1"/>
      <c r="G18" s="1"/>
    </row>
    <row r="19" spans="1:12" x14ac:dyDescent="0.35">
      <c r="A19" s="1"/>
      <c r="B19" s="1"/>
      <c r="C19" s="1"/>
      <c r="D19" s="1"/>
      <c r="E19" s="1"/>
      <c r="F19" s="1"/>
      <c r="G19" s="1"/>
    </row>
  </sheetData>
  <sheetProtection algorithmName="SHA-512" hashValue="czMW3zlKBeNdP5r3eoAcR936Vj/ILVgnRaC+HXaTTFgPdvOOGWTMrhLkJYQg9iAfLX3pqqLtRATCMQGt1sH3dw==" saltValue="tkyc6f5mGqthh62AYX9A8w==" spinCount="100000" sheet="1" objects="1" scenarios="1"/>
  <mergeCells count="9">
    <mergeCell ref="F14:G14"/>
    <mergeCell ref="F15:G15"/>
    <mergeCell ref="F16:G16"/>
    <mergeCell ref="F17:G17"/>
    <mergeCell ref="A1:B1"/>
    <mergeCell ref="G1:G2"/>
    <mergeCell ref="A3:G3"/>
    <mergeCell ref="C1:D1"/>
    <mergeCell ref="E1:F1"/>
  </mergeCells>
  <conditionalFormatting sqref="D14">
    <cfRule type="cellIs" dxfId="8" priority="9" operator="between">
      <formula>$K$14</formula>
      <formula>$L$14</formula>
    </cfRule>
  </conditionalFormatting>
  <conditionalFormatting sqref="D15">
    <cfRule type="cellIs" dxfId="7" priority="8" operator="between">
      <formula>$K$15</formula>
      <formula>$L$15</formula>
    </cfRule>
  </conditionalFormatting>
  <conditionalFormatting sqref="D16">
    <cfRule type="cellIs" dxfId="6" priority="7" operator="between">
      <formula>$K$16</formula>
      <formula>$L$16</formula>
    </cfRule>
  </conditionalFormatting>
  <conditionalFormatting sqref="D17">
    <cfRule type="cellIs" dxfId="5" priority="6" operator="between">
      <formula>$K$17</formula>
      <formula>$L$17</formula>
    </cfRule>
  </conditionalFormatting>
  <conditionalFormatting sqref="F14">
    <cfRule type="cellIs" dxfId="4" priority="5" operator="between">
      <formula>$K$14</formula>
      <formula>$L$14</formula>
    </cfRule>
  </conditionalFormatting>
  <conditionalFormatting sqref="F14:G14">
    <cfRule type="expression" dxfId="3" priority="4">
      <formula>IF(AND(F$10&gt;K14,F$10&lt;L14),F$10," ")</formula>
    </cfRule>
  </conditionalFormatting>
  <conditionalFormatting sqref="F17:G17">
    <cfRule type="expression" dxfId="2" priority="3">
      <formula>IF(AND(F$10&gt;K17,F$10&lt;L17),F$10," ")</formula>
    </cfRule>
  </conditionalFormatting>
  <conditionalFormatting sqref="F15:G15">
    <cfRule type="expression" dxfId="1" priority="2">
      <formula>IF(AND(F$10&gt;K15,F$10&lt;L15),F$10," ")</formula>
    </cfRule>
  </conditionalFormatting>
  <conditionalFormatting sqref="F16:G16">
    <cfRule type="expression" dxfId="0" priority="1">
      <formula>IF(AND(F$10&gt;K16,F$10&lt;L16),F$10," ")</formula>
    </cfRule>
  </conditionalFormatting>
  <printOptions horizontalCentered="1"/>
  <pageMargins left="0.25" right="0.25" top="1" bottom="0.75" header="0.5" footer="0.3"/>
  <pageSetup orientation="portrait" r:id="rId1"/>
  <headerFooter>
    <oddHeader>&amp;F</oddHeader>
    <oddFooter>&amp;LUpdated: &amp;D&amp;T&amp;RPage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READ FIRST</vt:lpstr>
      <vt:lpstr>Club Function</vt:lpstr>
      <vt:lpstr>Membership Development</vt:lpstr>
      <vt:lpstr>Programs</vt:lpstr>
      <vt:lpstr>Community Relations</vt:lpstr>
      <vt:lpstr>Campaign Activities</vt:lpstr>
      <vt:lpstr>Point Summary</vt:lpstr>
      <vt:lpstr>'Campaign Activities'!Print_Area</vt:lpstr>
      <vt:lpstr>'Club Function'!Print_Area</vt:lpstr>
      <vt:lpstr>'Community Relations'!Print_Area</vt:lpstr>
      <vt:lpstr>'Membership Development'!Print_Area</vt:lpstr>
      <vt:lpstr>'Point Summary'!Print_Area</vt:lpstr>
      <vt:lpstr>Programs!Print_Area</vt:lpstr>
      <vt:lpstr>'READ FIRST'!Print_Area</vt:lpstr>
      <vt:lpstr>'Campaign Activities'!Print_Titles</vt:lpstr>
      <vt:lpstr>'Club Function'!Print_Titles</vt:lpstr>
      <vt:lpstr>'Community Relations'!Print_Titles</vt:lpstr>
      <vt:lpstr>'Membership Development'!Print_Titles</vt:lpstr>
      <vt:lpstr>Programs!Print_Titles</vt:lpstr>
      <vt:lpstr>'READ FIRST'!Print_Titles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cindy casaus</cp:lastModifiedBy>
  <cp:lastPrinted>2023-05-31T00:27:01Z</cp:lastPrinted>
  <dcterms:created xsi:type="dcterms:W3CDTF">2015-04-29T14:24:09Z</dcterms:created>
  <dcterms:modified xsi:type="dcterms:W3CDTF">2023-05-31T00:49:25Z</dcterms:modified>
</cp:coreProperties>
</file>