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sUlowetz\Desktop\AGA\2019 Results\"/>
    </mc:Choice>
  </mc:AlternateContent>
  <xr:revisionPtr revIDLastSave="0" documentId="8_{6FC9A9AD-60EC-44D0-A6E4-E2245E45F217}" xr6:coauthVersionLast="45" xr6:coauthVersionMax="45" xr10:uidLastSave="{00000000-0000-0000-0000-000000000000}"/>
  <bookViews>
    <workbookView xWindow="-28920" yWindow="-120" windowWidth="29040" windowHeight="15840" activeTab="1"/>
  </bookViews>
  <sheets>
    <sheet name="Player Summary" sheetId="1" r:id="rId1"/>
    <sheet name="Gross Scores" sheetId="2" r:id="rId2"/>
    <sheet name="Net Scores" sheetId="3" r:id="rId3"/>
    <sheet name="ESC Scores" sheetId="4" r:id="rId4"/>
    <sheet name="Course Handicap History" sheetId="5" r:id="rId5"/>
    <sheet name="Handicap Index History" sheetId="6" r:id="rId6"/>
    <sheet name="League Rounds" sheetId="7" r:id="rId7"/>
    <sheet name="Purse Summary" sheetId="8" r:id="rId8"/>
    <sheet name="Points Summary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4" l="1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</calcChain>
</file>

<file path=xl/sharedStrings.xml><?xml version="1.0" encoding="utf-8"?>
<sst xmlns="http://schemas.openxmlformats.org/spreadsheetml/2006/main" count="479" uniqueCount="98">
  <si>
    <t>Name</t>
  </si>
  <si>
    <t>Total Purse</t>
  </si>
  <si>
    <t>Total Points</t>
  </si>
  <si>
    <t>Times Played</t>
  </si>
  <si>
    <t>Average Gross</t>
  </si>
  <si>
    <t>Average Net</t>
  </si>
  <si>
    <t>Average +/- Handicap</t>
  </si>
  <si>
    <t>Aldredge, Horatio</t>
  </si>
  <si>
    <t>$125.00</t>
  </si>
  <si>
    <t>Boos, Jeremy</t>
  </si>
  <si>
    <t>$50.00</t>
  </si>
  <si>
    <t>Borofka, Bennett</t>
  </si>
  <si>
    <t>$36.00</t>
  </si>
  <si>
    <t>Cook, Phil</t>
  </si>
  <si>
    <t>$70.00</t>
  </si>
  <si>
    <t>Darilek, Steve</t>
  </si>
  <si>
    <t>$15.00</t>
  </si>
  <si>
    <t>Doiron, Len</t>
  </si>
  <si>
    <t>Fraire, Jesus</t>
  </si>
  <si>
    <t>$157.00</t>
  </si>
  <si>
    <t>Gossett, John</t>
  </si>
  <si>
    <t>$33.00</t>
  </si>
  <si>
    <t>Gray, Michael</t>
  </si>
  <si>
    <t>Hamilton, Arthur</t>
  </si>
  <si>
    <t>$27.00</t>
  </si>
  <si>
    <t>Hartman, Joseph</t>
  </si>
  <si>
    <t>$103.00</t>
  </si>
  <si>
    <t>Hsu, Roger</t>
  </si>
  <si>
    <t>Khem, Rithy</t>
  </si>
  <si>
    <t>King, Scott</t>
  </si>
  <si>
    <t>$232.00</t>
  </si>
  <si>
    <t>Martin, Stephen</t>
  </si>
  <si>
    <t>Maxwell, Aaron</t>
  </si>
  <si>
    <t>$175.00</t>
  </si>
  <si>
    <t>McDonald, John</t>
  </si>
  <si>
    <t>$182.00</t>
  </si>
  <si>
    <t>Neal, Nathan</t>
  </si>
  <si>
    <t>$146.00</t>
  </si>
  <si>
    <t>Post, Brent</t>
  </si>
  <si>
    <t>Powell, Greg</t>
  </si>
  <si>
    <t>$35.00</t>
  </si>
  <si>
    <t>Ramirez, Sergio</t>
  </si>
  <si>
    <t>$58.00</t>
  </si>
  <si>
    <t>Rash, James</t>
  </si>
  <si>
    <t>$133.00</t>
  </si>
  <si>
    <t>Reed, Diane</t>
  </si>
  <si>
    <t>Reeh, Brent</t>
  </si>
  <si>
    <t>$16.00</t>
  </si>
  <si>
    <t>Roberts, Dick</t>
  </si>
  <si>
    <t>$80.00</t>
  </si>
  <si>
    <t>Simonian, Tom</t>
  </si>
  <si>
    <t>Smetzer, James</t>
  </si>
  <si>
    <t>$40.00</t>
  </si>
  <si>
    <t>Strain, Jon</t>
  </si>
  <si>
    <t>Thompson, Bill</t>
  </si>
  <si>
    <t>$88.00</t>
  </si>
  <si>
    <t>Trahern, Van</t>
  </si>
  <si>
    <t>$53.00</t>
  </si>
  <si>
    <t>Valdez, Victor</t>
  </si>
  <si>
    <t>$93.00</t>
  </si>
  <si>
    <t>Wells, Brenden</t>
  </si>
  <si>
    <t>Wheeler, Keith</t>
  </si>
  <si>
    <t>$177.00</t>
  </si>
  <si>
    <t>White, David</t>
  </si>
  <si>
    <t>$25.00</t>
  </si>
  <si>
    <t>Wilson, David</t>
  </si>
  <si>
    <t>Womack, Scooter</t>
  </si>
  <si>
    <t>Ye, Sam</t>
  </si>
  <si>
    <t>$140.00</t>
  </si>
  <si>
    <t>Zielinski, Gary</t>
  </si>
  <si>
    <t>$102.00</t>
  </si>
  <si>
    <t>Round 1</t>
  </si>
  <si>
    <t>Round 2</t>
  </si>
  <si>
    <t>GHIN #</t>
  </si>
  <si>
    <t>GHIN</t>
  </si>
  <si>
    <t>#</t>
  </si>
  <si>
    <t>Date</t>
  </si>
  <si>
    <t>Sat, Oct 19</t>
  </si>
  <si>
    <t>Sun, Oct 20</t>
  </si>
  <si>
    <t>Multi-Round Tournaments</t>
  </si>
  <si>
    <t>Total</t>
  </si>
  <si>
    <t>$0.00</t>
  </si>
  <si>
    <t>$90.00</t>
  </si>
  <si>
    <t>$24.00</t>
  </si>
  <si>
    <t>$3.00</t>
  </si>
  <si>
    <t>$78.00</t>
  </si>
  <si>
    <t>$154.00</t>
  </si>
  <si>
    <t>$142.00</t>
  </si>
  <si>
    <t>$110.00</t>
  </si>
  <si>
    <t>$57.00</t>
  </si>
  <si>
    <t>$23.00</t>
  </si>
  <si>
    <t>$49.00</t>
  </si>
  <si>
    <t>$39.00</t>
  </si>
  <si>
    <t>$20.00</t>
  </si>
  <si>
    <t>$38.00</t>
  </si>
  <si>
    <t>$55.00</t>
  </si>
  <si>
    <t>$52.00</t>
  </si>
  <si>
    <t>$115.00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</si>
</sst>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color indexed="72"/>
      <name val="Arial"/>
    </font>
    <font>
      <sz val="10"/>
      <color indexed="72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NumberFormat="0" applyFont="0" applyFill="0" applyBorder="0" applyAlignment="0" applyProtection="0"/>
  </cellStyleXfs>
  <cellXfs count="5">
    <xf numFmtId="0" fontId="0" fillId="0" borderId="0" xfId="0" applyNumberFormat="1" applyFont="1" applyFill="1" applyBorder="1" applyAlignment="1"/>
    <xf numFmtId="49" fontId="1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zoomScaleNormal="100" workbookViewId="0"/>
  </sheetViews>
  <sheetFormatPr defaultRowHeight="12.75" x14ac:dyDescent="0.2"/>
  <cols>
    <col min="1" max="1" width="17" bestFit="1" customWidth="1"/>
    <col min="2" max="2" width="13" bestFit="1" customWidth="1"/>
    <col min="3" max="4" width="14" bestFit="1" customWidth="1"/>
    <col min="5" max="5" width="15" bestFit="1" customWidth="1"/>
    <col min="6" max="6" width="13" bestFit="1" customWidth="1"/>
    <col min="7" max="7" width="22" bestFit="1" customWidth="1"/>
  </cols>
  <sheetData>
    <row r="1" spans="1: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">
      <c r="A2" t="s">
        <v>7</v>
      </c>
      <c r="B2" s="2" t="s">
        <v>8</v>
      </c>
      <c r="C2" s="3"/>
      <c r="D2" s="3">
        <v>2</v>
      </c>
      <c r="E2" s="3">
        <v>78</v>
      </c>
      <c r="F2" s="3">
        <v>69</v>
      </c>
      <c r="G2" s="3">
        <v>-3</v>
      </c>
    </row>
    <row r="3" spans="1:7" x14ac:dyDescent="0.2">
      <c r="A3" t="s">
        <v>9</v>
      </c>
      <c r="B3" s="2" t="s">
        <v>10</v>
      </c>
      <c r="C3" s="3"/>
      <c r="D3" s="3">
        <v>2</v>
      </c>
      <c r="E3" s="3">
        <v>94</v>
      </c>
      <c r="F3" s="3">
        <v>85</v>
      </c>
      <c r="G3" s="3">
        <v>9</v>
      </c>
    </row>
    <row r="4" spans="1:7" x14ac:dyDescent="0.2">
      <c r="A4" t="s">
        <v>11</v>
      </c>
      <c r="B4" s="2" t="s">
        <v>12</v>
      </c>
      <c r="C4" s="3"/>
      <c r="D4" s="3">
        <v>2</v>
      </c>
      <c r="E4" s="3">
        <v>83</v>
      </c>
      <c r="F4" s="3">
        <v>74</v>
      </c>
      <c r="G4" s="3"/>
    </row>
    <row r="5" spans="1:7" x14ac:dyDescent="0.2">
      <c r="A5" t="s">
        <v>13</v>
      </c>
      <c r="B5" s="2" t="s">
        <v>14</v>
      </c>
      <c r="C5" s="3"/>
      <c r="D5" s="3">
        <v>2</v>
      </c>
      <c r="E5" s="3">
        <v>81</v>
      </c>
      <c r="F5" s="3">
        <v>72</v>
      </c>
      <c r="G5" s="3">
        <v>1</v>
      </c>
    </row>
    <row r="6" spans="1:7" x14ac:dyDescent="0.2">
      <c r="A6" t="s">
        <v>15</v>
      </c>
      <c r="B6" s="2" t="s">
        <v>16</v>
      </c>
      <c r="C6" s="3"/>
      <c r="D6" s="3">
        <v>2</v>
      </c>
      <c r="E6" s="3">
        <v>87</v>
      </c>
      <c r="F6" s="3">
        <v>73</v>
      </c>
      <c r="G6" s="3">
        <v>1</v>
      </c>
    </row>
    <row r="7" spans="1:7" x14ac:dyDescent="0.2">
      <c r="A7" t="s">
        <v>17</v>
      </c>
      <c r="B7" s="3"/>
      <c r="C7" s="3"/>
      <c r="D7" s="3">
        <v>2</v>
      </c>
      <c r="E7" s="3">
        <v>93</v>
      </c>
      <c r="F7" s="3">
        <v>78</v>
      </c>
      <c r="G7" s="3">
        <v>4</v>
      </c>
    </row>
    <row r="8" spans="1:7" x14ac:dyDescent="0.2">
      <c r="A8" t="s">
        <v>18</v>
      </c>
      <c r="B8" s="2" t="s">
        <v>19</v>
      </c>
      <c r="C8" s="3"/>
      <c r="D8" s="3">
        <v>2</v>
      </c>
      <c r="E8" s="3">
        <v>89</v>
      </c>
      <c r="F8" s="3">
        <v>73</v>
      </c>
      <c r="G8" s="3">
        <v>1</v>
      </c>
    </row>
    <row r="9" spans="1:7" x14ac:dyDescent="0.2">
      <c r="A9" t="s">
        <v>20</v>
      </c>
      <c r="B9" s="2" t="s">
        <v>21</v>
      </c>
      <c r="C9" s="3"/>
      <c r="D9" s="3">
        <v>2</v>
      </c>
      <c r="E9" s="3">
        <v>101</v>
      </c>
      <c r="F9" s="3">
        <v>78</v>
      </c>
      <c r="G9" s="3">
        <v>7</v>
      </c>
    </row>
    <row r="10" spans="1:7" x14ac:dyDescent="0.2">
      <c r="A10" t="s">
        <v>22</v>
      </c>
      <c r="B10" s="3"/>
      <c r="C10" s="3"/>
      <c r="D10" s="3">
        <v>2</v>
      </c>
      <c r="E10" s="3">
        <v>90</v>
      </c>
      <c r="F10" s="3">
        <v>78</v>
      </c>
      <c r="G10" s="3">
        <v>6</v>
      </c>
    </row>
    <row r="11" spans="1:7" x14ac:dyDescent="0.2">
      <c r="A11" t="s">
        <v>23</v>
      </c>
      <c r="B11" s="2" t="s">
        <v>24</v>
      </c>
      <c r="C11" s="3"/>
      <c r="D11" s="3">
        <v>2</v>
      </c>
      <c r="E11" s="3">
        <v>90</v>
      </c>
      <c r="F11" s="3">
        <v>73</v>
      </c>
      <c r="G11" s="3">
        <v>1</v>
      </c>
    </row>
    <row r="12" spans="1:7" x14ac:dyDescent="0.2">
      <c r="A12" t="s">
        <v>25</v>
      </c>
      <c r="B12" s="2" t="s">
        <v>26</v>
      </c>
      <c r="C12" s="3"/>
      <c r="D12" s="3">
        <v>2</v>
      </c>
      <c r="E12" s="3">
        <v>80</v>
      </c>
      <c r="F12" s="3">
        <v>78</v>
      </c>
      <c r="G12" s="3">
        <v>6</v>
      </c>
    </row>
    <row r="13" spans="1:7" x14ac:dyDescent="0.2">
      <c r="A13" t="s">
        <v>27</v>
      </c>
      <c r="B13" s="3"/>
      <c r="C13" s="3"/>
      <c r="D13" s="3">
        <v>2</v>
      </c>
      <c r="E13" s="3">
        <v>99</v>
      </c>
      <c r="F13" s="3">
        <v>77</v>
      </c>
      <c r="G13" s="3">
        <v>4</v>
      </c>
    </row>
    <row r="14" spans="1:7" x14ac:dyDescent="0.2">
      <c r="A14" t="s">
        <v>28</v>
      </c>
      <c r="B14" s="3"/>
      <c r="C14" s="3"/>
      <c r="D14" s="3">
        <v>1</v>
      </c>
      <c r="E14" s="3"/>
      <c r="F14" s="3"/>
      <c r="G14" s="3"/>
    </row>
    <row r="15" spans="1:7" x14ac:dyDescent="0.2">
      <c r="A15" t="s">
        <v>29</v>
      </c>
      <c r="B15" s="2" t="s">
        <v>30</v>
      </c>
      <c r="C15" s="3"/>
      <c r="D15" s="3">
        <v>2</v>
      </c>
      <c r="E15" s="3">
        <v>73</v>
      </c>
      <c r="F15" s="3">
        <v>73</v>
      </c>
      <c r="G15" s="3">
        <v>1</v>
      </c>
    </row>
    <row r="16" spans="1:7" x14ac:dyDescent="0.2">
      <c r="A16" t="s">
        <v>31</v>
      </c>
      <c r="B16" s="2" t="s">
        <v>12</v>
      </c>
      <c r="C16" s="3"/>
      <c r="D16" s="3">
        <v>2</v>
      </c>
      <c r="E16" s="3">
        <v>86</v>
      </c>
      <c r="F16" s="3">
        <v>77</v>
      </c>
      <c r="G16" s="3">
        <v>5</v>
      </c>
    </row>
    <row r="17" spans="1:7" x14ac:dyDescent="0.2">
      <c r="A17" t="s">
        <v>32</v>
      </c>
      <c r="B17" s="2" t="s">
        <v>33</v>
      </c>
      <c r="C17" s="3"/>
      <c r="D17" s="3">
        <v>2</v>
      </c>
      <c r="E17" s="3">
        <v>85</v>
      </c>
      <c r="F17" s="3">
        <v>69</v>
      </c>
      <c r="G17" s="3">
        <v>-3</v>
      </c>
    </row>
    <row r="18" spans="1:7" x14ac:dyDescent="0.2">
      <c r="A18" t="s">
        <v>34</v>
      </c>
      <c r="B18" s="2" t="s">
        <v>35</v>
      </c>
      <c r="C18" s="3"/>
      <c r="D18" s="3">
        <v>2</v>
      </c>
      <c r="E18" s="3">
        <v>85</v>
      </c>
      <c r="F18" s="3">
        <v>68</v>
      </c>
      <c r="G18" s="3">
        <v>-5</v>
      </c>
    </row>
    <row r="19" spans="1:7" x14ac:dyDescent="0.2">
      <c r="A19" t="s">
        <v>36</v>
      </c>
      <c r="B19" s="2" t="s">
        <v>37</v>
      </c>
      <c r="C19" s="3"/>
      <c r="D19" s="3">
        <v>2</v>
      </c>
      <c r="E19" s="3">
        <v>76</v>
      </c>
      <c r="F19" s="3">
        <v>73</v>
      </c>
      <c r="G19" s="3">
        <v>1</v>
      </c>
    </row>
    <row r="20" spans="1:7" x14ac:dyDescent="0.2">
      <c r="A20" t="s">
        <v>38</v>
      </c>
      <c r="B20" s="3"/>
      <c r="C20" s="3"/>
      <c r="D20" s="3">
        <v>2</v>
      </c>
      <c r="E20" s="3">
        <v>88</v>
      </c>
      <c r="F20" s="3">
        <v>80</v>
      </c>
      <c r="G20" s="3">
        <v>6</v>
      </c>
    </row>
    <row r="21" spans="1:7" x14ac:dyDescent="0.2">
      <c r="A21" t="s">
        <v>39</v>
      </c>
      <c r="B21" s="2" t="s">
        <v>40</v>
      </c>
      <c r="C21" s="3"/>
      <c r="D21" s="3">
        <v>2</v>
      </c>
      <c r="E21" s="3">
        <v>79</v>
      </c>
      <c r="F21" s="3">
        <v>73</v>
      </c>
      <c r="G21" s="3">
        <v>1</v>
      </c>
    </row>
    <row r="22" spans="1:7" x14ac:dyDescent="0.2">
      <c r="A22" t="s">
        <v>41</v>
      </c>
      <c r="B22" s="2" t="s">
        <v>42</v>
      </c>
      <c r="C22" s="3"/>
      <c r="D22" s="3">
        <v>2</v>
      </c>
      <c r="E22" s="3">
        <v>96</v>
      </c>
      <c r="F22" s="3">
        <v>73</v>
      </c>
      <c r="G22" s="3">
        <v>1</v>
      </c>
    </row>
    <row r="23" spans="1:7" x14ac:dyDescent="0.2">
      <c r="A23" t="s">
        <v>43</v>
      </c>
      <c r="B23" s="2" t="s">
        <v>44</v>
      </c>
      <c r="C23" s="3"/>
      <c r="D23" s="3">
        <v>2</v>
      </c>
      <c r="E23" s="3">
        <v>89</v>
      </c>
      <c r="F23" s="3">
        <v>71</v>
      </c>
      <c r="G23" s="3">
        <v>-2</v>
      </c>
    </row>
    <row r="24" spans="1:7" x14ac:dyDescent="0.2">
      <c r="A24" t="s">
        <v>45</v>
      </c>
      <c r="B24" s="3"/>
      <c r="C24" s="3"/>
      <c r="D24" s="3">
        <v>2</v>
      </c>
      <c r="E24" s="3">
        <v>91</v>
      </c>
      <c r="F24" s="3">
        <v>76</v>
      </c>
      <c r="G24" s="3">
        <v>4</v>
      </c>
    </row>
    <row r="25" spans="1:7" x14ac:dyDescent="0.2">
      <c r="A25" t="s">
        <v>46</v>
      </c>
      <c r="B25" s="2" t="s">
        <v>47</v>
      </c>
      <c r="C25" s="3"/>
      <c r="D25" s="3">
        <v>2</v>
      </c>
      <c r="E25" s="3">
        <v>88</v>
      </c>
      <c r="F25" s="3">
        <v>72</v>
      </c>
      <c r="G25" s="3"/>
    </row>
    <row r="26" spans="1:7" x14ac:dyDescent="0.2">
      <c r="A26" t="s">
        <v>48</v>
      </c>
      <c r="B26" s="2" t="s">
        <v>49</v>
      </c>
      <c r="C26" s="3"/>
      <c r="D26" s="3">
        <v>2</v>
      </c>
      <c r="E26" s="3">
        <v>91</v>
      </c>
      <c r="F26" s="3">
        <v>70</v>
      </c>
      <c r="G26" s="3">
        <v>-3</v>
      </c>
    </row>
    <row r="27" spans="1:7" x14ac:dyDescent="0.2">
      <c r="A27" t="s">
        <v>50</v>
      </c>
      <c r="B27" s="3"/>
      <c r="C27" s="3"/>
      <c r="D27" s="3">
        <v>2</v>
      </c>
      <c r="E27" s="3">
        <v>94</v>
      </c>
      <c r="F27" s="3">
        <v>78</v>
      </c>
      <c r="G27" s="3">
        <v>5</v>
      </c>
    </row>
    <row r="28" spans="1:7" x14ac:dyDescent="0.2">
      <c r="A28" t="s">
        <v>51</v>
      </c>
      <c r="B28" s="2" t="s">
        <v>52</v>
      </c>
      <c r="C28" s="3"/>
      <c r="D28" s="3">
        <v>2</v>
      </c>
      <c r="E28" s="3">
        <v>87</v>
      </c>
      <c r="F28" s="3">
        <v>73</v>
      </c>
      <c r="G28" s="3">
        <v>1</v>
      </c>
    </row>
    <row r="29" spans="1:7" x14ac:dyDescent="0.2">
      <c r="A29" t="s">
        <v>53</v>
      </c>
      <c r="B29" s="3"/>
      <c r="C29" s="3"/>
      <c r="D29" s="3">
        <v>2</v>
      </c>
      <c r="E29" s="3">
        <v>86</v>
      </c>
      <c r="F29" s="3">
        <v>82</v>
      </c>
      <c r="G29" s="3">
        <v>11</v>
      </c>
    </row>
    <row r="30" spans="1:7" x14ac:dyDescent="0.2">
      <c r="A30" t="s">
        <v>54</v>
      </c>
      <c r="B30" s="2" t="s">
        <v>55</v>
      </c>
      <c r="C30" s="3"/>
      <c r="D30" s="3">
        <v>2</v>
      </c>
      <c r="E30" s="3">
        <v>90</v>
      </c>
      <c r="F30" s="3">
        <v>73</v>
      </c>
      <c r="G30" s="3">
        <v>-1</v>
      </c>
    </row>
    <row r="31" spans="1:7" x14ac:dyDescent="0.2">
      <c r="A31" t="s">
        <v>56</v>
      </c>
      <c r="B31" s="2" t="s">
        <v>57</v>
      </c>
      <c r="C31" s="3"/>
      <c r="D31" s="3">
        <v>2</v>
      </c>
      <c r="E31" s="3">
        <v>83</v>
      </c>
      <c r="F31" s="3">
        <v>73</v>
      </c>
      <c r="G31" s="3">
        <v>1</v>
      </c>
    </row>
    <row r="32" spans="1:7" x14ac:dyDescent="0.2">
      <c r="A32" t="s">
        <v>58</v>
      </c>
      <c r="B32" s="2" t="s">
        <v>59</v>
      </c>
      <c r="C32" s="3"/>
      <c r="D32" s="3">
        <v>2</v>
      </c>
      <c r="E32" s="3">
        <v>85</v>
      </c>
      <c r="F32" s="3">
        <v>71</v>
      </c>
      <c r="G32" s="3">
        <v>-3</v>
      </c>
    </row>
    <row r="33" spans="1:7" x14ac:dyDescent="0.2">
      <c r="A33" t="s">
        <v>60</v>
      </c>
      <c r="B33" s="2" t="s">
        <v>55</v>
      </c>
      <c r="C33" s="3"/>
      <c r="D33" s="3">
        <v>2</v>
      </c>
      <c r="E33" s="3">
        <v>91</v>
      </c>
      <c r="F33" s="3">
        <v>79</v>
      </c>
      <c r="G33" s="3">
        <v>5</v>
      </c>
    </row>
    <row r="34" spans="1:7" x14ac:dyDescent="0.2">
      <c r="A34" t="s">
        <v>61</v>
      </c>
      <c r="B34" s="2" t="s">
        <v>62</v>
      </c>
      <c r="C34" s="3"/>
      <c r="D34" s="3">
        <v>2</v>
      </c>
      <c r="E34" s="3">
        <v>88</v>
      </c>
      <c r="F34" s="3">
        <v>70</v>
      </c>
      <c r="G34" s="3">
        <v>-2</v>
      </c>
    </row>
    <row r="35" spans="1:7" x14ac:dyDescent="0.2">
      <c r="A35" t="s">
        <v>63</v>
      </c>
      <c r="B35" s="2" t="s">
        <v>64</v>
      </c>
      <c r="C35" s="3"/>
      <c r="D35" s="3">
        <v>2</v>
      </c>
      <c r="E35" s="3">
        <v>97</v>
      </c>
      <c r="F35" s="3">
        <v>80</v>
      </c>
      <c r="G35" s="3">
        <v>8</v>
      </c>
    </row>
    <row r="36" spans="1:7" x14ac:dyDescent="0.2">
      <c r="A36" t="s">
        <v>65</v>
      </c>
      <c r="B36" s="3"/>
      <c r="C36" s="3"/>
      <c r="D36" s="3">
        <v>2</v>
      </c>
      <c r="E36" s="3">
        <v>95</v>
      </c>
      <c r="F36" s="3">
        <v>75</v>
      </c>
      <c r="G36" s="3">
        <v>4</v>
      </c>
    </row>
    <row r="37" spans="1:7" x14ac:dyDescent="0.2">
      <c r="A37" t="s">
        <v>66</v>
      </c>
      <c r="B37" s="3"/>
      <c r="C37" s="3"/>
      <c r="D37" s="3">
        <v>2</v>
      </c>
      <c r="E37" s="3">
        <v>93</v>
      </c>
      <c r="F37" s="3">
        <v>84</v>
      </c>
      <c r="G37" s="3">
        <v>8</v>
      </c>
    </row>
    <row r="38" spans="1:7" x14ac:dyDescent="0.2">
      <c r="A38" t="s">
        <v>67</v>
      </c>
      <c r="B38" s="2" t="s">
        <v>68</v>
      </c>
      <c r="C38" s="3"/>
      <c r="D38" s="3">
        <v>2</v>
      </c>
      <c r="E38" s="3">
        <v>79</v>
      </c>
      <c r="F38" s="3">
        <v>67</v>
      </c>
      <c r="G38" s="3">
        <v>-5</v>
      </c>
    </row>
    <row r="39" spans="1:7" x14ac:dyDescent="0.2">
      <c r="A39" t="s">
        <v>69</v>
      </c>
      <c r="B39" s="2" t="s">
        <v>70</v>
      </c>
      <c r="C39" s="3"/>
      <c r="D39" s="3">
        <v>2</v>
      </c>
      <c r="E39" s="3">
        <v>83</v>
      </c>
      <c r="F39" s="3">
        <v>73</v>
      </c>
      <c r="G39" s="3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abSelected="1" zoomScaleNormal="100" workbookViewId="0"/>
  </sheetViews>
  <sheetFormatPr defaultRowHeight="12.75" x14ac:dyDescent="0.2"/>
  <cols>
    <col min="1" max="1" width="17" bestFit="1" customWidth="1"/>
    <col min="2" max="3" width="9" bestFit="1" customWidth="1"/>
  </cols>
  <sheetData>
    <row r="1" spans="1:3" x14ac:dyDescent="0.2">
      <c r="A1" s="1" t="s">
        <v>0</v>
      </c>
      <c r="B1" s="1" t="s">
        <v>71</v>
      </c>
      <c r="C1" s="1" t="s">
        <v>72</v>
      </c>
    </row>
    <row r="2" spans="1:3" x14ac:dyDescent="0.2">
      <c r="A2" t="s">
        <v>7</v>
      </c>
      <c r="B2">
        <v>76</v>
      </c>
      <c r="C2">
        <v>79</v>
      </c>
    </row>
    <row r="3" spans="1:3" x14ac:dyDescent="0.2">
      <c r="A3" t="s">
        <v>9</v>
      </c>
      <c r="B3">
        <v>88</v>
      </c>
      <c r="C3">
        <v>100</v>
      </c>
    </row>
    <row r="4" spans="1:3" x14ac:dyDescent="0.2">
      <c r="A4" t="s">
        <v>11</v>
      </c>
      <c r="B4">
        <v>85</v>
      </c>
      <c r="C4">
        <v>81</v>
      </c>
    </row>
    <row r="5" spans="1:3" x14ac:dyDescent="0.2">
      <c r="A5" t="s">
        <v>13</v>
      </c>
      <c r="B5">
        <v>85</v>
      </c>
      <c r="C5">
        <v>77</v>
      </c>
    </row>
    <row r="6" spans="1:3" x14ac:dyDescent="0.2">
      <c r="A6" t="s">
        <v>15</v>
      </c>
      <c r="B6">
        <v>92</v>
      </c>
      <c r="C6">
        <v>82</v>
      </c>
    </row>
    <row r="7" spans="1:3" x14ac:dyDescent="0.2">
      <c r="A7" t="s">
        <v>17</v>
      </c>
      <c r="B7">
        <v>97</v>
      </c>
      <c r="C7">
        <v>88</v>
      </c>
    </row>
    <row r="8" spans="1:3" x14ac:dyDescent="0.2">
      <c r="A8" t="s">
        <v>18</v>
      </c>
      <c r="B8">
        <v>92</v>
      </c>
      <c r="C8">
        <v>85</v>
      </c>
    </row>
    <row r="9" spans="1:3" x14ac:dyDescent="0.2">
      <c r="A9" t="s">
        <v>20</v>
      </c>
      <c r="B9">
        <v>102</v>
      </c>
      <c r="C9">
        <v>99</v>
      </c>
    </row>
    <row r="10" spans="1:3" x14ac:dyDescent="0.2">
      <c r="A10" t="s">
        <v>22</v>
      </c>
      <c r="B10">
        <v>93</v>
      </c>
      <c r="C10">
        <v>87</v>
      </c>
    </row>
    <row r="11" spans="1:3" x14ac:dyDescent="0.2">
      <c r="A11" t="s">
        <v>23</v>
      </c>
      <c r="B11">
        <v>88</v>
      </c>
      <c r="C11">
        <v>92</v>
      </c>
    </row>
    <row r="12" spans="1:3" x14ac:dyDescent="0.2">
      <c r="A12" t="s">
        <v>25</v>
      </c>
      <c r="B12">
        <v>77</v>
      </c>
      <c r="C12">
        <v>82</v>
      </c>
    </row>
    <row r="13" spans="1:3" x14ac:dyDescent="0.2">
      <c r="A13" t="s">
        <v>27</v>
      </c>
      <c r="B13">
        <v>101</v>
      </c>
      <c r="C13">
        <v>96</v>
      </c>
    </row>
    <row r="14" spans="1:3" x14ac:dyDescent="0.2">
      <c r="A14" t="s">
        <v>28</v>
      </c>
      <c r="B14">
        <v>61</v>
      </c>
    </row>
    <row r="15" spans="1:3" x14ac:dyDescent="0.2">
      <c r="A15" t="s">
        <v>29</v>
      </c>
      <c r="B15">
        <v>75</v>
      </c>
      <c r="C15">
        <v>70</v>
      </c>
    </row>
    <row r="16" spans="1:3" x14ac:dyDescent="0.2">
      <c r="A16" t="s">
        <v>31</v>
      </c>
      <c r="B16">
        <v>85</v>
      </c>
      <c r="C16">
        <v>86</v>
      </c>
    </row>
    <row r="17" spans="1:3" x14ac:dyDescent="0.2">
      <c r="A17" t="s">
        <v>32</v>
      </c>
      <c r="B17">
        <v>79</v>
      </c>
      <c r="C17">
        <v>90</v>
      </c>
    </row>
    <row r="18" spans="1:3" x14ac:dyDescent="0.2">
      <c r="A18" t="s">
        <v>34</v>
      </c>
      <c r="B18">
        <v>83</v>
      </c>
      <c r="C18">
        <v>86</v>
      </c>
    </row>
    <row r="19" spans="1:3" x14ac:dyDescent="0.2">
      <c r="A19" t="s">
        <v>36</v>
      </c>
      <c r="B19">
        <v>74</v>
      </c>
      <c r="C19">
        <v>77</v>
      </c>
    </row>
    <row r="20" spans="1:3" x14ac:dyDescent="0.2">
      <c r="A20" t="s">
        <v>38</v>
      </c>
      <c r="B20">
        <v>84</v>
      </c>
      <c r="C20">
        <v>91</v>
      </c>
    </row>
    <row r="21" spans="1:3" x14ac:dyDescent="0.2">
      <c r="A21" t="s">
        <v>39</v>
      </c>
      <c r="B21">
        <v>79</v>
      </c>
      <c r="C21">
        <v>0</v>
      </c>
    </row>
    <row r="22" spans="1:3" x14ac:dyDescent="0.2">
      <c r="A22" t="s">
        <v>41</v>
      </c>
      <c r="B22">
        <v>94</v>
      </c>
      <c r="C22">
        <v>97</v>
      </c>
    </row>
    <row r="23" spans="1:3" x14ac:dyDescent="0.2">
      <c r="A23" t="s">
        <v>43</v>
      </c>
      <c r="B23">
        <v>93</v>
      </c>
      <c r="C23">
        <v>85</v>
      </c>
    </row>
    <row r="24" spans="1:3" x14ac:dyDescent="0.2">
      <c r="A24" t="s">
        <v>45</v>
      </c>
      <c r="B24">
        <v>84</v>
      </c>
      <c r="C24">
        <v>98</v>
      </c>
    </row>
    <row r="25" spans="1:3" x14ac:dyDescent="0.2">
      <c r="A25" t="s">
        <v>46</v>
      </c>
      <c r="B25">
        <v>89</v>
      </c>
      <c r="C25">
        <v>87</v>
      </c>
    </row>
    <row r="26" spans="1:3" x14ac:dyDescent="0.2">
      <c r="A26" t="s">
        <v>48</v>
      </c>
      <c r="B26">
        <v>89</v>
      </c>
      <c r="C26">
        <v>92</v>
      </c>
    </row>
    <row r="27" spans="1:3" x14ac:dyDescent="0.2">
      <c r="A27" t="s">
        <v>50</v>
      </c>
      <c r="B27">
        <v>99</v>
      </c>
      <c r="C27">
        <v>89</v>
      </c>
    </row>
    <row r="28" spans="1:3" x14ac:dyDescent="0.2">
      <c r="A28" t="s">
        <v>51</v>
      </c>
      <c r="B28">
        <v>81</v>
      </c>
      <c r="C28">
        <v>93</v>
      </c>
    </row>
    <row r="29" spans="1:3" x14ac:dyDescent="0.2">
      <c r="A29" t="s">
        <v>53</v>
      </c>
      <c r="B29">
        <v>83</v>
      </c>
      <c r="C29">
        <v>89</v>
      </c>
    </row>
    <row r="30" spans="1:3" x14ac:dyDescent="0.2">
      <c r="A30" t="s">
        <v>54</v>
      </c>
      <c r="B30">
        <v>88</v>
      </c>
      <c r="C30">
        <v>92</v>
      </c>
    </row>
    <row r="31" spans="1:3" x14ac:dyDescent="0.2">
      <c r="A31" t="s">
        <v>56</v>
      </c>
      <c r="B31">
        <v>81</v>
      </c>
      <c r="C31">
        <v>85</v>
      </c>
    </row>
    <row r="32" spans="1:3" x14ac:dyDescent="0.2">
      <c r="A32" t="s">
        <v>58</v>
      </c>
      <c r="B32">
        <v>89</v>
      </c>
      <c r="C32">
        <v>81</v>
      </c>
    </row>
    <row r="33" spans="1:3" x14ac:dyDescent="0.2">
      <c r="A33" t="s">
        <v>60</v>
      </c>
      <c r="B33">
        <v>89</v>
      </c>
      <c r="C33">
        <v>92</v>
      </c>
    </row>
    <row r="34" spans="1:3" x14ac:dyDescent="0.2">
      <c r="A34" t="s">
        <v>61</v>
      </c>
      <c r="B34">
        <v>86</v>
      </c>
      <c r="C34">
        <v>90</v>
      </c>
    </row>
    <row r="35" spans="1:3" x14ac:dyDescent="0.2">
      <c r="A35" t="s">
        <v>63</v>
      </c>
      <c r="B35">
        <v>92</v>
      </c>
      <c r="C35">
        <v>101</v>
      </c>
    </row>
    <row r="36" spans="1:3" x14ac:dyDescent="0.2">
      <c r="A36" t="s">
        <v>65</v>
      </c>
      <c r="B36">
        <v>92</v>
      </c>
      <c r="C36">
        <v>97</v>
      </c>
    </row>
    <row r="37" spans="1:3" x14ac:dyDescent="0.2">
      <c r="A37" t="s">
        <v>66</v>
      </c>
      <c r="B37">
        <v>93</v>
      </c>
      <c r="C37">
        <v>0</v>
      </c>
    </row>
    <row r="38" spans="1:3" x14ac:dyDescent="0.2">
      <c r="A38" t="s">
        <v>67</v>
      </c>
      <c r="B38">
        <v>78</v>
      </c>
      <c r="C38">
        <v>80</v>
      </c>
    </row>
    <row r="39" spans="1:3" x14ac:dyDescent="0.2">
      <c r="A39" t="s">
        <v>69</v>
      </c>
      <c r="B39">
        <v>83</v>
      </c>
      <c r="C39">
        <v>82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zoomScaleNormal="100" workbookViewId="0"/>
  </sheetViews>
  <sheetFormatPr defaultRowHeight="12.75" x14ac:dyDescent="0.2"/>
  <cols>
    <col min="1" max="1" width="17" bestFit="1" customWidth="1"/>
    <col min="2" max="3" width="9" bestFit="1" customWidth="1"/>
  </cols>
  <sheetData>
    <row r="1" spans="1:3" x14ac:dyDescent="0.2">
      <c r="A1" s="1" t="s">
        <v>0</v>
      </c>
      <c r="B1" s="1" t="s">
        <v>71</v>
      </c>
      <c r="C1" s="1" t="s">
        <v>72</v>
      </c>
    </row>
    <row r="2" spans="1:3" x14ac:dyDescent="0.2">
      <c r="A2" t="s">
        <v>7</v>
      </c>
      <c r="B2">
        <v>67</v>
      </c>
      <c r="C2">
        <v>70</v>
      </c>
    </row>
    <row r="3" spans="1:3" x14ac:dyDescent="0.2">
      <c r="A3" t="s">
        <v>9</v>
      </c>
      <c r="B3">
        <v>79</v>
      </c>
      <c r="C3">
        <v>91</v>
      </c>
    </row>
    <row r="4" spans="1:3" x14ac:dyDescent="0.2">
      <c r="A4" t="s">
        <v>11</v>
      </c>
      <c r="B4">
        <v>76</v>
      </c>
      <c r="C4">
        <v>72</v>
      </c>
    </row>
    <row r="5" spans="1:3" x14ac:dyDescent="0.2">
      <c r="A5" t="s">
        <v>13</v>
      </c>
      <c r="B5">
        <v>76</v>
      </c>
      <c r="C5">
        <v>68</v>
      </c>
    </row>
    <row r="6" spans="1:3" x14ac:dyDescent="0.2">
      <c r="A6" t="s">
        <v>15</v>
      </c>
      <c r="B6">
        <v>78</v>
      </c>
      <c r="C6">
        <v>68</v>
      </c>
    </row>
    <row r="7" spans="1:3" x14ac:dyDescent="0.2">
      <c r="A7" t="s">
        <v>17</v>
      </c>
      <c r="B7">
        <v>83</v>
      </c>
      <c r="C7">
        <v>73</v>
      </c>
    </row>
    <row r="8" spans="1:3" x14ac:dyDescent="0.2">
      <c r="A8" t="s">
        <v>18</v>
      </c>
      <c r="B8">
        <v>76</v>
      </c>
      <c r="C8">
        <v>69</v>
      </c>
    </row>
    <row r="9" spans="1:3" x14ac:dyDescent="0.2">
      <c r="A9" t="s">
        <v>20</v>
      </c>
      <c r="B9">
        <v>80</v>
      </c>
      <c r="C9">
        <v>76</v>
      </c>
    </row>
    <row r="10" spans="1:3" x14ac:dyDescent="0.2">
      <c r="A10" t="s">
        <v>22</v>
      </c>
      <c r="B10">
        <v>81</v>
      </c>
      <c r="C10">
        <v>75</v>
      </c>
    </row>
    <row r="11" spans="1:3" x14ac:dyDescent="0.2">
      <c r="A11" t="s">
        <v>23</v>
      </c>
      <c r="B11">
        <v>71</v>
      </c>
      <c r="C11">
        <v>74</v>
      </c>
    </row>
    <row r="12" spans="1:3" x14ac:dyDescent="0.2">
      <c r="A12" t="s">
        <v>25</v>
      </c>
      <c r="B12">
        <v>75</v>
      </c>
      <c r="C12">
        <v>80</v>
      </c>
    </row>
    <row r="13" spans="1:3" x14ac:dyDescent="0.2">
      <c r="A13" t="s">
        <v>27</v>
      </c>
      <c r="B13">
        <v>80</v>
      </c>
      <c r="C13">
        <v>74</v>
      </c>
    </row>
    <row r="14" spans="1:3" x14ac:dyDescent="0.2">
      <c r="A14" t="s">
        <v>28</v>
      </c>
      <c r="B14">
        <v>59</v>
      </c>
    </row>
    <row r="15" spans="1:3" x14ac:dyDescent="0.2">
      <c r="A15" t="s">
        <v>29</v>
      </c>
      <c r="B15">
        <v>75</v>
      </c>
      <c r="C15">
        <v>70</v>
      </c>
    </row>
    <row r="16" spans="1:3" x14ac:dyDescent="0.2">
      <c r="A16" t="s">
        <v>31</v>
      </c>
      <c r="B16">
        <v>76</v>
      </c>
      <c r="C16">
        <v>77</v>
      </c>
    </row>
    <row r="17" spans="1:3" x14ac:dyDescent="0.2">
      <c r="A17" t="s">
        <v>32</v>
      </c>
      <c r="B17">
        <v>64</v>
      </c>
      <c r="C17">
        <v>74</v>
      </c>
    </row>
    <row r="18" spans="1:3" x14ac:dyDescent="0.2">
      <c r="A18" t="s">
        <v>34</v>
      </c>
      <c r="B18">
        <v>66</v>
      </c>
      <c r="C18">
        <v>69</v>
      </c>
    </row>
    <row r="19" spans="1:3" x14ac:dyDescent="0.2">
      <c r="A19" t="s">
        <v>36</v>
      </c>
      <c r="B19">
        <v>71</v>
      </c>
      <c r="C19">
        <v>74</v>
      </c>
    </row>
    <row r="20" spans="1:3" x14ac:dyDescent="0.2">
      <c r="A20" t="s">
        <v>38</v>
      </c>
      <c r="B20">
        <v>76</v>
      </c>
      <c r="C20">
        <v>83</v>
      </c>
    </row>
    <row r="21" spans="1:3" x14ac:dyDescent="0.2">
      <c r="A21" t="s">
        <v>39</v>
      </c>
      <c r="B21">
        <v>73</v>
      </c>
      <c r="C21">
        <v>0</v>
      </c>
    </row>
    <row r="22" spans="1:3" x14ac:dyDescent="0.2">
      <c r="A22" t="s">
        <v>41</v>
      </c>
      <c r="B22">
        <v>72</v>
      </c>
      <c r="C22">
        <v>74</v>
      </c>
    </row>
    <row r="23" spans="1:3" x14ac:dyDescent="0.2">
      <c r="A23" t="s">
        <v>43</v>
      </c>
      <c r="B23">
        <v>75</v>
      </c>
      <c r="C23">
        <v>66</v>
      </c>
    </row>
    <row r="24" spans="1:3" x14ac:dyDescent="0.2">
      <c r="A24" t="s">
        <v>45</v>
      </c>
      <c r="B24">
        <v>69</v>
      </c>
      <c r="C24">
        <v>82</v>
      </c>
    </row>
    <row r="25" spans="1:3" x14ac:dyDescent="0.2">
      <c r="A25" t="s">
        <v>46</v>
      </c>
      <c r="B25">
        <v>73</v>
      </c>
      <c r="C25">
        <v>70</v>
      </c>
    </row>
    <row r="26" spans="1:3" x14ac:dyDescent="0.2">
      <c r="A26" t="s">
        <v>48</v>
      </c>
      <c r="B26">
        <v>69</v>
      </c>
      <c r="C26">
        <v>71</v>
      </c>
    </row>
    <row r="27" spans="1:3" x14ac:dyDescent="0.2">
      <c r="A27" t="s">
        <v>50</v>
      </c>
      <c r="B27">
        <v>83</v>
      </c>
      <c r="C27">
        <v>72</v>
      </c>
    </row>
    <row r="28" spans="1:3" x14ac:dyDescent="0.2">
      <c r="A28" t="s">
        <v>51</v>
      </c>
      <c r="B28">
        <v>67</v>
      </c>
      <c r="C28">
        <v>78</v>
      </c>
    </row>
    <row r="29" spans="1:3" x14ac:dyDescent="0.2">
      <c r="A29" t="s">
        <v>53</v>
      </c>
      <c r="B29">
        <v>79</v>
      </c>
      <c r="C29">
        <v>85</v>
      </c>
    </row>
    <row r="30" spans="1:3" x14ac:dyDescent="0.2">
      <c r="A30" t="s">
        <v>54</v>
      </c>
      <c r="B30">
        <v>71</v>
      </c>
      <c r="C30">
        <v>74</v>
      </c>
    </row>
    <row r="31" spans="1:3" x14ac:dyDescent="0.2">
      <c r="A31" t="s">
        <v>56</v>
      </c>
      <c r="B31">
        <v>71</v>
      </c>
      <c r="C31">
        <v>74</v>
      </c>
    </row>
    <row r="32" spans="1:3" x14ac:dyDescent="0.2">
      <c r="A32" t="s">
        <v>58</v>
      </c>
      <c r="B32">
        <v>75</v>
      </c>
      <c r="C32">
        <v>66</v>
      </c>
    </row>
    <row r="33" spans="1:3" x14ac:dyDescent="0.2">
      <c r="A33" t="s">
        <v>60</v>
      </c>
      <c r="B33">
        <v>77</v>
      </c>
      <c r="C33">
        <v>80</v>
      </c>
    </row>
    <row r="34" spans="1:3" x14ac:dyDescent="0.2">
      <c r="A34" t="s">
        <v>61</v>
      </c>
      <c r="B34">
        <v>68</v>
      </c>
      <c r="C34">
        <v>71</v>
      </c>
    </row>
    <row r="35" spans="1:3" x14ac:dyDescent="0.2">
      <c r="A35" t="s">
        <v>63</v>
      </c>
      <c r="B35">
        <v>76</v>
      </c>
      <c r="C35">
        <v>84</v>
      </c>
    </row>
    <row r="36" spans="1:3" x14ac:dyDescent="0.2">
      <c r="A36" t="s">
        <v>65</v>
      </c>
      <c r="B36">
        <v>73</v>
      </c>
      <c r="C36">
        <v>77</v>
      </c>
    </row>
    <row r="37" spans="1:3" x14ac:dyDescent="0.2">
      <c r="A37" t="s">
        <v>66</v>
      </c>
      <c r="B37">
        <v>84</v>
      </c>
      <c r="C37">
        <v>0</v>
      </c>
    </row>
    <row r="38" spans="1:3" x14ac:dyDescent="0.2">
      <c r="A38" t="s">
        <v>67</v>
      </c>
      <c r="B38">
        <v>66</v>
      </c>
      <c r="C38">
        <v>68</v>
      </c>
    </row>
    <row r="39" spans="1:3" x14ac:dyDescent="0.2">
      <c r="A39" t="s">
        <v>69</v>
      </c>
      <c r="B39">
        <v>73</v>
      </c>
      <c r="C39">
        <v>72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zoomScaleNormal="100" workbookViewId="0"/>
  </sheetViews>
  <sheetFormatPr defaultRowHeight="12.75" x14ac:dyDescent="0.2"/>
  <cols>
    <col min="1" max="1" width="17" bestFit="1" customWidth="1"/>
    <col min="2" max="4" width="9" bestFit="1" customWidth="1"/>
  </cols>
  <sheetData>
    <row r="1" spans="1:4" x14ac:dyDescent="0.2">
      <c r="A1" s="1" t="s">
        <v>0</v>
      </c>
      <c r="B1" s="1" t="s">
        <v>73</v>
      </c>
      <c r="C1" s="1" t="s">
        <v>71</v>
      </c>
      <c r="D1" s="1" t="s">
        <v>72</v>
      </c>
    </row>
    <row r="2" spans="1:4" x14ac:dyDescent="0.2">
      <c r="A2" t="s">
        <v>7</v>
      </c>
      <c r="B2" s="4">
        <f>2940067</f>
        <v>2940067</v>
      </c>
      <c r="C2">
        <v>76</v>
      </c>
      <c r="D2">
        <v>79</v>
      </c>
    </row>
    <row r="3" spans="1:4" x14ac:dyDescent="0.2">
      <c r="A3" t="s">
        <v>9</v>
      </c>
      <c r="B3" s="4">
        <f>2523470</f>
        <v>2523470</v>
      </c>
      <c r="C3">
        <v>86</v>
      </c>
      <c r="D3">
        <v>92</v>
      </c>
    </row>
    <row r="4" spans="1:4" x14ac:dyDescent="0.2">
      <c r="A4" t="s">
        <v>11</v>
      </c>
      <c r="B4" s="4">
        <f>1075130</f>
        <v>1075130</v>
      </c>
      <c r="C4">
        <v>81</v>
      </c>
      <c r="D4">
        <v>80</v>
      </c>
    </row>
    <row r="5" spans="1:4" x14ac:dyDescent="0.2">
      <c r="A5" t="s">
        <v>13</v>
      </c>
      <c r="B5" s="4">
        <f>3677347</f>
        <v>3677347</v>
      </c>
      <c r="C5">
        <v>85</v>
      </c>
      <c r="D5">
        <v>77</v>
      </c>
    </row>
    <row r="6" spans="1:4" x14ac:dyDescent="0.2">
      <c r="A6" t="s">
        <v>15</v>
      </c>
      <c r="B6" s="4">
        <f>983753</f>
        <v>983753</v>
      </c>
      <c r="C6">
        <v>91</v>
      </c>
      <c r="D6">
        <v>81</v>
      </c>
    </row>
    <row r="7" spans="1:4" x14ac:dyDescent="0.2">
      <c r="A7" t="s">
        <v>17</v>
      </c>
      <c r="B7" s="4">
        <f>6351028</f>
        <v>6351028</v>
      </c>
      <c r="C7">
        <v>92</v>
      </c>
      <c r="D7">
        <v>87</v>
      </c>
    </row>
    <row r="8" spans="1:4" x14ac:dyDescent="0.2">
      <c r="A8" t="s">
        <v>18</v>
      </c>
      <c r="B8" s="4">
        <f>283617</f>
        <v>283617</v>
      </c>
      <c r="C8">
        <v>92</v>
      </c>
      <c r="D8">
        <v>85</v>
      </c>
    </row>
    <row r="9" spans="1:4" x14ac:dyDescent="0.2">
      <c r="A9" t="s">
        <v>20</v>
      </c>
      <c r="B9" s="4">
        <f>2216444</f>
        <v>2216444</v>
      </c>
      <c r="C9">
        <v>102</v>
      </c>
      <c r="D9">
        <v>99</v>
      </c>
    </row>
    <row r="10" spans="1:4" x14ac:dyDescent="0.2">
      <c r="A10" t="s">
        <v>22</v>
      </c>
      <c r="B10" s="4">
        <f>5684063</f>
        <v>5684063</v>
      </c>
      <c r="C10">
        <v>91</v>
      </c>
      <c r="D10">
        <v>87</v>
      </c>
    </row>
    <row r="11" spans="1:4" x14ac:dyDescent="0.2">
      <c r="A11" t="s">
        <v>23</v>
      </c>
      <c r="B11" s="4">
        <f>4296402</f>
        <v>4296402</v>
      </c>
      <c r="C11">
        <v>88</v>
      </c>
      <c r="D11">
        <v>92</v>
      </c>
    </row>
    <row r="12" spans="1:4" x14ac:dyDescent="0.2">
      <c r="A12" t="s">
        <v>25</v>
      </c>
      <c r="B12" s="4">
        <f>3169415</f>
        <v>3169415</v>
      </c>
      <c r="C12">
        <v>77</v>
      </c>
      <c r="D12">
        <v>81</v>
      </c>
    </row>
    <row r="13" spans="1:4" x14ac:dyDescent="0.2">
      <c r="A13" t="s">
        <v>27</v>
      </c>
      <c r="B13" s="4">
        <f>1202251</f>
        <v>1202251</v>
      </c>
      <c r="C13">
        <v>98</v>
      </c>
      <c r="D13">
        <v>96</v>
      </c>
    </row>
    <row r="14" spans="1:4" x14ac:dyDescent="0.2">
      <c r="A14" t="s">
        <v>28</v>
      </c>
      <c r="B14" s="4">
        <f>8647411</f>
        <v>8647411</v>
      </c>
      <c r="C14">
        <v>85</v>
      </c>
    </row>
    <row r="15" spans="1:4" x14ac:dyDescent="0.2">
      <c r="A15" t="s">
        <v>29</v>
      </c>
      <c r="B15" s="4">
        <f>196961</f>
        <v>196961</v>
      </c>
      <c r="C15">
        <v>74</v>
      </c>
      <c r="D15">
        <v>70</v>
      </c>
    </row>
    <row r="16" spans="1:4" x14ac:dyDescent="0.2">
      <c r="A16" t="s">
        <v>31</v>
      </c>
      <c r="B16" s="4">
        <f>2532371</f>
        <v>2532371</v>
      </c>
      <c r="C16">
        <v>84</v>
      </c>
      <c r="D16">
        <v>86</v>
      </c>
    </row>
    <row r="17" spans="1:4" x14ac:dyDescent="0.2">
      <c r="A17" t="s">
        <v>32</v>
      </c>
      <c r="B17" s="4">
        <f>1255030</f>
        <v>1255030</v>
      </c>
      <c r="C17">
        <v>79</v>
      </c>
      <c r="D17">
        <v>90</v>
      </c>
    </row>
    <row r="18" spans="1:4" x14ac:dyDescent="0.2">
      <c r="A18" t="s">
        <v>34</v>
      </c>
      <c r="B18" s="4">
        <f>260125</f>
        <v>260125</v>
      </c>
      <c r="C18">
        <v>83</v>
      </c>
      <c r="D18">
        <v>85</v>
      </c>
    </row>
    <row r="19" spans="1:4" x14ac:dyDescent="0.2">
      <c r="A19" t="s">
        <v>36</v>
      </c>
      <c r="B19" s="4">
        <f>5254180</f>
        <v>5254180</v>
      </c>
      <c r="C19">
        <v>73</v>
      </c>
      <c r="D19">
        <v>77</v>
      </c>
    </row>
    <row r="20" spans="1:4" x14ac:dyDescent="0.2">
      <c r="A20" t="s">
        <v>38</v>
      </c>
      <c r="B20" s="4">
        <f>2105076</f>
        <v>2105076</v>
      </c>
      <c r="C20">
        <v>81</v>
      </c>
      <c r="D20">
        <v>90</v>
      </c>
    </row>
    <row r="21" spans="1:4" x14ac:dyDescent="0.2">
      <c r="A21" t="s">
        <v>39</v>
      </c>
      <c r="B21" s="4">
        <f>1928000</f>
        <v>1928000</v>
      </c>
      <c r="C21">
        <v>78</v>
      </c>
      <c r="D21">
        <v>0</v>
      </c>
    </row>
    <row r="22" spans="1:4" x14ac:dyDescent="0.2">
      <c r="A22" t="s">
        <v>41</v>
      </c>
      <c r="B22" s="4">
        <f>3158891</f>
        <v>3158891</v>
      </c>
      <c r="C22">
        <v>94</v>
      </c>
      <c r="D22">
        <v>96</v>
      </c>
    </row>
    <row r="23" spans="1:4" x14ac:dyDescent="0.2">
      <c r="A23" t="s">
        <v>43</v>
      </c>
      <c r="B23" s="4">
        <f>2753600</f>
        <v>2753600</v>
      </c>
      <c r="C23">
        <v>91</v>
      </c>
      <c r="D23">
        <v>85</v>
      </c>
    </row>
    <row r="24" spans="1:4" x14ac:dyDescent="0.2">
      <c r="A24" t="s">
        <v>45</v>
      </c>
      <c r="B24" s="4">
        <f>7086856</f>
        <v>7086856</v>
      </c>
      <c r="C24">
        <v>84</v>
      </c>
      <c r="D24">
        <v>98</v>
      </c>
    </row>
    <row r="25" spans="1:4" x14ac:dyDescent="0.2">
      <c r="A25" t="s">
        <v>46</v>
      </c>
      <c r="B25" s="4">
        <f>3746213</f>
        <v>3746213</v>
      </c>
      <c r="C25">
        <v>89</v>
      </c>
      <c r="D25">
        <v>87</v>
      </c>
    </row>
    <row r="26" spans="1:4" x14ac:dyDescent="0.2">
      <c r="A26" t="s">
        <v>48</v>
      </c>
      <c r="B26" s="4">
        <f>4662542</f>
        <v>4662542</v>
      </c>
      <c r="C26">
        <v>87</v>
      </c>
      <c r="D26">
        <v>92</v>
      </c>
    </row>
    <row r="27" spans="1:4" x14ac:dyDescent="0.2">
      <c r="A27" t="s">
        <v>50</v>
      </c>
      <c r="B27" s="4">
        <f>3677408</f>
        <v>3677408</v>
      </c>
      <c r="C27">
        <v>97</v>
      </c>
      <c r="D27">
        <v>88</v>
      </c>
    </row>
    <row r="28" spans="1:4" x14ac:dyDescent="0.2">
      <c r="A28" t="s">
        <v>51</v>
      </c>
      <c r="B28" s="4">
        <f>195907</f>
        <v>195907</v>
      </c>
      <c r="C28">
        <v>81</v>
      </c>
      <c r="D28">
        <v>92</v>
      </c>
    </row>
    <row r="29" spans="1:4" x14ac:dyDescent="0.2">
      <c r="A29" t="s">
        <v>53</v>
      </c>
      <c r="B29" s="4">
        <f>3059037</f>
        <v>3059037</v>
      </c>
      <c r="C29">
        <v>83</v>
      </c>
      <c r="D29">
        <v>89</v>
      </c>
    </row>
    <row r="30" spans="1:4" x14ac:dyDescent="0.2">
      <c r="A30" t="s">
        <v>54</v>
      </c>
      <c r="B30" s="4">
        <f>478794</f>
        <v>478794</v>
      </c>
      <c r="C30">
        <v>87</v>
      </c>
      <c r="D30">
        <v>90</v>
      </c>
    </row>
    <row r="31" spans="1:4" x14ac:dyDescent="0.2">
      <c r="A31" t="s">
        <v>56</v>
      </c>
      <c r="B31" s="4">
        <f>1222021</f>
        <v>1222021</v>
      </c>
      <c r="C31">
        <v>81</v>
      </c>
      <c r="D31">
        <v>85</v>
      </c>
    </row>
    <row r="32" spans="1:4" x14ac:dyDescent="0.2">
      <c r="A32" t="s">
        <v>58</v>
      </c>
      <c r="B32" s="4">
        <f>2394418</f>
        <v>2394418</v>
      </c>
      <c r="C32">
        <v>86</v>
      </c>
      <c r="D32">
        <v>81</v>
      </c>
    </row>
    <row r="33" spans="1:4" x14ac:dyDescent="0.2">
      <c r="A33" t="s">
        <v>60</v>
      </c>
      <c r="B33" s="4">
        <f>395594</f>
        <v>395594</v>
      </c>
      <c r="C33">
        <v>86</v>
      </c>
      <c r="D33">
        <v>91</v>
      </c>
    </row>
    <row r="34" spans="1:4" x14ac:dyDescent="0.2">
      <c r="A34" t="s">
        <v>61</v>
      </c>
      <c r="B34" s="4">
        <f>975146</f>
        <v>975146</v>
      </c>
      <c r="C34">
        <v>86</v>
      </c>
      <c r="D34">
        <v>90</v>
      </c>
    </row>
    <row r="35" spans="1:4" x14ac:dyDescent="0.2">
      <c r="A35" t="s">
        <v>63</v>
      </c>
      <c r="B35" s="4">
        <f>523592</f>
        <v>523592</v>
      </c>
      <c r="C35">
        <v>91</v>
      </c>
      <c r="D35">
        <v>100</v>
      </c>
    </row>
    <row r="36" spans="1:4" x14ac:dyDescent="0.2">
      <c r="A36" t="s">
        <v>65</v>
      </c>
      <c r="B36" s="4">
        <f>1007626</f>
        <v>1007626</v>
      </c>
      <c r="C36">
        <v>92</v>
      </c>
      <c r="D36">
        <v>97</v>
      </c>
    </row>
    <row r="37" spans="1:4" x14ac:dyDescent="0.2">
      <c r="A37" t="s">
        <v>66</v>
      </c>
      <c r="B37" s="4">
        <f>2312928</f>
        <v>2312928</v>
      </c>
      <c r="C37">
        <v>88</v>
      </c>
      <c r="D37">
        <v>0</v>
      </c>
    </row>
    <row r="38" spans="1:4" x14ac:dyDescent="0.2">
      <c r="A38" t="s">
        <v>67</v>
      </c>
      <c r="B38" s="4">
        <f>2653316</f>
        <v>2653316</v>
      </c>
      <c r="C38">
        <v>78</v>
      </c>
      <c r="D38">
        <v>80</v>
      </c>
    </row>
    <row r="39" spans="1:4" x14ac:dyDescent="0.2">
      <c r="A39" t="s">
        <v>69</v>
      </c>
      <c r="B39" s="4">
        <f>7360997</f>
        <v>7360997</v>
      </c>
      <c r="C39">
        <v>83</v>
      </c>
      <c r="D39">
        <v>80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zoomScaleNormal="100" workbookViewId="0"/>
  </sheetViews>
  <sheetFormatPr defaultRowHeight="12.75" x14ac:dyDescent="0.2"/>
  <cols>
    <col min="1" max="1" width="17" bestFit="1" customWidth="1"/>
    <col min="2" max="3" width="9" bestFit="1" customWidth="1"/>
  </cols>
  <sheetData>
    <row r="1" spans="1:3" x14ac:dyDescent="0.2">
      <c r="A1" s="1" t="s">
        <v>0</v>
      </c>
      <c r="B1" s="1" t="s">
        <v>71</v>
      </c>
      <c r="C1" s="1" t="s">
        <v>72</v>
      </c>
    </row>
    <row r="2" spans="1:3" x14ac:dyDescent="0.2">
      <c r="A2" t="s">
        <v>7</v>
      </c>
      <c r="B2">
        <v>9</v>
      </c>
      <c r="C2">
        <v>9</v>
      </c>
    </row>
    <row r="3" spans="1:3" x14ac:dyDescent="0.2">
      <c r="A3" t="s">
        <v>9</v>
      </c>
      <c r="B3">
        <v>9</v>
      </c>
      <c r="C3">
        <v>9</v>
      </c>
    </row>
    <row r="4" spans="1:3" x14ac:dyDescent="0.2">
      <c r="A4" t="s">
        <v>11</v>
      </c>
      <c r="B4">
        <v>9</v>
      </c>
      <c r="C4">
        <v>9</v>
      </c>
    </row>
    <row r="5" spans="1:3" x14ac:dyDescent="0.2">
      <c r="A5" t="s">
        <v>13</v>
      </c>
      <c r="B5">
        <v>9</v>
      </c>
      <c r="C5">
        <v>9</v>
      </c>
    </row>
    <row r="6" spans="1:3" x14ac:dyDescent="0.2">
      <c r="A6" t="s">
        <v>15</v>
      </c>
      <c r="B6">
        <v>14</v>
      </c>
      <c r="C6">
        <v>14</v>
      </c>
    </row>
    <row r="7" spans="1:3" x14ac:dyDescent="0.2">
      <c r="A7" t="s">
        <v>17</v>
      </c>
      <c r="B7">
        <v>14</v>
      </c>
      <c r="C7">
        <v>15</v>
      </c>
    </row>
    <row r="8" spans="1:3" x14ac:dyDescent="0.2">
      <c r="A8" t="s">
        <v>18</v>
      </c>
      <c r="B8">
        <v>16</v>
      </c>
      <c r="C8">
        <v>16</v>
      </c>
    </row>
    <row r="9" spans="1:3" x14ac:dyDescent="0.2">
      <c r="A9" t="s">
        <v>20</v>
      </c>
      <c r="B9">
        <v>22</v>
      </c>
      <c r="C9">
        <v>23</v>
      </c>
    </row>
    <row r="10" spans="1:3" x14ac:dyDescent="0.2">
      <c r="A10" t="s">
        <v>22</v>
      </c>
      <c r="B10">
        <v>12</v>
      </c>
      <c r="C10">
        <v>12</v>
      </c>
    </row>
    <row r="11" spans="1:3" x14ac:dyDescent="0.2">
      <c r="A11" t="s">
        <v>23</v>
      </c>
      <c r="B11">
        <v>17</v>
      </c>
      <c r="C11">
        <v>18</v>
      </c>
    </row>
    <row r="12" spans="1:3" x14ac:dyDescent="0.2">
      <c r="A12" t="s">
        <v>25</v>
      </c>
      <c r="B12">
        <v>2</v>
      </c>
      <c r="C12">
        <v>2</v>
      </c>
    </row>
    <row r="13" spans="1:3" x14ac:dyDescent="0.2">
      <c r="A13" t="s">
        <v>27</v>
      </c>
      <c r="B13">
        <v>21</v>
      </c>
      <c r="C13">
        <v>22</v>
      </c>
    </row>
    <row r="14" spans="1:3" x14ac:dyDescent="0.2">
      <c r="A14" t="s">
        <v>28</v>
      </c>
      <c r="B14">
        <v>2</v>
      </c>
    </row>
    <row r="15" spans="1:3" x14ac:dyDescent="0.2">
      <c r="A15" t="s">
        <v>29</v>
      </c>
      <c r="B15">
        <v>0</v>
      </c>
      <c r="C15">
        <v>0</v>
      </c>
    </row>
    <row r="16" spans="1:3" x14ac:dyDescent="0.2">
      <c r="A16" t="s">
        <v>31</v>
      </c>
      <c r="B16">
        <v>9</v>
      </c>
      <c r="C16">
        <v>9</v>
      </c>
    </row>
    <row r="17" spans="1:3" x14ac:dyDescent="0.2">
      <c r="A17" t="s">
        <v>32</v>
      </c>
      <c r="B17">
        <v>15</v>
      </c>
      <c r="C17">
        <v>16</v>
      </c>
    </row>
    <row r="18" spans="1:3" x14ac:dyDescent="0.2">
      <c r="A18" t="s">
        <v>34</v>
      </c>
      <c r="B18">
        <v>17</v>
      </c>
      <c r="C18">
        <v>17</v>
      </c>
    </row>
    <row r="19" spans="1:3" x14ac:dyDescent="0.2">
      <c r="A19" t="s">
        <v>36</v>
      </c>
      <c r="B19">
        <v>3</v>
      </c>
      <c r="C19">
        <v>3</v>
      </c>
    </row>
    <row r="20" spans="1:3" x14ac:dyDescent="0.2">
      <c r="A20" t="s">
        <v>38</v>
      </c>
      <c r="B20">
        <v>8</v>
      </c>
      <c r="C20">
        <v>8</v>
      </c>
    </row>
    <row r="21" spans="1:3" x14ac:dyDescent="0.2">
      <c r="A21" t="s">
        <v>39</v>
      </c>
      <c r="B21">
        <v>6</v>
      </c>
      <c r="C21">
        <v>0</v>
      </c>
    </row>
    <row r="22" spans="1:3" x14ac:dyDescent="0.2">
      <c r="A22" t="s">
        <v>41</v>
      </c>
      <c r="B22">
        <v>22</v>
      </c>
      <c r="C22">
        <v>23</v>
      </c>
    </row>
    <row r="23" spans="1:3" x14ac:dyDescent="0.2">
      <c r="A23" t="s">
        <v>43</v>
      </c>
      <c r="B23">
        <v>18</v>
      </c>
      <c r="C23">
        <v>19</v>
      </c>
    </row>
    <row r="24" spans="1:3" x14ac:dyDescent="0.2">
      <c r="A24" t="s">
        <v>45</v>
      </c>
      <c r="B24">
        <v>15</v>
      </c>
      <c r="C24">
        <v>16</v>
      </c>
    </row>
    <row r="25" spans="1:3" x14ac:dyDescent="0.2">
      <c r="A25" t="s">
        <v>46</v>
      </c>
      <c r="B25">
        <v>16</v>
      </c>
      <c r="C25">
        <v>17</v>
      </c>
    </row>
    <row r="26" spans="1:3" x14ac:dyDescent="0.2">
      <c r="A26" t="s">
        <v>48</v>
      </c>
      <c r="B26">
        <v>20</v>
      </c>
      <c r="C26">
        <v>21</v>
      </c>
    </row>
    <row r="27" spans="1:3" x14ac:dyDescent="0.2">
      <c r="A27" t="s">
        <v>50</v>
      </c>
      <c r="B27">
        <v>16</v>
      </c>
      <c r="C27">
        <v>17</v>
      </c>
    </row>
    <row r="28" spans="1:3" x14ac:dyDescent="0.2">
      <c r="A28" t="s">
        <v>51</v>
      </c>
      <c r="B28">
        <v>14</v>
      </c>
      <c r="C28">
        <v>15</v>
      </c>
    </row>
    <row r="29" spans="1:3" x14ac:dyDescent="0.2">
      <c r="A29" t="s">
        <v>53</v>
      </c>
      <c r="B29">
        <v>4</v>
      </c>
      <c r="C29">
        <v>4</v>
      </c>
    </row>
    <row r="30" spans="1:3" x14ac:dyDescent="0.2">
      <c r="A30" t="s">
        <v>54</v>
      </c>
      <c r="B30">
        <v>17</v>
      </c>
      <c r="C30">
        <v>18</v>
      </c>
    </row>
    <row r="31" spans="1:3" x14ac:dyDescent="0.2">
      <c r="A31" t="s">
        <v>56</v>
      </c>
      <c r="B31">
        <v>10</v>
      </c>
      <c r="C31">
        <v>11</v>
      </c>
    </row>
    <row r="32" spans="1:3" x14ac:dyDescent="0.2">
      <c r="A32" t="s">
        <v>58</v>
      </c>
      <c r="B32">
        <v>14</v>
      </c>
      <c r="C32">
        <v>15</v>
      </c>
    </row>
    <row r="33" spans="1:3" x14ac:dyDescent="0.2">
      <c r="A33" t="s">
        <v>60</v>
      </c>
      <c r="B33">
        <v>12</v>
      </c>
      <c r="C33">
        <v>12</v>
      </c>
    </row>
    <row r="34" spans="1:3" x14ac:dyDescent="0.2">
      <c r="A34" t="s">
        <v>61</v>
      </c>
      <c r="B34">
        <v>18</v>
      </c>
      <c r="C34">
        <v>19</v>
      </c>
    </row>
    <row r="35" spans="1:3" x14ac:dyDescent="0.2">
      <c r="A35" t="s">
        <v>63</v>
      </c>
      <c r="B35">
        <v>16</v>
      </c>
      <c r="C35">
        <v>17</v>
      </c>
    </row>
    <row r="36" spans="1:3" x14ac:dyDescent="0.2">
      <c r="A36" t="s">
        <v>65</v>
      </c>
      <c r="B36">
        <v>19</v>
      </c>
      <c r="C36">
        <v>20</v>
      </c>
    </row>
    <row r="37" spans="1:3" x14ac:dyDescent="0.2">
      <c r="A37" t="s">
        <v>66</v>
      </c>
      <c r="B37">
        <v>9</v>
      </c>
      <c r="C37">
        <v>0</v>
      </c>
    </row>
    <row r="38" spans="1:3" x14ac:dyDescent="0.2">
      <c r="A38" t="s">
        <v>67</v>
      </c>
      <c r="B38">
        <v>12</v>
      </c>
      <c r="C38">
        <v>12</v>
      </c>
    </row>
    <row r="39" spans="1:3" x14ac:dyDescent="0.2">
      <c r="A39" t="s">
        <v>69</v>
      </c>
      <c r="B39">
        <v>10</v>
      </c>
      <c r="C39">
        <v>10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zoomScaleNormal="100" workbookViewId="0"/>
  </sheetViews>
  <sheetFormatPr defaultRowHeight="12.75" x14ac:dyDescent="0.2"/>
  <cols>
    <col min="1" max="1" width="17" bestFit="1" customWidth="1"/>
    <col min="2" max="2" width="7" bestFit="1" customWidth="1"/>
    <col min="3" max="4" width="9" bestFit="1" customWidth="1"/>
  </cols>
  <sheetData>
    <row r="1" spans="1:4" x14ac:dyDescent="0.2">
      <c r="A1" s="1" t="s">
        <v>0</v>
      </c>
      <c r="B1" s="1" t="s">
        <v>74</v>
      </c>
      <c r="C1" s="1" t="s">
        <v>71</v>
      </c>
      <c r="D1" s="1" t="s">
        <v>72</v>
      </c>
    </row>
    <row r="2" spans="1:4" x14ac:dyDescent="0.2">
      <c r="A2" t="s">
        <v>7</v>
      </c>
      <c r="B2">
        <v>2940067</v>
      </c>
      <c r="C2">
        <v>8.3000000000000007</v>
      </c>
      <c r="D2">
        <v>8.3000000000000007</v>
      </c>
    </row>
    <row r="3" spans="1:4" x14ac:dyDescent="0.2">
      <c r="A3" t="s">
        <v>9</v>
      </c>
      <c r="B3">
        <v>2523470</v>
      </c>
      <c r="C3">
        <v>8.1</v>
      </c>
      <c r="D3">
        <v>8.1</v>
      </c>
    </row>
    <row r="4" spans="1:4" x14ac:dyDescent="0.2">
      <c r="A4" t="s">
        <v>11</v>
      </c>
      <c r="B4">
        <v>1075130</v>
      </c>
      <c r="C4">
        <v>8.1</v>
      </c>
      <c r="D4">
        <v>8.1</v>
      </c>
    </row>
    <row r="5" spans="1:4" x14ac:dyDescent="0.2">
      <c r="A5" t="s">
        <v>13</v>
      </c>
      <c r="B5">
        <v>3677347</v>
      </c>
      <c r="C5">
        <v>8.5</v>
      </c>
      <c r="D5">
        <v>8.5</v>
      </c>
    </row>
    <row r="6" spans="1:4" x14ac:dyDescent="0.2">
      <c r="A6" t="s">
        <v>15</v>
      </c>
      <c r="B6">
        <v>983753</v>
      </c>
      <c r="C6">
        <v>13.1</v>
      </c>
      <c r="D6">
        <v>13.1</v>
      </c>
    </row>
    <row r="7" spans="1:4" x14ac:dyDescent="0.2">
      <c r="A7" t="s">
        <v>17</v>
      </c>
      <c r="B7">
        <v>6351028</v>
      </c>
      <c r="C7">
        <v>14.3</v>
      </c>
      <c r="D7">
        <v>14.3</v>
      </c>
    </row>
    <row r="8" spans="1:4" x14ac:dyDescent="0.2">
      <c r="A8" t="s">
        <v>18</v>
      </c>
      <c r="B8">
        <v>283617</v>
      </c>
      <c r="C8">
        <v>15.9</v>
      </c>
      <c r="D8">
        <v>15.9</v>
      </c>
    </row>
    <row r="9" spans="1:4" x14ac:dyDescent="0.2">
      <c r="A9" t="s">
        <v>20</v>
      </c>
      <c r="B9">
        <v>2216444</v>
      </c>
      <c r="C9">
        <v>22.6</v>
      </c>
      <c r="D9">
        <v>22.6</v>
      </c>
    </row>
    <row r="10" spans="1:4" x14ac:dyDescent="0.2">
      <c r="A10" t="s">
        <v>22</v>
      </c>
      <c r="B10">
        <v>5684063</v>
      </c>
      <c r="C10">
        <v>11.2</v>
      </c>
      <c r="D10">
        <v>11.2</v>
      </c>
    </row>
    <row r="11" spans="1:4" x14ac:dyDescent="0.2">
      <c r="A11" t="s">
        <v>23</v>
      </c>
      <c r="B11">
        <v>4296402</v>
      </c>
      <c r="C11">
        <v>17.5</v>
      </c>
      <c r="D11">
        <v>17.5</v>
      </c>
    </row>
    <row r="12" spans="1:4" x14ac:dyDescent="0.2">
      <c r="A12" t="s">
        <v>25</v>
      </c>
      <c r="B12">
        <v>3169415</v>
      </c>
      <c r="C12">
        <v>1.4</v>
      </c>
      <c r="D12">
        <v>1.4</v>
      </c>
    </row>
    <row r="13" spans="1:4" x14ac:dyDescent="0.2">
      <c r="A13" t="s">
        <v>27</v>
      </c>
      <c r="B13">
        <v>1202251</v>
      </c>
      <c r="C13">
        <v>21.5</v>
      </c>
      <c r="D13">
        <v>21.5</v>
      </c>
    </row>
    <row r="14" spans="1:4" x14ac:dyDescent="0.2">
      <c r="A14" t="s">
        <v>28</v>
      </c>
      <c r="B14">
        <v>8647411</v>
      </c>
      <c r="C14">
        <v>1.5</v>
      </c>
    </row>
    <row r="15" spans="1:4" x14ac:dyDescent="0.2">
      <c r="A15" t="s">
        <v>29</v>
      </c>
      <c r="B15">
        <v>196961</v>
      </c>
      <c r="C15">
        <v>0</v>
      </c>
      <c r="D15">
        <v>0</v>
      </c>
    </row>
    <row r="16" spans="1:4" x14ac:dyDescent="0.2">
      <c r="A16" t="s">
        <v>31</v>
      </c>
      <c r="B16">
        <v>2532371</v>
      </c>
      <c r="C16">
        <v>8.8000000000000007</v>
      </c>
      <c r="D16">
        <v>8.8000000000000007</v>
      </c>
    </row>
    <row r="17" spans="1:4" x14ac:dyDescent="0.2">
      <c r="A17" t="s">
        <v>32</v>
      </c>
      <c r="B17">
        <v>1255030</v>
      </c>
      <c r="C17">
        <v>15.5</v>
      </c>
      <c r="D17">
        <v>15.5</v>
      </c>
    </row>
    <row r="18" spans="1:4" x14ac:dyDescent="0.2">
      <c r="A18" t="s">
        <v>34</v>
      </c>
      <c r="B18">
        <v>260125</v>
      </c>
      <c r="C18">
        <v>16.8</v>
      </c>
      <c r="D18">
        <v>16.8</v>
      </c>
    </row>
    <row r="19" spans="1:4" x14ac:dyDescent="0.2">
      <c r="A19" t="s">
        <v>36</v>
      </c>
      <c r="B19">
        <v>5254180</v>
      </c>
      <c r="C19">
        <v>2.6</v>
      </c>
      <c r="D19">
        <v>2.6</v>
      </c>
    </row>
    <row r="20" spans="1:4" x14ac:dyDescent="0.2">
      <c r="A20" t="s">
        <v>38</v>
      </c>
      <c r="B20">
        <v>2105076</v>
      </c>
      <c r="C20">
        <v>7.4</v>
      </c>
      <c r="D20">
        <v>7.4</v>
      </c>
    </row>
    <row r="21" spans="1:4" x14ac:dyDescent="0.2">
      <c r="A21" t="s">
        <v>39</v>
      </c>
      <c r="B21">
        <v>1928000</v>
      </c>
      <c r="C21">
        <v>5.3</v>
      </c>
      <c r="D21">
        <v>5.3</v>
      </c>
    </row>
    <row r="22" spans="1:4" x14ac:dyDescent="0.2">
      <c r="A22" t="s">
        <v>41</v>
      </c>
      <c r="B22">
        <v>3158891</v>
      </c>
      <c r="C22">
        <v>22.4</v>
      </c>
      <c r="D22">
        <v>22.4</v>
      </c>
    </row>
    <row r="23" spans="1:4" x14ac:dyDescent="0.2">
      <c r="A23" t="s">
        <v>43</v>
      </c>
      <c r="B23">
        <v>2753600</v>
      </c>
      <c r="C23">
        <v>18.7</v>
      </c>
      <c r="D23">
        <v>18.7</v>
      </c>
    </row>
    <row r="24" spans="1:4" x14ac:dyDescent="0.2">
      <c r="A24" t="s">
        <v>45</v>
      </c>
      <c r="B24">
        <v>7086856</v>
      </c>
      <c r="C24">
        <v>15.8</v>
      </c>
      <c r="D24">
        <v>15.8</v>
      </c>
    </row>
    <row r="25" spans="1:4" x14ac:dyDescent="0.2">
      <c r="A25" t="s">
        <v>46</v>
      </c>
      <c r="B25">
        <v>3746213</v>
      </c>
      <c r="C25">
        <v>16.100000000000001</v>
      </c>
      <c r="D25">
        <v>16.100000000000001</v>
      </c>
    </row>
    <row r="26" spans="1:4" x14ac:dyDescent="0.2">
      <c r="A26" t="s">
        <v>48</v>
      </c>
      <c r="B26">
        <v>4662542</v>
      </c>
      <c r="C26">
        <v>19.899999999999999</v>
      </c>
      <c r="D26">
        <v>19.899999999999999</v>
      </c>
    </row>
    <row r="27" spans="1:4" x14ac:dyDescent="0.2">
      <c r="A27" t="s">
        <v>50</v>
      </c>
      <c r="B27">
        <v>3677408</v>
      </c>
      <c r="C27">
        <v>16.600000000000001</v>
      </c>
      <c r="D27">
        <v>16.600000000000001</v>
      </c>
    </row>
    <row r="28" spans="1:4" x14ac:dyDescent="0.2">
      <c r="A28" t="s">
        <v>51</v>
      </c>
      <c r="B28">
        <v>195907</v>
      </c>
      <c r="C28">
        <v>14.5</v>
      </c>
      <c r="D28">
        <v>14.5</v>
      </c>
    </row>
    <row r="29" spans="1:4" x14ac:dyDescent="0.2">
      <c r="A29" t="s">
        <v>53</v>
      </c>
      <c r="B29">
        <v>3059037</v>
      </c>
      <c r="C29">
        <v>3.2</v>
      </c>
      <c r="D29">
        <v>3.2</v>
      </c>
    </row>
    <row r="30" spans="1:4" x14ac:dyDescent="0.2">
      <c r="A30" t="s">
        <v>54</v>
      </c>
      <c r="B30">
        <v>478794</v>
      </c>
      <c r="C30">
        <v>17.3</v>
      </c>
      <c r="D30">
        <v>17.3</v>
      </c>
    </row>
    <row r="31" spans="1:4" x14ac:dyDescent="0.2">
      <c r="A31" t="s">
        <v>56</v>
      </c>
      <c r="B31">
        <v>1222021</v>
      </c>
      <c r="C31">
        <v>10</v>
      </c>
      <c r="D31">
        <v>10</v>
      </c>
    </row>
    <row r="32" spans="1:4" x14ac:dyDescent="0.2">
      <c r="A32" t="s">
        <v>58</v>
      </c>
      <c r="B32">
        <v>2394418</v>
      </c>
      <c r="C32">
        <v>13.9</v>
      </c>
      <c r="D32">
        <v>13.9</v>
      </c>
    </row>
    <row r="33" spans="1:4" x14ac:dyDescent="0.2">
      <c r="A33" t="s">
        <v>60</v>
      </c>
      <c r="B33">
        <v>395594</v>
      </c>
      <c r="C33">
        <v>11.5</v>
      </c>
      <c r="D33">
        <v>11.5</v>
      </c>
    </row>
    <row r="34" spans="1:4" x14ac:dyDescent="0.2">
      <c r="A34" t="s">
        <v>61</v>
      </c>
      <c r="B34">
        <v>975146</v>
      </c>
      <c r="C34">
        <v>18.600000000000001</v>
      </c>
      <c r="D34">
        <v>18.600000000000001</v>
      </c>
    </row>
    <row r="35" spans="1:4" x14ac:dyDescent="0.2">
      <c r="A35" t="s">
        <v>63</v>
      </c>
      <c r="B35">
        <v>523592</v>
      </c>
      <c r="C35">
        <v>16.7</v>
      </c>
      <c r="D35">
        <v>16.7</v>
      </c>
    </row>
    <row r="36" spans="1:4" x14ac:dyDescent="0.2">
      <c r="A36" t="s">
        <v>65</v>
      </c>
      <c r="B36">
        <v>1007626</v>
      </c>
      <c r="C36">
        <v>19</v>
      </c>
      <c r="D36">
        <v>19</v>
      </c>
    </row>
    <row r="37" spans="1:4" x14ac:dyDescent="0.2">
      <c r="A37" t="s">
        <v>66</v>
      </c>
      <c r="B37">
        <v>2312928</v>
      </c>
      <c r="C37">
        <v>8.1</v>
      </c>
      <c r="D37">
        <v>8.1</v>
      </c>
    </row>
    <row r="38" spans="1:4" x14ac:dyDescent="0.2">
      <c r="A38" t="s">
        <v>67</v>
      </c>
      <c r="B38">
        <v>2653316</v>
      </c>
      <c r="C38">
        <v>11.3</v>
      </c>
      <c r="D38">
        <v>11.3</v>
      </c>
    </row>
    <row r="39" spans="1:4" x14ac:dyDescent="0.2">
      <c r="A39" t="s">
        <v>69</v>
      </c>
      <c r="B39">
        <v>7360997</v>
      </c>
      <c r="C39">
        <v>9.6</v>
      </c>
      <c r="D39">
        <v>9.6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zoomScaleNormal="100" workbookViewId="0"/>
  </sheetViews>
  <sheetFormatPr defaultRowHeight="12.75" x14ac:dyDescent="0.2"/>
  <cols>
    <col min="1" max="1" width="3" bestFit="1" customWidth="1"/>
    <col min="2" max="2" width="7" bestFit="1" customWidth="1"/>
    <col min="3" max="3" width="11" bestFit="1" customWidth="1"/>
  </cols>
  <sheetData>
    <row r="1" spans="1:3" x14ac:dyDescent="0.2">
      <c r="A1" s="1" t="s">
        <v>75</v>
      </c>
      <c r="B1" s="1" t="s">
        <v>0</v>
      </c>
      <c r="C1" s="1" t="s">
        <v>76</v>
      </c>
    </row>
    <row r="2" spans="1:3" x14ac:dyDescent="0.2">
      <c r="A2">
        <v>1</v>
      </c>
      <c r="B2" t="s">
        <v>71</v>
      </c>
      <c r="C2" t="s">
        <v>77</v>
      </c>
    </row>
    <row r="3" spans="1:3" x14ac:dyDescent="0.2">
      <c r="A3">
        <v>2</v>
      </c>
      <c r="B3" t="s">
        <v>72</v>
      </c>
      <c r="C3" t="s">
        <v>78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zoomScaleNormal="100" workbookViewId="0"/>
  </sheetViews>
  <sheetFormatPr defaultRowHeight="12.75" x14ac:dyDescent="0.2"/>
  <cols>
    <col min="1" max="1" width="17" bestFit="1" customWidth="1"/>
    <col min="2" max="2" width="25" bestFit="1" customWidth="1"/>
    <col min="3" max="4" width="9" bestFit="1" customWidth="1"/>
    <col min="5" max="5" width="7" bestFit="1" customWidth="1"/>
  </cols>
  <sheetData>
    <row r="1" spans="1:5" x14ac:dyDescent="0.2">
      <c r="A1" s="1" t="s">
        <v>0</v>
      </c>
      <c r="B1" s="1" t="s">
        <v>79</v>
      </c>
      <c r="C1" s="1" t="s">
        <v>71</v>
      </c>
      <c r="D1" s="1" t="s">
        <v>72</v>
      </c>
      <c r="E1" s="1" t="s">
        <v>80</v>
      </c>
    </row>
    <row r="2" spans="1:5" x14ac:dyDescent="0.2">
      <c r="A2" t="s">
        <v>7</v>
      </c>
      <c r="B2" s="2" t="s">
        <v>81</v>
      </c>
      <c r="C2" s="2" t="s">
        <v>82</v>
      </c>
      <c r="D2" s="2" t="s">
        <v>40</v>
      </c>
      <c r="E2" s="2" t="s">
        <v>8</v>
      </c>
    </row>
    <row r="3" spans="1:5" x14ac:dyDescent="0.2">
      <c r="A3" t="s">
        <v>9</v>
      </c>
      <c r="B3" s="2" t="s">
        <v>81</v>
      </c>
      <c r="C3" s="2" t="s">
        <v>10</v>
      </c>
      <c r="D3" s="3"/>
      <c r="E3" s="2" t="s">
        <v>10</v>
      </c>
    </row>
    <row r="4" spans="1:5" x14ac:dyDescent="0.2">
      <c r="A4" t="s">
        <v>11</v>
      </c>
      <c r="B4" s="2" t="s">
        <v>81</v>
      </c>
      <c r="C4" s="3"/>
      <c r="D4" s="2" t="s">
        <v>12</v>
      </c>
      <c r="E4" s="2" t="s">
        <v>12</v>
      </c>
    </row>
    <row r="5" spans="1:5" x14ac:dyDescent="0.2">
      <c r="A5" t="s">
        <v>13</v>
      </c>
      <c r="B5" s="2" t="s">
        <v>81</v>
      </c>
      <c r="C5" s="3"/>
      <c r="D5" s="2" t="s">
        <v>14</v>
      </c>
      <c r="E5" s="2" t="s">
        <v>14</v>
      </c>
    </row>
    <row r="6" spans="1:5" x14ac:dyDescent="0.2">
      <c r="A6" t="s">
        <v>15</v>
      </c>
      <c r="B6" s="2" t="s">
        <v>81</v>
      </c>
      <c r="C6" s="3"/>
      <c r="D6" s="2" t="s">
        <v>16</v>
      </c>
      <c r="E6" s="2" t="s">
        <v>16</v>
      </c>
    </row>
    <row r="7" spans="1:5" x14ac:dyDescent="0.2">
      <c r="A7" t="s">
        <v>17</v>
      </c>
      <c r="B7" s="2" t="s">
        <v>81</v>
      </c>
      <c r="C7" s="3"/>
      <c r="D7" s="3"/>
      <c r="E7" s="3"/>
    </row>
    <row r="8" spans="1:5" x14ac:dyDescent="0.2">
      <c r="A8" t="s">
        <v>18</v>
      </c>
      <c r="B8" s="2" t="s">
        <v>81</v>
      </c>
      <c r="C8" s="3"/>
      <c r="D8" s="2" t="s">
        <v>19</v>
      </c>
      <c r="E8" s="2" t="s">
        <v>19</v>
      </c>
    </row>
    <row r="9" spans="1:5" x14ac:dyDescent="0.2">
      <c r="A9" t="s">
        <v>20</v>
      </c>
      <c r="B9" s="2" t="s">
        <v>81</v>
      </c>
      <c r="C9" s="3"/>
      <c r="D9" s="2" t="s">
        <v>21</v>
      </c>
      <c r="E9" s="2" t="s">
        <v>21</v>
      </c>
    </row>
    <row r="10" spans="1:5" x14ac:dyDescent="0.2">
      <c r="A10" t="s">
        <v>22</v>
      </c>
      <c r="B10" s="2" t="s">
        <v>81</v>
      </c>
      <c r="C10" s="3"/>
      <c r="D10" s="3"/>
      <c r="E10" s="3"/>
    </row>
    <row r="11" spans="1:5" x14ac:dyDescent="0.2">
      <c r="A11" t="s">
        <v>23</v>
      </c>
      <c r="B11" s="2" t="s">
        <v>81</v>
      </c>
      <c r="C11" s="2" t="s">
        <v>83</v>
      </c>
      <c r="D11" s="2" t="s">
        <v>84</v>
      </c>
      <c r="E11" s="2" t="s">
        <v>24</v>
      </c>
    </row>
    <row r="12" spans="1:5" x14ac:dyDescent="0.2">
      <c r="A12" t="s">
        <v>25</v>
      </c>
      <c r="B12" s="2" t="s">
        <v>81</v>
      </c>
      <c r="C12" s="2" t="s">
        <v>26</v>
      </c>
      <c r="D12" s="3"/>
      <c r="E12" s="2" t="s">
        <v>26</v>
      </c>
    </row>
    <row r="13" spans="1:5" x14ac:dyDescent="0.2">
      <c r="A13" t="s">
        <v>27</v>
      </c>
      <c r="B13" s="2" t="s">
        <v>81</v>
      </c>
      <c r="C13" s="3"/>
      <c r="D13" s="3"/>
      <c r="E13" s="3"/>
    </row>
    <row r="14" spans="1:5" x14ac:dyDescent="0.2">
      <c r="A14" t="s">
        <v>28</v>
      </c>
      <c r="B14" s="2" t="s">
        <v>81</v>
      </c>
      <c r="C14" s="3"/>
      <c r="D14" s="3"/>
      <c r="E14" s="3"/>
    </row>
    <row r="15" spans="1:5" x14ac:dyDescent="0.2">
      <c r="A15" t="s">
        <v>29</v>
      </c>
      <c r="B15" s="2" t="s">
        <v>81</v>
      </c>
      <c r="C15" s="2" t="s">
        <v>85</v>
      </c>
      <c r="D15" s="2" t="s">
        <v>86</v>
      </c>
      <c r="E15" s="2" t="s">
        <v>30</v>
      </c>
    </row>
    <row r="16" spans="1:5" x14ac:dyDescent="0.2">
      <c r="A16" t="s">
        <v>31</v>
      </c>
      <c r="B16" s="2" t="s">
        <v>81</v>
      </c>
      <c r="C16" s="3"/>
      <c r="D16" s="2" t="s">
        <v>12</v>
      </c>
      <c r="E16" s="2" t="s">
        <v>12</v>
      </c>
    </row>
    <row r="17" spans="1:5" x14ac:dyDescent="0.2">
      <c r="A17" t="s">
        <v>32</v>
      </c>
      <c r="B17" s="2" t="s">
        <v>81</v>
      </c>
      <c r="C17" s="2" t="s">
        <v>33</v>
      </c>
      <c r="D17" s="3"/>
      <c r="E17" s="2" t="s">
        <v>33</v>
      </c>
    </row>
    <row r="18" spans="1:5" x14ac:dyDescent="0.2">
      <c r="A18" t="s">
        <v>34</v>
      </c>
      <c r="B18" s="2" t="s">
        <v>81</v>
      </c>
      <c r="C18" s="2" t="s">
        <v>52</v>
      </c>
      <c r="D18" s="2" t="s">
        <v>87</v>
      </c>
      <c r="E18" s="2" t="s">
        <v>35</v>
      </c>
    </row>
    <row r="19" spans="1:5" x14ac:dyDescent="0.2">
      <c r="A19" t="s">
        <v>36</v>
      </c>
      <c r="B19" s="2" t="s">
        <v>81</v>
      </c>
      <c r="C19" s="2" t="s">
        <v>88</v>
      </c>
      <c r="D19" s="2" t="s">
        <v>12</v>
      </c>
      <c r="E19" s="2" t="s">
        <v>37</v>
      </c>
    </row>
    <row r="20" spans="1:5" x14ac:dyDescent="0.2">
      <c r="A20" t="s">
        <v>38</v>
      </c>
      <c r="B20" s="2" t="s">
        <v>81</v>
      </c>
      <c r="C20" s="3"/>
      <c r="D20" s="3"/>
      <c r="E20" s="3"/>
    </row>
    <row r="21" spans="1:5" x14ac:dyDescent="0.2">
      <c r="A21" t="s">
        <v>39</v>
      </c>
      <c r="B21" s="2" t="s">
        <v>81</v>
      </c>
      <c r="C21" s="2" t="s">
        <v>40</v>
      </c>
      <c r="D21" s="3"/>
      <c r="E21" s="2" t="s">
        <v>40</v>
      </c>
    </row>
    <row r="22" spans="1:5" x14ac:dyDescent="0.2">
      <c r="A22" t="s">
        <v>41</v>
      </c>
      <c r="B22" s="2" t="s">
        <v>81</v>
      </c>
      <c r="C22" s="2" t="s">
        <v>64</v>
      </c>
      <c r="D22" s="2" t="s">
        <v>21</v>
      </c>
      <c r="E22" s="2" t="s">
        <v>42</v>
      </c>
    </row>
    <row r="23" spans="1:5" x14ac:dyDescent="0.2">
      <c r="A23" t="s">
        <v>43</v>
      </c>
      <c r="B23" s="2" t="s">
        <v>81</v>
      </c>
      <c r="C23" s="3"/>
      <c r="D23" s="2" t="s">
        <v>44</v>
      </c>
      <c r="E23" s="2" t="s">
        <v>44</v>
      </c>
    </row>
    <row r="24" spans="1:5" x14ac:dyDescent="0.2">
      <c r="A24" t="s">
        <v>45</v>
      </c>
      <c r="B24" s="2" t="s">
        <v>81</v>
      </c>
      <c r="C24" s="3"/>
      <c r="D24" s="3"/>
      <c r="E24" s="3"/>
    </row>
    <row r="25" spans="1:5" x14ac:dyDescent="0.2">
      <c r="A25" t="s">
        <v>46</v>
      </c>
      <c r="B25" s="2" t="s">
        <v>81</v>
      </c>
      <c r="C25" s="3"/>
      <c r="D25" s="2" t="s">
        <v>47</v>
      </c>
      <c r="E25" s="2" t="s">
        <v>47</v>
      </c>
    </row>
    <row r="26" spans="1:5" x14ac:dyDescent="0.2">
      <c r="A26" t="s">
        <v>48</v>
      </c>
      <c r="B26" s="2" t="s">
        <v>81</v>
      </c>
      <c r="C26" s="2" t="s">
        <v>89</v>
      </c>
      <c r="D26" s="2" t="s">
        <v>90</v>
      </c>
      <c r="E26" s="2" t="s">
        <v>49</v>
      </c>
    </row>
    <row r="27" spans="1:5" x14ac:dyDescent="0.2">
      <c r="A27" t="s">
        <v>50</v>
      </c>
      <c r="B27" s="2" t="s">
        <v>81</v>
      </c>
      <c r="C27" s="3"/>
      <c r="D27" s="3"/>
      <c r="E27" s="3"/>
    </row>
    <row r="28" spans="1:5" x14ac:dyDescent="0.2">
      <c r="A28" t="s">
        <v>51</v>
      </c>
      <c r="B28" s="2" t="s">
        <v>81</v>
      </c>
      <c r="C28" s="2" t="s">
        <v>52</v>
      </c>
      <c r="D28" s="3"/>
      <c r="E28" s="2" t="s">
        <v>52</v>
      </c>
    </row>
    <row r="29" spans="1:5" x14ac:dyDescent="0.2">
      <c r="A29" t="s">
        <v>53</v>
      </c>
      <c r="B29" s="2" t="s">
        <v>81</v>
      </c>
      <c r="C29" s="3"/>
      <c r="D29" s="3"/>
      <c r="E29" s="3"/>
    </row>
    <row r="30" spans="1:5" x14ac:dyDescent="0.2">
      <c r="A30" t="s">
        <v>54</v>
      </c>
      <c r="B30" s="2" t="s">
        <v>81</v>
      </c>
      <c r="C30" s="2" t="s">
        <v>91</v>
      </c>
      <c r="D30" s="2" t="s">
        <v>92</v>
      </c>
      <c r="E30" s="2" t="s">
        <v>55</v>
      </c>
    </row>
    <row r="31" spans="1:5" x14ac:dyDescent="0.2">
      <c r="A31" t="s">
        <v>56</v>
      </c>
      <c r="B31" s="2" t="s">
        <v>81</v>
      </c>
      <c r="C31" s="2" t="s">
        <v>93</v>
      </c>
      <c r="D31" s="2" t="s">
        <v>21</v>
      </c>
      <c r="E31" s="2" t="s">
        <v>57</v>
      </c>
    </row>
    <row r="32" spans="1:5" x14ac:dyDescent="0.2">
      <c r="A32" t="s">
        <v>58</v>
      </c>
      <c r="B32" s="2" t="s">
        <v>81</v>
      </c>
      <c r="C32" s="2" t="s">
        <v>94</v>
      </c>
      <c r="D32" s="2" t="s">
        <v>95</v>
      </c>
      <c r="E32" s="2" t="s">
        <v>59</v>
      </c>
    </row>
    <row r="33" spans="1:5" x14ac:dyDescent="0.2">
      <c r="A33" t="s">
        <v>60</v>
      </c>
      <c r="B33" s="2" t="s">
        <v>81</v>
      </c>
      <c r="C33" s="2" t="s">
        <v>55</v>
      </c>
      <c r="D33" s="3"/>
      <c r="E33" s="2" t="s">
        <v>55</v>
      </c>
    </row>
    <row r="34" spans="1:5" x14ac:dyDescent="0.2">
      <c r="A34" t="s">
        <v>61</v>
      </c>
      <c r="B34" s="2" t="s">
        <v>81</v>
      </c>
      <c r="C34" s="2" t="s">
        <v>8</v>
      </c>
      <c r="D34" s="2" t="s">
        <v>96</v>
      </c>
      <c r="E34" s="2" t="s">
        <v>62</v>
      </c>
    </row>
    <row r="35" spans="1:5" x14ac:dyDescent="0.2">
      <c r="A35" t="s">
        <v>63</v>
      </c>
      <c r="B35" s="2" t="s">
        <v>81</v>
      </c>
      <c r="C35" s="2" t="s">
        <v>64</v>
      </c>
      <c r="D35" s="3"/>
      <c r="E35" s="2" t="s">
        <v>64</v>
      </c>
    </row>
    <row r="36" spans="1:5" x14ac:dyDescent="0.2">
      <c r="A36" t="s">
        <v>65</v>
      </c>
      <c r="B36" s="2" t="s">
        <v>81</v>
      </c>
      <c r="C36" s="3"/>
      <c r="D36" s="3"/>
      <c r="E36" s="3"/>
    </row>
    <row r="37" spans="1:5" x14ac:dyDescent="0.2">
      <c r="A37" t="s">
        <v>66</v>
      </c>
      <c r="B37" s="2" t="s">
        <v>81</v>
      </c>
      <c r="C37" s="3"/>
      <c r="D37" s="3"/>
      <c r="E37" s="3"/>
    </row>
    <row r="38" spans="1:5" x14ac:dyDescent="0.2">
      <c r="A38" t="s">
        <v>67</v>
      </c>
      <c r="B38" s="2" t="s">
        <v>81</v>
      </c>
      <c r="C38" s="2" t="s">
        <v>97</v>
      </c>
      <c r="D38" s="2" t="s">
        <v>64</v>
      </c>
      <c r="E38" s="2" t="s">
        <v>68</v>
      </c>
    </row>
    <row r="39" spans="1:5" x14ac:dyDescent="0.2">
      <c r="A39" t="s">
        <v>69</v>
      </c>
      <c r="B39" s="2" t="s">
        <v>81</v>
      </c>
      <c r="C39" s="3"/>
      <c r="D39" s="2" t="s">
        <v>70</v>
      </c>
      <c r="E39" s="2" t="s">
        <v>70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zoomScaleNormal="100" workbookViewId="0"/>
  </sheetViews>
  <sheetFormatPr defaultRowHeight="12.75" x14ac:dyDescent="0.2"/>
  <cols>
    <col min="1" max="1" width="17" bestFit="1" customWidth="1"/>
    <col min="2" max="2" width="25" bestFit="1" customWidth="1"/>
    <col min="3" max="4" width="9" bestFit="1" customWidth="1"/>
    <col min="5" max="5" width="7" bestFit="1" customWidth="1"/>
  </cols>
  <sheetData>
    <row r="1" spans="1:5" x14ac:dyDescent="0.2">
      <c r="A1" s="1" t="s">
        <v>0</v>
      </c>
      <c r="B1" s="1" t="s">
        <v>79</v>
      </c>
      <c r="C1" s="1" t="s">
        <v>71</v>
      </c>
      <c r="D1" s="1" t="s">
        <v>72</v>
      </c>
      <c r="E1" s="1" t="s">
        <v>80</v>
      </c>
    </row>
    <row r="2" spans="1:5" x14ac:dyDescent="0.2">
      <c r="A2" t="s">
        <v>7</v>
      </c>
    </row>
    <row r="3" spans="1:5" x14ac:dyDescent="0.2">
      <c r="A3" t="s">
        <v>9</v>
      </c>
    </row>
    <row r="4" spans="1:5" x14ac:dyDescent="0.2">
      <c r="A4" t="s">
        <v>11</v>
      </c>
    </row>
    <row r="5" spans="1:5" x14ac:dyDescent="0.2">
      <c r="A5" t="s">
        <v>13</v>
      </c>
    </row>
    <row r="6" spans="1:5" x14ac:dyDescent="0.2">
      <c r="A6" t="s">
        <v>15</v>
      </c>
    </row>
    <row r="7" spans="1:5" x14ac:dyDescent="0.2">
      <c r="A7" t="s">
        <v>17</v>
      </c>
    </row>
    <row r="8" spans="1:5" x14ac:dyDescent="0.2">
      <c r="A8" t="s">
        <v>18</v>
      </c>
    </row>
    <row r="9" spans="1:5" x14ac:dyDescent="0.2">
      <c r="A9" t="s">
        <v>20</v>
      </c>
    </row>
    <row r="10" spans="1:5" x14ac:dyDescent="0.2">
      <c r="A10" t="s">
        <v>22</v>
      </c>
    </row>
    <row r="11" spans="1:5" x14ac:dyDescent="0.2">
      <c r="A11" t="s">
        <v>23</v>
      </c>
    </row>
    <row r="12" spans="1:5" x14ac:dyDescent="0.2">
      <c r="A12" t="s">
        <v>25</v>
      </c>
    </row>
    <row r="13" spans="1:5" x14ac:dyDescent="0.2">
      <c r="A13" t="s">
        <v>27</v>
      </c>
    </row>
    <row r="14" spans="1:5" x14ac:dyDescent="0.2">
      <c r="A14" t="s">
        <v>28</v>
      </c>
    </row>
    <row r="15" spans="1:5" x14ac:dyDescent="0.2">
      <c r="A15" t="s">
        <v>29</v>
      </c>
    </row>
    <row r="16" spans="1:5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34</v>
      </c>
    </row>
    <row r="19" spans="1:1" x14ac:dyDescent="0.2">
      <c r="A19" t="s">
        <v>36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41</v>
      </c>
    </row>
    <row r="23" spans="1:1" x14ac:dyDescent="0.2">
      <c r="A23" t="s">
        <v>43</v>
      </c>
    </row>
    <row r="24" spans="1:1" x14ac:dyDescent="0.2">
      <c r="A24" t="s">
        <v>45</v>
      </c>
    </row>
    <row r="25" spans="1:1" x14ac:dyDescent="0.2">
      <c r="A25" t="s">
        <v>46</v>
      </c>
    </row>
    <row r="26" spans="1:1" x14ac:dyDescent="0.2">
      <c r="A26" t="s">
        <v>48</v>
      </c>
    </row>
    <row r="27" spans="1:1" x14ac:dyDescent="0.2">
      <c r="A27" t="s">
        <v>50</v>
      </c>
    </row>
    <row r="28" spans="1:1" x14ac:dyDescent="0.2">
      <c r="A28" t="s">
        <v>51</v>
      </c>
    </row>
    <row r="29" spans="1:1" x14ac:dyDescent="0.2">
      <c r="A29" t="s">
        <v>53</v>
      </c>
    </row>
    <row r="30" spans="1:1" x14ac:dyDescent="0.2">
      <c r="A30" t="s">
        <v>54</v>
      </c>
    </row>
    <row r="31" spans="1:1" x14ac:dyDescent="0.2">
      <c r="A31" t="s">
        <v>56</v>
      </c>
    </row>
    <row r="32" spans="1:1" x14ac:dyDescent="0.2">
      <c r="A32" t="s">
        <v>58</v>
      </c>
    </row>
    <row r="33" spans="1:1" x14ac:dyDescent="0.2">
      <c r="A33" t="s">
        <v>60</v>
      </c>
    </row>
    <row r="34" spans="1:1" x14ac:dyDescent="0.2">
      <c r="A34" t="s">
        <v>61</v>
      </c>
    </row>
    <row r="35" spans="1:1" x14ac:dyDescent="0.2">
      <c r="A35" t="s">
        <v>63</v>
      </c>
    </row>
    <row r="36" spans="1:1" x14ac:dyDescent="0.2">
      <c r="A36" t="s">
        <v>65</v>
      </c>
    </row>
    <row r="37" spans="1:1" x14ac:dyDescent="0.2">
      <c r="A37" t="s">
        <v>66</v>
      </c>
    </row>
    <row r="38" spans="1:1" x14ac:dyDescent="0.2">
      <c r="A38" t="s">
        <v>67</v>
      </c>
    </row>
    <row r="39" spans="1:1" x14ac:dyDescent="0.2">
      <c r="A39" t="s">
        <v>69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Player Summary</vt:lpstr>
      <vt:lpstr>Gross Scores</vt:lpstr>
      <vt:lpstr>Net Scores</vt:lpstr>
      <vt:lpstr>ESC Scores</vt:lpstr>
      <vt:lpstr>Course Handicap History</vt:lpstr>
      <vt:lpstr>Handicap Index History</vt:lpstr>
      <vt:lpstr>League Rounds</vt:lpstr>
      <vt:lpstr>Purse Summary</vt:lpstr>
      <vt:lpstr>Points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 Ulowetz</dc:creator>
  <cp:lastModifiedBy>Ross Ulowetz</cp:lastModifiedBy>
  <dcterms:created xsi:type="dcterms:W3CDTF">2019-12-17T19:44:44Z</dcterms:created>
  <dcterms:modified xsi:type="dcterms:W3CDTF">2019-12-17T19:44:44Z</dcterms:modified>
</cp:coreProperties>
</file>