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d4ewebpub\"/>
    </mc:Choice>
  </mc:AlternateContent>
  <xr:revisionPtr revIDLastSave="0" documentId="13_ncr:1_{2068E159-2A2C-48DD-A527-22D96FD6F1A6}" xr6:coauthVersionLast="47" xr6:coauthVersionMax="47" xr10:uidLastSave="{00000000-0000-0000-0000-000000000000}"/>
  <bookViews>
    <workbookView xWindow="1368" yWindow="3756" windowWidth="27852" windowHeight="16584" tabRatio="869" firstSheet="1" activeTab="5" xr2:uid="{00000000-000D-0000-FFFF-FFFF00000000}"/>
  </bookViews>
  <sheets>
    <sheet name="menupane" sheetId="4" state="hidden" r:id="rId1"/>
    <sheet name="menu" sheetId="8" r:id="rId2"/>
    <sheet name="docs.TeamFormulas" sheetId="10" r:id="rId3"/>
    <sheet name="DataActions" sheetId="9" r:id="rId4"/>
    <sheet name="Macro1" sheetId="12" r:id="rId5"/>
    <sheet name="docs.FinanceModel" sheetId="1" r:id="rId6"/>
    <sheet name="docs.readme" sheetId="3" r:id="rId7"/>
    <sheet name="menulog" sheetId="5" r:id="rId8"/>
    <sheet name="d4e_formula_20260106" sheetId="1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0" l="1"/>
  <c r="G21" i="10"/>
  <c r="J20" i="10"/>
  <c r="G20" i="10"/>
  <c r="J19" i="10"/>
  <c r="G19" i="10"/>
  <c r="J18" i="10"/>
  <c r="G18" i="10"/>
  <c r="J17" i="10"/>
  <c r="G17" i="10"/>
  <c r="J16" i="10"/>
  <c r="G16" i="10"/>
  <c r="J15" i="10"/>
  <c r="G15" i="10"/>
  <c r="J14" i="10"/>
  <c r="G14" i="10"/>
  <c r="J13" i="10"/>
  <c r="G13" i="10"/>
  <c r="J11" i="10"/>
  <c r="G11" i="10"/>
  <c r="J10" i="10"/>
  <c r="G10" i="10"/>
  <c r="J9" i="10"/>
  <c r="G9" i="10"/>
  <c r="J8" i="10"/>
  <c r="G8" i="10"/>
  <c r="J7" i="10"/>
  <c r="G7" i="10"/>
  <c r="J6" i="10"/>
  <c r="G6" i="10"/>
  <c r="J5" i="10"/>
  <c r="G5" i="10"/>
  <c r="J4" i="10"/>
  <c r="G4" i="10"/>
  <c r="J3" i="10"/>
  <c r="G3" i="10"/>
  <c r="J2" i="10"/>
  <c r="G2" i="10"/>
  <c r="J12" i="10" s="1"/>
  <c r="J8" i="1"/>
  <c r="H8" i="1"/>
  <c r="H5" i="1"/>
  <c r="M13" i="1"/>
  <c r="M12" i="1"/>
  <c r="M11" i="1"/>
  <c r="M10" i="1"/>
  <c r="M9" i="1"/>
  <c r="M8" i="1"/>
  <c r="M7" i="1"/>
  <c r="M6" i="1"/>
  <c r="M5" i="1"/>
  <c r="M4" i="1"/>
  <c r="M3" i="1"/>
  <c r="M2" i="1"/>
  <c r="L13" i="1"/>
  <c r="L12" i="1"/>
  <c r="L11" i="1"/>
  <c r="L10" i="1"/>
  <c r="L9" i="1"/>
  <c r="L8" i="1"/>
  <c r="L7" i="1"/>
  <c r="L6" i="1"/>
  <c r="L5" i="1"/>
  <c r="L4" i="1"/>
  <c r="L3" i="1"/>
  <c r="L2" i="1"/>
  <c r="B16" i="1"/>
  <c r="F15" i="1"/>
  <c r="B15" i="1"/>
  <c r="H13" i="1"/>
  <c r="G13" i="1"/>
  <c r="D13" i="1"/>
  <c r="H12" i="1"/>
  <c r="D12" i="1"/>
  <c r="H11" i="1"/>
  <c r="G11" i="1"/>
  <c r="F11" i="1"/>
  <c r="E11" i="1"/>
  <c r="D11" i="1"/>
  <c r="H10" i="1"/>
  <c r="D10" i="1"/>
  <c r="H9" i="1"/>
  <c r="D9" i="1"/>
  <c r="I11" i="1" s="1"/>
  <c r="G8" i="1"/>
  <c r="D8" i="1"/>
  <c r="E8" i="1" s="1"/>
  <c r="F8" i="1" s="1"/>
  <c r="H7" i="1"/>
  <c r="G7" i="1"/>
  <c r="E7" i="1"/>
  <c r="D7" i="1"/>
  <c r="I9" i="1" s="1"/>
  <c r="H6" i="1"/>
  <c r="E6" i="1"/>
  <c r="D6" i="1"/>
  <c r="I8" i="1" s="1"/>
  <c r="I5" i="1"/>
  <c r="G5" i="1"/>
  <c r="E5" i="1"/>
  <c r="D5" i="1"/>
  <c r="H4" i="1"/>
  <c r="D4" i="1"/>
  <c r="I3" i="1"/>
  <c r="H3" i="1"/>
  <c r="G3" i="1"/>
  <c r="F3" i="1"/>
  <c r="E3" i="1"/>
  <c r="D3" i="1"/>
  <c r="I2" i="1"/>
  <c r="H2" i="1"/>
  <c r="D2" i="1"/>
  <c r="B17" i="1" s="1"/>
  <c r="G12" i="10" l="1"/>
  <c r="F6" i="1"/>
  <c r="E2" i="1"/>
  <c r="J3" i="1"/>
  <c r="G4" i="1"/>
  <c r="I6" i="1"/>
  <c r="F7" i="1"/>
  <c r="E10" i="1"/>
  <c r="F10" i="1" s="1"/>
  <c r="J11" i="1"/>
  <c r="G12" i="1"/>
  <c r="E9" i="1"/>
  <c r="F9" i="1" s="1"/>
  <c r="F2" i="1"/>
  <c r="K8" i="1" s="1"/>
  <c r="J6" i="1"/>
  <c r="E13" i="1"/>
  <c r="G2" i="1"/>
  <c r="I4" i="1"/>
  <c r="F5" i="1"/>
  <c r="G10" i="1"/>
  <c r="I12" i="1"/>
  <c r="F13" i="1"/>
  <c r="I7" i="1"/>
  <c r="I13" i="1"/>
  <c r="E4" i="1"/>
  <c r="F4" i="1" s="1"/>
  <c r="G6" i="1"/>
  <c r="E12" i="1"/>
  <c r="F12" i="1" s="1"/>
  <c r="J13" i="1"/>
  <c r="I10" i="1"/>
  <c r="G9" i="1"/>
  <c r="J10" i="1" l="1"/>
  <c r="N10" i="1"/>
  <c r="J4" i="1"/>
  <c r="N4" i="1"/>
  <c r="K2" i="1"/>
  <c r="K11" i="1"/>
  <c r="N9" i="1"/>
  <c r="J9" i="1"/>
  <c r="N12" i="1"/>
  <c r="J12" i="1"/>
  <c r="N8" i="1"/>
  <c r="K6" i="1"/>
  <c r="N5" i="1"/>
  <c r="N6" i="1"/>
  <c r="N3" i="1"/>
  <c r="N11" i="1"/>
  <c r="K10" i="1"/>
  <c r="K9" i="1"/>
  <c r="N13" i="1"/>
  <c r="J5" i="1"/>
  <c r="K4" i="1"/>
  <c r="K7" i="1"/>
  <c r="K5" i="1"/>
  <c r="N2" i="1"/>
  <c r="K12" i="1"/>
  <c r="J2" i="1"/>
  <c r="J7" i="1"/>
  <c r="N7" i="1"/>
  <c r="K13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Elinon</author>
  </authors>
  <commentList>
    <comment ref="E2" authorId="0" shapeId="0" xr:uid="{F7D328C5-9B0C-4C23-BD3C-9D81BE27F72E}">
      <text>
        <r>
          <rPr>
            <sz val="9"/>
            <color indexed="81"/>
            <rFont val="Tahoma"/>
            <family val="2"/>
          </rPr>
          <t>D4E Formula: Refer to Data Action sheet d4e_formula_20260106, Column A
Title: D4E_F001 docs.FinanceModel!E2
Scanned on 2026_01-06 00:06:42</t>
        </r>
      </text>
    </comment>
    <comment ref="G2" authorId="0" shapeId="0" xr:uid="{C5210B4A-54A5-4300-B78D-226FEC5FCB92}">
      <text>
        <r>
          <rPr>
            <sz val="9"/>
            <color indexed="81"/>
            <rFont val="Tahoma"/>
            <family val="2"/>
          </rPr>
          <t>D4E Formula: Refer to Data Action sheet d4e_formula_20260106, Column B
Title: D4E_F002 docs.FinanceModel!G2
Scanned on 2026_01-06 00:06:42</t>
        </r>
      </text>
    </comment>
    <comment ref="H2" authorId="0" shapeId="0" xr:uid="{CE5448D1-1750-46A4-A7AC-9E83309777F2}">
      <text>
        <r>
          <rPr>
            <sz val="9"/>
            <color indexed="81"/>
            <rFont val="Tahoma"/>
            <family val="2"/>
          </rPr>
          <t>D4E Formula: Refer to Data Action sheet d4e_formula_20260106, Column C
Title: D4E_F003 docs.FinanceModel!H2
Scanned on 2026_01-06 00:06:42</t>
        </r>
      </text>
    </comment>
    <comment ref="J2" authorId="0" shapeId="0" xr:uid="{B97452D0-B595-446A-8F2E-4C87AD556146}">
      <text>
        <r>
          <rPr>
            <sz val="9"/>
            <color indexed="81"/>
            <rFont val="Tahoma"/>
            <family val="2"/>
          </rPr>
          <t>D4E Formula: Refer to Data Action sheet d4e_formula_20260106, Column D
Title: D4E_F004 docs.FinanceModel!J2
Scanned on 2026_01-06 00:06:42</t>
        </r>
      </text>
    </comment>
    <comment ref="K2" authorId="0" shapeId="0" xr:uid="{5DC36938-0F4E-4105-B8F6-CB1DBD9022E0}">
      <text>
        <r>
          <rPr>
            <sz val="9"/>
            <color indexed="81"/>
            <rFont val="Tahoma"/>
            <family val="2"/>
          </rPr>
          <t>D4E Formula: Refer to Data Action sheet d4e_formula_20260106, Column E
Title: D4E_F005 docs.FinanceModel!K2
Scanned on 2026_01-06 00:06:42</t>
        </r>
      </text>
    </comment>
    <comment ref="L2" authorId="0" shapeId="0" xr:uid="{16F3B320-AED4-4CB3-9B0B-B9F216E48C44}">
      <text>
        <r>
          <rPr>
            <sz val="9"/>
            <color indexed="81"/>
            <rFont val="Tahoma"/>
            <family val="2"/>
          </rPr>
          <t>D4E Formula: Refer to Data Action sheet d4e_formula_20260106, Column F
Title: D4E_F006 docs.FinanceModel!L2
Scanned on 2026_01-06 00:06:42</t>
        </r>
      </text>
    </comment>
    <comment ref="M2" authorId="0" shapeId="0" xr:uid="{0290E88F-A604-436D-B82F-258763B60D77}">
      <text>
        <r>
          <rPr>
            <sz val="9"/>
            <color indexed="81"/>
            <rFont val="Tahoma"/>
            <family val="2"/>
          </rPr>
          <t>D4E Formula: Refer to Data Action sheet d4e_formula_20260106, Column G
Title: D4E_F007 docs.FinanceModel!M2
Scanned on 2026_01-06 00:06:42</t>
        </r>
      </text>
    </comment>
    <comment ref="N2" authorId="0" shapeId="0" xr:uid="{77931D06-4D33-4B14-842C-CA202806F02F}">
      <text>
        <r>
          <rPr>
            <sz val="9"/>
            <color indexed="81"/>
            <rFont val="Tahoma"/>
            <family val="2"/>
          </rPr>
          <t>D4E Formula: Refer to Data Action sheet d4e_formula_20260106, Column H
Title: D4E_F008 docs.FinanceModel!N2
Scanned on 2026_01-06 00:06:42</t>
        </r>
      </text>
    </comment>
    <comment ref="E3" authorId="0" shapeId="0" xr:uid="{67ED8FD2-1AC4-440C-853A-27AC9C384189}">
      <text>
        <r>
          <rPr>
            <sz val="9"/>
            <color indexed="81"/>
            <rFont val="Tahoma"/>
            <family val="2"/>
          </rPr>
          <t>D4E Formula: Refer to Data Action sheet d4e_formula_20260106, Column I
Title: D4E_F009 docs.FinanceModel!E3
Scanned on 2026_01-06 00:06:42</t>
        </r>
      </text>
    </comment>
    <comment ref="G3" authorId="0" shapeId="0" xr:uid="{A27FB6A8-18EB-4571-9418-E0C1A5BBB0C9}">
      <text>
        <r>
          <rPr>
            <sz val="9"/>
            <color indexed="81"/>
            <rFont val="Tahoma"/>
            <family val="2"/>
          </rPr>
          <t>D4E Formula: Refer to Data Action sheet d4e_formula_20260106, Column J
Title: D4E_F010 docs.FinanceModel!G3
Scanned on 2026_01-06 00:06:42</t>
        </r>
      </text>
    </comment>
    <comment ref="H3" authorId="0" shapeId="0" xr:uid="{7A262319-BFC5-4629-A3D1-0B958926D77A}">
      <text>
        <r>
          <rPr>
            <sz val="9"/>
            <color indexed="81"/>
            <rFont val="Tahoma"/>
            <family val="2"/>
          </rPr>
          <t>D4E Formula: Refer to Data Action sheet d4e_formula_20260106, Column K
Title: D4E_F011 docs.FinanceModel!H3
Scanned on 2026_01-06 00:06:42</t>
        </r>
      </text>
    </comment>
    <comment ref="J3" authorId="0" shapeId="0" xr:uid="{6D8C1149-035B-4188-9503-D01F5A48F7A1}">
      <text>
        <r>
          <rPr>
            <sz val="9"/>
            <color indexed="81"/>
            <rFont val="Tahoma"/>
            <family val="2"/>
          </rPr>
          <t>D4E Formula: Refer to Data Action sheet d4e_formula_20260106, Column L
Title: D4E_F012 docs.FinanceModel!J3
Scanned on 2026_01-06 00:06:42</t>
        </r>
      </text>
    </comment>
    <comment ref="K3" authorId="0" shapeId="0" xr:uid="{B9E7BBAE-CF9B-4B0B-95AE-F0EC80D39C8A}">
      <text>
        <r>
          <rPr>
            <sz val="9"/>
            <color indexed="81"/>
            <rFont val="Tahoma"/>
            <family val="2"/>
          </rPr>
          <t>D4E Formula: Refer to Data Action sheet d4e_formula_20260106, Column M
Title: D4E_F013 docs.FinanceModel!K3
Scanned on 2026_01-06 00:06:42</t>
        </r>
      </text>
    </comment>
    <comment ref="L3" authorId="0" shapeId="0" xr:uid="{F6B02912-FA22-4E50-9629-4A762CEA1E51}">
      <text>
        <r>
          <rPr>
            <sz val="9"/>
            <color indexed="81"/>
            <rFont val="Tahoma"/>
            <family val="2"/>
          </rPr>
          <t>D4E Formula: Refer to Data Action sheet d4e_formula_20260106, Column N
Title: D4E_F014 docs.FinanceModel!L3
Scanned on 2026_01-06 00:06:42</t>
        </r>
      </text>
    </comment>
    <comment ref="M3" authorId="0" shapeId="0" xr:uid="{F13666BF-C31A-4CB2-BE01-DCAF814A61D6}">
      <text>
        <r>
          <rPr>
            <sz val="9"/>
            <color indexed="81"/>
            <rFont val="Tahoma"/>
            <family val="2"/>
          </rPr>
          <t>D4E Formula: Refer to Data Action sheet d4e_formula_20260106, Column O
Title: D4E_F015 docs.FinanceModel!M3
Scanned on 2026_01-06 00:06:42</t>
        </r>
      </text>
    </comment>
    <comment ref="N3" authorId="0" shapeId="0" xr:uid="{857AD2EC-6C1D-4CF9-81C9-8D4CEF30F2FA}">
      <text>
        <r>
          <rPr>
            <sz val="9"/>
            <color indexed="81"/>
            <rFont val="Tahoma"/>
            <family val="2"/>
          </rPr>
          <t>D4E Formula: Refer to Data Action sheet d4e_formula_20260106, Column P
Title: D4E_F016 docs.FinanceModel!N3
Scanned on 2026_01-06 00:06:42</t>
        </r>
      </text>
    </comment>
    <comment ref="E4" authorId="0" shapeId="0" xr:uid="{4CF0C886-B775-4C81-B0F6-DEEB81DD3221}">
      <text>
        <r>
          <rPr>
            <sz val="9"/>
            <color indexed="81"/>
            <rFont val="Tahoma"/>
            <family val="2"/>
          </rPr>
          <t>D4E Formula: Refer to Data Action sheet d4e_formula_20260106, Column Q
Title: D4E_F017 docs.FinanceModel!E4
Scanned on 2026_01-06 00:06:42</t>
        </r>
      </text>
    </comment>
    <comment ref="G4" authorId="0" shapeId="0" xr:uid="{59772419-49EF-418C-80F7-584D1E7E38A5}">
      <text>
        <r>
          <rPr>
            <sz val="9"/>
            <color indexed="81"/>
            <rFont val="Tahoma"/>
            <family val="2"/>
          </rPr>
          <t>D4E Formula: Refer to Data Action sheet d4e_formula_20260106, Column R
Title: D4E_F018 docs.FinanceModel!G4
Scanned on 2026_01-06 00:06:42</t>
        </r>
      </text>
    </comment>
    <comment ref="H4" authorId="0" shapeId="0" xr:uid="{FC25AAAF-C56E-4237-9BDA-54766128DCE9}">
      <text>
        <r>
          <rPr>
            <sz val="9"/>
            <color indexed="81"/>
            <rFont val="Tahoma"/>
            <family val="2"/>
          </rPr>
          <t>D4E Formula: Refer to Data Action sheet d4e_formula_20260106, Column S
Title: D4E_F019 docs.FinanceModel!H4
Scanned on 2026_01-06 00:06:42</t>
        </r>
      </text>
    </comment>
    <comment ref="I4" authorId="0" shapeId="0" xr:uid="{59B3D20F-42D8-424D-BC3A-9A3E5E2BA272}">
      <text>
        <r>
          <rPr>
            <sz val="9"/>
            <color indexed="81"/>
            <rFont val="Tahoma"/>
            <family val="2"/>
          </rPr>
          <t>D4E Formula: Refer to Data Action sheet d4e_formula_20260106, Column T
Title: D4E_F020 docs.FinanceModel!I4
Scanned on 2026_01-06 00:06:42</t>
        </r>
      </text>
    </comment>
    <comment ref="J4" authorId="0" shapeId="0" xr:uid="{4A938E42-4F04-47AD-8510-C4B44A124CF6}">
      <text>
        <r>
          <rPr>
            <sz val="9"/>
            <color indexed="81"/>
            <rFont val="Tahoma"/>
            <family val="2"/>
          </rPr>
          <t>D4E Formula: Refer to Data Action sheet d4e_formula_20260106, Column U
Title: D4E_F021 docs.FinanceModel!J4
Scanned on 2026_01-06 00:06:42</t>
        </r>
      </text>
    </comment>
    <comment ref="K4" authorId="0" shapeId="0" xr:uid="{000A715D-4F5E-4DDF-8197-36CEB9FBC841}">
      <text>
        <r>
          <rPr>
            <sz val="9"/>
            <color indexed="81"/>
            <rFont val="Tahoma"/>
            <family val="2"/>
          </rPr>
          <t>D4E Formula: Refer to Data Action sheet d4e_formula_20260106, Column V
Title: D4E_F022 docs.FinanceModel!K4
Scanned on 2026_01-06 00:06:42</t>
        </r>
      </text>
    </comment>
    <comment ref="L4" authorId="0" shapeId="0" xr:uid="{DC22BBF1-2DB4-4F9D-A009-344CDBE9BB4B}">
      <text>
        <r>
          <rPr>
            <sz val="9"/>
            <color indexed="81"/>
            <rFont val="Tahoma"/>
            <family val="2"/>
          </rPr>
          <t>D4E Formula: Refer to Data Action sheet d4e_formula_20260106, Column W
Title: D4E_F023 docs.FinanceModel!L4
Scanned on 2026_01-06 00:06:43</t>
        </r>
      </text>
    </comment>
    <comment ref="M4" authorId="0" shapeId="0" xr:uid="{7A27B0A0-F970-4DAF-B703-7898535318F6}">
      <text>
        <r>
          <rPr>
            <sz val="9"/>
            <color indexed="81"/>
            <rFont val="Tahoma"/>
            <family val="2"/>
          </rPr>
          <t>D4E Formula: Refer to Data Action sheet d4e_formula_20260106, Column X
Title: D4E_F024 docs.FinanceModel!M4
Scanned on 2026_01-06 00:06:43</t>
        </r>
      </text>
    </comment>
    <comment ref="N4" authorId="0" shapeId="0" xr:uid="{101A0E1F-0CAE-4740-AA26-674CDECD348A}">
      <text>
        <r>
          <rPr>
            <sz val="9"/>
            <color indexed="81"/>
            <rFont val="Tahoma"/>
            <family val="2"/>
          </rPr>
          <t>D4E Formula: Refer to Data Action sheet d4e_formula_20260106, Column Y
Title: D4E_F025 docs.FinanceModel!N4
Scanned on 2026_01-06 00:06:43</t>
        </r>
      </text>
    </comment>
    <comment ref="E5" authorId="0" shapeId="0" xr:uid="{8367844D-AD4A-4C07-9929-748219E7F937}">
      <text>
        <r>
          <rPr>
            <sz val="9"/>
            <color indexed="81"/>
            <rFont val="Tahoma"/>
            <family val="2"/>
          </rPr>
          <t>D4E Formula: Refer to Data Action sheet d4e_formula_20260106, Column Z
Title: D4E_F026 docs.FinanceModel!E5
Scanned on 2026_01-06 00:06:43</t>
        </r>
      </text>
    </comment>
    <comment ref="G5" authorId="0" shapeId="0" xr:uid="{D568D980-8409-4B6D-85D6-566A9BBEA036}">
      <text>
        <r>
          <rPr>
            <sz val="9"/>
            <color indexed="81"/>
            <rFont val="Tahoma"/>
            <family val="2"/>
          </rPr>
          <t>D4E Formula: Refer to Data Action sheet d4e_formula_20260106, Column AA
Title: D4E_F027 docs.FinanceModel!G5
Scanned on 2026_01-06 00:06:43</t>
        </r>
      </text>
    </comment>
    <comment ref="H5" authorId="0" shapeId="0" xr:uid="{85CA44E4-E96C-4044-A636-E0AC28CA829D}">
      <text>
        <r>
          <rPr>
            <sz val="9"/>
            <color indexed="81"/>
            <rFont val="Tahoma"/>
            <family val="2"/>
          </rPr>
          <t>D4E Formula: Refer to Data Action sheet d4e_formula_20260106, Column AB
Title: D4E_F028 docs.FinanceModel!H5
Scanned on 2026_01-06 00:06:43</t>
        </r>
      </text>
    </comment>
    <comment ref="I5" authorId="0" shapeId="0" xr:uid="{858FA00E-F55F-4B7E-BD8C-E106E849CB91}">
      <text>
        <r>
          <rPr>
            <sz val="9"/>
            <color indexed="81"/>
            <rFont val="Tahoma"/>
            <family val="2"/>
          </rPr>
          <t>D4E Formula: Refer to Data Action sheet d4e_formula_20260106, Column AC
Title: D4E_F029 docs.FinanceModel!I5
Scanned on 2026_01-06 00:06:43</t>
        </r>
      </text>
    </comment>
    <comment ref="J5" authorId="0" shapeId="0" xr:uid="{80614634-0CB1-43CC-B112-FE57331AD511}">
      <text>
        <r>
          <rPr>
            <sz val="9"/>
            <color indexed="81"/>
            <rFont val="Tahoma"/>
            <family val="2"/>
          </rPr>
          <t>D4E Formula: Refer to Data Action sheet d4e_formula_20260106, Column AD
Title: D4E_F030 docs.FinanceModel!J5
Scanned on 2026_01-06 00:06:43</t>
        </r>
      </text>
    </comment>
    <comment ref="K5" authorId="0" shapeId="0" xr:uid="{17FEA0A5-E240-4AD8-B853-799965C26B6F}">
      <text>
        <r>
          <rPr>
            <sz val="9"/>
            <color indexed="81"/>
            <rFont val="Tahoma"/>
            <family val="2"/>
          </rPr>
          <t>D4E Formula: Refer to Data Action sheet d4e_formula_20260106, Column AE
Title: D4E_F031 docs.FinanceModel!K5
Scanned on 2026_01-06 00:06:43</t>
        </r>
      </text>
    </comment>
    <comment ref="L5" authorId="0" shapeId="0" xr:uid="{F996F9D1-8E29-4B37-B310-C12DA3FEBA90}">
      <text>
        <r>
          <rPr>
            <sz val="9"/>
            <color indexed="81"/>
            <rFont val="Tahoma"/>
            <family val="2"/>
          </rPr>
          <t>D4E Formula: Refer to Data Action sheet d4e_formula_20260106, Column AF
Title: D4E_F032 docs.FinanceModel!L5
Scanned on 2026_01-06 00:06:43</t>
        </r>
      </text>
    </comment>
    <comment ref="M5" authorId="0" shapeId="0" xr:uid="{4728B9A6-844B-4D47-8D1B-D2F0FA236746}">
      <text>
        <r>
          <rPr>
            <sz val="9"/>
            <color indexed="81"/>
            <rFont val="Tahoma"/>
            <family val="2"/>
          </rPr>
          <t>D4E Formula: Refer to Data Action sheet d4e_formula_20260106, Column AG
Title: D4E_F033 docs.FinanceModel!M5
Scanned on 2026_01-06 00:06:43</t>
        </r>
      </text>
    </comment>
    <comment ref="N5" authorId="0" shapeId="0" xr:uid="{A7E8AB53-2AA2-47FA-AA16-978CDA6E767A}">
      <text>
        <r>
          <rPr>
            <sz val="9"/>
            <color indexed="81"/>
            <rFont val="Tahoma"/>
            <family val="2"/>
          </rPr>
          <t>D4E Formula: Refer to Data Action sheet d4e_formula_20260106, Column AH
Title: D4E_F034 docs.FinanceModel!N5
Scanned on 2026_01-06 00:06:43</t>
        </r>
      </text>
    </comment>
    <comment ref="E6" authorId="0" shapeId="0" xr:uid="{16504EE0-1C33-4264-A8C6-1961F725BDCE}">
      <text>
        <r>
          <rPr>
            <sz val="9"/>
            <color indexed="81"/>
            <rFont val="Tahoma"/>
            <family val="2"/>
          </rPr>
          <t>D4E Formula: Refer to Data Action sheet d4e_formula_20260106, Column AI
Title: D4E_F035 docs.FinanceModel!E6
Scanned on 2026_01-06 00:06:43</t>
        </r>
      </text>
    </comment>
    <comment ref="G6" authorId="0" shapeId="0" xr:uid="{DD4082CB-D136-4FEC-AADE-DC776E5F3166}">
      <text>
        <r>
          <rPr>
            <sz val="9"/>
            <color indexed="81"/>
            <rFont val="Tahoma"/>
            <family val="2"/>
          </rPr>
          <t>D4E Formula: Refer to Data Action sheet d4e_formula_20260106, Column AJ
Title: D4E_F036 docs.FinanceModel!G6
Scanned on 2026_01-06 00:06:43</t>
        </r>
      </text>
    </comment>
    <comment ref="H6" authorId="0" shapeId="0" xr:uid="{10055E67-2D89-4EB2-A468-96A33EDEE99A}">
      <text>
        <r>
          <rPr>
            <sz val="9"/>
            <color indexed="81"/>
            <rFont val="Tahoma"/>
            <family val="2"/>
          </rPr>
          <t>D4E Formula: Refer to Data Action sheet d4e_formula_20260106, Column AK
Title: D4E_F037 docs.FinanceModel!H6
Scanned on 2026_01-06 00:06:43</t>
        </r>
      </text>
    </comment>
    <comment ref="I6" authorId="0" shapeId="0" xr:uid="{ED5FAB35-25A8-46C8-8AC9-82F472D24EEB}">
      <text>
        <r>
          <rPr>
            <sz val="9"/>
            <color indexed="81"/>
            <rFont val="Tahoma"/>
            <family val="2"/>
          </rPr>
          <t>D4E Formula: Refer to Data Action sheet d4e_formula_20260106, Column AL
Title: D4E_F038 docs.FinanceModel!I6
Scanned on 2026_01-06 00:06:43</t>
        </r>
      </text>
    </comment>
    <comment ref="J6" authorId="0" shapeId="0" xr:uid="{62B11939-8068-4AFB-BEBA-36903AC0AE46}">
      <text>
        <r>
          <rPr>
            <sz val="9"/>
            <color indexed="81"/>
            <rFont val="Tahoma"/>
            <family val="2"/>
          </rPr>
          <t>D4E Formula: Refer to Data Action sheet d4e_formula_20260106, Column AM
Title: D4E_F039 docs.FinanceModel!J6
Scanned on 2026_01-06 00:06:43</t>
        </r>
      </text>
    </comment>
    <comment ref="K6" authorId="0" shapeId="0" xr:uid="{740FF4CC-CE89-403D-9F1B-A1E2A9625BB9}">
      <text>
        <r>
          <rPr>
            <sz val="9"/>
            <color indexed="81"/>
            <rFont val="Tahoma"/>
            <family val="2"/>
          </rPr>
          <t>D4E Formula: Refer to Data Action sheet d4e_formula_20260106, Column AN
Title: D4E_F040 docs.FinanceModel!K6
Scanned on 2026_01-06 00:06:43</t>
        </r>
      </text>
    </comment>
    <comment ref="L6" authorId="0" shapeId="0" xr:uid="{2E13E8FA-BD89-436E-BA7F-3C8F6011940B}">
      <text>
        <r>
          <rPr>
            <sz val="9"/>
            <color indexed="81"/>
            <rFont val="Tahoma"/>
            <family val="2"/>
          </rPr>
          <t>D4E Formula: Refer to Data Action sheet d4e_formula_20260106, Column AO
Title: D4E_F041 docs.FinanceModel!L6
Scanned on 2026_01-06 00:06:43</t>
        </r>
      </text>
    </comment>
    <comment ref="M6" authorId="0" shapeId="0" xr:uid="{EA3B41C0-1F27-4FA6-8913-C909644F0943}">
      <text>
        <r>
          <rPr>
            <sz val="9"/>
            <color indexed="81"/>
            <rFont val="Tahoma"/>
            <family val="2"/>
          </rPr>
          <t>D4E Formula: Refer to Data Action sheet d4e_formula_20260106, Column AP
Title: D4E_F042 docs.FinanceModel!M6
Scanned on 2026_01-06 00:06:43</t>
        </r>
      </text>
    </comment>
    <comment ref="N6" authorId="0" shapeId="0" xr:uid="{3DBF1513-6371-4704-B2D3-83122511EED1}">
      <text>
        <r>
          <rPr>
            <sz val="9"/>
            <color indexed="81"/>
            <rFont val="Tahoma"/>
            <family val="2"/>
          </rPr>
          <t>D4E Formula: Refer to Data Action sheet d4e_formula_20260106, Column AQ
Title: D4E_F043 docs.FinanceModel!N6
Scanned on 2026_01-06 00:06:43</t>
        </r>
      </text>
    </comment>
    <comment ref="E7" authorId="0" shapeId="0" xr:uid="{89A27866-2FCB-490D-8E90-028A9196937E}">
      <text>
        <r>
          <rPr>
            <sz val="9"/>
            <color indexed="81"/>
            <rFont val="Tahoma"/>
            <family val="2"/>
          </rPr>
          <t>D4E Formula: Refer to Data Action sheet d4e_formula_20260106, Column AR
Title: D4E_F044 docs.FinanceModel!E7
Scanned on 2026_01-06 00:06:43</t>
        </r>
      </text>
    </comment>
    <comment ref="G7" authorId="0" shapeId="0" xr:uid="{4C9F1D57-9C8F-4A0B-B0E9-35FB053A85D2}">
      <text>
        <r>
          <rPr>
            <sz val="9"/>
            <color indexed="81"/>
            <rFont val="Tahoma"/>
            <family val="2"/>
          </rPr>
          <t>D4E Formula: Refer to Data Action sheet d4e_formula_20260106, Column AS
Title: D4E_F045 docs.FinanceModel!G7
Scanned on 2026_01-06 00:06:43</t>
        </r>
      </text>
    </comment>
    <comment ref="H7" authorId="0" shapeId="0" xr:uid="{BF77AA02-B7DE-40A6-A5B3-CEF1378EF8A1}">
      <text>
        <r>
          <rPr>
            <sz val="9"/>
            <color indexed="81"/>
            <rFont val="Tahoma"/>
            <family val="2"/>
          </rPr>
          <t>D4E Formula: Refer to Data Action sheet d4e_formula_20260106, Column AT
Title: D4E_F046 docs.FinanceModel!H7
Scanned on 2026_01-06 00:06:43</t>
        </r>
      </text>
    </comment>
    <comment ref="I7" authorId="0" shapeId="0" xr:uid="{E276EB22-7BC6-4AB5-86A2-1727419F1AF9}">
      <text>
        <r>
          <rPr>
            <sz val="9"/>
            <color indexed="81"/>
            <rFont val="Tahoma"/>
            <family val="2"/>
          </rPr>
          <t>D4E Formula: Refer to Data Action sheet d4e_formula_20260106, Column AU
Title: D4E_F047 docs.FinanceModel!I7
Scanned on 2026_01-06 00:06:43</t>
        </r>
      </text>
    </comment>
    <comment ref="J7" authorId="0" shapeId="0" xr:uid="{7D3B0A95-F600-4732-9952-519124DC9126}">
      <text>
        <r>
          <rPr>
            <sz val="9"/>
            <color indexed="81"/>
            <rFont val="Tahoma"/>
            <family val="2"/>
          </rPr>
          <t>D4E Formula: Refer to Data Action sheet d4e_formula_20260106, Column AV
Title: D4E_F048 docs.FinanceModel!J7
Scanned on 2026_01-06 00:06:43</t>
        </r>
      </text>
    </comment>
    <comment ref="K7" authorId="0" shapeId="0" xr:uid="{0187D043-3A5A-4FE3-A72F-AB2146A1E7D8}">
      <text>
        <r>
          <rPr>
            <sz val="9"/>
            <color indexed="81"/>
            <rFont val="Tahoma"/>
            <family val="2"/>
          </rPr>
          <t>D4E Formula: Refer to Data Action sheet d4e_formula_20260106, Column AW
Title: D4E_F049 docs.FinanceModel!K7
Scanned on 2026_01-06 00:06:43</t>
        </r>
      </text>
    </comment>
    <comment ref="L7" authorId="0" shapeId="0" xr:uid="{2AB40C3E-2B7B-45E8-A532-2556A90502D6}">
      <text>
        <r>
          <rPr>
            <sz val="9"/>
            <color indexed="81"/>
            <rFont val="Tahoma"/>
            <family val="2"/>
          </rPr>
          <t>D4E Formula: Refer to Data Action sheet d4e_formula_20260106, Column AX
Title: D4E_F050 docs.FinanceModel!L7
Scanned on 2026_01-06 00:06:43</t>
        </r>
      </text>
    </comment>
    <comment ref="M7" authorId="0" shapeId="0" xr:uid="{241992F1-7972-48FA-91F5-450B860A835E}">
      <text>
        <r>
          <rPr>
            <sz val="9"/>
            <color indexed="81"/>
            <rFont val="Tahoma"/>
            <family val="2"/>
          </rPr>
          <t>D4E Formula: Refer to Data Action sheet d4e_formula_20260106, Column AY
Title: D4E_F051 docs.FinanceModel!M7
Scanned on 2026_01-06 00:06:43</t>
        </r>
      </text>
    </comment>
    <comment ref="N7" authorId="0" shapeId="0" xr:uid="{6B8BD3E5-2914-47F7-A077-FBD800C5E58A}">
      <text>
        <r>
          <rPr>
            <sz val="9"/>
            <color indexed="81"/>
            <rFont val="Tahoma"/>
            <family val="2"/>
          </rPr>
          <t>D4E Formula: Refer to Data Action sheet d4e_formula_20260106, Column AZ
Title: D4E_F052 docs.FinanceModel!N7
Scanned on 2026_01-06 00:06:43</t>
        </r>
      </text>
    </comment>
    <comment ref="E8" authorId="0" shapeId="0" xr:uid="{4749E464-6A4A-4CF3-B67E-0DE26C4F585A}">
      <text>
        <r>
          <rPr>
            <sz val="9"/>
            <color indexed="81"/>
            <rFont val="Tahoma"/>
            <family val="2"/>
          </rPr>
          <t>D4E Formula: Refer to Data Action sheet d4e_formula_20260106, Column BA
Title: D4E_F053 docs.FinanceModel!E8
Scanned on 2026_01-06 00:06:43</t>
        </r>
      </text>
    </comment>
    <comment ref="G8" authorId="0" shapeId="0" xr:uid="{FFCFFD5D-F583-4D0D-8FE6-A601CFD63505}">
      <text>
        <r>
          <rPr>
            <sz val="9"/>
            <color indexed="81"/>
            <rFont val="Tahoma"/>
            <family val="2"/>
          </rPr>
          <t>D4E Formula: Refer to Data Action sheet d4e_formula_20260106, Column BB
Title: D4E_F054 docs.FinanceModel!G8
Scanned on 2026_01-06 00:06:43</t>
        </r>
      </text>
    </comment>
    <comment ref="H8" authorId="0" shapeId="0" xr:uid="{974AFC8C-0864-45A2-A369-A9D7532D5222}">
      <text>
        <r>
          <rPr>
            <sz val="9"/>
            <color indexed="81"/>
            <rFont val="Tahoma"/>
            <family val="2"/>
          </rPr>
          <t>D4E Formula: Refer to Data Action sheet d4e_formula_20260106, Column BC
Title: D4E_F055 docs.FinanceModel!H8
Scanned on 2026_01-06 00:06:43</t>
        </r>
      </text>
    </comment>
    <comment ref="I8" authorId="0" shapeId="0" xr:uid="{C4BF86B5-E52D-40A2-AE6D-537C93779736}">
      <text>
        <r>
          <rPr>
            <sz val="9"/>
            <color indexed="81"/>
            <rFont val="Tahoma"/>
            <family val="2"/>
          </rPr>
          <t>D4E Formula: Refer to Data Action sheet d4e_formula_20260106, Column BD
Title: D4E_F056 docs.FinanceModel!I8
Scanned on 2026_01-06 00:06:43</t>
        </r>
      </text>
    </comment>
    <comment ref="J8" authorId="0" shapeId="0" xr:uid="{2153AF3D-69FB-4B78-9229-4E5101C09490}">
      <text>
        <r>
          <rPr>
            <sz val="9"/>
            <color indexed="81"/>
            <rFont val="Tahoma"/>
            <family val="2"/>
          </rPr>
          <t>D4E Formula: Refer to Data Action sheet d4e_formula_20260106, Column BE
Title: D4E_F057 docs.FinanceModel!J8
Scanned on 2026_01-06 00:06:43</t>
        </r>
      </text>
    </comment>
    <comment ref="K8" authorId="0" shapeId="0" xr:uid="{56976138-EFA7-41C8-B49D-85854467921C}">
      <text>
        <r>
          <rPr>
            <sz val="9"/>
            <color indexed="81"/>
            <rFont val="Tahoma"/>
            <family val="2"/>
          </rPr>
          <t>D4E Formula: Refer to Data Action sheet d4e_formula_20260106, Column BF
Title: D4E_F058 docs.FinanceModel!K8
Scanned on 2026_01-06 00:06:43</t>
        </r>
      </text>
    </comment>
    <comment ref="L8" authorId="0" shapeId="0" xr:uid="{928D7A1C-22E6-47B1-BC71-BD55D6F47EFC}">
      <text>
        <r>
          <rPr>
            <sz val="9"/>
            <color indexed="81"/>
            <rFont val="Tahoma"/>
            <family val="2"/>
          </rPr>
          <t>D4E Formula: Refer to Data Action sheet d4e_formula_20260106, Column BG
Title: D4E_F059 docs.FinanceModel!L8
Scanned on 2026_01-06 00:06:43</t>
        </r>
      </text>
    </comment>
    <comment ref="M8" authorId="0" shapeId="0" xr:uid="{F6D5DAD6-B5DF-4A8E-AC9B-4783165A4C46}">
      <text>
        <r>
          <rPr>
            <sz val="9"/>
            <color indexed="81"/>
            <rFont val="Tahoma"/>
            <family val="2"/>
          </rPr>
          <t>D4E Formula: Refer to Data Action sheet d4e_formula_20260106, Column BH
Title: D4E_F060 docs.FinanceModel!M8
Scanned on 2026_01-06 00:06:43</t>
        </r>
      </text>
    </comment>
    <comment ref="N8" authorId="0" shapeId="0" xr:uid="{1A766BCA-CA80-44A0-8873-30124D417C80}">
      <text>
        <r>
          <rPr>
            <sz val="9"/>
            <color indexed="81"/>
            <rFont val="Tahoma"/>
            <family val="2"/>
          </rPr>
          <t>D4E Formula: Refer to Data Action sheet d4e_formula_20260106, Column BI
Title: D4E_F061 docs.FinanceModel!N8
Scanned on 2026_01-06 00:06:43</t>
        </r>
      </text>
    </comment>
    <comment ref="E9" authorId="0" shapeId="0" xr:uid="{C669AA6C-0866-4194-8505-05FCDF1C3B66}">
      <text>
        <r>
          <rPr>
            <sz val="9"/>
            <color indexed="81"/>
            <rFont val="Tahoma"/>
            <family val="2"/>
          </rPr>
          <t>D4E Formula: Refer to Data Action sheet d4e_formula_20260106, Column BJ
Title: D4E_F062 docs.FinanceModel!E9
Scanned on 2026_01-06 00:06:43</t>
        </r>
      </text>
    </comment>
    <comment ref="G9" authorId="0" shapeId="0" xr:uid="{12A961DB-DCF7-443D-B650-3A67E450A74A}">
      <text>
        <r>
          <rPr>
            <sz val="9"/>
            <color indexed="81"/>
            <rFont val="Tahoma"/>
            <family val="2"/>
          </rPr>
          <t>D4E Formula: Refer to Data Action sheet d4e_formula_20260106, Column BK
Title: D4E_F063 docs.FinanceModel!G9
Scanned on 2026_01-06 00:06:43</t>
        </r>
      </text>
    </comment>
    <comment ref="H9" authorId="0" shapeId="0" xr:uid="{55F1ECA6-52FD-4D2D-93DF-68F7F366672D}">
      <text>
        <r>
          <rPr>
            <sz val="9"/>
            <color indexed="81"/>
            <rFont val="Tahoma"/>
            <family val="2"/>
          </rPr>
          <t>D4E Formula: Refer to Data Action sheet d4e_formula_20260106, Column BL
Title: D4E_F064 docs.FinanceModel!H9
Scanned on 2026_01-06 00:06:43</t>
        </r>
      </text>
    </comment>
    <comment ref="I9" authorId="0" shapeId="0" xr:uid="{A1F0C7D2-5433-4A4B-997B-03B971F159DA}">
      <text>
        <r>
          <rPr>
            <sz val="9"/>
            <color indexed="81"/>
            <rFont val="Tahoma"/>
            <family val="2"/>
          </rPr>
          <t>D4E Formula: Refer to Data Action sheet d4e_formula_20260106, Column BM
Title: D4E_F065 docs.FinanceModel!I9
Scanned on 2026_01-06 00:06:43</t>
        </r>
      </text>
    </comment>
    <comment ref="J9" authorId="0" shapeId="0" xr:uid="{258AAE92-6FF4-428B-9505-D4A45806C511}">
      <text>
        <r>
          <rPr>
            <sz val="9"/>
            <color indexed="81"/>
            <rFont val="Tahoma"/>
            <family val="2"/>
          </rPr>
          <t>D4E Formula: Refer to Data Action sheet d4e_formula_20260106, Column BN
Title: D4E_F066 docs.FinanceModel!J9
Scanned on 2026_01-06 00:06:43</t>
        </r>
      </text>
    </comment>
    <comment ref="K9" authorId="0" shapeId="0" xr:uid="{B1B68D95-EFBC-4727-AC86-F3D5B1FFF07F}">
      <text>
        <r>
          <rPr>
            <sz val="9"/>
            <color indexed="81"/>
            <rFont val="Tahoma"/>
            <family val="2"/>
          </rPr>
          <t>D4E Formula: Refer to Data Action sheet d4e_formula_20260106, Column BO
Title: D4E_F067 docs.FinanceModel!K9
Scanned on 2026_01-06 00:06:43</t>
        </r>
      </text>
    </comment>
    <comment ref="L9" authorId="0" shapeId="0" xr:uid="{95A26BC9-D41E-4531-963B-3C16458204B3}">
      <text>
        <r>
          <rPr>
            <sz val="9"/>
            <color indexed="81"/>
            <rFont val="Tahoma"/>
            <family val="2"/>
          </rPr>
          <t>D4E Formula: Refer to Data Action sheet d4e_formula_20260106, Column BP
Title: D4E_F068 docs.FinanceModel!L9
Scanned on 2026_01-06 00:06:43</t>
        </r>
      </text>
    </comment>
    <comment ref="M9" authorId="0" shapeId="0" xr:uid="{57387C7B-F6C5-422A-B986-5C361258F4F2}">
      <text>
        <r>
          <rPr>
            <sz val="9"/>
            <color indexed="81"/>
            <rFont val="Tahoma"/>
            <family val="2"/>
          </rPr>
          <t>D4E Formula: Refer to Data Action sheet d4e_formula_20260106, Column BQ
Title: D4E_F069 docs.FinanceModel!M9
Scanned on 2026_01-06 00:06:43</t>
        </r>
      </text>
    </comment>
    <comment ref="N9" authorId="0" shapeId="0" xr:uid="{4F13BE57-9D5F-4B5E-831F-BD0BF9929AAD}">
      <text>
        <r>
          <rPr>
            <sz val="9"/>
            <color indexed="81"/>
            <rFont val="Tahoma"/>
            <family val="2"/>
          </rPr>
          <t>D4E Formula: Refer to Data Action sheet d4e_formula_20260106, Column BR
Title: D4E_F070 docs.FinanceModel!N9
Scanned on 2026_01-06 00:06:43</t>
        </r>
      </text>
    </comment>
    <comment ref="E10" authorId="0" shapeId="0" xr:uid="{B98AC768-94D8-4B08-817D-AE5A36A56A46}">
      <text>
        <r>
          <rPr>
            <sz val="9"/>
            <color indexed="81"/>
            <rFont val="Tahoma"/>
            <family val="2"/>
          </rPr>
          <t>D4E Formula: Refer to Data Action sheet d4e_formula_20260106, Column BS
Title: D4E_F071 docs.FinanceModel!E10
Scanned on 2026_01-06 00:06:43</t>
        </r>
      </text>
    </comment>
    <comment ref="G10" authorId="0" shapeId="0" xr:uid="{D9E21DA4-4A0A-46EB-A496-F5F83B475BD5}">
      <text>
        <r>
          <rPr>
            <sz val="9"/>
            <color indexed="81"/>
            <rFont val="Tahoma"/>
            <family val="2"/>
          </rPr>
          <t>D4E Formula: Refer to Data Action sheet d4e_formula_20260106, Column BT
Title: D4E_F072 docs.FinanceModel!G10
Scanned on 2026_01-06 00:06:43</t>
        </r>
      </text>
    </comment>
    <comment ref="H10" authorId="0" shapeId="0" xr:uid="{940DF647-0C11-43F4-904C-652C4FB94B49}">
      <text>
        <r>
          <rPr>
            <sz val="9"/>
            <color indexed="81"/>
            <rFont val="Tahoma"/>
            <family val="2"/>
          </rPr>
          <t>D4E Formula: Refer to Data Action sheet d4e_formula_20260106, Column BU
Title: D4E_F073 docs.FinanceModel!H10
Scanned on 2026_01-06 00:06:43</t>
        </r>
      </text>
    </comment>
    <comment ref="I10" authorId="0" shapeId="0" xr:uid="{159508BF-7891-4287-9D3C-CC60382584FC}">
      <text>
        <r>
          <rPr>
            <sz val="9"/>
            <color indexed="81"/>
            <rFont val="Tahoma"/>
            <family val="2"/>
          </rPr>
          <t>D4E Formula: Refer to Data Action sheet d4e_formula_20260106, Column BV
Title: D4E_F074 docs.FinanceModel!I10
Scanned on 2026_01-06 00:06:43</t>
        </r>
      </text>
    </comment>
    <comment ref="J10" authorId="0" shapeId="0" xr:uid="{528A8576-0C96-4D57-A435-D82F5D177072}">
      <text>
        <r>
          <rPr>
            <sz val="9"/>
            <color indexed="81"/>
            <rFont val="Tahoma"/>
            <family val="2"/>
          </rPr>
          <t>D4E Formula: Refer to Data Action sheet d4e_formula_20260106, Column BW
Title: D4E_F075 docs.FinanceModel!J10
Scanned on 2026_01-06 00:06:43</t>
        </r>
      </text>
    </comment>
    <comment ref="K10" authorId="0" shapeId="0" xr:uid="{0600F22D-2898-4C8E-9983-E34FFC9D02CF}">
      <text>
        <r>
          <rPr>
            <sz val="9"/>
            <color indexed="81"/>
            <rFont val="Tahoma"/>
            <family val="2"/>
          </rPr>
          <t>D4E Formula: Refer to Data Action sheet d4e_formula_20260106, Column BX
Title: D4E_F076 docs.FinanceModel!K10
Scanned on 2026_01-06 00:06:43</t>
        </r>
      </text>
    </comment>
    <comment ref="L10" authorId="0" shapeId="0" xr:uid="{DF6C21B0-F5BA-4D1E-9D8F-4877AAAD4E4A}">
      <text>
        <r>
          <rPr>
            <sz val="9"/>
            <color indexed="81"/>
            <rFont val="Tahoma"/>
            <family val="2"/>
          </rPr>
          <t>D4E Formula: Refer to Data Action sheet d4e_formula_20260106, Column BY
Title: D4E_F077 docs.FinanceModel!L10
Scanned on 2026_01-06 00:06:43</t>
        </r>
      </text>
    </comment>
    <comment ref="M10" authorId="0" shapeId="0" xr:uid="{85F54212-669C-4DCA-AB9C-54BAAA628117}">
      <text>
        <r>
          <rPr>
            <sz val="9"/>
            <color indexed="81"/>
            <rFont val="Tahoma"/>
            <family val="2"/>
          </rPr>
          <t>D4E Formula: Refer to Data Action sheet d4e_formula_20260106, Column BZ
Title: D4E_F078 docs.FinanceModel!M10
Scanned on 2026_01-06 00:06:43</t>
        </r>
      </text>
    </comment>
    <comment ref="N10" authorId="0" shapeId="0" xr:uid="{EAA4F8E5-B2D6-4A68-A3AE-77BDE1C68CC7}">
      <text>
        <r>
          <rPr>
            <sz val="9"/>
            <color indexed="81"/>
            <rFont val="Tahoma"/>
            <family val="2"/>
          </rPr>
          <t>D4E Formula: Refer to Data Action sheet d4e_formula_20260106, Column CA
Title: D4E_F079 docs.FinanceModel!N10
Scanned on 2026_01-06 00:06:43</t>
        </r>
      </text>
    </comment>
    <comment ref="E11" authorId="0" shapeId="0" xr:uid="{27E57C8B-4DCA-447B-B737-7E3C9CBB2569}">
      <text>
        <r>
          <rPr>
            <sz val="9"/>
            <color indexed="81"/>
            <rFont val="Tahoma"/>
            <family val="2"/>
          </rPr>
          <t>D4E Formula: Refer to Data Action sheet d4e_formula_20260106, Column CB
Title: D4E_F080 docs.FinanceModel!E11
Scanned on 2026_01-06 00:06:43</t>
        </r>
      </text>
    </comment>
    <comment ref="G11" authorId="0" shapeId="0" xr:uid="{92D244B7-0400-4109-ACE5-D958F604AB25}">
      <text>
        <r>
          <rPr>
            <sz val="9"/>
            <color indexed="81"/>
            <rFont val="Tahoma"/>
            <family val="2"/>
          </rPr>
          <t>D4E Formula: Refer to Data Action sheet d4e_formula_20260106, Column CC
Title: D4E_F081 docs.FinanceModel!G11
Scanned on 2026_01-06 00:06:43</t>
        </r>
      </text>
    </comment>
    <comment ref="H11" authorId="0" shapeId="0" xr:uid="{A1F52144-EA13-40F1-BA0E-967759C77A2B}">
      <text>
        <r>
          <rPr>
            <sz val="9"/>
            <color indexed="81"/>
            <rFont val="Tahoma"/>
            <family val="2"/>
          </rPr>
          <t>D4E Formula: Refer to Data Action sheet d4e_formula_20260106, Column CD
Title: D4E_F082 docs.FinanceModel!H11
Scanned on 2026_01-06 00:06:43</t>
        </r>
      </text>
    </comment>
    <comment ref="I11" authorId="0" shapeId="0" xr:uid="{352E3BEC-82F1-41A7-9D50-C8B81C57618E}">
      <text>
        <r>
          <rPr>
            <sz val="9"/>
            <color indexed="81"/>
            <rFont val="Tahoma"/>
            <family val="2"/>
          </rPr>
          <t>D4E Formula: Refer to Data Action sheet d4e_formula_20260106, Column CE
Title: D4E_F083 docs.FinanceModel!I11
Scanned on 2026_01-06 00:06:43</t>
        </r>
      </text>
    </comment>
    <comment ref="J11" authorId="0" shapeId="0" xr:uid="{B19FDCA4-0C14-4CF0-8005-ECF299581B74}">
      <text>
        <r>
          <rPr>
            <sz val="9"/>
            <color indexed="81"/>
            <rFont val="Tahoma"/>
            <family val="2"/>
          </rPr>
          <t>D4E Formula: Refer to Data Action sheet d4e_formula_20260106, Column CF
Title: D4E_F084 docs.FinanceModel!J11
Scanned on 2026_01-06 00:06:43</t>
        </r>
      </text>
    </comment>
    <comment ref="K11" authorId="0" shapeId="0" xr:uid="{679D4317-E6C9-4239-ABAF-61FB908FCDB7}">
      <text>
        <r>
          <rPr>
            <sz val="9"/>
            <color indexed="81"/>
            <rFont val="Tahoma"/>
            <family val="2"/>
          </rPr>
          <t>D4E Formula: Refer to Data Action sheet d4e_formula_20260106, Column CG
Title: D4E_F085 docs.FinanceModel!K11
Scanned on 2026_01-06 00:06:43</t>
        </r>
      </text>
    </comment>
    <comment ref="L11" authorId="0" shapeId="0" xr:uid="{3E810A9F-0AC8-4E1B-8656-FDDA6FF1AC3B}">
      <text>
        <r>
          <rPr>
            <sz val="9"/>
            <color indexed="81"/>
            <rFont val="Tahoma"/>
            <family val="2"/>
          </rPr>
          <t>D4E Formula: Refer to Data Action sheet d4e_formula_20260106, Column CH
Title: D4E_F086 docs.FinanceModel!L11
Scanned on 2026_01-06 00:06:43</t>
        </r>
      </text>
    </comment>
    <comment ref="M11" authorId="0" shapeId="0" xr:uid="{D2B877A2-BB3C-4B65-90EC-524BDCDD5F55}">
      <text>
        <r>
          <rPr>
            <sz val="9"/>
            <color indexed="81"/>
            <rFont val="Tahoma"/>
            <family val="2"/>
          </rPr>
          <t>D4E Formula: Refer to Data Action sheet d4e_formula_20260106, Column CI
Title: D4E_F087 docs.FinanceModel!M11
Scanned on 2026_01-06 00:06:43</t>
        </r>
      </text>
    </comment>
    <comment ref="N11" authorId="0" shapeId="0" xr:uid="{BB35CE11-874F-4035-BDBC-071391557F23}">
      <text>
        <r>
          <rPr>
            <sz val="9"/>
            <color indexed="81"/>
            <rFont val="Tahoma"/>
            <family val="2"/>
          </rPr>
          <t>D4E Formula: Refer to Data Action sheet d4e_formula_20260106, Column CJ
Title: D4E_F088 docs.FinanceModel!N11
Scanned on 2026_01-06 00:06:43</t>
        </r>
      </text>
    </comment>
    <comment ref="E12" authorId="0" shapeId="0" xr:uid="{463B1B92-7D86-44FC-B162-43766B803FEA}">
      <text>
        <r>
          <rPr>
            <sz val="9"/>
            <color indexed="81"/>
            <rFont val="Tahoma"/>
            <family val="2"/>
          </rPr>
          <t>D4E Formula: Refer to Data Action sheet d4e_formula_20260106, Column CK
Title: D4E_F089 docs.FinanceModel!E12
Scanned on 2026_01-06 00:06:43</t>
        </r>
      </text>
    </comment>
    <comment ref="G12" authorId="0" shapeId="0" xr:uid="{41F5A23A-8B14-441B-ABD4-4CF8CC9A1B05}">
      <text>
        <r>
          <rPr>
            <sz val="9"/>
            <color indexed="81"/>
            <rFont val="Tahoma"/>
            <family val="2"/>
          </rPr>
          <t>D4E Formula: Refer to Data Action sheet d4e_formula_20260106, Column CL
Title: D4E_F090 docs.FinanceModel!G12
Scanned on 2026_01-06 00:06:43</t>
        </r>
      </text>
    </comment>
    <comment ref="H12" authorId="0" shapeId="0" xr:uid="{1B108E14-3885-4101-BC8B-95CA358523FF}">
      <text>
        <r>
          <rPr>
            <sz val="9"/>
            <color indexed="81"/>
            <rFont val="Tahoma"/>
            <family val="2"/>
          </rPr>
          <t>D4E Formula: Refer to Data Action sheet d4e_formula_20260106, Column CM
Title: D4E_F091 docs.FinanceModel!H12
Scanned on 2026_01-06 00:06:43</t>
        </r>
      </text>
    </comment>
    <comment ref="I12" authorId="0" shapeId="0" xr:uid="{BE39F90F-3E5F-4D44-B82C-D30C1E506136}">
      <text>
        <r>
          <rPr>
            <sz val="9"/>
            <color indexed="81"/>
            <rFont val="Tahoma"/>
            <family val="2"/>
          </rPr>
          <t>D4E Formula: Refer to Data Action sheet d4e_formula_20260106, Column CN
Title: D4E_F092 docs.FinanceModel!I12
Scanned on 2026_01-06 00:06:43</t>
        </r>
      </text>
    </comment>
    <comment ref="J12" authorId="0" shapeId="0" xr:uid="{5B4ABCB2-7F29-44AA-88F6-C5F95BBCB942}">
      <text>
        <r>
          <rPr>
            <sz val="9"/>
            <color indexed="81"/>
            <rFont val="Tahoma"/>
            <family val="2"/>
          </rPr>
          <t>D4E Formula: Refer to Data Action sheet d4e_formula_20260106, Column CO
Title: D4E_F093 docs.FinanceModel!J12
Scanned on 2026_01-06 00:06:43</t>
        </r>
      </text>
    </comment>
    <comment ref="K12" authorId="0" shapeId="0" xr:uid="{879627BA-E2CF-4EB5-ABC3-40C7E2208C86}">
      <text>
        <r>
          <rPr>
            <sz val="9"/>
            <color indexed="81"/>
            <rFont val="Tahoma"/>
            <family val="2"/>
          </rPr>
          <t>D4E Formula: Refer to Data Action sheet d4e_formula_20260106, Column CP
Title: D4E_F094 docs.FinanceModel!K12
Scanned on 2026_01-06 00:06:43</t>
        </r>
      </text>
    </comment>
    <comment ref="L12" authorId="0" shapeId="0" xr:uid="{6A470530-2C54-40AB-9C2E-C0AD38FD69E8}">
      <text>
        <r>
          <rPr>
            <sz val="9"/>
            <color indexed="81"/>
            <rFont val="Tahoma"/>
            <family val="2"/>
          </rPr>
          <t>D4E Formula: Refer to Data Action sheet d4e_formula_20260106, Column CQ
Title: D4E_F095 docs.FinanceModel!L12
Scanned on 2026_01-06 00:06:43</t>
        </r>
      </text>
    </comment>
    <comment ref="M12" authorId="0" shapeId="0" xr:uid="{CAD0EBD4-6165-4F0A-9054-EF33F3D0F091}">
      <text>
        <r>
          <rPr>
            <sz val="9"/>
            <color indexed="81"/>
            <rFont val="Tahoma"/>
            <family val="2"/>
          </rPr>
          <t>D4E Formula: Refer to Data Action sheet d4e_formula_20260106, Column CR
Title: D4E_F096 docs.FinanceModel!M12
Scanned on 2026_01-06 00:06:43</t>
        </r>
      </text>
    </comment>
    <comment ref="N12" authorId="0" shapeId="0" xr:uid="{C58005D0-4987-488B-83A3-4CEAA314498B}">
      <text>
        <r>
          <rPr>
            <sz val="9"/>
            <color indexed="81"/>
            <rFont val="Tahoma"/>
            <family val="2"/>
          </rPr>
          <t>D4E Formula: Refer to Data Action sheet d4e_formula_20260106, Column CS
Title: D4E_F097 docs.FinanceModel!N12
Scanned on 2026_01-06 00:06:43</t>
        </r>
      </text>
    </comment>
    <comment ref="E13" authorId="0" shapeId="0" xr:uid="{EEE5828D-EB55-4202-BDBD-7D5B8B7B1A74}">
      <text>
        <r>
          <rPr>
            <sz val="9"/>
            <color indexed="81"/>
            <rFont val="Tahoma"/>
            <family val="2"/>
          </rPr>
          <t>D4E Formula: Refer to Data Action sheet d4e_formula_20260106, Column CT
Title: D4E_F098 docs.FinanceModel!E13
Scanned on 2026_01-06 00:06:43</t>
        </r>
      </text>
    </comment>
    <comment ref="G13" authorId="0" shapeId="0" xr:uid="{95984A01-BA53-499E-87BB-A3216E51E353}">
      <text>
        <r>
          <rPr>
            <sz val="9"/>
            <color indexed="81"/>
            <rFont val="Tahoma"/>
            <family val="2"/>
          </rPr>
          <t>D4E Formula: Refer to Data Action sheet d4e_formula_20260106, Column CU
Title: D4E_F099 docs.FinanceModel!G13
Scanned on 2026_01-06 00:06:43</t>
        </r>
      </text>
    </comment>
    <comment ref="H13" authorId="0" shapeId="0" xr:uid="{D7CFDBE0-698E-40C0-A25B-14DADB9E7534}">
      <text>
        <r>
          <rPr>
            <sz val="9"/>
            <color indexed="81"/>
            <rFont val="Tahoma"/>
            <family val="2"/>
          </rPr>
          <t>D4E Formula: Refer to Data Action sheet d4e_formula_20260106, Column CV
Title: D4E_F100 docs.FinanceModel!H13
Scanned on 2026_01-06 00:06:43</t>
        </r>
      </text>
    </comment>
    <comment ref="I13" authorId="0" shapeId="0" xr:uid="{D2A039DF-844D-4B1C-9B25-C4D229791BF6}">
      <text>
        <r>
          <rPr>
            <sz val="9"/>
            <color indexed="81"/>
            <rFont val="Tahoma"/>
            <family val="2"/>
          </rPr>
          <t>D4E Formula: Refer to Data Action sheet d4e_formula_20260106, Column CW
Title: D4E_F101 docs.FinanceModel!I13
Scanned on 2026_01-06 00:06:43</t>
        </r>
      </text>
    </comment>
    <comment ref="J13" authorId="0" shapeId="0" xr:uid="{9641DC88-D177-4C28-9526-9037BFED1E49}">
      <text>
        <r>
          <rPr>
            <sz val="9"/>
            <color indexed="81"/>
            <rFont val="Tahoma"/>
            <family val="2"/>
          </rPr>
          <t>D4E Formula: Refer to Data Action sheet d4e_formula_20260106, Column CX
Title: D4E_F102 docs.FinanceModel!J13
Scanned on 2026_01-06 00:06:43</t>
        </r>
      </text>
    </comment>
    <comment ref="K13" authorId="0" shapeId="0" xr:uid="{DCCF4FDE-A580-41EB-AEAC-9364A9A4F727}">
      <text>
        <r>
          <rPr>
            <sz val="9"/>
            <color indexed="81"/>
            <rFont val="Tahoma"/>
            <family val="2"/>
          </rPr>
          <t>D4E Formula: Refer to Data Action sheet d4e_formula_20260106, Column CY
Title: D4E_F103 docs.FinanceModel!K13
Scanned on 2026_01-06 00:06:43</t>
        </r>
      </text>
    </comment>
    <comment ref="L13" authorId="0" shapeId="0" xr:uid="{1AF23149-E7AE-4C88-99F6-5334EB43C806}">
      <text>
        <r>
          <rPr>
            <sz val="9"/>
            <color indexed="81"/>
            <rFont val="Tahoma"/>
            <family val="2"/>
          </rPr>
          <t>D4E Formula: Refer to Data Action sheet d4e_formula_20260106, Column CZ
Title: D4E_F104 docs.FinanceModel!L13
Scanned on 2026_01-06 00:06:43</t>
        </r>
      </text>
    </comment>
    <comment ref="M13" authorId="0" shapeId="0" xr:uid="{E181F643-7156-465D-BA5A-18D02AEBC647}">
      <text>
        <r>
          <rPr>
            <sz val="9"/>
            <color indexed="81"/>
            <rFont val="Tahoma"/>
            <family val="2"/>
          </rPr>
          <t>D4E Formula: Refer to Data Action sheet d4e_formula_20260106, Column DA
Title: D4E_F105 docs.FinanceModel!M13
Scanned on 2026_01-06 00:06:43</t>
        </r>
      </text>
    </comment>
    <comment ref="N13" authorId="0" shapeId="0" xr:uid="{CA122F1D-679A-43CD-B407-1A20468F4E0B}">
      <text>
        <r>
          <rPr>
            <sz val="9"/>
            <color indexed="81"/>
            <rFont val="Tahoma"/>
            <family val="2"/>
          </rPr>
          <t>D4E Formula: Refer to Data Action sheet d4e_formula_20260106, Column DB
Title: D4E_F106 docs.FinanceModel!N13
Scanned on 2026_01-06 00:06:43</t>
        </r>
      </text>
    </comment>
    <comment ref="B15" authorId="0" shapeId="0" xr:uid="{4EC5ABA2-E171-43C5-8D12-4A3E3D36FD30}">
      <text>
        <r>
          <rPr>
            <sz val="9"/>
            <color indexed="81"/>
            <rFont val="Tahoma"/>
            <family val="2"/>
          </rPr>
          <t>D4E Formula: Refer to Data Action sheet d4e_formula_20260106, Column DD
Title: D4E_F108 docs.FinanceModel!B15
Scanned on 2026_01-06 00:06:43</t>
        </r>
      </text>
    </comment>
    <comment ref="F15" authorId="0" shapeId="0" xr:uid="{0C6AE295-1C59-4B29-8FF5-FFF17CB720C2}">
      <text>
        <r>
          <rPr>
            <sz val="9"/>
            <color indexed="81"/>
            <rFont val="Tahoma"/>
            <family val="2"/>
          </rPr>
          <t>D4E Formula: Refer to Data Action sheet d4e_formula_20260106, Column DC
Title: D4E_F107 docs.FinanceModel!F15
Scanned on 2026_01-06 00:06:43</t>
        </r>
      </text>
    </comment>
    <comment ref="B16" authorId="0" shapeId="0" xr:uid="{FE4984B7-3189-4DC9-BAFA-FB09E4D47FC3}">
      <text>
        <r>
          <rPr>
            <sz val="9"/>
            <color indexed="81"/>
            <rFont val="Tahoma"/>
            <family val="2"/>
          </rPr>
          <t>D4E Formula: Refer to Data Action sheet d4e_formula_20260106, Column DE
Title: D4E_F109 docs.FinanceModel!B16
Scanned on 2026_01-06 00:06:43</t>
        </r>
      </text>
    </comment>
    <comment ref="B17" authorId="0" shapeId="0" xr:uid="{70886267-7533-4C8D-BA0A-AE7D09523826}">
      <text>
        <r>
          <rPr>
            <sz val="9"/>
            <color indexed="81"/>
            <rFont val="Tahoma"/>
            <family val="2"/>
          </rPr>
          <t>D4E Formula: Refer to Data Action sheet d4e_formula_20260106, Column DF
Title: D4E_F110 docs.FinanceModel!B17
Scanned on 2026_01-06 00:06:43</t>
        </r>
      </text>
    </comment>
  </commentList>
</comments>
</file>

<file path=xl/sharedStrings.xml><?xml version="1.0" encoding="utf-8"?>
<sst xmlns="http://schemas.openxmlformats.org/spreadsheetml/2006/main" count="1292" uniqueCount="780">
  <si>
    <t>Month</t>
  </si>
  <si>
    <t>Revenue</t>
  </si>
  <si>
    <t>Expenses</t>
  </si>
  <si>
    <t>Net Profit</t>
  </si>
  <si>
    <t>Stress Adj.</t>
  </si>
  <si>
    <t>Scenario Profit</t>
  </si>
  <si>
    <t>KPI Score</t>
  </si>
  <si>
    <t>YoY_Growth_vs_Jan</t>
  </si>
  <si>
    <t>Rolling3M_Profit</t>
  </si>
  <si>
    <t>HighProfit_Flag</t>
  </si>
  <si>
    <t>WeightedRisk_Score</t>
  </si>
  <si>
    <t>Scenario_StressedProfit</t>
  </si>
  <si>
    <t>ProfitRank</t>
  </si>
  <si>
    <t>DynamicRange_Example</t>
  </si>
  <si>
    <t>Scenario</t>
  </si>
  <si>
    <t>RevenueFactor</t>
  </si>
  <si>
    <t>CostFactor</t>
  </si>
  <si>
    <t>Jan</t>
  </si>
  <si>
    <t>Base</t>
  </si>
  <si>
    <t>Feb</t>
  </si>
  <si>
    <t>Stress</t>
  </si>
  <si>
    <t>Mar</t>
  </si>
  <si>
    <t>Apr</t>
  </si>
  <si>
    <t>CurrentScenario</t>
  </si>
  <si>
    <t>May</t>
  </si>
  <si>
    <t>Jun</t>
  </si>
  <si>
    <t>Jul</t>
  </si>
  <si>
    <t>Aug</t>
  </si>
  <si>
    <t>Sep</t>
  </si>
  <si>
    <t>Oct</t>
  </si>
  <si>
    <t>Nov</t>
  </si>
  <si>
    <t>Dec</t>
  </si>
  <si>
    <t>Total Revenue</t>
  </si>
  <si>
    <t>High Loss Months</t>
  </si>
  <si>
    <t>Total Expenses</t>
  </si>
  <si>
    <t>Scenario Total</t>
  </si>
  <si>
    <t>Average Profit</t>
  </si>
  <si>
    <r>
      <t>Month</t>
    </r>
    <r>
      <rPr>
        <sz val="11"/>
        <color theme="1"/>
        <rFont val="Calibri"/>
        <family val="2"/>
        <scheme val="minor"/>
      </rPr>
      <t xml:space="preserve"> — The reporting period label (e.g., Jan, Feb, Mar). Used as the time dimension for trend, growth, and rolling-window calculations.</t>
    </r>
  </si>
  <si>
    <r>
      <t>Revenue</t>
    </r>
    <r>
      <rPr>
        <sz val="11"/>
        <color theme="1"/>
        <rFont val="Calibri"/>
        <family val="2"/>
        <scheme val="minor"/>
      </rPr>
      <t xml:space="preserve"> — Total income generated for the month. This is the primary financial driver and the base value used for growth, profit, and margin analysis.</t>
    </r>
  </si>
  <si>
    <r>
      <t>Expenses</t>
    </r>
    <r>
      <rPr>
        <sz val="11"/>
        <color theme="1"/>
        <rFont val="Calibri"/>
        <family val="2"/>
        <scheme val="minor"/>
      </rPr>
      <t xml:space="preserve"> — Total operating costs for the month (e.g., production, staffing, overhead). Used to determine profitability.</t>
    </r>
  </si>
  <si>
    <r>
      <t>Net Profit</t>
    </r>
    <r>
      <rPr>
        <sz val="11"/>
        <color theme="1"/>
        <rFont val="Calibri"/>
        <family val="2"/>
        <scheme val="minor"/>
      </rPr>
      <t xml:space="preserve"> — Profit after expenses. Calculated as Revenue minus Expenses. Indicates whether the month generated a surplus or a loss.</t>
    </r>
  </si>
  <si>
    <r>
      <t>Stress Adj.</t>
    </r>
    <r>
      <rPr>
        <sz val="11"/>
        <color theme="1"/>
        <rFont val="Calibri"/>
        <family val="2"/>
        <scheme val="minor"/>
      </rPr>
      <t xml:space="preserve"> — A stress-test adjustment factor applied to profit (e.g., −10% shock). Used to simulate adverse financial conditions for risk and resilience analysis.</t>
    </r>
  </si>
  <si>
    <r>
      <t>Scenario Profit</t>
    </r>
    <r>
      <rPr>
        <sz val="11"/>
        <color theme="1"/>
        <rFont val="Calibri"/>
        <family val="2"/>
        <scheme val="minor"/>
      </rPr>
      <t xml:space="preserve"> — Profit under the selected scenario. Calculated by applying the Stress Adj. (or other scenario factors) to Net Profit to test financial sensitivity.</t>
    </r>
  </si>
  <si>
    <r>
      <t>KPI Score</t>
    </r>
    <r>
      <rPr>
        <sz val="11"/>
        <color theme="1"/>
        <rFont val="Calibri"/>
        <family val="2"/>
        <scheme val="minor"/>
      </rPr>
      <t xml:space="preserve"> — A composite performance indicator derived from profitability, growth, and efficiency metrics. Used to classify performance quality for management reporting.</t>
    </r>
  </si>
  <si>
    <r>
      <t>YoY_Growth_vs_Jan</t>
    </r>
    <r>
      <rPr>
        <sz val="11"/>
        <color theme="1"/>
        <rFont val="Calibri"/>
        <family val="2"/>
        <scheme val="minor"/>
      </rPr>
      <t xml:space="preserve"> — Growth compared to January revenue. Shows how each month’s revenue has increased or decreased relative to the first period baseline.</t>
    </r>
  </si>
  <si>
    <r>
      <t>Rolling3M_Profit</t>
    </r>
    <r>
      <rPr>
        <sz val="11"/>
        <color theme="1"/>
        <rFont val="Calibri"/>
        <family val="2"/>
        <scheme val="minor"/>
      </rPr>
      <t xml:space="preserve"> — Three-month rolling sum of Net Profit. Smooths volatility and highlights underlying performance trends across time periods.</t>
    </r>
  </si>
  <si>
    <r>
      <t>HighProfit_Flag</t>
    </r>
    <r>
      <rPr>
        <sz val="11"/>
        <color theme="1"/>
        <rFont val="Calibri"/>
        <family val="2"/>
        <scheme val="minor"/>
      </rPr>
      <t xml:space="preserve"> — Logical flag indicating whether the month meets a high-profit threshold (e.g., Net Profit above a defined benchmark). Used for filtering and exception analysis.</t>
    </r>
  </si>
  <si>
    <r>
      <t>WeightedRisk_Score</t>
    </r>
    <r>
      <rPr>
        <sz val="11"/>
        <color theme="1"/>
        <rFont val="Calibri"/>
        <family val="2"/>
        <scheme val="minor"/>
      </rPr>
      <t xml:space="preserve"> — A risk indicator combining stress sensitivity, volatility, and performance stability. Higher values indicate higher operational or financial risk.</t>
    </r>
  </si>
  <si>
    <r>
      <t>Scenario_StressedProfit</t>
    </r>
    <r>
      <rPr>
        <sz val="11"/>
        <color theme="1"/>
        <rFont val="Calibri"/>
        <family val="2"/>
        <scheme val="minor"/>
      </rPr>
      <t xml:space="preserve"> — Worst-case profit estimate after applying additional stress factors. Used for resilience testing and CPS230-style operational risk assessment.</t>
    </r>
  </si>
  <si>
    <r>
      <t>ProfitRank</t>
    </r>
    <r>
      <rPr>
        <sz val="11"/>
        <color theme="1"/>
        <rFont val="Calibri"/>
        <family val="2"/>
        <scheme val="minor"/>
      </rPr>
      <t xml:space="preserve"> — Ranking of months based on Net Profit (1 = highest profit). Enables prioritization and comparison of best- and worst-performing periods.</t>
    </r>
  </si>
  <si>
    <r>
      <t>DynamicRange_Example</t>
    </r>
    <r>
      <rPr>
        <sz val="11"/>
        <color theme="1"/>
        <rFont val="Calibri"/>
        <family val="2"/>
        <scheme val="minor"/>
      </rPr>
      <t xml:space="preserve"> — Demonstration column showing use of dynamic named ranges or spill-range formulas. Used to illustrate advanced spreadsheet modeling techniques.</t>
    </r>
  </si>
  <si>
    <r>
      <t>Scenario</t>
    </r>
    <r>
      <rPr>
        <sz val="11"/>
        <color theme="1"/>
        <rFont val="Calibri"/>
        <family val="2"/>
        <scheme val="minor"/>
      </rPr>
      <t xml:space="preserve"> — Label identifying which scenario is active (e.g., Base Case, Stress Case). Allows switching between financial projections without rewriting formulas.</t>
    </r>
  </si>
  <si>
    <r>
      <t>RevenueFactor</t>
    </r>
    <r>
      <rPr>
        <sz val="11"/>
        <color theme="1"/>
        <rFont val="Calibri"/>
        <family val="2"/>
        <scheme val="minor"/>
      </rPr>
      <t xml:space="preserve"> — Adjustment multiplier applied to Revenue under scenario modeling (e.g., 0.95 for −5% downturn or 1.10 for +10% uplift).</t>
    </r>
  </si>
  <si>
    <r>
      <t>CostFactor</t>
    </r>
    <r>
      <rPr>
        <sz val="11"/>
        <color theme="1"/>
        <rFont val="Calibri"/>
        <family val="2"/>
        <scheme val="minor"/>
      </rPr>
      <t xml:space="preserve"> — Adjustment multiplier applied to Expenses in scenario analysis (e.g., cost inflation or cost-reduction measures).</t>
    </r>
  </si>
  <si>
    <t>COLUMNS</t>
  </si>
  <si>
    <t>About Info</t>
  </si>
  <si>
    <t>_x000D_
www.datamart4excel.com_x000D_
Caratrel Consultants Pty Ltd  (c)2025</t>
  </si>
  <si>
    <t>Log Message</t>
  </si>
  <si>
    <t>`</t>
  </si>
  <si>
    <t>/* D4E_F001 docs.FinanceModel!E2 */</t>
  </si>
  <si>
    <t>/* Driver:</t>
  </si>
  <si>
    <t>$type=macrolines,</t>
  </si>
  <si>
    <t xml:space="preserve">  */</t>
  </si>
  <si>
    <t>/* D4E_F002 docs.FinanceModel!G2 */</t>
  </si>
  <si>
    <t>/* D4E_F003 docs.FinanceModel!H2 */</t>
  </si>
  <si>
    <t>/* D4E_F004 docs.FinanceModel!J2 */</t>
  </si>
  <si>
    <t>/* D4E_F005 docs.FinanceModel!K2 */</t>
  </si>
  <si>
    <t>/* D4E_F006 docs.FinanceModel!L2 */</t>
  </si>
  <si>
    <t>/* D4E_F007 docs.FinanceModel!M2 */</t>
  </si>
  <si>
    <t>/* D4E_F008 docs.FinanceModel!N2 */</t>
  </si>
  <si>
    <t>/* D4E_F009 docs.FinanceModel!E3 */</t>
  </si>
  <si>
    <t>/* D4E_F010 docs.FinanceModel!G3 */</t>
  </si>
  <si>
    <t>/* D4E_F011 docs.FinanceModel!H3 */</t>
  </si>
  <si>
    <t>/* D4E_F012 docs.FinanceModel!J3 */</t>
  </si>
  <si>
    <t>/* D4E_F013 docs.FinanceModel!K3 */</t>
  </si>
  <si>
    <t>/* D4E_F014 docs.FinanceModel!L3 */</t>
  </si>
  <si>
    <t>/* D4E_F015 docs.FinanceModel!M3 */</t>
  </si>
  <si>
    <t>/* D4E_F016 docs.FinanceModel!N3 */</t>
  </si>
  <si>
    <t>/* D4E_F017 docs.FinanceModel!E4 */</t>
  </si>
  <si>
    <t>/* D4E_F018 docs.FinanceModel!G4 */</t>
  </si>
  <si>
    <t>/* D4E_F019 docs.FinanceModel!H4 */</t>
  </si>
  <si>
    <t>/* D4E_F020 docs.FinanceModel!I4 */</t>
  </si>
  <si>
    <t>/* D4E_F021 docs.FinanceModel!J4 */</t>
  </si>
  <si>
    <t>/* D4E_F022 docs.FinanceModel!K4 */</t>
  </si>
  <si>
    <t>/* D4E_F023 docs.FinanceModel!L4 */</t>
  </si>
  <si>
    <t>/* D4E_F024 docs.FinanceModel!M4 */</t>
  </si>
  <si>
    <t>/* D4E_F025 docs.FinanceModel!N4 */</t>
  </si>
  <si>
    <t>/* D4E_F026 docs.FinanceModel!E5 */</t>
  </si>
  <si>
    <t>/* D4E_F027 docs.FinanceModel!G5 */</t>
  </si>
  <si>
    <t>/* D4E_F028 docs.FinanceModel!H5 */</t>
  </si>
  <si>
    <t>/* D4E_F029 docs.FinanceModel!I5 */</t>
  </si>
  <si>
    <t>/* D4E_F030 docs.FinanceModel!J5 */</t>
  </si>
  <si>
    <t>/* D4E_F031 docs.FinanceModel!K5 */</t>
  </si>
  <si>
    <t>/* D4E_F032 docs.FinanceModel!L5 */</t>
  </si>
  <si>
    <t>/* D4E_F033 docs.FinanceModel!M5 */</t>
  </si>
  <si>
    <t>/* D4E_F034 docs.FinanceModel!N5 */</t>
  </si>
  <si>
    <t>/* D4E_F035 docs.FinanceModel!E6 */</t>
  </si>
  <si>
    <t>/* D4E_F036 docs.FinanceModel!G6 */</t>
  </si>
  <si>
    <t>/* D4E_F037 docs.FinanceModel!H6 */</t>
  </si>
  <si>
    <t>/* D4E_F038 docs.FinanceModel!I6 */</t>
  </si>
  <si>
    <t>/* D4E_F039 docs.FinanceModel!J6 */</t>
  </si>
  <si>
    <t>/* D4E_F040 docs.FinanceModel!K6 */</t>
  </si>
  <si>
    <t>/* D4E_F041 docs.FinanceModel!L6 */</t>
  </si>
  <si>
    <t>/* D4E_F042 docs.FinanceModel!M6 */</t>
  </si>
  <si>
    <t>/* D4E_F043 docs.FinanceModel!N6 */</t>
  </si>
  <si>
    <t>/* D4E_F044 docs.FinanceModel!E7 */</t>
  </si>
  <si>
    <t>/* D4E_F045 docs.FinanceModel!G7 */</t>
  </si>
  <si>
    <t>/* D4E_F046 docs.FinanceModel!H7 */</t>
  </si>
  <si>
    <t>/* D4E_F047 docs.FinanceModel!I7 */</t>
  </si>
  <si>
    <t>/* D4E_F048 docs.FinanceModel!J7 */</t>
  </si>
  <si>
    <t>/* D4E_F049 docs.FinanceModel!K7 */</t>
  </si>
  <si>
    <t>/* D4E_F050 docs.FinanceModel!L7 */</t>
  </si>
  <si>
    <t>/* D4E_F051 docs.FinanceModel!M7 */</t>
  </si>
  <si>
    <t>/* D4E_F052 docs.FinanceModel!N7 */</t>
  </si>
  <si>
    <t>/* D4E_F053 docs.FinanceModel!E8 */</t>
  </si>
  <si>
    <t>/* D4E_F054 docs.FinanceModel!G8 */</t>
  </si>
  <si>
    <t>/* D4E_F055 docs.FinanceModel!H8 */</t>
  </si>
  <si>
    <t>/* D4E_F056 docs.FinanceModel!I8 */</t>
  </si>
  <si>
    <t>/* D4E_F057 docs.FinanceModel!J8 */</t>
  </si>
  <si>
    <t>/* D4E_F058 docs.FinanceModel!K8 */</t>
  </si>
  <si>
    <t>/* D4E_F059 docs.FinanceModel!L8 */</t>
  </si>
  <si>
    <t>/* D4E_F060 docs.FinanceModel!M8 */</t>
  </si>
  <si>
    <t>/* D4E_F061 docs.FinanceModel!N8 */</t>
  </si>
  <si>
    <t>/* D4E_F062 docs.FinanceModel!E9 */</t>
  </si>
  <si>
    <t>/* D4E_F063 docs.FinanceModel!G9 */</t>
  </si>
  <si>
    <t>/* D4E_F064 docs.FinanceModel!H9 */</t>
  </si>
  <si>
    <t>/* D4E_F065 docs.FinanceModel!I9 */</t>
  </si>
  <si>
    <t>/* D4E_F066 docs.FinanceModel!J9 */</t>
  </si>
  <si>
    <t>/* D4E_F067 docs.FinanceModel!K9 */</t>
  </si>
  <si>
    <t>/* D4E_F068 docs.FinanceModel!L9 */</t>
  </si>
  <si>
    <t>/* D4E_F069 docs.FinanceModel!M9 */</t>
  </si>
  <si>
    <t>/* D4E_F070 docs.FinanceModel!N9 */</t>
  </si>
  <si>
    <t>/* D4E_F071 docs.FinanceModel!E10 */</t>
  </si>
  <si>
    <t>/* D4E_F072 docs.FinanceModel!G10 */</t>
  </si>
  <si>
    <t>/* D4E_F073 docs.FinanceModel!H10 */</t>
  </si>
  <si>
    <t>/* D4E_F074 docs.FinanceModel!I10 */</t>
  </si>
  <si>
    <t>/* D4E_F075 docs.FinanceModel!J10 */</t>
  </si>
  <si>
    <t>/* D4E_F076 docs.FinanceModel!K10 */</t>
  </si>
  <si>
    <t>/* D4E_F077 docs.FinanceModel!L10 */</t>
  </si>
  <si>
    <t>/* D4E_F078 docs.FinanceModel!M10 */</t>
  </si>
  <si>
    <t>/* D4E_F079 docs.FinanceModel!N10 */</t>
  </si>
  <si>
    <t>/* D4E_F080 docs.FinanceModel!E11 */</t>
  </si>
  <si>
    <t>/* D4E_F081 docs.FinanceModel!G11 */</t>
  </si>
  <si>
    <t>/* D4E_F082 docs.FinanceModel!H11 */</t>
  </si>
  <si>
    <t>/* D4E_F083 docs.FinanceModel!I11 */</t>
  </si>
  <si>
    <t>/* D4E_F084 docs.FinanceModel!J11 */</t>
  </si>
  <si>
    <t>/* D4E_F085 docs.FinanceModel!K11 */</t>
  </si>
  <si>
    <t>/* D4E_F086 docs.FinanceModel!L11 */</t>
  </si>
  <si>
    <t>/* D4E_F087 docs.FinanceModel!M11 */</t>
  </si>
  <si>
    <t>/* D4E_F088 docs.FinanceModel!N11 */</t>
  </si>
  <si>
    <t>/* D4E_F089 docs.FinanceModel!E12 */</t>
  </si>
  <si>
    <t>/* D4E_F090 docs.FinanceModel!G12 */</t>
  </si>
  <si>
    <t>/* D4E_F091 docs.FinanceModel!H12 */</t>
  </si>
  <si>
    <t>/* D4E_F092 docs.FinanceModel!I12 */</t>
  </si>
  <si>
    <t>/* D4E_F093 docs.FinanceModel!J12 */</t>
  </si>
  <si>
    <t>/* D4E_F094 docs.FinanceModel!K12 */</t>
  </si>
  <si>
    <t>/* D4E_F095 docs.FinanceModel!L12 */</t>
  </si>
  <si>
    <t>/* D4E_F096 docs.FinanceModel!M12 */</t>
  </si>
  <si>
    <t>/* D4E_F097 docs.FinanceModel!N12 */</t>
  </si>
  <si>
    <t>/* D4E_F098 docs.FinanceModel!E13 */</t>
  </si>
  <si>
    <t>/* D4E_F099 docs.FinanceModel!G13 */</t>
  </si>
  <si>
    <t>/* D4E_F100 docs.FinanceModel!H13 */</t>
  </si>
  <si>
    <t>/* D4E_F101 docs.FinanceModel!I13 */</t>
  </si>
  <si>
    <t>/* D4E_F102 docs.FinanceModel!J13 */</t>
  </si>
  <si>
    <t>/* D4E_F103 docs.FinanceModel!K13 */</t>
  </si>
  <si>
    <t>/* D4E_F104 docs.FinanceModel!L13 */</t>
  </si>
  <si>
    <t>/* D4E_F105 docs.FinanceModel!M13 */</t>
  </si>
  <si>
    <t>/* D4E_F106 docs.FinanceModel!N13 */</t>
  </si>
  <si>
    <t>/* D4E_F107 docs.FinanceModel!F15 */</t>
  </si>
  <si>
    <t>/* D4E_F108 docs.FinanceModel!B15 */</t>
  </si>
  <si>
    <t>/* D4E_F109 docs.FinanceModel!B16 */</t>
  </si>
  <si>
    <t>/* D4E_F110 docs.FinanceModel!B17 */</t>
  </si>
  <si>
    <t>_x000D_
Recent 20 Log Entries: (menulog)</t>
  </si>
  <si>
    <t>placecell =IF(&lt;&lt;ctrl1&gt;&gt;&lt;30000,-5000,0)</t>
  </si>
  <si>
    <t>placecell =IF(&lt;&lt;ctrl1&gt;&gt;&gt;40000,1,0)</t>
  </si>
  <si>
    <t>placecell =IFERROR((&lt;&lt;ctrl1&gt;&gt;-&lt;&lt;ctrl2&gt;&gt;)/&lt;&lt;ctrl2&gt;&gt;,0)</t>
  </si>
  <si>
    <t>placecell =IF(AND(&lt;&lt;ctrl1&gt;&gt;&gt;40000,&lt;&lt;ctrl2&gt;&gt;&gt;0.3),"HIGH","")</t>
  </si>
  <si>
    <t>placecell =IF(&lt;&lt;ctrl1&gt;&gt;&gt;0,SUMPRODUCT((&lt;&lt;ctrl2&gt;&gt;&gt;35000)*(&lt;&lt;ctrl3&gt;&gt;&gt;0.25)*(&lt;&lt;ctrl2&gt;&gt;))/SUMPRODUCT((&lt;&lt;ctrl2&gt;&gt;&gt;35000)*(&lt;&lt;ctrl3&gt;&gt;&gt;0.25)),"")</t>
  </si>
  <si>
    <t>placecell =@LET(s,&lt;&lt;ctrl1&gt;&gt;,revFactor,INDEX(&lt;&lt;ctrl2&gt;&gt;,MATCH(@s,&lt;&lt;ctrl3&gt;&gt;,0)),costFactor,INDEX(&lt;&lt;ctrl4&gt;&gt;,MATCH(@s,&lt;&lt;ctrl3&gt;&gt;,0)),&lt;&lt;ctrl5&gt;&gt;*@revFactor-&lt;&lt;ctrl6&gt;&gt;*@costFactor)</t>
  </si>
  <si>
    <t>placecell =RANK.EQ(&lt;&lt;ctrl1&gt;&gt;,&lt;&lt;ctrl2&gt;&gt;,0)</t>
  </si>
  <si>
    <t>placecell =SUMIFS(&lt;&lt;ctrl1&gt;&gt;,&lt;&lt;ctrl2&gt;&gt;,"&gt;"&amp;&lt;&lt;ctrl3&gt;&gt;)</t>
  </si>
  <si>
    <t>placecell =AVERAGE(OFFSET(&lt;&lt;ctrl1&gt;&gt;,-2,0,3,1))</t>
  </si>
  <si>
    <t>placecell =LET(s,&lt;&lt;ctrl1&gt;&gt;,revFactor,INDEX(&lt;&lt;ctrl2&gt;&gt;,MATCH(s,&lt;&lt;ctrl3&gt;&gt;,0)),costFactor,INDEX(&lt;&lt;ctrl4&gt;&gt;,MATCH(s,&lt;&lt;ctrl3&gt;&gt;,0)),&lt;&lt;ctrl5&gt;&gt;*revFactor-&lt;&lt;ctrl6&gt;&gt;*costFactor)</t>
  </si>
  <si>
    <t>placecell =COUNTIF(&lt;&lt;ctrl1&gt;&gt;,"&lt;25000")</t>
  </si>
  <si>
    <t>placecell =SUM(&lt;&lt;ctrl1&gt;&gt;)</t>
  </si>
  <si>
    <t>placecell =AVERAGE(&lt;&lt;ctrl1&gt;&gt;)</t>
  </si>
  <si>
    <t>DataActions</t>
  </si>
  <si>
    <t>Revenue Variance Action</t>
  </si>
  <si>
    <t>d4e_formula_20260105</t>
  </si>
  <si>
    <t>D4E_F001 docs.FinanceModel!E2</t>
  </si>
  <si>
    <t>D4E_F002 docs.FinanceModel!G2</t>
  </si>
  <si>
    <t>D4E_F003 docs.FinanceModel!H2</t>
  </si>
  <si>
    <t>D4E_F004 docs.FinanceModel!J2</t>
  </si>
  <si>
    <t>D4E_F005 docs.FinanceModel!K2</t>
  </si>
  <si>
    <t>D4E_F006 docs.FinanceModel!L2</t>
  </si>
  <si>
    <t>D4E_F007 docs.FinanceModel!M2</t>
  </si>
  <si>
    <t>D4E_F008 docs.FinanceModel!N2</t>
  </si>
  <si>
    <t>D4E_F009 docs.FinanceModel!E3</t>
  </si>
  <si>
    <t>D4E_F010 docs.FinanceModel!G3</t>
  </si>
  <si>
    <t>D4E_F011 docs.FinanceModel!H3</t>
  </si>
  <si>
    <t>D4E_F012 docs.FinanceModel!J3</t>
  </si>
  <si>
    <t>D4E_F013 docs.FinanceModel!K3</t>
  </si>
  <si>
    <t>D4E_F014 docs.FinanceModel!L3</t>
  </si>
  <si>
    <t>D4E_F015 docs.FinanceModel!M3</t>
  </si>
  <si>
    <t>D4E_F016 docs.FinanceModel!N3</t>
  </si>
  <si>
    <t>D4E_F017 docs.FinanceModel!E4</t>
  </si>
  <si>
    <t>D4E_F018 docs.FinanceModel!G4</t>
  </si>
  <si>
    <t>D4E_F019 docs.FinanceModel!H4</t>
  </si>
  <si>
    <t>D4E_F020 docs.FinanceModel!I4</t>
  </si>
  <si>
    <t>D4E_F021 docs.FinanceModel!J4</t>
  </si>
  <si>
    <t>D4E_F022 docs.FinanceModel!K4</t>
  </si>
  <si>
    <t>D4E_F023 docs.FinanceModel!L4</t>
  </si>
  <si>
    <t>D4E_F024 docs.FinanceModel!M4</t>
  </si>
  <si>
    <t>D4E_F025 docs.FinanceModel!N4</t>
  </si>
  <si>
    <t>D4E_F026 docs.FinanceModel!E5</t>
  </si>
  <si>
    <t>D4E_F027 docs.FinanceModel!G5</t>
  </si>
  <si>
    <t>D4E_F028 docs.FinanceModel!H5</t>
  </si>
  <si>
    <t>D4E_F029 docs.FinanceModel!I5</t>
  </si>
  <si>
    <t>D4E_F030 docs.FinanceModel!J5</t>
  </si>
  <si>
    <t>D4E_F031 docs.FinanceModel!K5</t>
  </si>
  <si>
    <t>D4E_F032 docs.FinanceModel!L5</t>
  </si>
  <si>
    <t>D4E_F033 docs.FinanceModel!M5</t>
  </si>
  <si>
    <t>D4E_F034 docs.FinanceModel!N5</t>
  </si>
  <si>
    <t>D4E_F035 docs.FinanceModel!E6</t>
  </si>
  <si>
    <t>D4E_F036 docs.FinanceModel!G6</t>
  </si>
  <si>
    <t>D4E_F037 docs.FinanceModel!H6</t>
  </si>
  <si>
    <t>D4E_F038 docs.FinanceModel!I6</t>
  </si>
  <si>
    <t>D4E_F039 docs.FinanceModel!J6</t>
  </si>
  <si>
    <t>D4E_F040 docs.FinanceModel!K6</t>
  </si>
  <si>
    <t>D4E_F041 docs.FinanceModel!L6</t>
  </si>
  <si>
    <t>D4E_F042 docs.FinanceModel!M6</t>
  </si>
  <si>
    <t>D4E_F043 docs.FinanceModel!N6</t>
  </si>
  <si>
    <t>D4E_F044 docs.FinanceModel!E7</t>
  </si>
  <si>
    <t>D4E_F045 docs.FinanceModel!G7</t>
  </si>
  <si>
    <t>D4E_F046 docs.FinanceModel!H7</t>
  </si>
  <si>
    <t>D4E_F047 docs.FinanceModel!I7</t>
  </si>
  <si>
    <t>D4E_F048 docs.FinanceModel!J7</t>
  </si>
  <si>
    <t>D4E_F049 docs.FinanceModel!K7</t>
  </si>
  <si>
    <t>D4E_F050 docs.FinanceModel!L7</t>
  </si>
  <si>
    <t>D4E_F051 docs.FinanceModel!M7</t>
  </si>
  <si>
    <t>D4E_F052 docs.FinanceModel!N7</t>
  </si>
  <si>
    <t>D4E_F053 docs.FinanceModel!E8</t>
  </si>
  <si>
    <t>D4E_F054 docs.FinanceModel!G8</t>
  </si>
  <si>
    <t>D4E_F055 docs.FinanceModel!H8</t>
  </si>
  <si>
    <t>D4E_F056 docs.FinanceModel!I8</t>
  </si>
  <si>
    <t>D4E_F057 docs.FinanceModel!J8</t>
  </si>
  <si>
    <t>D4E_F058 docs.FinanceModel!K8</t>
  </si>
  <si>
    <t>D4E_F059 docs.FinanceModel!L8</t>
  </si>
  <si>
    <t>D4E_F060 docs.FinanceModel!M8</t>
  </si>
  <si>
    <t>D4E_F061 docs.FinanceModel!N8</t>
  </si>
  <si>
    <t>D4E_F062 docs.FinanceModel!E9</t>
  </si>
  <si>
    <t>D4E_F063 docs.FinanceModel!G9</t>
  </si>
  <si>
    <t>D4E_F064 docs.FinanceModel!H9</t>
  </si>
  <si>
    <t>D4E_F065 docs.FinanceModel!I9</t>
  </si>
  <si>
    <t>D4E_F066 docs.FinanceModel!J9</t>
  </si>
  <si>
    <t>D4E_F067 docs.FinanceModel!K9</t>
  </si>
  <si>
    <t>D4E_F068 docs.FinanceModel!L9</t>
  </si>
  <si>
    <t>D4E_F069 docs.FinanceModel!M9</t>
  </si>
  <si>
    <t>D4E_F070 docs.FinanceModel!N9</t>
  </si>
  <si>
    <t>D4E_F071 docs.FinanceModel!E10</t>
  </si>
  <si>
    <t>D4E_F072 docs.FinanceModel!G10</t>
  </si>
  <si>
    <t>D4E_F073 docs.FinanceModel!H10</t>
  </si>
  <si>
    <t>D4E_F074 docs.FinanceModel!I10</t>
  </si>
  <si>
    <t>D4E_F075 docs.FinanceModel!J10</t>
  </si>
  <si>
    <t>D4E_F076 docs.FinanceModel!K10</t>
  </si>
  <si>
    <t>D4E_F077 docs.FinanceModel!L10</t>
  </si>
  <si>
    <t>D4E_F078 docs.FinanceModel!M10</t>
  </si>
  <si>
    <t>D4E_F079 docs.FinanceModel!N10</t>
  </si>
  <si>
    <t>D4E_F080 docs.FinanceModel!E11</t>
  </si>
  <si>
    <t>D4E_F081 docs.FinanceModel!G11</t>
  </si>
  <si>
    <t>D4E_F082 docs.FinanceModel!H11</t>
  </si>
  <si>
    <t>D4E_F083 docs.FinanceModel!I11</t>
  </si>
  <si>
    <t>D4E_F084 docs.FinanceModel!J11</t>
  </si>
  <si>
    <t>D4E_F085 docs.FinanceModel!K11</t>
  </si>
  <si>
    <t>D4E_F086 docs.FinanceModel!L11</t>
  </si>
  <si>
    <t>D4E_F087 docs.FinanceModel!M11</t>
  </si>
  <si>
    <t>D4E_F088 docs.FinanceModel!N11</t>
  </si>
  <si>
    <t>D4E_F089 docs.FinanceModel!E12</t>
  </si>
  <si>
    <t>D4E_F090 docs.FinanceModel!G12</t>
  </si>
  <si>
    <t>D4E_F091 docs.FinanceModel!H12</t>
  </si>
  <si>
    <t>D4E_F092 docs.FinanceModel!I12</t>
  </si>
  <si>
    <t>D4E_F093 docs.FinanceModel!J12</t>
  </si>
  <si>
    <t>D4E_F094 docs.FinanceModel!K12</t>
  </si>
  <si>
    <t>D4E_F095 docs.FinanceModel!L12</t>
  </si>
  <si>
    <t>D4E_F096 docs.FinanceModel!M12</t>
  </si>
  <si>
    <t>D4E_F097 docs.FinanceModel!N12</t>
  </si>
  <si>
    <t>D4E_F098 docs.FinanceModel!E13</t>
  </si>
  <si>
    <t>D4E_F099 docs.FinanceModel!G13</t>
  </si>
  <si>
    <t xml:space="preserve">MENU LIST </t>
  </si>
  <si>
    <t>Build Date 5/01/2026 3:04:38 PM</t>
  </si>
  <si>
    <t>SQL</t>
  </si>
  <si>
    <t>aelinon@caratrel.com</t>
  </si>
  <si>
    <t>userkey1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</si>
  <si>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</si>
  <si>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</si>
  <si>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</si>
  <si>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</si>
  <si>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</si>
  <si>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</si>
  <si>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</si>
  <si>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</si>
  <si>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</si>
  <si>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</si>
  <si>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</si>
  <si>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</si>
  <si>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</si>
  <si>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</si>
  <si>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</si>
  <si>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</si>
  <si>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</si>
  <si>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</si>
  <si>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</si>
  <si>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</si>
  <si>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</si>
  <si>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</si>
  <si>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</si>
  <si>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</si>
  <si>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</si>
  <si>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</si>
  <si>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</si>
  <si>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</si>
  <si>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</si>
  <si>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</si>
  <si>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</si>
  <si>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</si>
  <si>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</si>
  <si>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</si>
  <si>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</si>
  <si>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</si>
  <si>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</si>
  <si>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</si>
  <si>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</si>
  <si>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</si>
  <si>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</si>
  <si>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</si>
  <si>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</si>
  <si>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</si>
  <si>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</si>
  <si>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</si>
  <si>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</si>
  <si>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</si>
  <si>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</si>
  <si>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</si>
  <si>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</si>
  <si>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</si>
  <si>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</si>
  <si>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</si>
  <si>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</si>
  <si>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</si>
  <si>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</si>
  <si>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</si>
  <si>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</si>
  <si>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</si>
  <si>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</si>
  <si>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</si>
  <si>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</si>
  <si>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</si>
  <si>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</si>
  <si>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</si>
  <si>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</si>
  <si>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</si>
  <si>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</si>
  <si>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</si>
  <si>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</si>
  <si>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</si>
  <si>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</si>
  <si>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</si>
  <si>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</si>
  <si>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</si>
  <si>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</si>
  <si>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</si>
  <si>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</si>
  <si>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</si>
  <si>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</si>
  <si>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</si>
  <si>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</si>
  <si>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</si>
  <si>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</si>
  <si>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</si>
  <si>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</si>
  <si>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</si>
  <si>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</si>
  <si>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</si>
  <si>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CN</t>
  </si>
  <si>
    <t>CO</t>
  </si>
  <si>
    <t>CP</t>
  </si>
  <si>
    <t>CQ</t>
  </si>
  <si>
    <t>CR</t>
  </si>
  <si>
    <t>CS</t>
  </si>
  <si>
    <t>CT</t>
  </si>
  <si>
    <t>CU</t>
  </si>
  <si>
    <t>A (SQL Versions)</t>
  </si>
  <si>
    <t>/* GrossProfit Basic net profit before adjustments */</t>
  </si>
  <si>
    <t>/* GrossMarginPct Gross margin %*/</t>
  </si>
  <si>
    <t>/* ExpenseRatio Expense-to-revenue ratio */</t>
  </si>
  <si>
    <t>/* Profit multiplied by risk factor Profit multiplied by risk factor*/</t>
  </si>
  <si>
    <t>/* Scenario_Optimistic Best case stress scenario*/</t>
  </si>
  <si>
    <t>/* Scenario_Severe Worst case scenario simulation */</t>
  </si>
  <si>
    <t>/* 3‑month rolling profit 3‑month rolling profit*/</t>
  </si>
  <si>
    <t>/* Rolling6M_Profit Dynamic rolling 6‑month profit*/</t>
  </si>
  <si>
    <t>/* SharpeLike Profit vs volatility style metric */</t>
  </si>
  <si>
    <t>/* Standardized profit Standardized profit*/</t>
  </si>
  <si>
    <t>/* Flag_OutlierProfit Flags extreme profit deviations*/</t>
  </si>
  <si>
    <t>/* RankByProfit Ranking by revenue/**/</t>
  </si>
  <si>
    <t>/* Average of top 3 revenue periods Average of top 3 revenue periods*/</t>
  </si>
  <si>
    <t>/* MonthOfMaxProfit Month index of maximum revenue*/</t>
  </si>
  <si>
    <t>/* DrawdownLike Drop from maximum observed value */</t>
  </si>
  <si>
    <t>/* Pseudo YoY vs Month1 Pseudo YoY vs Month1*/</t>
  </si>
  <si>
    <t>/* ProfitBucket Categorises profit bands*/</t>
  </si>
  <si>
    <t>/* WeightedAvgRisk Portfolio weighted risk score */</t>
  </si>
  <si>
    <t>/* Position of maximum profit Position of maximum profit*/</t>
  </si>
  <si>
    <t>/* VolatilityScore Raw volatility measure*/</t>
  </si>
  <si>
    <t>placecell =IFERROR((&lt;&lt;ctrl1&gt;&gt;-&lt;&lt;ctrl2&gt;&gt;)/&lt;&lt;ctrl1&gt;&gt;,0)</t>
  </si>
  <si>
    <t>placecell =IFERROR(&lt;&lt;ctrl1&gt;&gt;/&lt;&lt;ctrl2&gt;&gt;,0)</t>
  </si>
  <si>
    <t>placecell =(&lt;&lt;ctrl1&gt;&gt;-&lt;&lt;ctrl2&gt;&gt;)*&lt;&lt;ctrl3&gt;&gt;</t>
  </si>
  <si>
    <t>placecell =(&lt;&lt;ctrl1&gt;&gt;*1.1)-(&lt;&lt;ctrl2&gt;&gt;*0.95)</t>
  </si>
  <si>
    <t>placecell =(&lt;&lt;ctrl1&gt;&gt;*0.85)-(&lt;&lt;ctrl2&gt;&gt;*1.2)</t>
  </si>
  <si>
    <t>placecell =SUM(&lt;&lt;ctrl1&gt;&gt;-&lt;&lt;ctrl2&gt;&gt;,&lt;&lt;ctrl3&gt;&gt;-&lt;&lt;ctrl4&gt;&gt;,&lt;&lt;ctrl5&gt;&gt;-&lt;&lt;ctrl6&gt;&gt;)</t>
  </si>
  <si>
    <t>placecell =SUMPRODUCT((ROW(&lt;&lt;ctrl1&gt;&gt;)&gt;=ROW(&lt;&lt;ctrl2&gt;&gt;))*(ROW(&lt;&lt;ctrl1&gt;&gt;)&lt;=ROW(&lt;&lt;ctrl2&gt;&gt;)+5),(&lt;&lt;ctrl3&gt;&gt;-&lt;&lt;ctrl4&gt;&gt;))</t>
  </si>
  <si>
    <t>placecell =IFERROR((&lt;&lt;ctrl1&gt;&gt;-&lt;&lt;ctrl2&gt;&gt;)/STDEV(&lt;&lt;ctrl3&gt;&gt;),0)</t>
  </si>
  <si>
    <t>placecell =IFERROR((&lt;&lt;ctrl1&gt;&gt;-AVERAGE(&lt;&lt;ctrl2&gt;&gt;))/STDEV(&lt;&lt;ctrl2&gt;&gt;),0)</t>
  </si>
  <si>
    <t>placecell =ABS(&lt;&lt;ctrl1&gt;&gt;)&gt;2</t>
  </si>
  <si>
    <t>placecell =RANK(&lt;&lt;ctrl1&gt;&gt;,&lt;&lt;ctrl2&gt;&gt;)</t>
  </si>
  <si>
    <t>placecell =AVERAGE(LARGE(&lt;&lt;ctrl1&gt;&gt;,{1,2,3}))</t>
  </si>
  <si>
    <t>placecell =INDEX(&lt;&lt;ctrl1&gt;&gt;,MATCH(MAX(&lt;&lt;ctrl2&gt;&gt;),&lt;&lt;ctrl2&gt;&gt;,0))</t>
  </si>
  <si>
    <t>placecell =MAX(&lt;&lt;ctrl1&gt;&gt;)-&lt;&lt;ctrl2&gt;&gt;</t>
  </si>
  <si>
    <t>placecell =IF(&lt;&lt;ctrl1&gt;&gt;-&lt;&lt;ctrl2&gt;&gt;&gt;5000,"High",IF(&lt;&lt;ctrl1&gt;&gt;-&lt;&lt;ctrl2&gt;&gt;&gt;2000,"Medium","Low"))</t>
  </si>
  <si>
    <t>placecell =SUMPRODUCT(&lt;&lt;ctrl1&gt;&gt;,&lt;&lt;ctrl2&gt;&gt;)/SUM(&lt;&lt;ctrl2&gt;&gt;)</t>
  </si>
  <si>
    <t>placecell =MATCH(MAX(&lt;&lt;ctrl1&gt;&gt;),&lt;&lt;ctrl1&gt;&gt;,0)</t>
  </si>
  <si>
    <t>placecell =STDEV(&lt;&lt;ctrl1&gt;&gt;)</t>
  </si>
  <si>
    <t>placecomment D4E Formula: Refer to Data Action sheet d4e_formula_20260105, Column A
Title: D4E_F001 docs.TeamFormulas!G3
Scanned on 2026_01-05 15:44:51</t>
  </si>
  <si>
    <t>placecomment D4E Formula: Refer to Data Action sheet d4e_formula_20260105, Column B
Title: D4E_F002 docs.TeamFormulas!G4
Scanned on 2026_01-05 15:44:51</t>
  </si>
  <si>
    <t>placecomment D4E Formula: Refer to Data Action sheet d4e_formula_20260105, Column C
Title: D4E_F003 docs.TeamFormulas!G5
Scanned on 2026_01-05 15:44:51</t>
  </si>
  <si>
    <t>placecomment D4E Formula: Refer to Data Action sheet d4e_formula_20260105, Column D
Title: D4E_F004 docs.TeamFormulas!G6
Scanned on 2026_01-05 15:44:51</t>
  </si>
  <si>
    <t>placecomment D4E Formula: Refer to Data Action sheet d4e_formula_20260105, Column E
Title: D4E_F005 docs.TeamFormulas!G7
Scanned on 2026_01-05 15:44:51</t>
  </si>
  <si>
    <t>placecomment D4E Formula: Refer to Data Action sheet d4e_formula_20260105, Column F
Title: D4E_F006 docs.TeamFormulas!G8
Scanned on 2026_01-05 15:44:51</t>
  </si>
  <si>
    <t>placecomment D4E Formula: Refer to Data Action sheet d4e_formula_20260105, Column G
Title: D4E_F007 docs.TeamFormulas!G9
Scanned on 2026_01-05 15:44:51</t>
  </si>
  <si>
    <t>placecomment D4E Formula: Refer to Data Action sheet d4e_formula_20260105, Column H
Title: D4E_F008 docs.TeamFormulas!G10
Scanned on 2026_01-05 15:44:51</t>
  </si>
  <si>
    <t>placecomment D4E Formula: Refer to Data Action sheet d4e_formula_20260105, Column I
Title: D4E_F009 docs.TeamFormulas!G11
Scanned on 2026_01-05 15:44:51</t>
  </si>
  <si>
    <t>placecomment D4E Formula: Refer to Data Action sheet d4e_formula_20260105, Column J
Title: D4E_F010 docs.TeamFormulas!G12
Scanned on 2026_01-05 15:44:52</t>
  </si>
  <si>
    <t>placecomment D4E Formula: Refer to Data Action sheet d4e_formula_20260105, Column K
Title: D4E_F011 docs.TeamFormulas!G13
Scanned on 2026_01-05 15:44:52</t>
  </si>
  <si>
    <t>placecomment D4E Formula: Refer to Data Action sheet d4e_formula_20260105, Column L
Title: D4E_F012 docs.TeamFormulas!G14
Scanned on 2026_01-05 15:44:52</t>
  </si>
  <si>
    <t>placecomment D4E Formula: Refer to Data Action sheet d4e_formula_20260105, Column M
Title: D4E_F013 docs.TeamFormulas!G15
Scanned on 2026_01-05 15:44:52</t>
  </si>
  <si>
    <t>placecomment D4E Formula: Refer to Data Action sheet d4e_formula_20260105, Column N
Title: D4E_F014 docs.TeamFormulas!G16
Scanned on 2026_01-05 15:44:52</t>
  </si>
  <si>
    <t>placecomment D4E Formula: Refer to Data Action sheet d4e_formula_20260105, Column O
Title: D4E_F015 docs.TeamFormulas!G17
Scanned on 2026_01-05 15:44:52</t>
  </si>
  <si>
    <t>placecomment D4E Formula: Refer to Data Action sheet d4e_formula_20260105, Column P
Title: D4E_F016 docs.TeamFormulas!G18
Scanned on 2026_01-05 15:44:52</t>
  </si>
  <si>
    <t>placecomment D4E Formula: Refer to Data Action sheet d4e_formula_20260105, Column Q
Title: D4E_F017 docs.TeamFormulas!G19
Scanned on 2026_01-05 15:44:52</t>
  </si>
  <si>
    <t>placecomment D4E Formula: Refer to Data Action sheet d4e_formula_20260105, Column R
Title: D4E_F018 docs.TeamFormulas!G20
Scanned on 2026_01-05 15:44:52</t>
  </si>
  <si>
    <t>placecomment D4E Formula: Refer to Data Action sheet d4e_formula_20260105, Column S
Title: D4E_F019 docs.TeamFormulas!G21
Scanned on 2026_01-05 15:44:52</t>
  </si>
  <si>
    <t>MonthNum</t>
  </si>
  <si>
    <t>RiskWeight</t>
  </si>
  <si>
    <t>FormulaName</t>
  </si>
  <si>
    <t>Formula</t>
  </si>
  <si>
    <t>Description</t>
  </si>
  <si>
    <t>LiveFormula</t>
  </si>
  <si>
    <t>GrossProfit</t>
  </si>
  <si>
    <t>Basic net profit before adjustments</t>
  </si>
  <si>
    <t>GrossMarginPct</t>
  </si>
  <si>
    <t>Gross margin %</t>
  </si>
  <si>
    <t>ExpenseRatio</t>
  </si>
  <si>
    <t>Expense-to-revenue ratio</t>
  </si>
  <si>
    <t>RiskWeightedProfit</t>
  </si>
  <si>
    <t>Profit multiplied by risk factor</t>
  </si>
  <si>
    <t>Scenario_Optimistic</t>
  </si>
  <si>
    <t>Best case stress scenario</t>
  </si>
  <si>
    <t>Scenario_Severe</t>
  </si>
  <si>
    <t>Worst case scenario simulation</t>
  </si>
  <si>
    <t>3‑month rolling profit</t>
  </si>
  <si>
    <t>Rolling6M_Profit</t>
  </si>
  <si>
    <t>Dynamic rolling 6‑month profit</t>
  </si>
  <si>
    <t>SharpeLike</t>
  </si>
  <si>
    <t>Profit vs volatility style metric</t>
  </si>
  <si>
    <t>ZScore_Profit</t>
  </si>
  <si>
    <t>Standardized profit</t>
  </si>
  <si>
    <t>Flag_OutlierProfit</t>
  </si>
  <si>
    <t>Flags extreme profit deviations</t>
  </si>
  <si>
    <t>RankByProfit</t>
  </si>
  <si>
    <t>Ranking by revenue/profit proxy</t>
  </si>
  <si>
    <t>Top3ProfitAvg</t>
  </si>
  <si>
    <t>Average of top 3 revenue periods</t>
  </si>
  <si>
    <t>MonthOfMaxProfit</t>
  </si>
  <si>
    <t>Month index of maximum revenue</t>
  </si>
  <si>
    <t>DrawdownLike</t>
  </si>
  <si>
    <t>Drop from maximum observed value</t>
  </si>
  <si>
    <t>YoY_Like</t>
  </si>
  <si>
    <t>Pseudo YoY vs Month1</t>
  </si>
  <si>
    <t>ProfitBucket</t>
  </si>
  <si>
    <t>Categorises profit bands</t>
  </si>
  <si>
    <t>WeightedAvgRisk</t>
  </si>
  <si>
    <t>Portfolio weighted risk score</t>
  </si>
  <si>
    <t>IndexOfMaxProfit</t>
  </si>
  <si>
    <t>Position of maximum profit</t>
  </si>
  <si>
    <t>VolatilityScore</t>
  </si>
  <si>
    <t>Raw volatility measure</t>
  </si>
  <si>
    <t>We’ll go through five practical steps:</t>
  </si>
  <si>
    <t>1. Scan the workbook to find complex formulas.</t>
  </si>
  <si>
    <t>2. Copy those formulas into governed Data Actions.</t>
  </si>
  <si>
    <t>3. Parameterise the formulas with CTRL placeholders using fixformula.</t>
  </si>
  <si>
    <t>4. Add extra finance and analysis Data Actions.</t>
  </si>
  <si>
    <t>5. Maintain the sheet using the Palette instead of hand-editing formulas.</t>
  </si>
  <si>
    <t>6/01/2026 12:04:10 AM: Scan_formulas: started.</t>
  </si>
  <si>
    <t>6/01/2026 12:04:10 AM: Scan_formulas: active sheet = docs.FinanceModel</t>
  </si>
  <si>
    <t>6/01/2026 12:04:10 AM: Scan_formula stats: 
Total formula cells = 136
Trivial formulas = 26
Non-trivial formulas = 110
   with D4E Formula comments = 0
   without D4E Formula comments = 110
Audit Score = POOR 0.0% (best is 100%).</t>
  </si>
  <si>
    <t>6/01/2026 12:04:10 AM: Run copyformula to improve Audit Score.</t>
  </si>
  <si>
    <t>6/01/2026 12:04:10 AM: Scan_formulas: finished.</t>
  </si>
  <si>
    <t>6/01/2026 12:06:42 AM: Copy_formulas: started.</t>
  </si>
  <si>
    <t>6/01/2026 12:06:42 AM: Copy_formulas: active sheet = docs.FinanceModel</t>
  </si>
  <si>
    <t>6/01/2026 12:06:42 AM: Copy_formulas: total formula cells = 136, non-trivial = 110, already with D4E comments = 0</t>
  </si>
  <si>
    <t>6/01/2026 12:06:42 AM: GetOrCreateSheet: created new sheet d4e_formula_20260106</t>
  </si>
  <si>
    <t>6/01/2026 12:06:42 AM: Copy_formulas: using data action sheet = d4e_formula_20260106</t>
  </si>
  <si>
    <t>6/01/2026 12:06:42 AM: Copy_formulas: next D4E_F index will start at 001, starting at column A</t>
  </si>
  <si>
    <t>placecomment D4E Formula: Refer to Data Action sheet d4e_formula_20260106, Column A
Title: D4E_F001 docs.FinanceModel!E2
Scanned on 2026_01-06 00:06:42</t>
  </si>
  <si>
    <t>placecomment D4E Formula: Refer to Data Action sheet d4e_formula_20260106, Column B
Title: D4E_F002 docs.FinanceModel!G2
Scanned on 2026_01-06 00:06:42</t>
  </si>
  <si>
    <t>placecomment D4E Formula: Refer to Data Action sheet d4e_formula_20260106, Column C
Title: D4E_F003 docs.FinanceModel!H2
Scanned on 2026_01-06 00:06:42</t>
  </si>
  <si>
    <t>placecomment D4E Formula: Refer to Data Action sheet d4e_formula_20260106, Column D
Title: D4E_F004 docs.FinanceModel!J2
Scanned on 2026_01-06 00:06:42</t>
  </si>
  <si>
    <t>placecomment D4E Formula: Refer to Data Action sheet d4e_formula_20260106, Column E
Title: D4E_F005 docs.FinanceModel!K2
Scanned on 2026_01-06 00:06:42</t>
  </si>
  <si>
    <t>placecomment D4E Formula: Refer to Data Action sheet d4e_formula_20260106, Column F
Title: D4E_F006 docs.FinanceModel!L2
Scanned on 2026_01-06 00:06:42</t>
  </si>
  <si>
    <t>placecomment D4E Formula: Refer to Data Action sheet d4e_formula_20260106, Column G
Title: D4E_F007 docs.FinanceModel!M2
Scanned on 2026_01-06 00:06:42</t>
  </si>
  <si>
    <t>placecomment D4E Formula: Refer to Data Action sheet d4e_formula_20260106, Column H
Title: D4E_F008 docs.FinanceModel!N2
Scanned on 2026_01-06 00:06:42</t>
  </si>
  <si>
    <t>placecomment D4E Formula: Refer to Data Action sheet d4e_formula_20260106, Column I
Title: D4E_F009 docs.FinanceModel!E3
Scanned on 2026_01-06 00:06:42</t>
  </si>
  <si>
    <t>placecomment D4E Formula: Refer to Data Action sheet d4e_formula_20260106, Column J
Title: D4E_F010 docs.FinanceModel!G3
Scanned on 2026_01-06 00:06:42</t>
  </si>
  <si>
    <t>placecomment D4E Formula: Refer to Data Action sheet d4e_formula_20260106, Column K
Title: D4E_F011 docs.FinanceModel!H3
Scanned on 2026_01-06 00:06:42</t>
  </si>
  <si>
    <t>placecomment D4E Formula: Refer to Data Action sheet d4e_formula_20260106, Column L
Title: D4E_F012 docs.FinanceModel!J3
Scanned on 2026_01-06 00:06:42</t>
  </si>
  <si>
    <t>placecomment D4E Formula: Refer to Data Action sheet d4e_formula_20260106, Column M
Title: D4E_F013 docs.FinanceModel!K3
Scanned on 2026_01-06 00:06:42</t>
  </si>
  <si>
    <t>placecomment D4E Formula: Refer to Data Action sheet d4e_formula_20260106, Column N
Title: D4E_F014 docs.FinanceModel!L3
Scanned on 2026_01-06 00:06:42</t>
  </si>
  <si>
    <t>placecomment D4E Formula: Refer to Data Action sheet d4e_formula_20260106, Column O
Title: D4E_F015 docs.FinanceModel!M3
Scanned on 2026_01-06 00:06:42</t>
  </si>
  <si>
    <t>placecomment D4E Formula: Refer to Data Action sheet d4e_formula_20260106, Column P
Title: D4E_F016 docs.FinanceModel!N3
Scanned on 2026_01-06 00:06:42</t>
  </si>
  <si>
    <t>placecomment D4E Formula: Refer to Data Action sheet d4e_formula_20260106, Column Q
Title: D4E_F017 docs.FinanceModel!E4
Scanned on 2026_01-06 00:06:42</t>
  </si>
  <si>
    <t>placecomment D4E Formula: Refer to Data Action sheet d4e_formula_20260106, Column R
Title: D4E_F018 docs.FinanceModel!G4
Scanned on 2026_01-06 00:06:42</t>
  </si>
  <si>
    <t>placecomment D4E Formula: Refer to Data Action sheet d4e_formula_20260106, Column S
Title: D4E_F019 docs.FinanceModel!H4
Scanned on 2026_01-06 00:06:42</t>
  </si>
  <si>
    <t>placecomment D4E Formula: Refer to Data Action sheet d4e_formula_20260106, Column T
Title: D4E_F020 docs.FinanceModel!I4
Scanned on 2026_01-06 00:06:42</t>
  </si>
  <si>
    <t>placecomment D4E Formula: Refer to Data Action sheet d4e_formula_20260106, Column U
Title: D4E_F021 docs.FinanceModel!J4
Scanned on 2026_01-06 00:06:42</t>
  </si>
  <si>
    <t>placecomment D4E Formula: Refer to Data Action sheet d4e_formula_20260106, Column V
Title: D4E_F022 docs.FinanceModel!K4
Scanned on 2026_01-06 00:06:42</t>
  </si>
  <si>
    <t>placecomment D4E Formula: Refer to Data Action sheet d4e_formula_20260106, Column W
Title: D4E_F023 docs.FinanceModel!L4
Scanned on 2026_01-06 00:06:43</t>
  </si>
  <si>
    <t>placecomment D4E Formula: Refer to Data Action sheet d4e_formula_20260106, Column X
Title: D4E_F024 docs.FinanceModel!M4
Scanned on 2026_01-06 00:06:43</t>
  </si>
  <si>
    <t>placecomment D4E Formula: Refer to Data Action sheet d4e_formula_20260106, Column Y
Title: D4E_F025 docs.FinanceModel!N4
Scanned on 2026_01-06 00:06:43</t>
  </si>
  <si>
    <t>placecomment D4E Formula: Refer to Data Action sheet d4e_formula_20260106, Column Z
Title: D4E_F026 docs.FinanceModel!E5
Scanned on 2026_01-06 00:06:43</t>
  </si>
  <si>
    <t>placecomment D4E Formula: Refer to Data Action sheet d4e_formula_20260106, Column AA
Title: D4E_F027 docs.FinanceModel!G5
Scanned on 2026_01-06 00:06:43</t>
  </si>
  <si>
    <t>placecomment D4E Formula: Refer to Data Action sheet d4e_formula_20260106, Column AB
Title: D4E_F028 docs.FinanceModel!H5
Scanned on 2026_01-06 00:06:43</t>
  </si>
  <si>
    <t>placecomment D4E Formula: Refer to Data Action sheet d4e_formula_20260106, Column AC
Title: D4E_F029 docs.FinanceModel!I5
Scanned on 2026_01-06 00:06:43</t>
  </si>
  <si>
    <t>placecomment D4E Formula: Refer to Data Action sheet d4e_formula_20260106, Column AD
Title: D4E_F030 docs.FinanceModel!J5
Scanned on 2026_01-06 00:06:43</t>
  </si>
  <si>
    <t>placecomment D4E Formula: Refer to Data Action sheet d4e_formula_20260106, Column AE
Title: D4E_F031 docs.FinanceModel!K5
Scanned on 2026_01-06 00:06:43</t>
  </si>
  <si>
    <t>placecomment D4E Formula: Refer to Data Action sheet d4e_formula_20260106, Column AF
Title: D4E_F032 docs.FinanceModel!L5
Scanned on 2026_01-06 00:06:43</t>
  </si>
  <si>
    <t>placecomment D4E Formula: Refer to Data Action sheet d4e_formula_20260106, Column AG
Title: D4E_F033 docs.FinanceModel!M5
Scanned on 2026_01-06 00:06:43</t>
  </si>
  <si>
    <t>placecomment D4E Formula: Refer to Data Action sheet d4e_formula_20260106, Column AH
Title: D4E_F034 docs.FinanceModel!N5
Scanned on 2026_01-06 00:06:43</t>
  </si>
  <si>
    <t>placecomment D4E Formula: Refer to Data Action sheet d4e_formula_20260106, Column AI
Title: D4E_F035 docs.FinanceModel!E6
Scanned on 2026_01-06 00:06:43</t>
  </si>
  <si>
    <t>placecomment D4E Formula: Refer to Data Action sheet d4e_formula_20260106, Column AJ
Title: D4E_F036 docs.FinanceModel!G6
Scanned on 2026_01-06 00:06:43</t>
  </si>
  <si>
    <t>placecomment D4E Formula: Refer to Data Action sheet d4e_formula_20260106, Column AK
Title: D4E_F037 docs.FinanceModel!H6
Scanned on 2026_01-06 00:06:43</t>
  </si>
  <si>
    <t>placecomment D4E Formula: Refer to Data Action sheet d4e_formula_20260106, Column AL
Title: D4E_F038 docs.FinanceModel!I6
Scanned on 2026_01-06 00:06:43</t>
  </si>
  <si>
    <t>placecomment D4E Formula: Refer to Data Action sheet d4e_formula_20260106, Column AM
Title: D4E_F039 docs.FinanceModel!J6
Scanned on 2026_01-06 00:06:43</t>
  </si>
  <si>
    <t>placecomment D4E Formula: Refer to Data Action sheet d4e_formula_20260106, Column AN
Title: D4E_F040 docs.FinanceModel!K6
Scanned on 2026_01-06 00:06:43</t>
  </si>
  <si>
    <t>placecomment D4E Formula: Refer to Data Action sheet d4e_formula_20260106, Column AO
Title: D4E_F041 docs.FinanceModel!L6
Scanned on 2026_01-06 00:06:43</t>
  </si>
  <si>
    <t>placecomment D4E Formula: Refer to Data Action sheet d4e_formula_20260106, Column AP
Title: D4E_F042 docs.FinanceModel!M6
Scanned on 2026_01-06 00:06:43</t>
  </si>
  <si>
    <t>placecomment D4E Formula: Refer to Data Action sheet d4e_formula_20260106, Column AQ
Title: D4E_F043 docs.FinanceModel!N6
Scanned on 2026_01-06 00:06:43</t>
  </si>
  <si>
    <t>placecomment D4E Formula: Refer to Data Action sheet d4e_formula_20260106, Column AR
Title: D4E_F044 docs.FinanceModel!E7
Scanned on 2026_01-06 00:06:43</t>
  </si>
  <si>
    <t>placecomment D4E Formula: Refer to Data Action sheet d4e_formula_20260106, Column AS
Title: D4E_F045 docs.FinanceModel!G7
Scanned on 2026_01-06 00:06:43</t>
  </si>
  <si>
    <t>placecomment D4E Formula: Refer to Data Action sheet d4e_formula_20260106, Column AT
Title: D4E_F046 docs.FinanceModel!H7
Scanned on 2026_01-06 00:06:43</t>
  </si>
  <si>
    <t>placecomment D4E Formula: Refer to Data Action sheet d4e_formula_20260106, Column AU
Title: D4E_F047 docs.FinanceModel!I7
Scanned on 2026_01-06 00:06:43</t>
  </si>
  <si>
    <t>placecomment D4E Formula: Refer to Data Action sheet d4e_formula_20260106, Column AV
Title: D4E_F048 docs.FinanceModel!J7
Scanned on 2026_01-06 00:06:43</t>
  </si>
  <si>
    <t>placecomment D4E Formula: Refer to Data Action sheet d4e_formula_20260106, Column AW
Title: D4E_F049 docs.FinanceModel!K7
Scanned on 2026_01-06 00:06:43</t>
  </si>
  <si>
    <t>placecomment D4E Formula: Refer to Data Action sheet d4e_formula_20260106, Column AX
Title: D4E_F050 docs.FinanceModel!L7
Scanned on 2026_01-06 00:06:43</t>
  </si>
  <si>
    <t>placecomment D4E Formula: Refer to Data Action sheet d4e_formula_20260106, Column AY
Title: D4E_F051 docs.FinanceModel!M7
Scanned on 2026_01-06 00:06:43</t>
  </si>
  <si>
    <t>placecomment D4E Formula: Refer to Data Action sheet d4e_formula_20260106, Column AZ
Title: D4E_F052 docs.FinanceModel!N7
Scanned on 2026_01-06 00:06:43</t>
  </si>
  <si>
    <t>placecomment D4E Formula: Refer to Data Action sheet d4e_formula_20260106, Column BA
Title: D4E_F053 docs.FinanceModel!E8
Scanned on 2026_01-06 00:06:43</t>
  </si>
  <si>
    <t>placecomment D4E Formula: Refer to Data Action sheet d4e_formula_20260106, Column BB
Title: D4E_F054 docs.FinanceModel!G8
Scanned on 2026_01-06 00:06:43</t>
  </si>
  <si>
    <t>placecomment D4E Formula: Refer to Data Action sheet d4e_formula_20260106, Column BC
Title: D4E_F055 docs.FinanceModel!H8
Scanned on 2026_01-06 00:06:43</t>
  </si>
  <si>
    <t>placecomment D4E Formula: Refer to Data Action sheet d4e_formula_20260106, Column BD
Title: D4E_F056 docs.FinanceModel!I8
Scanned on 2026_01-06 00:06:43</t>
  </si>
  <si>
    <t>placecomment D4E Formula: Refer to Data Action sheet d4e_formula_20260106, Column BE
Title: D4E_F057 docs.FinanceModel!J8
Scanned on 2026_01-06 00:06:43</t>
  </si>
  <si>
    <t>placecomment D4E Formula: Refer to Data Action sheet d4e_formula_20260106, Column BF
Title: D4E_F058 docs.FinanceModel!K8
Scanned on 2026_01-06 00:06:43</t>
  </si>
  <si>
    <t>placecomment D4E Formula: Refer to Data Action sheet d4e_formula_20260106, Column BG
Title: D4E_F059 docs.FinanceModel!L8
Scanned on 2026_01-06 00:06:43</t>
  </si>
  <si>
    <t>placecomment D4E Formula: Refer to Data Action sheet d4e_formula_20260106, Column BH
Title: D4E_F060 docs.FinanceModel!M8
Scanned on 2026_01-06 00:06:43</t>
  </si>
  <si>
    <t>placecomment D4E Formula: Refer to Data Action sheet d4e_formula_20260106, Column BI
Title: D4E_F061 docs.FinanceModel!N8
Scanned on 2026_01-06 00:06:43</t>
  </si>
  <si>
    <t>placecomment D4E Formula: Refer to Data Action sheet d4e_formula_20260106, Column BJ
Title: D4E_F062 docs.FinanceModel!E9
Scanned on 2026_01-06 00:06:43</t>
  </si>
  <si>
    <t>placecomment D4E Formula: Refer to Data Action sheet d4e_formula_20260106, Column BK
Title: D4E_F063 docs.FinanceModel!G9
Scanned on 2026_01-06 00:06:43</t>
  </si>
  <si>
    <t>placecomment D4E Formula: Refer to Data Action sheet d4e_formula_20260106, Column BL
Title: D4E_F064 docs.FinanceModel!H9
Scanned on 2026_01-06 00:06:43</t>
  </si>
  <si>
    <t>placecomment D4E Formula: Refer to Data Action sheet d4e_formula_20260106, Column BM
Title: D4E_F065 docs.FinanceModel!I9
Scanned on 2026_01-06 00:06:43</t>
  </si>
  <si>
    <t>placecomment D4E Formula: Refer to Data Action sheet d4e_formula_20260106, Column BN
Title: D4E_F066 docs.FinanceModel!J9
Scanned on 2026_01-06 00:06:43</t>
  </si>
  <si>
    <t>placecomment D4E Formula: Refer to Data Action sheet d4e_formula_20260106, Column BO
Title: D4E_F067 docs.FinanceModel!K9
Scanned on 2026_01-06 00:06:43</t>
  </si>
  <si>
    <t>placecomment D4E Formula: Refer to Data Action sheet d4e_formula_20260106, Column BP
Title: D4E_F068 docs.FinanceModel!L9
Scanned on 2026_01-06 00:06:43</t>
  </si>
  <si>
    <t>placecomment D4E Formula: Refer to Data Action sheet d4e_formula_20260106, Column BQ
Title: D4E_F069 docs.FinanceModel!M9
Scanned on 2026_01-06 00:06:43</t>
  </si>
  <si>
    <t>placecomment D4E Formula: Refer to Data Action sheet d4e_formula_20260106, Column BR
Title: D4E_F070 docs.FinanceModel!N9
Scanned on 2026_01-06 00:06:43</t>
  </si>
  <si>
    <t>placecomment D4E Formula: Refer to Data Action sheet d4e_formula_20260106, Column BS
Title: D4E_F071 docs.FinanceModel!E10
Scanned on 2026_01-06 00:06:43</t>
  </si>
  <si>
    <t>placecomment D4E Formula: Refer to Data Action sheet d4e_formula_20260106, Column BT
Title: D4E_F072 docs.FinanceModel!G10
Scanned on 2026_01-06 00:06:43</t>
  </si>
  <si>
    <t>placecomment D4E Formula: Refer to Data Action sheet d4e_formula_20260106, Column BU
Title: D4E_F073 docs.FinanceModel!H10
Scanned on 2026_01-06 00:06:43</t>
  </si>
  <si>
    <t>placecomment D4E Formula: Refer to Data Action sheet d4e_formula_20260106, Column BV
Title: D4E_F074 docs.FinanceModel!I10
Scanned on 2026_01-06 00:06:43</t>
  </si>
  <si>
    <t>placecomment D4E Formula: Refer to Data Action sheet d4e_formula_20260106, Column BW
Title: D4E_F075 docs.FinanceModel!J10
Scanned on 2026_01-06 00:06:43</t>
  </si>
  <si>
    <t>placecomment D4E Formula: Refer to Data Action sheet d4e_formula_20260106, Column BX
Title: D4E_F076 docs.FinanceModel!K10
Scanned on 2026_01-06 00:06:43</t>
  </si>
  <si>
    <t>placecomment D4E Formula: Refer to Data Action sheet d4e_formula_20260106, Column BY
Title: D4E_F077 docs.FinanceModel!L10
Scanned on 2026_01-06 00:06:43</t>
  </si>
  <si>
    <t>placecomment D4E Formula: Refer to Data Action sheet d4e_formula_20260106, Column BZ
Title: D4E_F078 docs.FinanceModel!M10
Scanned on 2026_01-06 00:06:43</t>
  </si>
  <si>
    <t>placecomment D4E Formula: Refer to Data Action sheet d4e_formula_20260106, Column CA
Title: D4E_F079 docs.FinanceModel!N10
Scanned on 2026_01-06 00:06:43</t>
  </si>
  <si>
    <t>placecomment D4E Formula: Refer to Data Action sheet d4e_formula_20260106, Column CB
Title: D4E_F080 docs.FinanceModel!E11
Scanned on 2026_01-06 00:06:43</t>
  </si>
  <si>
    <t>placecomment D4E Formula: Refer to Data Action sheet d4e_formula_20260106, Column CC
Title: D4E_F081 docs.FinanceModel!G11
Scanned on 2026_01-06 00:06:43</t>
  </si>
  <si>
    <t>placecomment D4E Formula: Refer to Data Action sheet d4e_formula_20260106, Column CD
Title: D4E_F082 docs.FinanceModel!H11
Scanned on 2026_01-06 00:06:43</t>
  </si>
  <si>
    <t>placecomment D4E Formula: Refer to Data Action sheet d4e_formula_20260106, Column CE
Title: D4E_F083 docs.FinanceModel!I11
Scanned on 2026_01-06 00:06:43</t>
  </si>
  <si>
    <t>placecomment D4E Formula: Refer to Data Action sheet d4e_formula_20260106, Column CF
Title: D4E_F084 docs.FinanceModel!J11
Scanned on 2026_01-06 00:06:43</t>
  </si>
  <si>
    <t>placecomment D4E Formula: Refer to Data Action sheet d4e_formula_20260106, Column CG
Title: D4E_F085 docs.FinanceModel!K11
Scanned on 2026_01-06 00:06:43</t>
  </si>
  <si>
    <t>placecomment D4E Formula: Refer to Data Action sheet d4e_formula_20260106, Column CH
Title: D4E_F086 docs.FinanceModel!L11
Scanned on 2026_01-06 00:06:43</t>
  </si>
  <si>
    <t>placecomment D4E Formula: Refer to Data Action sheet d4e_formula_20260106, Column CI
Title: D4E_F087 docs.FinanceModel!M11
Scanned on 2026_01-06 00:06:43</t>
  </si>
  <si>
    <t>placecomment D4E Formula: Refer to Data Action sheet d4e_formula_20260106, Column CJ
Title: D4E_F088 docs.FinanceModel!N11
Scanned on 2026_01-06 00:06:43</t>
  </si>
  <si>
    <t>placecomment D4E Formula: Refer to Data Action sheet d4e_formula_20260106, Column CK
Title: D4E_F089 docs.FinanceModel!E12
Scanned on 2026_01-06 00:06:43</t>
  </si>
  <si>
    <t>placecomment D4E Formula: Refer to Data Action sheet d4e_formula_20260106, Column CL
Title: D4E_F090 docs.FinanceModel!G12
Scanned on 2026_01-06 00:06:43</t>
  </si>
  <si>
    <t>placecomment D4E Formula: Refer to Data Action sheet d4e_formula_20260106, Column CM
Title: D4E_F091 docs.FinanceModel!H12
Scanned on 2026_01-06 00:06:43</t>
  </si>
  <si>
    <t>placecomment D4E Formula: Refer to Data Action sheet d4e_formula_20260106, Column CN
Title: D4E_F092 docs.FinanceModel!I12
Scanned on 2026_01-06 00:06:43</t>
  </si>
  <si>
    <t>placecomment D4E Formula: Refer to Data Action sheet d4e_formula_20260106, Column CO
Title: D4E_F093 docs.FinanceModel!J12
Scanned on 2026_01-06 00:06:43</t>
  </si>
  <si>
    <t>placecomment D4E Formula: Refer to Data Action sheet d4e_formula_20260106, Column CP
Title: D4E_F094 docs.FinanceModel!K12
Scanned on 2026_01-06 00:06:43</t>
  </si>
  <si>
    <t>placecomment D4E Formula: Refer to Data Action sheet d4e_formula_20260106, Column CQ
Title: D4E_F095 docs.FinanceModel!L12
Scanned on 2026_01-06 00:06:43</t>
  </si>
  <si>
    <t>placecomment D4E Formula: Refer to Data Action sheet d4e_formula_20260106, Column CR
Title: D4E_F096 docs.FinanceModel!M12
Scanned on 2026_01-06 00:06:43</t>
  </si>
  <si>
    <t>placecomment D4E Formula: Refer to Data Action sheet d4e_formula_20260106, Column CS
Title: D4E_F097 docs.FinanceModel!N12
Scanned on 2026_01-06 00:06:43</t>
  </si>
  <si>
    <t>placecomment D4E Formula: Refer to Data Action sheet d4e_formula_20260106, Column CT
Title: D4E_F098 docs.FinanceModel!E13
Scanned on 2026_01-06 00:06:43</t>
  </si>
  <si>
    <t>placecomment D4E Formula: Refer to Data Action sheet d4e_formula_20260106, Column CU
Title: D4E_F099 docs.FinanceModel!G13
Scanned on 2026_01-06 00:06:43</t>
  </si>
  <si>
    <t>placecomment D4E Formula: Refer to Data Action sheet d4e_formula_20260106, Column CV
Title: D4E_F100 docs.FinanceModel!H13
Scanned on 2026_01-06 00:06:43</t>
  </si>
  <si>
    <t>placecomment D4E Formula: Refer to Data Action sheet d4e_formula_20260106, Column CW
Title: D4E_F101 docs.FinanceModel!I13
Scanned on 2026_01-06 00:06:43</t>
  </si>
  <si>
    <t>placecomment D4E Formula: Refer to Data Action sheet d4e_formula_20260106, Column CX
Title: D4E_F102 docs.FinanceModel!J13
Scanned on 2026_01-06 00:06:43</t>
  </si>
  <si>
    <t>placecomment D4E Formula: Refer to Data Action sheet d4e_formula_20260106, Column CY
Title: D4E_F103 docs.FinanceModel!K13
Scanned on 2026_01-06 00:06:43</t>
  </si>
  <si>
    <t>placecomment D4E Formula: Refer to Data Action sheet d4e_formula_20260106, Column CZ
Title: D4E_F104 docs.FinanceModel!L13
Scanned on 2026_01-06 00:06:43</t>
  </si>
  <si>
    <t>placecomment D4E Formula: Refer to Data Action sheet d4e_formula_20260106, Column DA
Title: D4E_F105 docs.FinanceModel!M13
Scanned on 2026_01-06 00:06:43</t>
  </si>
  <si>
    <t>placecomment D4E Formula: Refer to Data Action sheet d4e_formula_20260106, Column DB
Title: D4E_F106 docs.FinanceModel!N13
Scanned on 2026_01-06 00:06:43</t>
  </si>
  <si>
    <t>placecomment D4E Formula: Refer to Data Action sheet d4e_formula_20260106, Column DC
Title: D4E_F107 docs.FinanceModel!F15
Scanned on 2026_01-06 00:06:43</t>
  </si>
  <si>
    <t>placecomment D4E Formula: Refer to Data Action sheet d4e_formula_20260106, Column DD
Title: D4E_F108 docs.FinanceModel!B15
Scanned on 2026_01-06 00:06:43</t>
  </si>
  <si>
    <t>placecomment D4E Formula: Refer to Data Action sheet d4e_formula_20260106, Column DE
Title: D4E_F109 docs.FinanceModel!B16
Scanned on 2026_01-06 00:06:43</t>
  </si>
  <si>
    <t>placecomment D4E Formula: Refer to Data Action sheet d4e_formula_20260106, Column DF
Title: D4E_F110 docs.FinanceModel!B17
Scanned on 2026_01-06 00:06:43</t>
  </si>
  <si>
    <t>6/01/2026 12:06:43 AM: Copy_formulas: created 110 Data Action column(s) in sheet d4e_formula_20260106.</t>
  </si>
  <si>
    <t>6/01/2026 12:06:43 AM: Copy_formulas: 
Non-trivial formulas processed = 110
Commented cells (any comment) = 0
Uncommented cells = 136
Audit score = 0.0% (best is 100%).</t>
  </si>
  <si>
    <t>6/01/2026 12:06:43 AM: Copy_formulas: finished.</t>
  </si>
  <si>
    <t>6/01/2026 12:10:17 AM: Convert_formulas: started.</t>
  </si>
  <si>
    <t>6/01/2026 12:10:17 AM: Convert_formulas: active sheet = d4e_formula_20260106</t>
  </si>
  <si>
    <t>6/01/2026 12:10:17 AM: Convert_formulas: column A converted. Old = placecell =IF(D2&lt;30000,-5000,0) New = placecell =IF(&lt;&lt;ctrl1&gt;&gt;&lt;30000,-5000,0)</t>
  </si>
  <si>
    <t>6/01/2026 12:10:17 AM: Convert_formulas: column B converted. Old = placecell =IF(D2&gt;40000,1,0) New = placecell =IF(&lt;&lt;ctrl1&gt;&gt;&gt;40000,1,0)</t>
  </si>
  <si>
    <t>6/01/2026 12:10:17 AM: Convert_formulas: column C converted. Old = placecell =IFERROR((B2-$B$2)/$B$2,0) New = placecell =IFERROR((&lt;&lt;ctrl1&gt;&gt;-&lt;&lt;ctrl2&gt;&gt;)/&lt;&lt;ctrl2&gt;&gt;,0)</t>
  </si>
  <si>
    <t>6/01/2026 12:10:17 AM: Convert_formulas: column D converted. Old = placecell =IF(AND(D2&gt;40000,F2&gt;0.3),"HIGH","") New = placecell =IF(AND(&lt;&lt;ctrl1&gt;&gt;&gt;40000,&lt;&lt;ctrl2&gt;&gt;&gt;0.3),"HIGH","")</t>
  </si>
  <si>
    <t>6/01/2026 12:10:17 AM: Convert_formulas: column E converted. Old = placecell =IF(D2&gt;0,SUMPRODUCT(($D$2:$D$13&gt;35000)*($F$2:$F$13&gt;0.25)*($D$2:$D$13))/SUMPRODUCT(($D$2:$D$13&gt;35000)*($F$2:$F$13&gt;0.25)),"")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</si>
  <si>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12:10:17 AM: Convert_formulas: column F converted. Old = placecell =@LET(s,$Q$5,revFactor,INDEX($Q$2:$Q$3,MATCH(@s,$P$2:$P$3,0)),costFactor,INDEX($R$2:$R$3,MATCH(@s,$P$2:$P$3,0)),B2*@revFactor-C2*@costFactor) New = placecell =@LET(s,&lt;&lt;ctrl1&gt;&gt;,revFactor,INDEX(&lt;&lt;ctrl2&gt;&gt;,MATCH(@s,&lt;&lt;ctrl3&gt;&gt;,0)),costFactor,INDEX(&lt;&lt;ctrl4&gt;&gt;,MATCH(@s,&lt;&lt;ctrl3&gt;&gt;,0)),&lt;&lt;ctrl5&gt;&gt;*@revFactor-&lt;&lt;ctrl6&gt;&gt;*@costFactor)</t>
  </si>
  <si>
    <t>6/01/2026 12:10:17 AM: Convert_formulas: column G converted. Old = placecell =RANK.EQ(D2,$D$2:$D$13,0) New = placecell =RANK.EQ(&lt;&lt;ctrl1&gt;&gt;,&lt;&lt;ctrl2&gt;&gt;,0)</t>
  </si>
  <si>
    <t>6/01/2026 12:10:18 AM: Convert_formulas: column H converted. Old = placecell =SUMIFS($D$2:$D$13,$F$2:$F$13,"&gt;"&amp;F2) New = placecell =SUMIFS(&lt;&lt;ctrl1&gt;&gt;,&lt;&lt;ctrl2&gt;&gt;,"&gt;"&amp;&lt;&lt;ctrl3&gt;&gt;)</t>
  </si>
  <si>
    <t>6/01/2026 12:10:18 AM: Convert_formulas: column I converted. Old = placecell =IF(D3&lt;30000,-5000,0) New = placecell =IF(&lt;&lt;ctrl1&gt;&gt;&lt;30000,-5000,0)</t>
  </si>
  <si>
    <t>6/01/2026 12:10:18 AM: Convert_formulas: column J converted. Old = placecell =IF(D3&gt;40000,1,0) New = placecell =IF(&lt;&lt;ctrl1&gt;&gt;&gt;40000,1,0)</t>
  </si>
  <si>
    <t>6/01/2026 12:10:18 AM: Convert_formulas: column K converted. Old = placecell =IFERROR((B3-$B$2)/$B$2,0) New = placecell =IFERROR((&lt;&lt;ctrl1&gt;&gt;-&lt;&lt;ctrl2&gt;&gt;)/&lt;&lt;ctrl2&gt;&gt;,0)</t>
  </si>
  <si>
    <t>6/01/2026 12:10:18 AM: Convert_formulas: column L converted. Old = placecell =IF(AND(D3&gt;40000,F3&gt;0.3),"HIGH","") New = placecell =IF(AND(&lt;&lt;ctrl1&gt;&gt;&gt;40000,&lt;&lt;ctrl2&gt;&gt;&gt;0.3),"HIGH","")</t>
  </si>
  <si>
    <t>6/01/2026 12:10:18 AM: Convert_formulas: column M converted. Old = placecell =IF(D3&gt;0,SUMPRODUCT(($D$2:$D$13&gt;35000)*($F$2:$F$13&gt;0.25)*($D$2:$D$13))/SUMPRODUCT(($D$2:$D$13&gt;35000)*($F$2:$F$13&gt;0.25)),"")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</si>
  <si>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N converted. Old = placecell =@LET(s,$Q$5,revFactor,INDEX($Q$2:$Q$3,MATCH(@s,$P$2:$P$3,0)),costFactor,INDEX($R$2:$R$3,MATCH(@s,$P$2:$P$3,0)),B3*@revFactor-C3*@costFactor) New = placecell =@LET(s,&lt;&lt;ctrl1&gt;&gt;,revFactor,INDEX(&lt;&lt;ctrl2&gt;&gt;,MATCH(@s,&lt;&lt;ctrl3&gt;&gt;,0)),costFactor,INDEX(&lt;&lt;ctrl4&gt;&gt;,MATCH(@s,&lt;&lt;ctrl3&gt;&gt;,0)),&lt;&lt;ctrl5&gt;&gt;*@revFactor-&lt;&lt;ctrl6&gt;&gt;*@costFactor)</t>
  </si>
  <si>
    <t>6/01/2026 12:10:18 AM: Convert_formulas: column O converted. Old = placecell =RANK.EQ(D3,$D$2:$D$13,0) New = placecell =RANK.EQ(&lt;&lt;ctrl1&gt;&gt;,&lt;&lt;ctrl2&gt;&gt;,0)</t>
  </si>
  <si>
    <t>6/01/2026 12:10:18 AM: Convert_formulas: column P converted. Old = placecell =SUMIFS($D$2:$D$13,$F$2:$F$13,"&gt;"&amp;F3) New = placecell =SUMIFS(&lt;&lt;ctrl1&gt;&gt;,&lt;&lt;ctrl2&gt;&gt;,"&gt;"&amp;&lt;&lt;ctrl3&gt;&gt;)</t>
  </si>
  <si>
    <t>6/01/2026 12:10:18 AM: Convert_formulas: column Q converted. Old = placecell =IF(D4&lt;30000,-5000,0) New = placecell =IF(&lt;&lt;ctrl1&gt;&gt;&lt;30000,-5000,0)</t>
  </si>
  <si>
    <t>6/01/2026 12:10:18 AM: Convert_formulas: column R converted. Old = placecell =IF(D4&gt;40000,1,0) New = placecell =IF(&lt;&lt;ctrl1&gt;&gt;&gt;40000,1,0)</t>
  </si>
  <si>
    <t>6/01/2026 12:10:18 AM: Convert_formulas: column S converted. Old = placecell =IFERROR((B4-$B$2)/$B$2,0) New = placecell =IFERROR((&lt;&lt;ctrl1&gt;&gt;-&lt;&lt;ctrl2&gt;&gt;)/&lt;&lt;ctrl2&gt;&gt;,0)</t>
  </si>
  <si>
    <t>6/01/2026 12:10:18 AM: Convert_formulas: column T converted. Old = placecell =AVERAGE(OFFSET($D4,-2,0,3,1)) New = placecell =AVERAGE(OFFSET(&lt;&lt;ctrl1&gt;&gt;,-2,0,3,1))</t>
  </si>
  <si>
    <t>6/01/2026 12:10:18 AM: Convert_formulas: column U converted. Old = placecell =IF(AND(D4&gt;40000,F4&gt;0.3),"HIGH","") New = placecell =IF(AND(&lt;&lt;ctrl1&gt;&gt;&gt;40000,&lt;&lt;ctrl2&gt;&gt;&gt;0.3),"HIGH","")</t>
  </si>
  <si>
    <t>6/01/2026 12:10:18 AM: Convert_formulas: column V converted. Old = placecell =IF(D4&gt;0,SUMPRODUCT(($D$2:$D$13&gt;35000)*($F$2:$F$13&gt;0.25)*($D$2:$D$13))/SUMPRODUCT(($D$2:$D$13&gt;35000)*($F$2:$F$13&gt;0.25)),"")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</si>
  <si>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W converted. Old = placecell =@LET(s,$Q$5,revFactor,INDEX($Q$2:$Q$3,MATCH(@s,$P$2:$P$3,0)),costFactor,INDEX($R$2:$R$3,MATCH(@s,$P$2:$P$3,0)),B4*@revFactor-C4*@costFactor) New = placecell =@LET(s,&lt;&lt;ctrl1&gt;&gt;,revFactor,INDEX(&lt;&lt;ctrl2&gt;&gt;,MATCH(@s,&lt;&lt;ctrl3&gt;&gt;,0)),costFactor,INDEX(&lt;&lt;ctrl4&gt;&gt;,MATCH(@s,&lt;&lt;ctrl3&gt;&gt;,0)),&lt;&lt;ctrl5&gt;&gt;*@revFactor-&lt;&lt;ctrl6&gt;&gt;*@costFactor)</t>
  </si>
  <si>
    <t>6/01/2026 12:10:18 AM: Convert_formulas: column X converted. Old = placecell =RANK.EQ(D4,$D$2:$D$13,0) New = placecell =RANK.EQ(&lt;&lt;ctrl1&gt;&gt;,&lt;&lt;ctrl2&gt;&gt;,0)</t>
  </si>
  <si>
    <t>6/01/2026 12:10:18 AM: Convert_formulas: column Y converted. Old = placecell =SUMIFS($D$2:$D$13,$F$2:$F$13,"&gt;"&amp;F4) New = placecell =SUMIFS(&lt;&lt;ctrl1&gt;&gt;,&lt;&lt;ctrl2&gt;&gt;,"&gt;"&amp;&lt;&lt;ctrl3&gt;&gt;)</t>
  </si>
  <si>
    <t>6/01/2026 12:10:18 AM: Convert_formulas: column Z converted. Old = placecell =IF(D5&lt;30000,-5000,0) New = placecell =IF(&lt;&lt;ctrl1&gt;&gt;&lt;30000,-5000,0)</t>
  </si>
  <si>
    <t>6/01/2026 12:10:18 AM: Convert_formulas: column AA converted. Old = placecell =IF(D5&gt;40000,1,0) New = placecell =IF(&lt;&lt;ctrl1&gt;&gt;&gt;40000,1,0)</t>
  </si>
  <si>
    <t>6/01/2026 12:10:18 AM: Convert_formulas: column AB converted. Old = placecell =IFERROR((B5-$B$2)/$B$2,0) New = placecell =IFERROR((&lt;&lt;ctrl1&gt;&gt;-&lt;&lt;ctrl2&gt;&gt;)/&lt;&lt;ctrl2&gt;&gt;,0)</t>
  </si>
  <si>
    <t>6/01/2026 12:10:18 AM: Convert_formulas: column AC converted. Old = placecell =AVERAGE(OFFSET($D5,-2,0,3,1)) New = placecell =AVERAGE(OFFSET(&lt;&lt;ctrl1&gt;&gt;,-2,0,3,1))</t>
  </si>
  <si>
    <t>6/01/2026 12:10:18 AM: Convert_formulas: column AD converted. Old = placecell =IF(AND(D5&gt;40000,F5&gt;0.3),"HIGH","") New = placecell =IF(AND(&lt;&lt;ctrl1&gt;&gt;&gt;40000,&lt;&lt;ctrl2&gt;&gt;&gt;0.3),"HIGH","")</t>
  </si>
  <si>
    <t>6/01/2026 12:10:18 AM: Convert_formulas: column AE converted. Old = placecell =IF(D5&gt;0,SUMPRODUCT(($D$2:$D$13&gt;35000)*($F$2:$F$13&gt;0.25)*($D$2:$D$13))/SUMPRODUCT(($D$2:$D$13&gt;35000)*($F$2:$F$13&gt;0.25)),"")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</si>
  <si>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AF converted. Old = placecell =@LET(s,$Q$5,revFactor,INDEX($Q$2:$Q$3,MATCH(@s,$P$2:$P$3,0)),costFactor,INDEX($R$2:$R$3,MATCH(@s,$P$2:$P$3,0)),B5*@revFactor-C5*@costFactor) New = placecell =@LET(s,&lt;&lt;ctrl1&gt;&gt;,revFactor,INDEX(&lt;&lt;ctrl2&gt;&gt;,MATCH(@s,&lt;&lt;ctrl3&gt;&gt;,0)),costFactor,INDEX(&lt;&lt;ctrl4&gt;&gt;,MATCH(@s,&lt;&lt;ctrl3&gt;&gt;,0)),&lt;&lt;ctrl5&gt;&gt;*@revFactor-&lt;&lt;ctrl6&gt;&gt;*@costFactor)</t>
  </si>
  <si>
    <t>6/01/2026 12:10:18 AM: Convert_formulas: column AG converted. Old = placecell =RANK.EQ(D5,$D$2:$D$13,0) New = placecell =RANK.EQ(&lt;&lt;ctrl1&gt;&gt;,&lt;&lt;ctrl2&gt;&gt;,0)</t>
  </si>
  <si>
    <t>6/01/2026 12:10:18 AM: Convert_formulas: column AH converted. Old = placecell =SUMIFS($D$2:$D$13,$F$2:$F$13,"&gt;"&amp;F5) New = placecell =SUMIFS(&lt;&lt;ctrl1&gt;&gt;,&lt;&lt;ctrl2&gt;&gt;,"&gt;"&amp;&lt;&lt;ctrl3&gt;&gt;)</t>
  </si>
  <si>
    <t>6/01/2026 12:10:18 AM: Convert_formulas: column AI converted. Old = placecell =IF(D6&lt;30000,-5000,0) New = placecell =IF(&lt;&lt;ctrl1&gt;&gt;&lt;30000,-5000,0)</t>
  </si>
  <si>
    <t>6/01/2026 12:10:18 AM: Convert_formulas: column AJ converted. Old = placecell =IF(D6&gt;40000,1,0) New = placecell =IF(&lt;&lt;ctrl1&gt;&gt;&gt;40000,1,0)</t>
  </si>
  <si>
    <t>6/01/2026 12:10:18 AM: Convert_formulas: column AK converted. Old = placecell =IFERROR((B6-$B$2)/$B$2,0) New = placecell =IFERROR((&lt;&lt;ctrl1&gt;&gt;-&lt;&lt;ctrl2&gt;&gt;)/&lt;&lt;ctrl2&gt;&gt;,0)</t>
  </si>
  <si>
    <t>6/01/2026 12:10:18 AM: Convert_formulas: column AL converted. Old = placecell =AVERAGE(OFFSET($D6,-2,0,3,1)) New = placecell =AVERAGE(OFFSET(&lt;&lt;ctrl1&gt;&gt;,-2,0,3,1))</t>
  </si>
  <si>
    <t>6/01/2026 12:10:18 AM: Convert_formulas: column AM converted. Old = placecell =IF(AND(D6&gt;40000,F6&gt;0.3),"HIGH","") New = placecell =IF(AND(&lt;&lt;ctrl1&gt;&gt;&gt;40000,&lt;&lt;ctrl2&gt;&gt;&gt;0.3),"HIGH","")</t>
  </si>
  <si>
    <t>6/01/2026 12:10:18 AM: Convert_formulas: column AN converted. Old = placecell =IF(D6&gt;0,SUMPRODUCT(($D$2:$D$13&gt;35000)*($F$2:$F$13&gt;0.25)*($D$2:$D$13))/SUMPRODUCT(($D$2:$D$13&gt;35000)*($F$2:$F$13&gt;0.25)),"")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</si>
  <si>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AO converted. Old = placecell =LET(s,$Q$5,revFactor,INDEX($Q$2:$Q$3,MATCH(s,$P$2:$P$3,0)),costFactor,INDEX($R$2:$R$3,MATCH(s,$P$2:$P$3,0)),B6*revFactor-C6*costFactor)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</si>
  <si>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AP converted. Old = placecell =RANK.EQ(D6,$D$2:$D$13,0) New = placecell =RANK.EQ(&lt;&lt;ctrl1&gt;&gt;,&lt;&lt;ctrl2&gt;&gt;,0)</t>
  </si>
  <si>
    <t>6/01/2026 12:10:18 AM: Convert_formulas: column AQ converted. Old = placecell =SUMIFS($D$2:$D$13,$F$2:$F$13,"&gt;"&amp;F6) New = placecell =SUMIFS(&lt;&lt;ctrl1&gt;&gt;,&lt;&lt;ctrl2&gt;&gt;,"&gt;"&amp;&lt;&lt;ctrl3&gt;&gt;)</t>
  </si>
  <si>
    <t>6/01/2026 12:10:18 AM: Convert_formulas: column AR converted. Old = placecell =IF(D7&lt;30000,-5000,0) New = placecell =IF(&lt;&lt;ctrl1&gt;&gt;&lt;30000,-5000,0)</t>
  </si>
  <si>
    <t>6/01/2026 12:10:18 AM: Convert_formulas: column AS converted. Old = placecell =IF(D7&gt;40000,1,0) New = placecell =IF(&lt;&lt;ctrl1&gt;&gt;&gt;40000,1,0)</t>
  </si>
  <si>
    <t>6/01/2026 12:10:18 AM: Convert_formulas: column AT converted. Old = placecell =IFERROR((B7-$B$2)/$B$2,0) New = placecell =IFERROR((&lt;&lt;ctrl1&gt;&gt;-&lt;&lt;ctrl2&gt;&gt;)/&lt;&lt;ctrl2&gt;&gt;,0)</t>
  </si>
  <si>
    <t>6/01/2026 12:10:18 AM: Convert_formulas: column AU converted. Old = placecell =AVERAGE(OFFSET($D7,-2,0,3,1)) New = placecell =AVERAGE(OFFSET(&lt;&lt;ctrl1&gt;&gt;,-2,0,3,1))</t>
  </si>
  <si>
    <t>6/01/2026 12:10:18 AM: Convert_formulas: column AV converted. Old = placecell =IF(AND(D7&gt;40000,F7&gt;0.3),"HIGH","") New = placecell =IF(AND(&lt;&lt;ctrl1&gt;&gt;&gt;40000,&lt;&lt;ctrl2&gt;&gt;&gt;0.3),"HIGH","")</t>
  </si>
  <si>
    <t>6/01/2026 12:10:18 AM: Convert_formulas: column AW converted. Old = placecell =IF(D7&gt;0,SUMPRODUCT(($D$2:$D$13&gt;35000)*($F$2:$F$13&gt;0.25)*($D$2:$D$13))/SUMPRODUCT(($D$2:$D$13&gt;35000)*($F$2:$F$13&gt;0.25)),"")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</si>
  <si>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AX converted. Old = placecell =LET(s,$Q$5,revFactor,INDEX($Q$2:$Q$3,MATCH(s,$P$2:$P$3,0)),costFactor,INDEX($R$2:$R$3,MATCH(s,$P$2:$P$3,0)),B7*revFactor-C7*costFactor)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</si>
  <si>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AY converted. Old = placecell =RANK.EQ(D7,$D$2:$D$13,0) New = placecell =RANK.EQ(&lt;&lt;ctrl1&gt;&gt;,&lt;&lt;ctrl2&gt;&gt;,0)</t>
  </si>
  <si>
    <t>6/01/2026 12:10:18 AM: Convert_formulas: column AZ converted. Old = placecell =SUMIFS($D$2:$D$13,$F$2:$F$13,"&gt;"&amp;F7) New = placecell =SUMIFS(&lt;&lt;ctrl1&gt;&gt;,&lt;&lt;ctrl2&gt;&gt;,"&gt;"&amp;&lt;&lt;ctrl3&gt;&gt;)</t>
  </si>
  <si>
    <t>6/01/2026 12:10:18 AM: Convert_formulas: column BA converted. Old = placecell =IF(D8&lt;30000,-5000,0) New = placecell =IF(&lt;&lt;ctrl1&gt;&gt;&lt;30000,-5000,0)</t>
  </si>
  <si>
    <t>6/01/2026 12:10:18 AM: Convert_formulas: column BB converted. Old = placecell =IF(D8&gt;40000,1,0) New = placecell =IF(&lt;&lt;ctrl1&gt;&gt;&gt;40000,1,0)</t>
  </si>
  <si>
    <t>6/01/2026 12:10:18 AM: Convert_formulas: column BC converted. Old = placecell =IFERROR((B8-$B$2)/$B$2,0) New = placecell =IFERROR((&lt;&lt;ctrl1&gt;&gt;-&lt;&lt;ctrl2&gt;&gt;)/&lt;&lt;ctrl2&gt;&gt;,0)</t>
  </si>
  <si>
    <t>6/01/2026 12:10:18 AM: Convert_formulas: column BD converted. Old = placecell =AVERAGE(OFFSET($D8,-2,0,3,1)) New = placecell =AVERAGE(OFFSET(&lt;&lt;ctrl1&gt;&gt;,-2,0,3,1))</t>
  </si>
  <si>
    <t>6/01/2026 12:10:18 AM: Convert_formulas: column BE converted. Old = placecell =IF(AND(D8&gt;40000,F8&gt;0.3),"HIGH","") New = placecell =IF(AND(&lt;&lt;ctrl1&gt;&gt;&gt;40000,&lt;&lt;ctrl2&gt;&gt;&gt;0.3),"HIGH","")</t>
  </si>
  <si>
    <t>6/01/2026 12:10:18 AM: Convert_formulas: column BF converted. Old = placecell =IF(D8&gt;0,SUMPRODUCT(($D$2:$D$13&gt;35000)*($F$2:$F$13&gt;0.25)*($D$2:$D$13))/SUMPRODUCT(($D$2:$D$13&gt;35000)*($F$2:$F$13&gt;0.25)),"")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</si>
  <si>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BG converted. Old = placecell =LET(s,$Q$5,revFactor,INDEX($Q$2:$Q$3,MATCH(s,$P$2:$P$3,0)),costFactor,INDEX($R$2:$R$3,MATCH(s,$P$2:$P$3,0)),B8*revFactor-C8*costFactor)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</si>
  <si>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BH converted. Old = placecell =RANK.EQ(D8,$D$2:$D$13,0) New = placecell =RANK.EQ(&lt;&lt;ctrl1&gt;&gt;,&lt;&lt;ctrl2&gt;&gt;,0)</t>
  </si>
  <si>
    <t>6/01/2026 12:10:18 AM: Convert_formulas: column BI converted. Old = placecell =SUMIFS($D$2:$D$13,$F$2:$F$13,"&gt;"&amp;F8) New = placecell =SUMIFS(&lt;&lt;ctrl1&gt;&gt;,&lt;&lt;ctrl2&gt;&gt;,"&gt;"&amp;&lt;&lt;ctrl3&gt;&gt;)</t>
  </si>
  <si>
    <t>6/01/2026 12:10:18 AM: Convert_formulas: column BJ converted. Old = placecell =IF(D9&lt;30000,-5000,0) New = placecell =IF(&lt;&lt;ctrl1&gt;&gt;&lt;30000,-5000,0)</t>
  </si>
  <si>
    <t>6/01/2026 12:10:18 AM: Convert_formulas: column BK converted. Old = placecell =IF(D9&gt;40000,1,0) New = placecell =IF(&lt;&lt;ctrl1&gt;&gt;&gt;40000,1,0)</t>
  </si>
  <si>
    <t>6/01/2026 12:10:18 AM: Convert_formulas: column BL converted. Old = placecell =IFERROR((B9-$B$2)/$B$2,0) New = placecell =IFERROR((&lt;&lt;ctrl1&gt;&gt;-&lt;&lt;ctrl2&gt;&gt;)/&lt;&lt;ctrl2&gt;&gt;,0)</t>
  </si>
  <si>
    <t>6/01/2026 12:10:18 AM: Convert_formulas: column BM converted. Old = placecell =AVERAGE(OFFSET($D9,-2,0,3,1)) New = placecell =AVERAGE(OFFSET(&lt;&lt;ctrl1&gt;&gt;,-2,0,3,1))</t>
  </si>
  <si>
    <t>6/01/2026 12:10:18 AM: Convert_formulas: column BN converted. Old = placecell =IF(AND(D9&gt;40000,F9&gt;0.3),"HIGH","") New = placecell =IF(AND(&lt;&lt;ctrl1&gt;&gt;&gt;40000,&lt;&lt;ctrl2&gt;&gt;&gt;0.3),"HIGH","")</t>
  </si>
  <si>
    <t>6/01/2026 12:10:18 AM: Convert_formulas: column BO converted. Old = placecell =IF(D9&gt;0,SUMPRODUCT(($D$2:$D$13&gt;35000)*($F$2:$F$13&gt;0.25)*($D$2:$D$13))/SUMPRODUCT(($D$2:$D$13&gt;35000)*($F$2:$F$13&gt;0.25)),"")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</si>
  <si>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BP converted. Old = placecell =LET(s,$Q$5,revFactor,INDEX($Q$2:$Q$3,MATCH(s,$P$2:$P$3,0)),costFactor,INDEX($R$2:$R$3,MATCH(s,$P$2:$P$3,0)),B9*revFactor-C9*costFactor)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</si>
  <si>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BQ converted. Old = placecell =RANK.EQ(D9,$D$2:$D$13,0) New = placecell =RANK.EQ(&lt;&lt;ctrl1&gt;&gt;,&lt;&lt;ctrl2&gt;&gt;,0)</t>
  </si>
  <si>
    <t>6/01/2026 12:10:18 AM: Convert_formulas: column BR converted. Old = placecell =SUMIFS($D$2:$D$13,$F$2:$F$13,"&gt;"&amp;F9) New = placecell =SUMIFS(&lt;&lt;ctrl1&gt;&gt;,&lt;&lt;ctrl2&gt;&gt;,"&gt;"&amp;&lt;&lt;ctrl3&gt;&gt;)</t>
  </si>
  <si>
    <t>6/01/2026 12:10:18 AM: Convert_formulas: column BS converted. Old = placecell =IF(D10&lt;30000,-5000,0) New = placecell =IF(&lt;&lt;ctrl1&gt;&gt;&lt;30000,-5000,0)</t>
  </si>
  <si>
    <t>6/01/2026 12:10:18 AM: Convert_formulas: column BT converted. Old = placecell =IF(D10&gt;40000,1,0) New = placecell =IF(&lt;&lt;ctrl1&gt;&gt;&gt;40000,1,0)</t>
  </si>
  <si>
    <t>6/01/2026 12:10:18 AM: Convert_formulas: column BU converted. Old = placecell =IFERROR((B10-$B$2)/$B$2,0) New = placecell =IFERROR((&lt;&lt;ctrl1&gt;&gt;-&lt;&lt;ctrl2&gt;&gt;)/&lt;&lt;ctrl2&gt;&gt;,0)</t>
  </si>
  <si>
    <t>6/01/2026 12:10:18 AM: Convert_formulas: column BV converted. Old = placecell =AVERAGE(OFFSET($D10,-2,0,3,1)) New = placecell =AVERAGE(OFFSET(&lt;&lt;ctrl1&gt;&gt;,-2,0,3,1))</t>
  </si>
  <si>
    <t>6/01/2026 12:10:18 AM: Convert_formulas: column BW converted. Old = placecell =IF(AND(D10&gt;40000,F10&gt;0.3),"HIGH","") New = placecell =IF(AND(&lt;&lt;ctrl1&gt;&gt;&gt;40000,&lt;&lt;ctrl2&gt;&gt;&gt;0.3),"HIGH","")</t>
  </si>
  <si>
    <t>6/01/2026 12:10:18 AM: Convert_formulas: column BX converted. Old = placecell =IF(D10&gt;0,SUMPRODUCT(($D$2:$D$13&gt;35000)*($F$2:$F$13&gt;0.25)*($D$2:$D$13))/SUMPRODUCT(($D$2:$D$13&gt;35000)*($F$2:$F$13&gt;0.25)),"")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</si>
  <si>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BY converted. Old = placecell =LET(s,$Q$5,revFactor,INDEX($Q$2:$Q$3,MATCH(s,$P$2:$P$3,0)),costFactor,INDEX($R$2:$R$3,MATCH(s,$P$2:$P$3,0)),B10*revFactor-C10*costFactor)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</si>
  <si>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BZ converted. Old = placecell =RANK.EQ(D10,$D$2:$D$13,0) New = placecell =RANK.EQ(&lt;&lt;ctrl1&gt;&gt;,&lt;&lt;ctrl2&gt;&gt;,0)</t>
  </si>
  <si>
    <t>6/01/2026 12:10:18 AM: Convert_formulas: column CA converted. Old = placecell =SUMIFS($D$2:$D$13,$F$2:$F$13,"&gt;"&amp;F10) New = placecell =SUMIFS(&lt;&lt;ctrl1&gt;&gt;,&lt;&lt;ctrl2&gt;&gt;,"&gt;"&amp;&lt;&lt;ctrl3&gt;&gt;)</t>
  </si>
  <si>
    <t>6/01/2026 12:10:18 AM: Convert_formulas: column CB converted. Old = placecell =IF(D11&lt;30000,-5000,0) New = placecell =IF(&lt;&lt;ctrl1&gt;&gt;&lt;30000,-5000,0)</t>
  </si>
  <si>
    <t>6/01/2026 12:10:18 AM: Convert_formulas: column CC converted. Old = placecell =IF(D11&gt;40000,1,0) New = placecell =IF(&lt;&lt;ctrl1&gt;&gt;&gt;40000,1,0)</t>
  </si>
  <si>
    <t>6/01/2026 12:10:18 AM: Convert_formulas: column CD converted. Old = placecell =IFERROR((B11-$B$2)/$B$2,0) New = placecell =IFERROR((&lt;&lt;ctrl1&gt;&gt;-&lt;&lt;ctrl2&gt;&gt;)/&lt;&lt;ctrl2&gt;&gt;,0)</t>
  </si>
  <si>
    <t>6/01/2026 12:10:18 AM: Convert_formulas: column CE converted. Old = placecell =AVERAGE(OFFSET($D11,-2,0,3,1)) New = placecell =AVERAGE(OFFSET(&lt;&lt;ctrl1&gt;&gt;,-2,0,3,1))</t>
  </si>
  <si>
    <t>6/01/2026 12:10:18 AM: Convert_formulas: column CF converted. Old = placecell =IF(AND(D11&gt;40000,F11&gt;0.3),"HIGH","") New = placecell =IF(AND(&lt;&lt;ctrl1&gt;&gt;&gt;40000,&lt;&lt;ctrl2&gt;&gt;&gt;0.3),"HIGH","")</t>
  </si>
  <si>
    <t>6/01/2026 12:10:18 AM: Convert_formulas: column CG converted. Old = placecell =IF(D11&gt;0,SUMPRODUCT(($D$2:$D$13&gt;35000)*($F$2:$F$13&gt;0.25)*($D$2:$D$13))/SUMPRODUCT(($D$2:$D$13&gt;35000)*($F$2:$F$13&gt;0.25)),"")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</si>
  <si>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CH converted. Old = placecell =LET(s,$Q$5,revFactor,INDEX($Q$2:$Q$3,MATCH(s,$P$2:$P$3,0)),costFactor,INDEX($R$2:$R$3,MATCH(s,$P$2:$P$3,0)),B11*revFactor-C11*costFactor)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</si>
  <si>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CI converted. Old = placecell =RANK.EQ(D11,$D$2:$D$13,0) New = placecell =RANK.EQ(&lt;&lt;ctrl1&gt;&gt;,&lt;&lt;ctrl2&gt;&gt;,0)</t>
  </si>
  <si>
    <t>6/01/2026 12:10:18 AM: Convert_formulas: column CJ converted. Old = placecell =SUMIFS($D$2:$D$13,$F$2:$F$13,"&gt;"&amp;F11) New = placecell =SUMIFS(&lt;&lt;ctrl1&gt;&gt;,&lt;&lt;ctrl2&gt;&gt;,"&gt;"&amp;&lt;&lt;ctrl3&gt;&gt;)</t>
  </si>
  <si>
    <t>6/01/2026 12:10:18 AM: Convert_formulas: column CK converted. Old = placecell =IF(D12&lt;30000,-5000,0) New = placecell =IF(&lt;&lt;ctrl1&gt;&gt;&lt;30000,-5000,0)</t>
  </si>
  <si>
    <t>6/01/2026 12:10:18 AM: Convert_formulas: column CL converted. Old = placecell =IF(D12&gt;40000,1,0) New = placecell =IF(&lt;&lt;ctrl1&gt;&gt;&gt;40000,1,0)</t>
  </si>
  <si>
    <t>6/01/2026 12:10:18 AM: Convert_formulas: column CM converted. Old = placecell =IFERROR((B12-$B$2)/$B$2,0) New = placecell =IFERROR((&lt;&lt;ctrl1&gt;&gt;-&lt;&lt;ctrl2&gt;&gt;)/&lt;&lt;ctrl2&gt;&gt;,0)</t>
  </si>
  <si>
    <t>6/01/2026 12:10:18 AM: Convert_formulas: column CN converted. Old = placecell =AVERAGE(OFFSET($D12,-2,0,3,1)) New = placecell =AVERAGE(OFFSET(&lt;&lt;ctrl1&gt;&gt;,-2,0,3,1))</t>
  </si>
  <si>
    <t>6/01/2026 12:10:18 AM: Convert_formulas: column CO converted. Old = placecell =IF(AND(D12&gt;40000,F12&gt;0.3),"HIGH","") New = placecell =IF(AND(&lt;&lt;ctrl1&gt;&gt;&gt;40000,&lt;&lt;ctrl2&gt;&gt;&gt;0.3),"HIGH","")</t>
  </si>
  <si>
    <t>6/01/2026 12:10:18 AM: Convert_formulas: column CP converted. Old = placecell =IF(D12&gt;0,SUMPRODUCT(($D$2:$D$13&gt;35000)*($F$2:$F$13&gt;0.25)*($D$2:$D$13))/SUMPRODUCT(($D$2:$D$13&gt;35000)*($F$2:$F$13&gt;0.25)),"")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</si>
  <si>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CQ converted. Old = placecell =LET(s,$Q$5,revFactor,INDEX($Q$2:$Q$3,MATCH(s,$P$2:$P$3,0)),costFactor,INDEX($R$2:$R$3,MATCH(s,$P$2:$P$3,0)),B12*revFactor-C12*costFactor)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</si>
  <si>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CR converted. Old = placecell =RANK.EQ(D12,$D$2:$D$13,0) New = placecell =RANK.EQ(&lt;&lt;ctrl1&gt;&gt;,&lt;&lt;ctrl2&gt;&gt;,0)</t>
  </si>
  <si>
    <t>6/01/2026 12:10:18 AM: Convert_formulas: column CS converted. Old = placecell =SUMIFS($D$2:$D$13,$F$2:$F$13,"&gt;"&amp;F12) New = placecell =SUMIFS(&lt;&lt;ctrl1&gt;&gt;,&lt;&lt;ctrl2&gt;&gt;,"&gt;"&amp;&lt;&lt;ctrl3&gt;&gt;)</t>
  </si>
  <si>
    <t>6/01/2026 12:10:18 AM: Convert_formulas: column CT converted. Old = placecell =IF(D13&lt;30000,-5000,0) New = placecell =IF(&lt;&lt;ctrl1&gt;&gt;&lt;30000,-5000,0)</t>
  </si>
  <si>
    <t>6/01/2026 12:10:18 AM: Convert_formulas: column CU converted. Old = placecell =IF(D13&gt;40000,1,0) New = placecell =IF(&lt;&lt;ctrl1&gt;&gt;&gt;40000,1,0)</t>
  </si>
  <si>
    <t>6/01/2026 12:10:18 AM: Convert_formulas: column CV converted. Old = placecell =IFERROR((B13-$B$2)/$B$2,0) New = placecell =IFERROR((&lt;&lt;ctrl1&gt;&gt;-&lt;&lt;ctrl2&gt;&gt;)/&lt;&lt;ctrl2&gt;&gt;,0)</t>
  </si>
  <si>
    <t>6/01/2026 12:10:18 AM: Convert_formulas: column CW converted. Old = placecell =AVERAGE(OFFSET($D13,-2,0,3,1)) New = placecell =AVERAGE(OFFSET(&lt;&lt;ctrl1&gt;&gt;,-2,0,3,1))</t>
  </si>
  <si>
    <t>6/01/2026 12:10:18 AM: Convert_formulas: column CX converted. Old = placecell =IF(AND(D13&gt;40000,F13&gt;0.3),"HIGH","") New = placecell =IF(AND(&lt;&lt;ctrl1&gt;&gt;&gt;40000,&lt;&lt;ctrl2&gt;&gt;&gt;0.3),"HIGH","")</t>
  </si>
  <si>
    <t>6/01/2026 12:10:18 AM: Convert_formulas: column CY converted. Old = placecell =IF(D13&gt;0,SUMPRODUCT(($D$2:$D$13&gt;35000)*($F$2:$F$13&gt;0.25)*($D$2:$D$13))/SUMPRODUCT(($D$2:$D$13&gt;35000)*($F$2:$F$13&gt;0.25)),"") New = placecell =IF(&lt;&lt;ctrl1&gt;&gt;&gt;0,SUMPRODUCT((&lt;&lt;ctrl2&gt;&gt;&gt;35000)*(&lt;&lt;ctrl3&gt;&gt;&gt;0.25)*(&lt;&lt;ctrl2&gt;&gt;))/SUMPRODUCT((&lt;&lt;ctrl2&gt;&gt;&gt;35000)*(&lt;&lt;ctrl3&gt;&gt;&gt;0.25)),"")</t>
  </si>
  <si>
    <t>6/01/2026 12:10:18 AM: Convert_formulas: column CZ converted. Old = placecell =LET(s,$Q$5,revFactor,INDEX($Q$2:$Q$3,MATCH(s,$P$2:$P$3,0)),costFactor,INDEX($R$2:$R$3,MATCH(s,$P$2:$P$3,0)),B13*revFactor-C13*costFactor) New = placecell =LET(s,&lt;&lt;ctrl1&gt;&gt;,revFactor,INDEX(&lt;&lt;ctrl2&gt;&gt;,MATCH(s,&lt;&lt;ctrl3&gt;&gt;,0)),costFactor,INDEX(&lt;&lt;ctrl4&gt;&gt;,MATCH(s,&lt;&lt;ctrl3&gt;&gt;,0)),&lt;&lt;ctrl5&gt;&gt;*revFactor-&lt;&lt;ctrl6&gt;&gt;*costFactor)</t>
  </si>
  <si>
    <t>6/01/2026 12:10:18 AM: Convert_formulas: column DA converted. Old = placecell =RANK.EQ(D13,$D$2:$D$13,0) New = placecell =RANK.EQ(&lt;&lt;ctrl1&gt;&gt;,&lt;&lt;ctrl2&gt;&gt;,0)</t>
  </si>
  <si>
    <t>6/01/2026 12:10:18 AM: Convert_formulas: column DB converted. Old = placecell =SUMIFS($D$2:$D$13,$F$2:$F$13,"&gt;"&amp;F13) New = placecell =SUMIFS(&lt;&lt;ctrl1&gt;&gt;,&lt;&lt;ctrl2&gt;&gt;,"&gt;"&amp;&lt;&lt;ctrl3&gt;&gt;)</t>
  </si>
  <si>
    <t>6/01/2026 12:10:18 AM: Convert_formulas: column DC converted. Old = placecell =COUNTIF(D2:D13,"&lt;25000") New = placecell =COUNTIF(&lt;&lt;ctrl1&gt;&gt;,"&lt;25000")</t>
  </si>
  <si>
    <t>6/01/2026 12:10:18 AM: Convert_formulas: column DD converted. Old = placecell =SUM(B2:B13) New = placecell =SUM(&lt;&lt;ctrl1&gt;&gt;)</t>
  </si>
  <si>
    <t>6/01/2026 12:10:18 AM: Convert_formulas: column DE converted. Old = placecell =SUM(C2:C13) New = placecell =SUM(&lt;&lt;ctrl1&gt;&gt;)</t>
  </si>
  <si>
    <t>6/01/2026 12:10:18 AM: Convert_formulas: column DF converted. Old = placecell =AVERAGE(D2:D13) New = placecell =AVERAGE(&lt;&lt;ctrl1&gt;&gt;)</t>
  </si>
  <si>
    <t>6/01/2026 12:10:18 AM: Convert_formulas: columns processed = 110</t>
  </si>
  <si>
    <t>6/01/2026 12:10:18 AM: Convert_formulas: finished.</t>
  </si>
  <si>
    <t>6/01/2026 12:22:14 AM: Palette: building index...</t>
  </si>
  <si>
    <t>6/01/2026 12:22:14 AM: Palette: scanning sheet DataActions</t>
  </si>
  <si>
    <t>6/01/2026 12:22:14 AM: Palette: scanning sheet d4e_formula_20260106</t>
  </si>
  <si>
    <t>6/01/2026 12:22:14 AM: Palette: actions built, count = 130</t>
  </si>
  <si>
    <t>6/01/2026 12:22:14 AM: Palette: help items built, count = 273</t>
  </si>
  <si>
    <t>6/01/2026 12:22:14 AM: Palette: showing frmPalette.</t>
  </si>
  <si>
    <t>6/01/2026 12:24:39 AM: HandleCtrlSetParam: setparam ctrl1=C19:C26</t>
  </si>
  <si>
    <t>6/01/2026 12:24:39 AM: Executed setparam command.</t>
  </si>
  <si>
    <t>6/01/2026 12:24:59 AM: HandleCtrlSetParam: setparam ctrl2=E19:G26</t>
  </si>
  <si>
    <t>6/01/2026 12:24:59 AM: Executed setparam command.</t>
  </si>
  <si>
    <t>rem Known Placeholder values in system, as at 06/01/2026 00:25:26</t>
  </si>
  <si>
    <t>setparam ctrl1=C19:C26</t>
  </si>
  <si>
    <t>setparam ctrl2=E19:G26</t>
  </si>
  <si>
    <t>6/01/2026 12:25:26 AM: Parameter list saved to sheet: Macro1</t>
  </si>
  <si>
    <t>Data Mart for Excel (ADVANCED Version) aelinon@caratrel.com_x000D_
Your D4E Store (D4E_Demo_Finance_Model_v2) has: _x000D_
2 SQL Groups_x000D_
100 SQL Versions_x000D_
1 Macros_x000D_
0 Scheduler Tasks (menuflow)_x000D_
3 Documents_x000D_
2 Stored Params (NORMAL Prompt Mode)_x000D_
0 Output Sheets (tempdir=c:\temp\d4e\)_x000D_
DEBUG MODE IS: OFF_x000D_
VBAKEEP MODE IS: OFF_x000D_
_x000D_
No Added SQL files (You are in EDIT SQL Mode).</t>
  </si>
  <si>
    <t>6/01/2026 12:25:44 AM: Palette executing block: placecell =IF(&lt;&lt;ctrl1&gt;&gt;&gt;40000,1,0)_|_placecomment D4E Formula: Refer to Data Action sheet d4e_formula_20260106, Column AA
Title: D4E_F027 docs.FinanceModel!G5
Scanned on 2026_01-06 00:06:43</t>
  </si>
  <si>
    <t>6/01/2026 12:25:44 AM: Palette executing line: placecell =IF(&lt;&lt;ctrl1&gt;&gt;&gt;40000,1,0)</t>
  </si>
  <si>
    <t>6/01/2026 12:25:44 AM: Starting command: placecell =IF(C19:C26&gt;40000,1,0)</t>
  </si>
  <si>
    <t>6/01/2026 12:25:44 AM: Value placed in: $E$19</t>
  </si>
  <si>
    <t>6/01/2026 12:25:44 AM: Completed command: placecell =IF(C19:C26&gt;40000,1,0)</t>
  </si>
  <si>
    <t>6/01/2026 12:25:44 AM: Palette executing line: placecomment D4E Formula: Refer to Data Action sheet d4e_formula_20260106, Column AA
Title: D4E_F027 docs.FinanceModel!G5
Scanned on 2026_01-06 00:06:43</t>
  </si>
  <si>
    <t>6/01/2026 12:25:44 AM: Starting command: placecomment D4E Formula: Refer to Data Action sheet d4e_formula_20260106, Column AA
Title: D4E_F027 docs.FinanceModel!G5
Scanned on 2026_01-06 00:06:43</t>
  </si>
  <si>
    <t>6/01/2026 12:25:44 AM: Comment placed in: $E$19</t>
  </si>
  <si>
    <t>6/01/2026 12:25:44 AM: Completed command: placecomment D4E Formula: Refer to Data Action sheet d4e_formula_20260106, Column AA
Title: D4E_F027 docs.FinanceModel!G5
Scanned on 2026_01-06 00:06:43</t>
  </si>
  <si>
    <t>6/01/2026 12:26:24 AM: Palette executing block: placecell =IFERROR(&lt;&lt;ctrl1&gt;&gt;/&lt;&lt;ctrl2&gt;&gt;,0)_|_placecomment D4E Formula: Refer to Data Action sheet d4e_formula_20260105, Column B
Title: D4E_F002 docs.TeamFormulas!G4
Scanned on 2026_01-05 15:44:51</t>
  </si>
  <si>
    <t>6/01/2026 12:26:24 AM: Palette executing line: placecell =IFERROR(&lt;&lt;ctrl1&gt;&gt;/&lt;&lt;ctrl2&gt;&gt;,0)</t>
  </si>
  <si>
    <t>6/01/2026 12:26:24 AM: Starting command: placecell =IFERROR(C19:C26/E19:G26,0)</t>
  </si>
  <si>
    <t>6/01/2026 12:26:24 AM: Value placed in: $E$22</t>
  </si>
  <si>
    <t>6/01/2026 12:26:24 AM: Completed command: placecell =IFERROR(C19:C26/E19:G26,0)</t>
  </si>
  <si>
    <t>6/01/2026 12:26:24 AM: Palette executing line: placecomment D4E Formula: Refer to Data Action sheet d4e_formula_20260105, Column B
Title: D4E_F002 docs.TeamFormulas!G4
Scanned on 2026_01-05 15:44:51</t>
  </si>
  <si>
    <t>6/01/2026 12:26:25 AM: Starting command: placecomment D4E Formula: Refer to Data Action sheet d4e_formula_20260105, Column B
Title: D4E_F002 docs.TeamFormulas!G4
Scanned on 2026_01-05 15:44:51</t>
  </si>
  <si>
    <t>6/01/2026 12:26:25 AM: Comment placed in: $E$22</t>
  </si>
  <si>
    <t>6/01/2026 12:26:25 AM: Completed command: placecomment D4E Formula: Refer to Data Action sheet d4e_formula_20260105, Column B
Title: D4E_F002 docs.TeamFormulas!G4
Scanned on 2026_01-05 15:44:51</t>
  </si>
  <si>
    <t>6/01/2026 12:27:55 AM: Palette executing block: placecell =RANK(&lt;&lt;ctrl1&gt;&gt;,&lt;&lt;ctrl2&gt;&gt;)_|_placecomment D4E Formula: Refer to Data Action sheet d4e_formula_20260105, Column K
Title: D4E_F011 docs.TeamFormulas!G13
Scanned on 2026_01-05 15:44:52</t>
  </si>
  <si>
    <t>6/01/2026 12:27:55 AM: Palette executing line: placecell =RANK(&lt;&lt;ctrl1&gt;&gt;,&lt;&lt;ctrl2&gt;&gt;)</t>
  </si>
  <si>
    <t>6/01/2026 12:27:55 AM: Starting command: placecell =RANK(C19:C26,E19:G26)</t>
  </si>
  <si>
    <t>6/01/2026 12:27:55 AM: Value placed in: $G$24</t>
  </si>
  <si>
    <t>6/01/2026 12:27:55 AM: Completed command: placecell =RANK(C19:C26,E19:G26)</t>
  </si>
  <si>
    <t>6/01/2026 12:27:55 AM: Palette executing line: placecomment D4E Formula: Refer to Data Action sheet d4e_formula_20260105, Column K
Title: D4E_F011 docs.TeamFormulas!G13
Scanned on 2026_01-05 15:44:52</t>
  </si>
  <si>
    <t>6/01/2026 12:27:56 AM: Starting command: placecomment D4E Formula: Refer to Data Action sheet d4e_formula_20260105, Column K
Title: D4E_F011 docs.TeamFormulas!G13
Scanned on 2026_01-05 15:44:52</t>
  </si>
  <si>
    <t>6/01/2026 12:27:56 AM: Comment placed in: $G$24</t>
  </si>
  <si>
    <t>6/01/2026 12:27:56 AM: Completed command: placecomment D4E Formula: Refer to Data Action sheet d4e_formula_20260105, Column K
Title: D4E_F011 docs.TeamFormulas!G13
Scanned on 2026_01-05 15:44:52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</si>
</sst>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Alignment="1">
      <alignment wrapText="1"/>
    </xf>
    <xf numFmtId="0" fontId="4" fillId="0" borderId="0" xfId="0" applyFont="1"/>
    <xf numFmtId="0" fontId="5" fillId="2" borderId="0" xfId="0" applyFont="1" applyFill="1"/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33CF-0F56-4BE5-B223-C52A0D739225}">
  <sheetPr codeName="Sheet1"/>
  <dimension ref="B1:B47"/>
  <sheetViews>
    <sheetView workbookViewId="0"/>
  </sheetViews>
  <sheetFormatPr defaultRowHeight="14.4" x14ac:dyDescent="0.3"/>
  <sheetData>
    <row r="1" spans="2:2" x14ac:dyDescent="0.3">
      <c r="B1" t="s">
        <v>55</v>
      </c>
    </row>
    <row r="2" spans="2:2" x14ac:dyDescent="0.3">
      <c r="B2" t="s">
        <v>752</v>
      </c>
    </row>
    <row r="3" spans="2:2" x14ac:dyDescent="0.3">
      <c r="B3" t="s">
        <v>172</v>
      </c>
    </row>
    <row r="4" spans="2:2" x14ac:dyDescent="0.3">
      <c r="B4" t="s">
        <v>728</v>
      </c>
    </row>
    <row r="5" spans="2:2" x14ac:dyDescent="0.3">
      <c r="B5" t="s">
        <v>729</v>
      </c>
    </row>
    <row r="6" spans="2:2" x14ac:dyDescent="0.3">
      <c r="B6" t="s">
        <v>730</v>
      </c>
    </row>
    <row r="7" spans="2:2" x14ac:dyDescent="0.3">
      <c r="B7" t="s">
        <v>731</v>
      </c>
    </row>
    <row r="8" spans="2:2" x14ac:dyDescent="0.3">
      <c r="B8" t="s">
        <v>732</v>
      </c>
    </row>
    <row r="9" spans="2:2" x14ac:dyDescent="0.3">
      <c r="B9" t="s">
        <v>733</v>
      </c>
    </row>
    <row r="10" spans="2:2" x14ac:dyDescent="0.3">
      <c r="B10" t="s">
        <v>734</v>
      </c>
    </row>
    <row r="11" spans="2:2" x14ac:dyDescent="0.3">
      <c r="B11" t="s">
        <v>735</v>
      </c>
    </row>
    <row r="12" spans="2:2" x14ac:dyDescent="0.3">
      <c r="B12" t="s">
        <v>736</v>
      </c>
    </row>
    <row r="13" spans="2:2" x14ac:dyDescent="0.3">
      <c r="B13" t="s">
        <v>737</v>
      </c>
    </row>
    <row r="14" spans="2:2" x14ac:dyDescent="0.3">
      <c r="B14" t="s">
        <v>738</v>
      </c>
    </row>
    <row r="15" spans="2:2" x14ac:dyDescent="0.3">
      <c r="B15" t="s">
        <v>739</v>
      </c>
    </row>
    <row r="16" spans="2:2" x14ac:dyDescent="0.3">
      <c r="B16" t="s">
        <v>740</v>
      </c>
    </row>
    <row r="17" spans="2:2" x14ac:dyDescent="0.3">
      <c r="B17" t="s">
        <v>741</v>
      </c>
    </row>
    <row r="18" spans="2:2" x14ac:dyDescent="0.3">
      <c r="B18" t="s">
        <v>742</v>
      </c>
    </row>
    <row r="19" spans="2:2" x14ac:dyDescent="0.3">
      <c r="B19" t="s">
        <v>743</v>
      </c>
    </row>
    <row r="20" spans="2:2" x14ac:dyDescent="0.3">
      <c r="B20" t="s">
        <v>744</v>
      </c>
    </row>
    <row r="21" spans="2:2" x14ac:dyDescent="0.3">
      <c r="B21" t="s">
        <v>745</v>
      </c>
    </row>
    <row r="22" spans="2:2" x14ac:dyDescent="0.3">
      <c r="B22" t="s">
        <v>746</v>
      </c>
    </row>
    <row r="23" spans="2:2" x14ac:dyDescent="0.3">
      <c r="B23" t="s">
        <v>747</v>
      </c>
    </row>
    <row r="24" spans="2:2" x14ac:dyDescent="0.3">
      <c r="B24" t="s">
        <v>751</v>
      </c>
    </row>
    <row r="47" spans="2:2" x14ac:dyDescent="0.3">
      <c r="B47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43E0-C15E-4259-B8B0-C387FF694609}">
  <sheetPr codeName="Sheet8"/>
  <dimension ref="A1:CV4"/>
  <sheetViews>
    <sheetView workbookViewId="0">
      <selection activeCell="B12" sqref="B12"/>
    </sheetView>
  </sheetViews>
  <sheetFormatPr defaultRowHeight="14.4" x14ac:dyDescent="0.3"/>
  <cols>
    <col min="1" max="1" width="20.6640625" bestFit="1" customWidth="1"/>
    <col min="2" max="2" width="28.44140625" bestFit="1" customWidth="1"/>
    <col min="3" max="4" width="28.6640625" bestFit="1" customWidth="1"/>
    <col min="5" max="5" width="28.109375" bestFit="1" customWidth="1"/>
    <col min="6" max="6" width="28.44140625" bestFit="1" customWidth="1"/>
    <col min="7" max="7" width="28.33203125" bestFit="1" customWidth="1"/>
    <col min="8" max="8" width="29.109375" bestFit="1" customWidth="1"/>
    <col min="9" max="9" width="28.77734375" bestFit="1" customWidth="1"/>
    <col min="10" max="10" width="28.44140625" bestFit="1" customWidth="1"/>
    <col min="11" max="12" width="28.6640625" bestFit="1" customWidth="1"/>
    <col min="13" max="13" width="28.109375" bestFit="1" customWidth="1"/>
    <col min="14" max="14" width="28.44140625" bestFit="1" customWidth="1"/>
    <col min="15" max="15" width="28.33203125" bestFit="1" customWidth="1"/>
    <col min="16" max="16" width="29.109375" bestFit="1" customWidth="1"/>
    <col min="17" max="17" width="28.77734375" bestFit="1" customWidth="1"/>
    <col min="18" max="18" width="28.44140625" bestFit="1" customWidth="1"/>
    <col min="19" max="20" width="28.6640625" bestFit="1" customWidth="1"/>
    <col min="21" max="21" width="28" bestFit="1" customWidth="1"/>
    <col min="22" max="22" width="28.109375" bestFit="1" customWidth="1"/>
    <col min="23" max="23" width="28.44140625" bestFit="1" customWidth="1"/>
    <col min="24" max="24" width="28.33203125" bestFit="1" customWidth="1"/>
    <col min="25" max="25" width="29.109375" bestFit="1" customWidth="1"/>
    <col min="26" max="26" width="28.77734375" bestFit="1" customWidth="1"/>
    <col min="27" max="27" width="28.44140625" bestFit="1" customWidth="1"/>
    <col min="28" max="29" width="28.6640625" bestFit="1" customWidth="1"/>
    <col min="30" max="30" width="28" bestFit="1" customWidth="1"/>
    <col min="31" max="31" width="28.109375" bestFit="1" customWidth="1"/>
    <col min="32" max="32" width="28.44140625" bestFit="1" customWidth="1"/>
    <col min="33" max="33" width="28.33203125" bestFit="1" customWidth="1"/>
    <col min="34" max="34" width="29.109375" bestFit="1" customWidth="1"/>
    <col min="35" max="35" width="28.77734375" bestFit="1" customWidth="1"/>
    <col min="36" max="36" width="28.44140625" bestFit="1" customWidth="1"/>
    <col min="37" max="38" width="28.6640625" bestFit="1" customWidth="1"/>
    <col min="39" max="39" width="28" bestFit="1" customWidth="1"/>
    <col min="40" max="40" width="28.109375" bestFit="1" customWidth="1"/>
    <col min="41" max="41" width="28.44140625" bestFit="1" customWidth="1"/>
    <col min="42" max="42" width="28.33203125" bestFit="1" customWidth="1"/>
    <col min="43" max="43" width="29.109375" bestFit="1" customWidth="1"/>
    <col min="44" max="44" width="28.77734375" bestFit="1" customWidth="1"/>
    <col min="45" max="45" width="28.44140625" bestFit="1" customWidth="1"/>
    <col min="46" max="47" width="28.6640625" bestFit="1" customWidth="1"/>
    <col min="48" max="48" width="28" bestFit="1" customWidth="1"/>
    <col min="49" max="49" width="28.109375" bestFit="1" customWidth="1"/>
    <col min="50" max="50" width="28.44140625" bestFit="1" customWidth="1"/>
    <col min="51" max="51" width="28.33203125" bestFit="1" customWidth="1"/>
    <col min="52" max="52" width="29.109375" bestFit="1" customWidth="1"/>
    <col min="53" max="53" width="28.77734375" bestFit="1" customWidth="1"/>
    <col min="54" max="54" width="28.44140625" bestFit="1" customWidth="1"/>
    <col min="55" max="56" width="28.6640625" bestFit="1" customWidth="1"/>
    <col min="57" max="57" width="28" bestFit="1" customWidth="1"/>
    <col min="58" max="58" width="28.109375" bestFit="1" customWidth="1"/>
    <col min="59" max="59" width="28.44140625" bestFit="1" customWidth="1"/>
    <col min="60" max="60" width="28.33203125" bestFit="1" customWidth="1"/>
    <col min="61" max="61" width="29.109375" bestFit="1" customWidth="1"/>
    <col min="62" max="62" width="28.77734375" bestFit="1" customWidth="1"/>
    <col min="63" max="63" width="28.44140625" bestFit="1" customWidth="1"/>
    <col min="64" max="65" width="28.6640625" bestFit="1" customWidth="1"/>
    <col min="66" max="66" width="28" bestFit="1" customWidth="1"/>
    <col min="67" max="67" width="28.109375" bestFit="1" customWidth="1"/>
    <col min="68" max="68" width="28.44140625" bestFit="1" customWidth="1"/>
    <col min="69" max="69" width="28.33203125" bestFit="1" customWidth="1"/>
    <col min="70" max="70" width="29.109375" bestFit="1" customWidth="1"/>
    <col min="71" max="71" width="28.77734375" bestFit="1" customWidth="1"/>
    <col min="72" max="72" width="29.5546875" bestFit="1" customWidth="1"/>
    <col min="73" max="74" width="29.77734375" bestFit="1" customWidth="1"/>
    <col min="75" max="75" width="29" bestFit="1" customWidth="1"/>
    <col min="76" max="76" width="29.109375" bestFit="1" customWidth="1"/>
    <col min="77" max="77" width="29.5546875" bestFit="1" customWidth="1"/>
    <col min="78" max="78" width="29.33203125" bestFit="1" customWidth="1"/>
    <col min="79" max="79" width="30.21875" bestFit="1" customWidth="1"/>
    <col min="80" max="80" width="29.88671875" bestFit="1" customWidth="1"/>
    <col min="81" max="81" width="29.5546875" bestFit="1" customWidth="1"/>
    <col min="82" max="83" width="29.77734375" bestFit="1" customWidth="1"/>
    <col min="84" max="84" width="29" bestFit="1" customWidth="1"/>
    <col min="85" max="85" width="29.109375" bestFit="1" customWidth="1"/>
    <col min="86" max="86" width="29.5546875" bestFit="1" customWidth="1"/>
    <col min="87" max="87" width="29.33203125" bestFit="1" customWidth="1"/>
    <col min="88" max="88" width="30.21875" bestFit="1" customWidth="1"/>
    <col min="89" max="89" width="29.88671875" bestFit="1" customWidth="1"/>
    <col min="90" max="90" width="29.5546875" bestFit="1" customWidth="1"/>
    <col min="91" max="92" width="29.77734375" bestFit="1" customWidth="1"/>
    <col min="93" max="93" width="29" bestFit="1" customWidth="1"/>
    <col min="94" max="94" width="29.109375" bestFit="1" customWidth="1"/>
    <col min="95" max="95" width="29.5546875" bestFit="1" customWidth="1"/>
    <col min="96" max="96" width="29.33203125" bestFit="1" customWidth="1"/>
    <col min="97" max="97" width="30.21875" bestFit="1" customWidth="1"/>
    <col min="98" max="98" width="29.88671875" bestFit="1" customWidth="1"/>
    <col min="99" max="99" width="29.5546875" bestFit="1" customWidth="1"/>
    <col min="100" max="100" width="29.77734375" bestFit="1" customWidth="1"/>
  </cols>
  <sheetData>
    <row r="1" spans="1:100" s="4" customFormat="1" ht="10.199999999999999" x14ac:dyDescent="0.2">
      <c r="A1" s="5" t="s">
        <v>288</v>
      </c>
      <c r="B1" s="5" t="s">
        <v>289</v>
      </c>
      <c r="C1" s="5" t="s">
        <v>291</v>
      </c>
      <c r="D1" s="5" t="s">
        <v>292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</row>
    <row r="2" spans="1:100" x14ac:dyDescent="0.3">
      <c r="A2" s="2" t="s">
        <v>290</v>
      </c>
      <c r="B2" s="2" t="s">
        <v>391</v>
      </c>
      <c r="C2" s="2" t="s">
        <v>293</v>
      </c>
      <c r="D2" s="2" t="s">
        <v>294</v>
      </c>
      <c r="E2" s="2" t="s">
        <v>295</v>
      </c>
      <c r="F2" s="2" t="s">
        <v>296</v>
      </c>
      <c r="G2" s="2" t="s">
        <v>297</v>
      </c>
      <c r="H2" s="2" t="s">
        <v>298</v>
      </c>
      <c r="I2" s="2" t="s">
        <v>299</v>
      </c>
      <c r="J2" s="2" t="s">
        <v>300</v>
      </c>
      <c r="K2" s="2" t="s">
        <v>301</v>
      </c>
      <c r="L2" s="2" t="s">
        <v>302</v>
      </c>
      <c r="M2" s="2" t="s">
        <v>303</v>
      </c>
      <c r="N2" s="2" t="s">
        <v>304</v>
      </c>
      <c r="O2" s="2" t="s">
        <v>305</v>
      </c>
      <c r="P2" s="2" t="s">
        <v>306</v>
      </c>
      <c r="Q2" s="2" t="s">
        <v>307</v>
      </c>
      <c r="R2" s="2" t="s">
        <v>308</v>
      </c>
      <c r="S2" s="2" t="s">
        <v>309</v>
      </c>
      <c r="T2" s="2" t="s">
        <v>310</v>
      </c>
      <c r="U2" s="2" t="s">
        <v>311</v>
      </c>
      <c r="V2" s="2" t="s">
        <v>312</v>
      </c>
      <c r="W2" s="2" t="s">
        <v>313</v>
      </c>
      <c r="X2" s="2" t="s">
        <v>314</v>
      </c>
      <c r="Y2" s="2" t="s">
        <v>315</v>
      </c>
      <c r="Z2" s="2" t="s">
        <v>316</v>
      </c>
      <c r="AA2" s="2" t="s">
        <v>317</v>
      </c>
      <c r="AB2" s="2" t="s">
        <v>318</v>
      </c>
      <c r="AC2" s="2" t="s">
        <v>319</v>
      </c>
      <c r="AD2" s="2" t="s">
        <v>320</v>
      </c>
      <c r="AE2" s="2" t="s">
        <v>321</v>
      </c>
      <c r="AF2" s="2" t="s">
        <v>322</v>
      </c>
      <c r="AG2" s="2" t="s">
        <v>323</v>
      </c>
      <c r="AH2" s="2" t="s">
        <v>324</v>
      </c>
      <c r="AI2" s="2" t="s">
        <v>325</v>
      </c>
      <c r="AJ2" s="2" t="s">
        <v>326</v>
      </c>
      <c r="AK2" s="2" t="s">
        <v>327</v>
      </c>
      <c r="AL2" s="2" t="s">
        <v>328</v>
      </c>
      <c r="AM2" s="2" t="s">
        <v>329</v>
      </c>
      <c r="AN2" s="2" t="s">
        <v>330</v>
      </c>
      <c r="AO2" s="2" t="s">
        <v>331</v>
      </c>
      <c r="AP2" s="2" t="s">
        <v>332</v>
      </c>
      <c r="AQ2" s="2" t="s">
        <v>333</v>
      </c>
      <c r="AR2" s="2" t="s">
        <v>334</v>
      </c>
      <c r="AS2" s="2" t="s">
        <v>335</v>
      </c>
      <c r="AT2" s="2" t="s">
        <v>336</v>
      </c>
      <c r="AU2" s="2" t="s">
        <v>337</v>
      </c>
      <c r="AV2" s="2" t="s">
        <v>338</v>
      </c>
      <c r="AW2" s="2" t="s">
        <v>339</v>
      </c>
      <c r="AX2" s="2" t="s">
        <v>340</v>
      </c>
      <c r="AY2" s="2" t="s">
        <v>341</v>
      </c>
      <c r="AZ2" s="2" t="s">
        <v>342</v>
      </c>
      <c r="BA2" s="2" t="s">
        <v>343</v>
      </c>
      <c r="BB2" s="2" t="s">
        <v>344</v>
      </c>
      <c r="BC2" s="2" t="s">
        <v>345</v>
      </c>
      <c r="BD2" s="2" t="s">
        <v>346</v>
      </c>
      <c r="BE2" s="2" t="s">
        <v>347</v>
      </c>
      <c r="BF2" s="2" t="s">
        <v>348</v>
      </c>
      <c r="BG2" s="2" t="s">
        <v>349</v>
      </c>
      <c r="BH2" s="2" t="s">
        <v>350</v>
      </c>
      <c r="BI2" s="2" t="s">
        <v>351</v>
      </c>
      <c r="BJ2" s="2" t="s">
        <v>352</v>
      </c>
      <c r="BK2" s="2" t="s">
        <v>353</v>
      </c>
      <c r="BL2" s="2" t="s">
        <v>354</v>
      </c>
      <c r="BM2" s="2" t="s">
        <v>355</v>
      </c>
      <c r="BN2" s="2" t="s">
        <v>356</v>
      </c>
      <c r="BO2" s="2" t="s">
        <v>357</v>
      </c>
      <c r="BP2" s="2" t="s">
        <v>358</v>
      </c>
      <c r="BQ2" s="2" t="s">
        <v>359</v>
      </c>
      <c r="BR2" s="2" t="s">
        <v>360</v>
      </c>
      <c r="BS2" s="2" t="s">
        <v>361</v>
      </c>
      <c r="BT2" s="2" t="s">
        <v>362</v>
      </c>
      <c r="BU2" s="2" t="s">
        <v>363</v>
      </c>
      <c r="BV2" s="2" t="s">
        <v>364</v>
      </c>
      <c r="BW2" s="2" t="s">
        <v>365</v>
      </c>
      <c r="BX2" s="2" t="s">
        <v>366</v>
      </c>
      <c r="BY2" s="2" t="s">
        <v>367</v>
      </c>
      <c r="BZ2" s="2" t="s">
        <v>368</v>
      </c>
      <c r="CA2" s="2" t="s">
        <v>369</v>
      </c>
      <c r="CB2" s="2" t="s">
        <v>370</v>
      </c>
      <c r="CC2" s="2" t="s">
        <v>371</v>
      </c>
      <c r="CD2" s="2" t="s">
        <v>372</v>
      </c>
      <c r="CE2" s="2" t="s">
        <v>373</v>
      </c>
      <c r="CF2" s="2" t="s">
        <v>374</v>
      </c>
      <c r="CG2" s="2" t="s">
        <v>375</v>
      </c>
      <c r="CH2" s="2" t="s">
        <v>376</v>
      </c>
      <c r="CI2" s="2" t="s">
        <v>377</v>
      </c>
      <c r="CJ2" s="2" t="s">
        <v>378</v>
      </c>
      <c r="CK2" s="2" t="s">
        <v>379</v>
      </c>
      <c r="CL2" s="2" t="s">
        <v>380</v>
      </c>
      <c r="CM2" s="2" t="s">
        <v>381</v>
      </c>
      <c r="CN2" s="2" t="s">
        <v>382</v>
      </c>
      <c r="CO2" s="2" t="s">
        <v>383</v>
      </c>
      <c r="CP2" s="2" t="s">
        <v>384</v>
      </c>
      <c r="CQ2" s="2" t="s">
        <v>385</v>
      </c>
      <c r="CR2" s="2" t="s">
        <v>386</v>
      </c>
      <c r="CS2" s="2" t="s">
        <v>387</v>
      </c>
      <c r="CT2" s="2" t="s">
        <v>388</v>
      </c>
      <c r="CU2" s="2" t="s">
        <v>389</v>
      </c>
      <c r="CV2" s="2" t="s">
        <v>390</v>
      </c>
    </row>
    <row r="3" spans="1:100" x14ac:dyDescent="0.3">
      <c r="A3" t="s">
        <v>186</v>
      </c>
      <c r="B3" t="s">
        <v>187</v>
      </c>
    </row>
    <row r="4" spans="1:100" x14ac:dyDescent="0.3">
      <c r="A4" t="s">
        <v>188</v>
      </c>
      <c r="B4" t="s">
        <v>189</v>
      </c>
      <c r="C4" t="s">
        <v>190</v>
      </c>
      <c r="D4" t="s">
        <v>191</v>
      </c>
      <c r="E4" t="s">
        <v>192</v>
      </c>
      <c r="F4" t="s">
        <v>193</v>
      </c>
      <c r="G4" t="s">
        <v>194</v>
      </c>
      <c r="H4" t="s">
        <v>195</v>
      </c>
      <c r="I4" t="s">
        <v>196</v>
      </c>
      <c r="J4" t="s">
        <v>197</v>
      </c>
      <c r="K4" t="s">
        <v>198</v>
      </c>
      <c r="L4" t="s">
        <v>199</v>
      </c>
      <c r="M4" t="s">
        <v>200</v>
      </c>
      <c r="N4" t="s">
        <v>201</v>
      </c>
      <c r="O4" t="s">
        <v>202</v>
      </c>
      <c r="P4" t="s">
        <v>203</v>
      </c>
      <c r="Q4" t="s">
        <v>204</v>
      </c>
      <c r="R4" t="s">
        <v>205</v>
      </c>
      <c r="S4" t="s">
        <v>206</v>
      </c>
      <c r="T4" t="s">
        <v>207</v>
      </c>
      <c r="U4" t="s">
        <v>208</v>
      </c>
      <c r="V4" t="s">
        <v>209</v>
      </c>
      <c r="W4" t="s">
        <v>210</v>
      </c>
      <c r="X4" t="s">
        <v>211</v>
      </c>
      <c r="Y4" t="s">
        <v>212</v>
      </c>
      <c r="Z4" t="s">
        <v>213</v>
      </c>
      <c r="AA4" t="s">
        <v>214</v>
      </c>
      <c r="AB4" t="s">
        <v>215</v>
      </c>
      <c r="AC4" t="s">
        <v>216</v>
      </c>
      <c r="AD4" t="s">
        <v>217</v>
      </c>
      <c r="AE4" t="s">
        <v>218</v>
      </c>
      <c r="AF4" t="s">
        <v>219</v>
      </c>
      <c r="AG4" t="s">
        <v>220</v>
      </c>
      <c r="AH4" t="s">
        <v>221</v>
      </c>
      <c r="AI4" t="s">
        <v>222</v>
      </c>
      <c r="AJ4" t="s">
        <v>223</v>
      </c>
      <c r="AK4" t="s">
        <v>224</v>
      </c>
      <c r="AL4" t="s">
        <v>225</v>
      </c>
      <c r="AM4" t="s">
        <v>226</v>
      </c>
      <c r="AN4" t="s">
        <v>227</v>
      </c>
      <c r="AO4" t="s">
        <v>228</v>
      </c>
      <c r="AP4" t="s">
        <v>229</v>
      </c>
      <c r="AQ4" t="s">
        <v>230</v>
      </c>
      <c r="AR4" t="s">
        <v>231</v>
      </c>
      <c r="AS4" t="s">
        <v>232</v>
      </c>
      <c r="AT4" t="s">
        <v>233</v>
      </c>
      <c r="AU4" t="s">
        <v>234</v>
      </c>
      <c r="AV4" t="s">
        <v>235</v>
      </c>
      <c r="AW4" t="s">
        <v>236</v>
      </c>
      <c r="AX4" t="s">
        <v>237</v>
      </c>
      <c r="AY4" t="s">
        <v>238</v>
      </c>
      <c r="AZ4" t="s">
        <v>239</v>
      </c>
      <c r="BA4" t="s">
        <v>240</v>
      </c>
      <c r="BB4" t="s">
        <v>241</v>
      </c>
      <c r="BC4" t="s">
        <v>242</v>
      </c>
      <c r="BD4" t="s">
        <v>243</v>
      </c>
      <c r="BE4" t="s">
        <v>244</v>
      </c>
      <c r="BF4" t="s">
        <v>245</v>
      </c>
      <c r="BG4" t="s">
        <v>246</v>
      </c>
      <c r="BH4" t="s">
        <v>247</v>
      </c>
      <c r="BI4" t="s">
        <v>248</v>
      </c>
      <c r="BJ4" t="s">
        <v>249</v>
      </c>
      <c r="BK4" t="s">
        <v>250</v>
      </c>
      <c r="BL4" t="s">
        <v>251</v>
      </c>
      <c r="BM4" t="s">
        <v>252</v>
      </c>
      <c r="BN4" t="s">
        <v>253</v>
      </c>
      <c r="BO4" t="s">
        <v>254</v>
      </c>
      <c r="BP4" t="s">
        <v>255</v>
      </c>
      <c r="BQ4" t="s">
        <v>256</v>
      </c>
      <c r="BR4" t="s">
        <v>257</v>
      </c>
      <c r="BS4" t="s">
        <v>258</v>
      </c>
      <c r="BT4" t="s">
        <v>259</v>
      </c>
      <c r="BU4" t="s">
        <v>260</v>
      </c>
      <c r="BV4" t="s">
        <v>261</v>
      </c>
      <c r="BW4" t="s">
        <v>262</v>
      </c>
      <c r="BX4" t="s">
        <v>263</v>
      </c>
      <c r="BY4" t="s">
        <v>264</v>
      </c>
      <c r="BZ4" t="s">
        <v>265</v>
      </c>
      <c r="CA4" t="s">
        <v>266</v>
      </c>
      <c r="CB4" t="s">
        <v>267</v>
      </c>
      <c r="CC4" t="s">
        <v>268</v>
      </c>
      <c r="CD4" t="s">
        <v>269</v>
      </c>
      <c r="CE4" t="s">
        <v>270</v>
      </c>
      <c r="CF4" t="s">
        <v>271</v>
      </c>
      <c r="CG4" t="s">
        <v>272</v>
      </c>
      <c r="CH4" t="s">
        <v>273</v>
      </c>
      <c r="CI4" t="s">
        <v>274</v>
      </c>
      <c r="CJ4" t="s">
        <v>275</v>
      </c>
      <c r="CK4" t="s">
        <v>276</v>
      </c>
      <c r="CL4" t="s">
        <v>277</v>
      </c>
      <c r="CM4" t="s">
        <v>278</v>
      </c>
      <c r="CN4" t="s">
        <v>279</v>
      </c>
      <c r="CO4" t="s">
        <v>280</v>
      </c>
      <c r="CP4" t="s">
        <v>281</v>
      </c>
      <c r="CQ4" t="s">
        <v>282</v>
      </c>
      <c r="CR4" t="s">
        <v>283</v>
      </c>
      <c r="CS4" t="s">
        <v>284</v>
      </c>
      <c r="CT4" t="s">
        <v>285</v>
      </c>
      <c r="CU4" t="s">
        <v>286</v>
      </c>
      <c r="CV4" t="s">
        <v>287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05A9-5AC0-4A95-98B6-1623760EAA32}">
  <sheetPr codeName="Sheet4"/>
  <dimension ref="A1:J21"/>
  <sheetViews>
    <sheetView workbookViewId="0">
      <selection activeCell="I3" sqref="I3"/>
    </sheetView>
  </sheetViews>
  <sheetFormatPr defaultRowHeight="14.4" x14ac:dyDescent="0.3"/>
  <cols>
    <col min="6" max="6" width="21.33203125" customWidth="1"/>
    <col min="9" max="9" width="18.33203125" customWidth="1"/>
  </cols>
  <sheetData>
    <row r="1" spans="1:10" x14ac:dyDescent="0.3">
      <c r="A1" t="s">
        <v>449</v>
      </c>
      <c r="B1" t="s">
        <v>1</v>
      </c>
      <c r="C1" t="s">
        <v>2</v>
      </c>
      <c r="D1" t="s">
        <v>450</v>
      </c>
      <c r="F1" t="s">
        <v>451</v>
      </c>
      <c r="G1" t="s">
        <v>452</v>
      </c>
      <c r="H1" t="s">
        <v>453</v>
      </c>
      <c r="J1" t="s">
        <v>454</v>
      </c>
    </row>
    <row r="2" spans="1:10" x14ac:dyDescent="0.3">
      <c r="A2">
        <v>1</v>
      </c>
      <c r="B2">
        <v>10000</v>
      </c>
      <c r="C2">
        <v>6000</v>
      </c>
      <c r="D2">
        <v>0.5</v>
      </c>
      <c r="F2" t="s">
        <v>455</v>
      </c>
      <c r="G2">
        <f>B2-C2</f>
        <v>4000</v>
      </c>
      <c r="H2" t="s">
        <v>456</v>
      </c>
      <c r="J2">
        <f>B2-C2</f>
        <v>4000</v>
      </c>
    </row>
    <row r="3" spans="1:10" x14ac:dyDescent="0.3">
      <c r="A3">
        <v>2</v>
      </c>
      <c r="B3">
        <v>12500</v>
      </c>
      <c r="C3">
        <v>7800</v>
      </c>
      <c r="D3">
        <v>0.53</v>
      </c>
      <c r="F3" t="s">
        <v>457</v>
      </c>
      <c r="G3">
        <f>IFERROR((B2-C2)/B2,0)</f>
        <v>0.4</v>
      </c>
      <c r="H3" t="s">
        <v>458</v>
      </c>
      <c r="J3">
        <f>IFERROR((B2-C2)/B2,0)</f>
        <v>0.4</v>
      </c>
    </row>
    <row r="4" spans="1:10" x14ac:dyDescent="0.3">
      <c r="A4">
        <v>3</v>
      </c>
      <c r="B4">
        <v>15000</v>
      </c>
      <c r="C4">
        <v>9600</v>
      </c>
      <c r="D4">
        <v>0.56000000000000005</v>
      </c>
      <c r="F4" t="s">
        <v>459</v>
      </c>
      <c r="G4">
        <f>IFERROR(C2/B2,0)</f>
        <v>0.6</v>
      </c>
      <c r="H4" t="s">
        <v>460</v>
      </c>
      <c r="J4">
        <f>IFERROR(C2/B2,0)</f>
        <v>0.6</v>
      </c>
    </row>
    <row r="5" spans="1:10" x14ac:dyDescent="0.3">
      <c r="A5">
        <v>4</v>
      </c>
      <c r="B5">
        <v>17500</v>
      </c>
      <c r="C5">
        <v>11400</v>
      </c>
      <c r="D5">
        <v>0.59</v>
      </c>
      <c r="F5" t="s">
        <v>461</v>
      </c>
      <c r="G5">
        <f>(B2-C2)*D2</f>
        <v>2000</v>
      </c>
      <c r="H5" t="s">
        <v>462</v>
      </c>
      <c r="J5">
        <f>(B2-C2)*D2</f>
        <v>2000</v>
      </c>
    </row>
    <row r="6" spans="1:10" x14ac:dyDescent="0.3">
      <c r="A6">
        <v>5</v>
      </c>
      <c r="B6">
        <v>20000</v>
      </c>
      <c r="C6">
        <v>13200</v>
      </c>
      <c r="D6">
        <v>0.62</v>
      </c>
      <c r="F6" t="s">
        <v>463</v>
      </c>
      <c r="G6">
        <f>(B2*1.1)-(C2*0.95)</f>
        <v>5300</v>
      </c>
      <c r="H6" t="s">
        <v>464</v>
      </c>
      <c r="J6">
        <f>(B2*1.1)-(C2*0.95)</f>
        <v>5300</v>
      </c>
    </row>
    <row r="7" spans="1:10" x14ac:dyDescent="0.3">
      <c r="A7">
        <v>6</v>
      </c>
      <c r="B7">
        <v>22500</v>
      </c>
      <c r="C7">
        <v>15000</v>
      </c>
      <c r="D7">
        <v>0.65</v>
      </c>
      <c r="F7" t="s">
        <v>465</v>
      </c>
      <c r="G7">
        <f>(B2*0.85)-(C2*1.2)</f>
        <v>1300</v>
      </c>
      <c r="H7" t="s">
        <v>466</v>
      </c>
      <c r="J7">
        <f>(B2*0.85)-(C2*1.2)</f>
        <v>1300</v>
      </c>
    </row>
    <row r="8" spans="1:10" x14ac:dyDescent="0.3">
      <c r="A8">
        <v>7</v>
      </c>
      <c r="B8">
        <v>25000</v>
      </c>
      <c r="C8">
        <v>16800</v>
      </c>
      <c r="D8">
        <v>0.68</v>
      </c>
      <c r="F8" t="s">
        <v>8</v>
      </c>
      <c r="G8">
        <f>SUM(B2-C2,B3-C3,B4-C4)</f>
        <v>14100</v>
      </c>
      <c r="H8" t="s">
        <v>467</v>
      </c>
      <c r="J8">
        <f>SUM(B2-C2,B3-C3,B4-C4)</f>
        <v>14100</v>
      </c>
    </row>
    <row r="9" spans="1:10" x14ac:dyDescent="0.3">
      <c r="A9">
        <v>8</v>
      </c>
      <c r="B9">
        <v>27500</v>
      </c>
      <c r="C9">
        <v>18600</v>
      </c>
      <c r="D9">
        <v>0.71</v>
      </c>
      <c r="F9" t="s">
        <v>468</v>
      </c>
      <c r="G9">
        <f>SUMPRODUCT((ROW($A$2:$A$7)&gt;=ROW(A2))*(ROW($A$2:$A$7)&lt;=ROW(A2)+5),(B2:B7-C2:C7))</f>
        <v>34500</v>
      </c>
      <c r="H9" t="s">
        <v>469</v>
      </c>
      <c r="J9">
        <f>SUMPRODUCT((ROW($A$2:$A$7)&gt;=ROW(A2))*(ROW($A$2:$A$7)&lt;=ROW(A2)+5),(B2:B7-C2:C7))</f>
        <v>34500</v>
      </c>
    </row>
    <row r="10" spans="1:10" x14ac:dyDescent="0.3">
      <c r="A10">
        <v>9</v>
      </c>
      <c r="B10">
        <v>30000</v>
      </c>
      <c r="C10">
        <v>20400</v>
      </c>
      <c r="D10">
        <v>0.74</v>
      </c>
      <c r="F10" t="s">
        <v>470</v>
      </c>
      <c r="G10">
        <f>IFERROR((B2-C2)/STDEV($B$2:$B$13),0)</f>
        <v>0.44376015698018328</v>
      </c>
      <c r="H10" t="s">
        <v>471</v>
      </c>
      <c r="J10">
        <f>IFERROR((B2-C2)/STDEV($B$2:$B$13),0)</f>
        <v>0.44376015698018328</v>
      </c>
    </row>
    <row r="11" spans="1:10" x14ac:dyDescent="0.3">
      <c r="A11">
        <v>10</v>
      </c>
      <c r="B11">
        <v>32500</v>
      </c>
      <c r="C11">
        <v>22200</v>
      </c>
      <c r="D11">
        <v>0.77</v>
      </c>
      <c r="F11" t="s">
        <v>472</v>
      </c>
      <c r="G11">
        <f>IFERROR((B2-AVERAGE($B$2:$B$13))/STDEV($B$2:$B$13),0)</f>
        <v>-1.5254255396193801</v>
      </c>
      <c r="H11" t="s">
        <v>473</v>
      </c>
      <c r="J11">
        <f>IFERROR((B2-AVERAGE($B$2:$B$13))/STDEV($B$2:$B$13),0)</f>
        <v>-1.5254255396193801</v>
      </c>
    </row>
    <row r="12" spans="1:10" x14ac:dyDescent="0.3">
      <c r="A12">
        <v>11</v>
      </c>
      <c r="B12">
        <v>35000</v>
      </c>
      <c r="C12">
        <v>24000</v>
      </c>
      <c r="D12">
        <v>0.8</v>
      </c>
      <c r="F12" t="s">
        <v>474</v>
      </c>
      <c r="G12" t="b">
        <f>ABS(G2)&gt;2</f>
        <v>1</v>
      </c>
      <c r="H12" t="s">
        <v>475</v>
      </c>
      <c r="J12" t="b">
        <f>ABS(G2)&gt;2</f>
        <v>1</v>
      </c>
    </row>
    <row r="13" spans="1:10" x14ac:dyDescent="0.3">
      <c r="A13">
        <v>12</v>
      </c>
      <c r="B13">
        <v>37500</v>
      </c>
      <c r="C13">
        <v>25800</v>
      </c>
      <c r="D13">
        <v>0.83</v>
      </c>
      <c r="F13" t="s">
        <v>476</v>
      </c>
      <c r="G13">
        <f>RANK(B2,$B$2:$B$13)</f>
        <v>12</v>
      </c>
      <c r="H13" t="s">
        <v>477</v>
      </c>
      <c r="J13">
        <f>RANK(B2,$B$2:$B$13)</f>
        <v>12</v>
      </c>
    </row>
    <row r="14" spans="1:10" x14ac:dyDescent="0.3">
      <c r="F14" t="s">
        <v>478</v>
      </c>
      <c r="G14">
        <f>AVERAGE(LARGE($B$2:$B$13,{1,2,3}))</f>
        <v>35000</v>
      </c>
      <c r="H14" t="s">
        <v>479</v>
      </c>
      <c r="J14">
        <f>AVERAGE(LARGE($B$2:$B$13,{1,2,3}))</f>
        <v>35000</v>
      </c>
    </row>
    <row r="15" spans="1:10" x14ac:dyDescent="0.3">
      <c r="F15" t="s">
        <v>480</v>
      </c>
      <c r="G15">
        <f>INDEX($A$2:$A$13,MATCH(MAX($B$2:$B$13),$B$2:$B$13,0))</f>
        <v>12</v>
      </c>
      <c r="H15" t="s">
        <v>481</v>
      </c>
      <c r="J15">
        <f>INDEX($A$2:$A$13,MATCH(MAX($B$2:$B$13),$B$2:$B$13,0))</f>
        <v>12</v>
      </c>
    </row>
    <row r="16" spans="1:10" x14ac:dyDescent="0.3">
      <c r="F16" t="s">
        <v>482</v>
      </c>
      <c r="G16">
        <f>MAX($B$2:$B$13)-B2</f>
        <v>27500</v>
      </c>
      <c r="H16" t="s">
        <v>483</v>
      </c>
      <c r="J16">
        <f>MAX($B$2:$B$13)-B2</f>
        <v>27500</v>
      </c>
    </row>
    <row r="17" spans="6:10" x14ac:dyDescent="0.3">
      <c r="F17" t="s">
        <v>484</v>
      </c>
      <c r="G17">
        <f>IFERROR((B2-B$2)/B$2,0)</f>
        <v>0</v>
      </c>
      <c r="H17" t="s">
        <v>485</v>
      </c>
      <c r="J17">
        <f>IFERROR((B2-B$2)/B$2,0)</f>
        <v>0</v>
      </c>
    </row>
    <row r="18" spans="6:10" x14ac:dyDescent="0.3">
      <c r="F18" t="s">
        <v>486</v>
      </c>
      <c r="G18" t="str">
        <f>IF(B2-C2&gt;5000,"High",IF(B2-C2&gt;2000,"Medium","Low"))</f>
        <v>Medium</v>
      </c>
      <c r="H18" t="s">
        <v>487</v>
      </c>
      <c r="J18" t="str">
        <f>IF(B2-C2&gt;5000,"High",IF(B2-C2&gt;2000,"Medium","Low"))</f>
        <v>Medium</v>
      </c>
    </row>
    <row r="19" spans="6:10" x14ac:dyDescent="0.3">
      <c r="F19" t="s">
        <v>488</v>
      </c>
      <c r="G19">
        <f>SUMPRODUCT(B2:B13,D2:D13)/SUM(D2:D13)</f>
        <v>25093.984962406015</v>
      </c>
      <c r="H19" t="s">
        <v>489</v>
      </c>
      <c r="J19">
        <f>SUMPRODUCT(B2:B13,D2:D13)/SUM(D2:D13)</f>
        <v>25093.984962406015</v>
      </c>
    </row>
    <row r="20" spans="6:10" x14ac:dyDescent="0.3">
      <c r="F20" t="s">
        <v>490</v>
      </c>
      <c r="G20">
        <f>MATCH(MAX($B$2:$B$13),$B$2:$B$13,0)</f>
        <v>12</v>
      </c>
      <c r="H20" t="s">
        <v>491</v>
      </c>
      <c r="J20">
        <f>MATCH(MAX($B$2:$B$13),$B$2:$B$13,0)</f>
        <v>12</v>
      </c>
    </row>
    <row r="21" spans="6:10" x14ac:dyDescent="0.3">
      <c r="F21" t="s">
        <v>492</v>
      </c>
      <c r="G21">
        <f>STDEV($B$2:$B$13)</f>
        <v>9013.8781886599736</v>
      </c>
      <c r="H21" t="s">
        <v>493</v>
      </c>
      <c r="J21">
        <f>STDEV($B$2:$B$13)</f>
        <v>9013.8781886599736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F531A-6842-4E18-9077-AD28AF062EFD}">
  <sheetPr codeName="Sheet7"/>
  <dimension ref="A1:AM6"/>
  <sheetViews>
    <sheetView workbookViewId="0">
      <selection activeCell="E17" sqref="E17"/>
    </sheetView>
  </sheetViews>
  <sheetFormatPr defaultRowHeight="14.4" x14ac:dyDescent="0.3"/>
  <sheetData>
    <row r="1" spans="1:39" x14ac:dyDescent="0.3">
      <c r="A1" t="s">
        <v>392</v>
      </c>
      <c r="B1" t="s">
        <v>393</v>
      </c>
      <c r="C1" t="s">
        <v>394</v>
      </c>
      <c r="D1" t="s">
        <v>395</v>
      </c>
      <c r="E1" t="s">
        <v>396</v>
      </c>
      <c r="F1" t="s">
        <v>397</v>
      </c>
      <c r="G1" t="s">
        <v>398</v>
      </c>
      <c r="H1" t="s">
        <v>399</v>
      </c>
      <c r="I1" t="s">
        <v>400</v>
      </c>
      <c r="J1" t="s">
        <v>401</v>
      </c>
      <c r="K1" t="s">
        <v>402</v>
      </c>
      <c r="L1" t="s">
        <v>403</v>
      </c>
      <c r="M1" t="s">
        <v>404</v>
      </c>
      <c r="N1" t="s">
        <v>405</v>
      </c>
      <c r="O1" t="s">
        <v>406</v>
      </c>
      <c r="P1" t="s">
        <v>407</v>
      </c>
      <c r="Q1" t="s">
        <v>408</v>
      </c>
      <c r="R1" t="s">
        <v>409</v>
      </c>
      <c r="S1" t="s">
        <v>410</v>
      </c>
      <c r="T1" t="s">
        <v>411</v>
      </c>
    </row>
    <row r="2" spans="1:39" x14ac:dyDescent="0.3">
      <c r="A2" t="s">
        <v>60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</row>
    <row r="3" spans="1:39" x14ac:dyDescent="0.3">
      <c r="A3" t="s">
        <v>61</v>
      </c>
      <c r="B3" t="s">
        <v>61</v>
      </c>
      <c r="C3" t="s">
        <v>61</v>
      </c>
      <c r="D3" t="s">
        <v>61</v>
      </c>
      <c r="E3" t="s">
        <v>61</v>
      </c>
      <c r="F3" t="s">
        <v>61</v>
      </c>
      <c r="G3" t="s">
        <v>61</v>
      </c>
      <c r="H3" t="s">
        <v>61</v>
      </c>
      <c r="I3" t="s">
        <v>61</v>
      </c>
      <c r="J3" t="s">
        <v>61</v>
      </c>
      <c r="K3" t="s">
        <v>61</v>
      </c>
      <c r="L3" t="s">
        <v>61</v>
      </c>
      <c r="M3" t="s">
        <v>61</v>
      </c>
      <c r="N3" t="s">
        <v>61</v>
      </c>
      <c r="O3" t="s">
        <v>61</v>
      </c>
      <c r="P3" t="s">
        <v>61</v>
      </c>
      <c r="Q3" t="s">
        <v>61</v>
      </c>
      <c r="R3" t="s">
        <v>61</v>
      </c>
      <c r="S3" t="s">
        <v>61</v>
      </c>
      <c r="T3" t="s">
        <v>61</v>
      </c>
    </row>
    <row r="4" spans="1:39" x14ac:dyDescent="0.3">
      <c r="A4" t="s">
        <v>62</v>
      </c>
      <c r="B4" t="s">
        <v>62</v>
      </c>
      <c r="C4" t="s">
        <v>62</v>
      </c>
      <c r="D4" t="s">
        <v>62</v>
      </c>
      <c r="E4" t="s">
        <v>62</v>
      </c>
      <c r="F4" t="s">
        <v>62</v>
      </c>
      <c r="G4" t="s">
        <v>62</v>
      </c>
      <c r="H4" t="s">
        <v>62</v>
      </c>
      <c r="I4" t="s">
        <v>62</v>
      </c>
      <c r="J4" t="s">
        <v>62</v>
      </c>
      <c r="K4" t="s">
        <v>62</v>
      </c>
      <c r="L4" t="s">
        <v>62</v>
      </c>
      <c r="M4" t="s">
        <v>62</v>
      </c>
      <c r="N4" t="s">
        <v>62</v>
      </c>
      <c r="O4" t="s">
        <v>62</v>
      </c>
      <c r="P4" t="s">
        <v>62</v>
      </c>
      <c r="Q4" t="s">
        <v>62</v>
      </c>
      <c r="R4" t="s">
        <v>62</v>
      </c>
      <c r="S4" t="s">
        <v>62</v>
      </c>
      <c r="T4" t="s">
        <v>62</v>
      </c>
    </row>
    <row r="5" spans="1:39" x14ac:dyDescent="0.3">
      <c r="A5" t="s">
        <v>412</v>
      </c>
      <c r="B5" t="s">
        <v>412</v>
      </c>
      <c r="C5" t="s">
        <v>413</v>
      </c>
      <c r="D5" t="s">
        <v>414</v>
      </c>
      <c r="E5" t="s">
        <v>415</v>
      </c>
      <c r="F5" t="s">
        <v>416</v>
      </c>
      <c r="G5" t="s">
        <v>417</v>
      </c>
      <c r="H5" t="s">
        <v>418</v>
      </c>
      <c r="I5" t="s">
        <v>419</v>
      </c>
      <c r="J5" t="s">
        <v>420</v>
      </c>
      <c r="K5" t="s">
        <v>421</v>
      </c>
      <c r="L5" t="s">
        <v>422</v>
      </c>
      <c r="M5" t="s">
        <v>423</v>
      </c>
      <c r="N5" t="s">
        <v>424</v>
      </c>
      <c r="O5" t="s">
        <v>425</v>
      </c>
      <c r="P5" t="s">
        <v>175</v>
      </c>
      <c r="Q5" t="s">
        <v>426</v>
      </c>
      <c r="R5" t="s">
        <v>427</v>
      </c>
      <c r="S5" t="s">
        <v>428</v>
      </c>
      <c r="T5" t="s">
        <v>429</v>
      </c>
    </row>
    <row r="6" spans="1:39" ht="331.2" x14ac:dyDescent="0.3">
      <c r="A6" s="3" t="s">
        <v>430</v>
      </c>
      <c r="B6" s="3" t="s">
        <v>430</v>
      </c>
      <c r="C6" s="3" t="s">
        <v>431</v>
      </c>
      <c r="D6" s="3" t="s">
        <v>432</v>
      </c>
      <c r="E6" s="3" t="s">
        <v>433</v>
      </c>
      <c r="F6" s="3" t="s">
        <v>434</v>
      </c>
      <c r="G6" s="3" t="s">
        <v>435</v>
      </c>
      <c r="H6" s="3" t="s">
        <v>436</v>
      </c>
      <c r="I6" s="3" t="s">
        <v>437</v>
      </c>
      <c r="J6" s="3" t="s">
        <v>438</v>
      </c>
      <c r="K6" s="3" t="s">
        <v>439</v>
      </c>
      <c r="L6" s="3" t="s">
        <v>440</v>
      </c>
      <c r="M6" s="3" t="s">
        <v>441</v>
      </c>
      <c r="N6" s="3" t="s">
        <v>442</v>
      </c>
      <c r="O6" s="3" t="s">
        <v>443</v>
      </c>
      <c r="P6" s="3" t="s">
        <v>444</v>
      </c>
      <c r="Q6" s="3" t="s">
        <v>445</v>
      </c>
      <c r="R6" s="3" t="s">
        <v>446</v>
      </c>
      <c r="S6" s="3" t="s">
        <v>447</v>
      </c>
      <c r="T6" s="3" t="s">
        <v>448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4945-03EB-41C6-82D2-0566F455B460}">
  <dimension ref="A1:A3"/>
  <sheetViews>
    <sheetView workbookViewId="0"/>
  </sheetViews>
  <sheetFormatPr defaultRowHeight="14.4" x14ac:dyDescent="0.3"/>
  <sheetData>
    <row r="1" spans="1:1" x14ac:dyDescent="0.3">
      <c r="A1" t="s">
        <v>748</v>
      </c>
    </row>
    <row r="2" spans="1:1" x14ac:dyDescent="0.3">
      <c r="A2" t="s">
        <v>749</v>
      </c>
    </row>
    <row r="3" spans="1:1" x14ac:dyDescent="0.3">
      <c r="A3" t="s">
        <v>750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17"/>
  <sheetViews>
    <sheetView tabSelected="1" workbookViewId="0">
      <selection activeCell="H30" sqref="H30"/>
    </sheetView>
  </sheetViews>
  <sheetFormatPr defaultRowHeight="14.4" x14ac:dyDescent="0.3"/>
  <cols>
    <col min="1" max="1" width="9.6640625" style="3" customWidth="1"/>
    <col min="2" max="2" width="9.33203125" style="3" customWidth="1"/>
    <col min="3" max="3" width="11.21875" style="3" customWidth="1"/>
    <col min="4" max="4" width="10.21875" style="3" customWidth="1"/>
    <col min="5" max="5" width="9.5546875" style="3" customWidth="1"/>
    <col min="6" max="6" width="10.109375" style="3" customWidth="1"/>
    <col min="7" max="7" width="7.5546875" style="3" customWidth="1"/>
    <col min="8" max="8" width="8.88671875" style="3"/>
    <col min="9" max="9" width="14.21875" style="3" customWidth="1"/>
    <col min="10" max="10" width="10.21875" style="3" customWidth="1"/>
    <col min="11" max="11" width="14.21875" style="3" customWidth="1"/>
    <col min="12" max="12" width="10" style="3" customWidth="1"/>
    <col min="13" max="13" width="9.5546875" style="3" bestFit="1" customWidth="1"/>
    <col min="14" max="14" width="10.33203125" style="3" customWidth="1"/>
    <col min="15" max="15" width="3.21875" style="3" customWidth="1"/>
    <col min="16" max="16" width="15.6640625" style="3" customWidth="1"/>
    <col min="17" max="17" width="7.5546875" style="3" customWidth="1"/>
    <col min="18" max="18" width="6.88671875" style="3" customWidth="1"/>
    <col min="19" max="16384" width="8.88671875" style="3"/>
  </cols>
  <sheetData>
    <row r="1" spans="1:18" ht="43.2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P1" s="7" t="s">
        <v>14</v>
      </c>
      <c r="Q1" s="8" t="s">
        <v>15</v>
      </c>
      <c r="R1" s="9" t="s">
        <v>16</v>
      </c>
    </row>
    <row r="2" spans="1:18" x14ac:dyDescent="0.3">
      <c r="A2" s="3" t="s">
        <v>17</v>
      </c>
      <c r="B2" s="3">
        <v>120000</v>
      </c>
      <c r="C2" s="3">
        <v>82000</v>
      </c>
      <c r="D2" s="3">
        <f t="shared" ref="D2:D13" si="0">B2-C2</f>
        <v>38000</v>
      </c>
      <c r="E2" s="3">
        <f t="shared" ref="E2:E13" si="1">IF(D2&lt;30000,-5000,0)</f>
        <v>0</v>
      </c>
      <c r="F2" s="3">
        <f t="shared" ref="F2:F13" si="2">D2+E2</f>
        <v>38000</v>
      </c>
      <c r="G2" s="3">
        <f t="shared" ref="G2:G13" si="3">IF(D2&gt;40000,1,0)</f>
        <v>0</v>
      </c>
      <c r="H2" s="3">
        <f t="shared" ref="H2:H13" si="4">IFERROR((B2-$B$2)/$B$2,0)</f>
        <v>0</v>
      </c>
      <c r="I2" s="3" t="str">
        <f>""</f>
        <v/>
      </c>
      <c r="J2" s="3" t="str">
        <f t="shared" ref="J2:J13" si="5">IF(AND(D2&gt;40000,F2&gt;0.3),"HIGH","")</f>
        <v/>
      </c>
      <c r="K2" s="3">
        <f t="shared" ref="K2:K13" si="6">IF(D2&gt;0,SUMPRODUCT(($D$2:$D$13&gt;35000)*($F$2:$F$13&gt;0.25)*($D$2:$D$13))/SUMPRODUCT(($D$2:$D$13&gt;35000)*($F$2:$F$13&gt;0.25)),"")</f>
        <v>49541.666666666664</v>
      </c>
      <c r="L2" s="3">
        <f>_xlfn.SINGLE(_xlfn.LET(_xlpm.s,$Q$5,_xlpm.revFactor,INDEX($Q$2:$Q$3,MATCH(_xlfn.SINGLE(_xlpm.s),$P$2:$P$3,0)),_xlpm.costFactor,INDEX($R$2:$R$3,MATCH(_xlfn.SINGLE(_xlpm.s),$P$2:$P$3,0)),B2*_xlfn.SINGLE(_xlpm.revFactor)-C2*_xlfn.SINGLE(_xlpm.costFactor)))</f>
        <v>17799.999999999985</v>
      </c>
      <c r="M2" s="3">
        <f t="shared" ref="M2:M13" si="7">_xlfn.RANK.EQ(D2,$D$2:$D$13,0)</f>
        <v>12</v>
      </c>
      <c r="N2" s="3">
        <f t="shared" ref="N2:N13" si="8">SUMIFS($D$2:$D$13,$F$2:$F$13,"&gt;"&amp;F2)</f>
        <v>556500</v>
      </c>
      <c r="P2" s="10" t="s">
        <v>18</v>
      </c>
      <c r="Q2" s="3">
        <v>1</v>
      </c>
      <c r="R2" s="11">
        <v>1</v>
      </c>
    </row>
    <row r="3" spans="1:18" x14ac:dyDescent="0.3">
      <c r="A3" s="3" t="s">
        <v>19</v>
      </c>
      <c r="B3" s="3">
        <v>125000</v>
      </c>
      <c r="C3" s="3">
        <v>83000</v>
      </c>
      <c r="D3" s="3">
        <f t="shared" si="0"/>
        <v>42000</v>
      </c>
      <c r="E3" s="3">
        <f t="shared" si="1"/>
        <v>0</v>
      </c>
      <c r="F3" s="3">
        <f t="shared" si="2"/>
        <v>42000</v>
      </c>
      <c r="G3" s="3">
        <f t="shared" si="3"/>
        <v>1</v>
      </c>
      <c r="H3" s="3">
        <f t="shared" si="4"/>
        <v>4.1666666666666664E-2</v>
      </c>
      <c r="I3" s="3" t="str">
        <f>""</f>
        <v/>
      </c>
      <c r="J3" s="3" t="str">
        <f t="shared" si="5"/>
        <v>HIGH</v>
      </c>
      <c r="K3" s="3">
        <f t="shared" si="6"/>
        <v>49541.666666666664</v>
      </c>
      <c r="L3" s="3">
        <f>_xlfn.SINGLE(_xlfn.LET(_xlpm.s,$Q$5,_xlpm.revFactor,INDEX($Q$2:$Q$3,MATCH(_xlfn.SINGLE(_xlpm.s),$P$2:$P$3,0)),_xlpm.costFactor,INDEX($R$2:$R$3,MATCH(_xlfn.SINGLE(_xlpm.s),$P$2:$P$3,0)),B3*_xlfn.SINGLE(_xlpm.revFactor)-C3*_xlfn.SINGLE(_xlpm.costFactor)))</f>
        <v>21199.999999999985</v>
      </c>
      <c r="M3" s="3">
        <f t="shared" si="7"/>
        <v>11</v>
      </c>
      <c r="N3" s="3">
        <f t="shared" si="8"/>
        <v>514500</v>
      </c>
      <c r="P3" s="10" t="s">
        <v>20</v>
      </c>
      <c r="Q3" s="3">
        <v>0.9</v>
      </c>
      <c r="R3" s="11">
        <v>1.1000000000000001</v>
      </c>
    </row>
    <row r="4" spans="1:18" x14ac:dyDescent="0.3">
      <c r="A4" s="3" t="s">
        <v>21</v>
      </c>
      <c r="B4" s="3">
        <v>130500</v>
      </c>
      <c r="C4" s="3">
        <v>84500</v>
      </c>
      <c r="D4" s="3">
        <f t="shared" si="0"/>
        <v>46000</v>
      </c>
      <c r="E4" s="3">
        <f t="shared" si="1"/>
        <v>0</v>
      </c>
      <c r="F4" s="3">
        <f t="shared" si="2"/>
        <v>46000</v>
      </c>
      <c r="G4" s="3">
        <f t="shared" si="3"/>
        <v>1</v>
      </c>
      <c r="H4" s="3">
        <f t="shared" si="4"/>
        <v>8.7499999999999994E-2</v>
      </c>
      <c r="I4" s="3">
        <f t="shared" ref="I4:I13" ca="1" si="9">AVERAGE(OFFSET($D4,-2,0,3,1))</f>
        <v>42000</v>
      </c>
      <c r="J4" s="3" t="str">
        <f t="shared" si="5"/>
        <v>HIGH</v>
      </c>
      <c r="K4" s="3">
        <f t="shared" si="6"/>
        <v>49541.666666666664</v>
      </c>
      <c r="L4" s="3">
        <f>_xlfn.SINGLE(_xlfn.LET(_xlpm.s,$Q$5,_xlpm.revFactor,INDEX($Q$2:$Q$3,MATCH(_xlfn.SINGLE(_xlpm.s),$P$2:$P$3,0)),_xlpm.costFactor,INDEX($R$2:$R$3,MATCH(_xlfn.SINGLE(_xlpm.s),$P$2:$P$3,0)),B4*_xlfn.SINGLE(_xlpm.revFactor)-C4*_xlfn.SINGLE(_xlpm.costFactor)))</f>
        <v>24499.999999999985</v>
      </c>
      <c r="M4" s="3">
        <f t="shared" si="7"/>
        <v>9</v>
      </c>
      <c r="N4" s="3">
        <f t="shared" si="8"/>
        <v>425500</v>
      </c>
      <c r="P4" s="10"/>
      <c r="R4" s="11"/>
    </row>
    <row r="5" spans="1:18" x14ac:dyDescent="0.3">
      <c r="A5" s="3" t="s">
        <v>22</v>
      </c>
      <c r="B5" s="3">
        <v>128000</v>
      </c>
      <c r="C5" s="3">
        <v>85000</v>
      </c>
      <c r="D5" s="3">
        <f t="shared" si="0"/>
        <v>43000</v>
      </c>
      <c r="E5" s="3">
        <f t="shared" si="1"/>
        <v>0</v>
      </c>
      <c r="F5" s="3">
        <f t="shared" si="2"/>
        <v>43000</v>
      </c>
      <c r="G5" s="3">
        <f t="shared" si="3"/>
        <v>1</v>
      </c>
      <c r="H5" s="3">
        <f>IFERROR((B5-$B$2)/$B$2,0)</f>
        <v>6.6666666666666666E-2</v>
      </c>
      <c r="I5" s="3">
        <f t="shared" ca="1" si="9"/>
        <v>43666.666666666664</v>
      </c>
      <c r="J5" s="3" t="str">
        <f t="shared" si="5"/>
        <v>HIGH</v>
      </c>
      <c r="K5" s="3">
        <f t="shared" si="6"/>
        <v>49541.666666666664</v>
      </c>
      <c r="L5" s="3">
        <f>_xlfn.SINGLE(_xlfn.LET(_xlpm.s,$Q$5,_xlpm.revFactor,INDEX($Q$2:$Q$3,MATCH(_xlfn.SINGLE(_xlpm.s),$P$2:$P$3,0)),_xlpm.costFactor,INDEX($R$2:$R$3,MATCH(_xlfn.SINGLE(_xlpm.s),$P$2:$P$3,0)),B5*_xlfn.SINGLE(_xlpm.revFactor)-C5*_xlfn.SINGLE(_xlpm.costFactor)))</f>
        <v>21699.999999999985</v>
      </c>
      <c r="M5" s="3">
        <f t="shared" si="7"/>
        <v>10</v>
      </c>
      <c r="N5" s="3">
        <f t="shared" si="8"/>
        <v>471500</v>
      </c>
      <c r="P5" s="12" t="s">
        <v>23</v>
      </c>
      <c r="Q5" s="13" t="s">
        <v>20</v>
      </c>
      <c r="R5" s="14"/>
    </row>
    <row r="6" spans="1:18" x14ac:dyDescent="0.3">
      <c r="A6" s="3" t="s">
        <v>24</v>
      </c>
      <c r="B6" s="3">
        <v>132000</v>
      </c>
      <c r="C6" s="3">
        <v>85500</v>
      </c>
      <c r="D6" s="3">
        <f t="shared" si="0"/>
        <v>46500</v>
      </c>
      <c r="E6" s="3">
        <f t="shared" si="1"/>
        <v>0</v>
      </c>
      <c r="F6" s="3">
        <f t="shared" si="2"/>
        <v>46500</v>
      </c>
      <c r="G6" s="3">
        <f t="shared" si="3"/>
        <v>1</v>
      </c>
      <c r="H6" s="3">
        <f t="shared" si="4"/>
        <v>0.1</v>
      </c>
      <c r="I6" s="3">
        <f t="shared" ca="1" si="9"/>
        <v>45166.666666666664</v>
      </c>
      <c r="J6" s="3" t="str">
        <f t="shared" si="5"/>
        <v>HIGH</v>
      </c>
      <c r="K6" s="3">
        <f t="shared" si="6"/>
        <v>49541.666666666664</v>
      </c>
      <c r="L6" s="3">
        <f t="shared" ref="L6:L13" si="10">_xlfn.LET(_xlpm.s,$Q$5,_xlpm.revFactor,INDEX($Q$2:$Q$3,MATCH(_xlpm.s,$P$2:$P$3,0)),_xlpm.costFactor,INDEX($R$2:$R$3,MATCH(_xlpm.s,$P$2:$P$3,0)),B6*_xlpm.revFactor-C6*_xlpm.costFactor)</f>
        <v>24749.999999999985</v>
      </c>
      <c r="M6" s="3">
        <f t="shared" si="7"/>
        <v>8</v>
      </c>
      <c r="N6" s="3">
        <f t="shared" si="8"/>
        <v>379000</v>
      </c>
    </row>
    <row r="7" spans="1:18" x14ac:dyDescent="0.3">
      <c r="A7" s="3" t="s">
        <v>25</v>
      </c>
      <c r="B7" s="3">
        <v>135500</v>
      </c>
      <c r="C7" s="3">
        <v>86000</v>
      </c>
      <c r="D7" s="3">
        <f t="shared" si="0"/>
        <v>49500</v>
      </c>
      <c r="E7" s="3">
        <f t="shared" si="1"/>
        <v>0</v>
      </c>
      <c r="F7" s="3">
        <f t="shared" si="2"/>
        <v>49500</v>
      </c>
      <c r="G7" s="3">
        <f t="shared" si="3"/>
        <v>1</v>
      </c>
      <c r="H7" s="3">
        <f t="shared" si="4"/>
        <v>0.12916666666666668</v>
      </c>
      <c r="I7" s="3">
        <f t="shared" ca="1" si="9"/>
        <v>46333.333333333336</v>
      </c>
      <c r="J7" s="3" t="str">
        <f t="shared" si="5"/>
        <v>HIGH</v>
      </c>
      <c r="K7" s="3">
        <f t="shared" si="6"/>
        <v>49541.666666666664</v>
      </c>
      <c r="L7" s="3">
        <f t="shared" si="10"/>
        <v>27349.999999999985</v>
      </c>
      <c r="M7" s="3">
        <f t="shared" si="7"/>
        <v>7</v>
      </c>
      <c r="N7" s="3">
        <f t="shared" si="8"/>
        <v>329500</v>
      </c>
    </row>
    <row r="8" spans="1:18" x14ac:dyDescent="0.3">
      <c r="A8" s="3" t="s">
        <v>26</v>
      </c>
      <c r="B8" s="3">
        <v>138000</v>
      </c>
      <c r="C8" s="3">
        <v>87000</v>
      </c>
      <c r="D8" s="3">
        <f t="shared" si="0"/>
        <v>51000</v>
      </c>
      <c r="E8" s="3">
        <f t="shared" si="1"/>
        <v>0</v>
      </c>
      <c r="F8" s="3">
        <f t="shared" si="2"/>
        <v>51000</v>
      </c>
      <c r="G8" s="3">
        <f t="shared" si="3"/>
        <v>1</v>
      </c>
      <c r="H8" s="3">
        <f>IFERROR((B8-$B$2)/$B$2,0)</f>
        <v>0.15</v>
      </c>
      <c r="I8" s="3">
        <f t="shared" ca="1" si="9"/>
        <v>49000</v>
      </c>
      <c r="J8" s="3" t="str">
        <f>IF(AND(D8&gt;40000,F8&gt;0.3),"HIGH","")</f>
        <v>HIGH</v>
      </c>
      <c r="K8" s="3">
        <f t="shared" si="6"/>
        <v>49541.666666666664</v>
      </c>
      <c r="L8" s="3">
        <f t="shared" si="10"/>
        <v>28499.999999999985</v>
      </c>
      <c r="M8" s="3">
        <f t="shared" si="7"/>
        <v>6</v>
      </c>
      <c r="N8" s="3">
        <f t="shared" si="8"/>
        <v>278500</v>
      </c>
    </row>
    <row r="9" spans="1:18" x14ac:dyDescent="0.3">
      <c r="A9" s="3" t="s">
        <v>27</v>
      </c>
      <c r="B9" s="3">
        <v>140000</v>
      </c>
      <c r="C9" s="3">
        <v>87500</v>
      </c>
      <c r="D9" s="3">
        <f t="shared" si="0"/>
        <v>52500</v>
      </c>
      <c r="E9" s="3">
        <f t="shared" si="1"/>
        <v>0</v>
      </c>
      <c r="F9" s="3">
        <f t="shared" si="2"/>
        <v>52500</v>
      </c>
      <c r="G9" s="3">
        <f t="shared" si="3"/>
        <v>1</v>
      </c>
      <c r="H9" s="3">
        <f t="shared" si="4"/>
        <v>0.16666666666666666</v>
      </c>
      <c r="I9" s="3">
        <f t="shared" ca="1" si="9"/>
        <v>51000</v>
      </c>
      <c r="J9" s="3" t="str">
        <f t="shared" si="5"/>
        <v>HIGH</v>
      </c>
      <c r="K9" s="3">
        <f t="shared" si="6"/>
        <v>49541.666666666664</v>
      </c>
      <c r="L9" s="3">
        <f t="shared" si="10"/>
        <v>29749.999999999985</v>
      </c>
      <c r="M9" s="3">
        <f t="shared" si="7"/>
        <v>5</v>
      </c>
      <c r="N9" s="3">
        <f t="shared" si="8"/>
        <v>226000</v>
      </c>
    </row>
    <row r="10" spans="1:18" x14ac:dyDescent="0.3">
      <c r="A10" s="3" t="s">
        <v>28</v>
      </c>
      <c r="B10" s="3">
        <v>142000</v>
      </c>
      <c r="C10" s="3">
        <v>88000</v>
      </c>
      <c r="D10" s="3">
        <f t="shared" si="0"/>
        <v>54000</v>
      </c>
      <c r="E10" s="3">
        <f t="shared" si="1"/>
        <v>0</v>
      </c>
      <c r="F10" s="3">
        <f t="shared" si="2"/>
        <v>54000</v>
      </c>
      <c r="G10" s="3">
        <f t="shared" si="3"/>
        <v>1</v>
      </c>
      <c r="H10" s="3">
        <f t="shared" si="4"/>
        <v>0.18333333333333332</v>
      </c>
      <c r="I10" s="3">
        <f t="shared" ca="1" si="9"/>
        <v>52500</v>
      </c>
      <c r="J10" s="3" t="str">
        <f t="shared" si="5"/>
        <v>HIGH</v>
      </c>
      <c r="K10" s="3">
        <f t="shared" si="6"/>
        <v>49541.666666666664</v>
      </c>
      <c r="L10" s="3">
        <f t="shared" si="10"/>
        <v>30999.999999999985</v>
      </c>
      <c r="M10" s="3">
        <f t="shared" si="7"/>
        <v>4</v>
      </c>
      <c r="N10" s="3">
        <f t="shared" si="8"/>
        <v>172000</v>
      </c>
    </row>
    <row r="11" spans="1:18" x14ac:dyDescent="0.3">
      <c r="A11" s="3" t="s">
        <v>29</v>
      </c>
      <c r="B11" s="3">
        <v>145000</v>
      </c>
      <c r="C11" s="3">
        <v>89000</v>
      </c>
      <c r="D11" s="3">
        <f t="shared" si="0"/>
        <v>56000</v>
      </c>
      <c r="E11" s="3">
        <f t="shared" si="1"/>
        <v>0</v>
      </c>
      <c r="F11" s="3">
        <f t="shared" si="2"/>
        <v>56000</v>
      </c>
      <c r="G11" s="3">
        <f t="shared" si="3"/>
        <v>1</v>
      </c>
      <c r="H11" s="3">
        <f t="shared" si="4"/>
        <v>0.20833333333333334</v>
      </c>
      <c r="I11" s="3">
        <f t="shared" ca="1" si="9"/>
        <v>54166.666666666664</v>
      </c>
      <c r="J11" s="3" t="str">
        <f t="shared" si="5"/>
        <v>HIGH</v>
      </c>
      <c r="K11" s="3">
        <f t="shared" si="6"/>
        <v>49541.666666666664</v>
      </c>
      <c r="L11" s="3">
        <f t="shared" si="10"/>
        <v>32599.999999999985</v>
      </c>
      <c r="M11" s="3">
        <f t="shared" si="7"/>
        <v>3</v>
      </c>
      <c r="N11" s="3">
        <f t="shared" si="8"/>
        <v>116000</v>
      </c>
    </row>
    <row r="12" spans="1:18" x14ac:dyDescent="0.3">
      <c r="A12" s="3" t="s">
        <v>30</v>
      </c>
      <c r="B12" s="3">
        <v>147000</v>
      </c>
      <c r="C12" s="3">
        <v>90000</v>
      </c>
      <c r="D12" s="3">
        <f t="shared" si="0"/>
        <v>57000</v>
      </c>
      <c r="E12" s="3">
        <f t="shared" si="1"/>
        <v>0</v>
      </c>
      <c r="F12" s="3">
        <f t="shared" si="2"/>
        <v>57000</v>
      </c>
      <c r="G12" s="3">
        <f t="shared" si="3"/>
        <v>1</v>
      </c>
      <c r="H12" s="3">
        <f t="shared" si="4"/>
        <v>0.22500000000000001</v>
      </c>
      <c r="I12" s="3">
        <f t="shared" ca="1" si="9"/>
        <v>55666.666666666664</v>
      </c>
      <c r="J12" s="3" t="str">
        <f t="shared" si="5"/>
        <v>HIGH</v>
      </c>
      <c r="K12" s="3">
        <f t="shared" si="6"/>
        <v>49541.666666666664</v>
      </c>
      <c r="L12" s="3">
        <f t="shared" si="10"/>
        <v>33299.999999999985</v>
      </c>
      <c r="M12" s="3">
        <f t="shared" si="7"/>
        <v>2</v>
      </c>
      <c r="N12" s="3">
        <f t="shared" si="8"/>
        <v>59000</v>
      </c>
    </row>
    <row r="13" spans="1:18" x14ac:dyDescent="0.3">
      <c r="A13" s="3" t="s">
        <v>31</v>
      </c>
      <c r="B13" s="3">
        <v>150000</v>
      </c>
      <c r="C13" s="3">
        <v>91000</v>
      </c>
      <c r="D13" s="3">
        <f t="shared" si="0"/>
        <v>59000</v>
      </c>
      <c r="E13" s="3">
        <f t="shared" si="1"/>
        <v>0</v>
      </c>
      <c r="F13" s="3">
        <f t="shared" si="2"/>
        <v>59000</v>
      </c>
      <c r="G13" s="3">
        <f t="shared" si="3"/>
        <v>1</v>
      </c>
      <c r="H13" s="3">
        <f t="shared" si="4"/>
        <v>0.25</v>
      </c>
      <c r="I13" s="3">
        <f t="shared" ca="1" si="9"/>
        <v>57333.333333333336</v>
      </c>
      <c r="J13" s="3" t="str">
        <f t="shared" si="5"/>
        <v>HIGH</v>
      </c>
      <c r="K13" s="3">
        <f t="shared" si="6"/>
        <v>49541.666666666664</v>
      </c>
      <c r="L13" s="3">
        <f t="shared" si="10"/>
        <v>34899.999999999985</v>
      </c>
      <c r="M13" s="3">
        <f t="shared" si="7"/>
        <v>1</v>
      </c>
      <c r="N13" s="3">
        <f t="shared" si="8"/>
        <v>0</v>
      </c>
    </row>
    <row r="15" spans="1:18" ht="28.8" x14ac:dyDescent="0.3">
      <c r="A15" s="3" t="s">
        <v>32</v>
      </c>
      <c r="B15" s="3">
        <f>SUM(B2:B13)</f>
        <v>1633000</v>
      </c>
      <c r="E15" s="3" t="s">
        <v>33</v>
      </c>
      <c r="F15" s="3">
        <f>COUNTIF(D2:D13,"&lt;25000")</f>
        <v>0</v>
      </c>
    </row>
    <row r="16" spans="1:18" ht="28.8" x14ac:dyDescent="0.3">
      <c r="A16" s="3" t="s">
        <v>34</v>
      </c>
      <c r="B16" s="3">
        <f>SUM(C2:C13)</f>
        <v>1038500</v>
      </c>
      <c r="E16" s="3" t="s">
        <v>35</v>
      </c>
      <c r="F16" s="3" t="s">
        <v>58</v>
      </c>
    </row>
    <row r="17" spans="1:2" x14ac:dyDescent="0.3">
      <c r="A17" s="3" t="s">
        <v>36</v>
      </c>
      <c r="B17" s="3">
        <f>AVERAGE(D2:D13)</f>
        <v>49541.666666666664</v>
      </c>
    </row>
  </sheetData>
  <pageMargins left="0.75" right="0.75" top="1" bottom="1" header="0.5" footer="0.5"/>
  <pageSetup paperSize="9" orientation="portrait" horizontalDpi="300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80897-D048-4086-B6C2-97B4951F7302}">
  <sheetPr codeName="Sheet3"/>
  <dimension ref="A1:A57"/>
  <sheetViews>
    <sheetView topLeftCell="A43" workbookViewId="0">
      <selection activeCell="A53" sqref="A53"/>
    </sheetView>
  </sheetViews>
  <sheetFormatPr defaultRowHeight="14.4" x14ac:dyDescent="0.3"/>
  <cols>
    <col min="1" max="1" width="148" bestFit="1" customWidth="1"/>
  </cols>
  <sheetData>
    <row r="1" spans="1:1" x14ac:dyDescent="0.3">
      <c r="A1" s="2" t="s">
        <v>54</v>
      </c>
    </row>
    <row r="2" spans="1:1" x14ac:dyDescent="0.3">
      <c r="A2" s="1" t="s">
        <v>37</v>
      </c>
    </row>
    <row r="4" spans="1:1" x14ac:dyDescent="0.3">
      <c r="A4" s="1" t="s">
        <v>38</v>
      </c>
    </row>
    <row r="6" spans="1:1" x14ac:dyDescent="0.3">
      <c r="A6" s="1" t="s">
        <v>39</v>
      </c>
    </row>
    <row r="8" spans="1:1" x14ac:dyDescent="0.3">
      <c r="A8" s="1" t="s">
        <v>40</v>
      </c>
    </row>
    <row r="10" spans="1:1" x14ac:dyDescent="0.3">
      <c r="A10" s="1" t="s">
        <v>41</v>
      </c>
    </row>
    <row r="12" spans="1:1" x14ac:dyDescent="0.3">
      <c r="A12" s="1" t="s">
        <v>42</v>
      </c>
    </row>
    <row r="14" spans="1:1" x14ac:dyDescent="0.3">
      <c r="A14" s="1" t="s">
        <v>43</v>
      </c>
    </row>
    <row r="16" spans="1:1" x14ac:dyDescent="0.3">
      <c r="A16" s="1" t="s">
        <v>44</v>
      </c>
    </row>
    <row r="18" spans="1:1" x14ac:dyDescent="0.3">
      <c r="A18" s="1" t="s">
        <v>45</v>
      </c>
    </row>
    <row r="20" spans="1:1" x14ac:dyDescent="0.3">
      <c r="A20" s="1" t="s">
        <v>46</v>
      </c>
    </row>
    <row r="22" spans="1:1" x14ac:dyDescent="0.3">
      <c r="A22" s="1" t="s">
        <v>47</v>
      </c>
    </row>
    <row r="24" spans="1:1" x14ac:dyDescent="0.3">
      <c r="A24" s="1" t="s">
        <v>48</v>
      </c>
    </row>
    <row r="26" spans="1:1" x14ac:dyDescent="0.3">
      <c r="A26" s="1" t="s">
        <v>49</v>
      </c>
    </row>
    <row r="28" spans="1:1" x14ac:dyDescent="0.3">
      <c r="A28" s="1" t="s">
        <v>50</v>
      </c>
    </row>
    <row r="30" spans="1:1" x14ac:dyDescent="0.3">
      <c r="A30" s="1" t="s">
        <v>51</v>
      </c>
    </row>
    <row r="32" spans="1:1" x14ac:dyDescent="0.3">
      <c r="A32" s="1" t="s">
        <v>52</v>
      </c>
    </row>
    <row r="34" spans="1:1" x14ac:dyDescent="0.3">
      <c r="A34" s="1" t="s">
        <v>53</v>
      </c>
    </row>
    <row r="47" spans="1:1" x14ac:dyDescent="0.3">
      <c r="A47" t="s">
        <v>494</v>
      </c>
    </row>
    <row r="49" spans="1:1" x14ac:dyDescent="0.3">
      <c r="A49" t="s">
        <v>495</v>
      </c>
    </row>
    <row r="51" spans="1:1" x14ac:dyDescent="0.3">
      <c r="A51" t="s">
        <v>496</v>
      </c>
    </row>
    <row r="53" spans="1:1" x14ac:dyDescent="0.3">
      <c r="A53" t="s">
        <v>497</v>
      </c>
    </row>
    <row r="55" spans="1:1" x14ac:dyDescent="0.3">
      <c r="A55" t="s">
        <v>498</v>
      </c>
    </row>
    <row r="57" spans="1:1" x14ac:dyDescent="0.3">
      <c r="A57" t="s">
        <v>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F277C-BFF1-49AE-8FDB-2ABABD2A5D8F}">
  <sheetPr codeName="Sheet5"/>
  <dimension ref="A1:A171"/>
  <sheetViews>
    <sheetView topLeftCell="A20" workbookViewId="0">
      <selection activeCell="A21" sqref="A21"/>
    </sheetView>
  </sheetViews>
  <sheetFormatPr defaultRowHeight="14.4" x14ac:dyDescent="0.3"/>
  <cols>
    <col min="1" max="1" width="120.77734375" customWidth="1"/>
  </cols>
  <sheetData>
    <row r="1" spans="1:1" x14ac:dyDescent="0.3">
      <c r="A1" s="2" t="s">
        <v>57</v>
      </c>
    </row>
    <row r="2" spans="1:1" x14ac:dyDescent="0.3">
      <c r="A2" t="s">
        <v>500</v>
      </c>
    </row>
    <row r="3" spans="1:1" x14ac:dyDescent="0.3">
      <c r="A3" t="s">
        <v>501</v>
      </c>
    </row>
    <row r="4" spans="1:1" ht="100.8" x14ac:dyDescent="0.3">
      <c r="A4" s="3" t="s">
        <v>502</v>
      </c>
    </row>
    <row r="5" spans="1:1" x14ac:dyDescent="0.3">
      <c r="A5" t="s">
        <v>503</v>
      </c>
    </row>
    <row r="6" spans="1:1" x14ac:dyDescent="0.3">
      <c r="A6" t="s">
        <v>504</v>
      </c>
    </row>
    <row r="7" spans="1:1" x14ac:dyDescent="0.3">
      <c r="A7" t="s">
        <v>505</v>
      </c>
    </row>
    <row r="8" spans="1:1" x14ac:dyDescent="0.3">
      <c r="A8" t="s">
        <v>506</v>
      </c>
    </row>
    <row r="9" spans="1:1" x14ac:dyDescent="0.3">
      <c r="A9" t="s">
        <v>507</v>
      </c>
    </row>
    <row r="10" spans="1:1" x14ac:dyDescent="0.3">
      <c r="A10" t="s">
        <v>508</v>
      </c>
    </row>
    <row r="11" spans="1:1" x14ac:dyDescent="0.3">
      <c r="A11" t="s">
        <v>509</v>
      </c>
    </row>
    <row r="12" spans="1:1" x14ac:dyDescent="0.3">
      <c r="A12" t="s">
        <v>510</v>
      </c>
    </row>
    <row r="13" spans="1:1" x14ac:dyDescent="0.3">
      <c r="A13" s="3" t="s">
        <v>621</v>
      </c>
    </row>
    <row r="14" spans="1:1" ht="72" x14ac:dyDescent="0.3">
      <c r="A14" s="3" t="s">
        <v>622</v>
      </c>
    </row>
    <row r="15" spans="1:1" x14ac:dyDescent="0.3">
      <c r="A15" t="s">
        <v>623</v>
      </c>
    </row>
    <row r="16" spans="1:1" x14ac:dyDescent="0.3">
      <c r="A16" s="3" t="s">
        <v>624</v>
      </c>
    </row>
    <row r="17" spans="1:1" x14ac:dyDescent="0.3">
      <c r="A17" s="3" t="s">
        <v>625</v>
      </c>
    </row>
    <row r="18" spans="1:1" x14ac:dyDescent="0.3">
      <c r="A18" t="s">
        <v>626</v>
      </c>
    </row>
    <row r="19" spans="1:1" x14ac:dyDescent="0.3">
      <c r="A19" t="s">
        <v>627</v>
      </c>
    </row>
    <row r="20" spans="1:1" ht="28.8" x14ac:dyDescent="0.3">
      <c r="A20" s="3" t="s">
        <v>628</v>
      </c>
    </row>
    <row r="21" spans="1:1" ht="28.8" x14ac:dyDescent="0.3">
      <c r="A21" s="3" t="s">
        <v>629</v>
      </c>
    </row>
    <row r="22" spans="1:1" x14ac:dyDescent="0.3">
      <c r="A22" t="s">
        <v>630</v>
      </c>
    </row>
    <row r="23" spans="1:1" x14ac:dyDescent="0.3">
      <c r="A23" t="s">
        <v>631</v>
      </c>
    </row>
    <row r="24" spans="1:1" x14ac:dyDescent="0.3">
      <c r="A24" t="s">
        <v>632</v>
      </c>
    </row>
    <row r="25" spans="1:1" ht="28.8" x14ac:dyDescent="0.3">
      <c r="A25" s="3" t="s">
        <v>633</v>
      </c>
    </row>
    <row r="26" spans="1:1" ht="28.8" x14ac:dyDescent="0.3">
      <c r="A26" s="3" t="s">
        <v>634</v>
      </c>
    </row>
    <row r="27" spans="1:1" x14ac:dyDescent="0.3">
      <c r="A27" t="s">
        <v>635</v>
      </c>
    </row>
    <row r="28" spans="1:1" ht="28.8" x14ac:dyDescent="0.3">
      <c r="A28" s="3" t="s">
        <v>636</v>
      </c>
    </row>
    <row r="29" spans="1:1" x14ac:dyDescent="0.3">
      <c r="A29" t="s">
        <v>637</v>
      </c>
    </row>
    <row r="30" spans="1:1" x14ac:dyDescent="0.3">
      <c r="A30" t="s">
        <v>638</v>
      </c>
    </row>
    <row r="31" spans="1:1" ht="72" x14ac:dyDescent="0.3">
      <c r="A31" s="3" t="s">
        <v>639</v>
      </c>
    </row>
    <row r="32" spans="1:1" x14ac:dyDescent="0.3">
      <c r="A32" t="s">
        <v>640</v>
      </c>
    </row>
    <row r="33" spans="1:1" x14ac:dyDescent="0.3">
      <c r="A33" t="s">
        <v>641</v>
      </c>
    </row>
    <row r="34" spans="1:1" x14ac:dyDescent="0.3">
      <c r="A34" t="s">
        <v>642</v>
      </c>
    </row>
    <row r="35" spans="1:1" x14ac:dyDescent="0.3">
      <c r="A35" t="s">
        <v>643</v>
      </c>
    </row>
    <row r="36" spans="1:1" ht="28.8" x14ac:dyDescent="0.3">
      <c r="A36" s="3" t="s">
        <v>644</v>
      </c>
    </row>
    <row r="37" spans="1:1" ht="28.8" x14ac:dyDescent="0.3">
      <c r="A37" s="3" t="s">
        <v>645</v>
      </c>
    </row>
    <row r="38" spans="1:1" x14ac:dyDescent="0.3">
      <c r="A38" t="s">
        <v>646</v>
      </c>
    </row>
    <row r="39" spans="1:1" ht="57.6" x14ac:dyDescent="0.3">
      <c r="A39" s="3" t="s">
        <v>647</v>
      </c>
    </row>
    <row r="40" spans="1:1" x14ac:dyDescent="0.3">
      <c r="A40" t="s">
        <v>648</v>
      </c>
    </row>
    <row r="41" spans="1:1" x14ac:dyDescent="0.3">
      <c r="A41" t="s">
        <v>649</v>
      </c>
    </row>
    <row r="42" spans="1:1" x14ac:dyDescent="0.3">
      <c r="A42" t="s">
        <v>650</v>
      </c>
    </row>
    <row r="43" spans="1:1" x14ac:dyDescent="0.3">
      <c r="A43" t="s">
        <v>651</v>
      </c>
    </row>
    <row r="44" spans="1:1" x14ac:dyDescent="0.3">
      <c r="A44" s="3" t="s">
        <v>652</v>
      </c>
    </row>
    <row r="45" spans="1:1" x14ac:dyDescent="0.3">
      <c r="A45" t="s">
        <v>653</v>
      </c>
    </row>
    <row r="46" spans="1:1" x14ac:dyDescent="0.3">
      <c r="A46" t="s">
        <v>654</v>
      </c>
    </row>
    <row r="47" spans="1:1" x14ac:dyDescent="0.3">
      <c r="A47" t="s">
        <v>655</v>
      </c>
    </row>
    <row r="48" spans="1:1" x14ac:dyDescent="0.3">
      <c r="A48" t="s">
        <v>656</v>
      </c>
    </row>
    <row r="49" spans="1:1" ht="72" x14ac:dyDescent="0.3">
      <c r="A49" s="3" t="s">
        <v>657</v>
      </c>
    </row>
    <row r="50" spans="1:1" ht="28.8" x14ac:dyDescent="0.3">
      <c r="A50" s="3" t="s">
        <v>658</v>
      </c>
    </row>
    <row r="51" spans="1:1" x14ac:dyDescent="0.3">
      <c r="A51" t="s">
        <v>659</v>
      </c>
    </row>
    <row r="52" spans="1:1" ht="28.8" x14ac:dyDescent="0.3">
      <c r="A52" s="3" t="s">
        <v>660</v>
      </c>
    </row>
    <row r="53" spans="1:1" x14ac:dyDescent="0.3">
      <c r="A53" s="3" t="s">
        <v>661</v>
      </c>
    </row>
    <row r="54" spans="1:1" x14ac:dyDescent="0.3">
      <c r="A54" t="s">
        <v>662</v>
      </c>
    </row>
    <row r="55" spans="1:1" x14ac:dyDescent="0.3">
      <c r="A55" t="s">
        <v>663</v>
      </c>
    </row>
    <row r="56" spans="1:1" x14ac:dyDescent="0.3">
      <c r="A56" t="s">
        <v>664</v>
      </c>
    </row>
    <row r="57" spans="1:1" x14ac:dyDescent="0.3">
      <c r="A57" t="s">
        <v>665</v>
      </c>
    </row>
    <row r="58" spans="1:1" ht="72" x14ac:dyDescent="0.3">
      <c r="A58" s="3" t="s">
        <v>666</v>
      </c>
    </row>
    <row r="59" spans="1:1" ht="28.8" x14ac:dyDescent="0.3">
      <c r="A59" s="3" t="s">
        <v>667</v>
      </c>
    </row>
    <row r="60" spans="1:1" x14ac:dyDescent="0.3">
      <c r="A60" t="s">
        <v>668</v>
      </c>
    </row>
    <row r="61" spans="1:1" ht="28.8" x14ac:dyDescent="0.3">
      <c r="A61" s="3" t="s">
        <v>669</v>
      </c>
    </row>
    <row r="62" spans="1:1" x14ac:dyDescent="0.3">
      <c r="A62" s="3" t="s">
        <v>670</v>
      </c>
    </row>
    <row r="63" spans="1:1" x14ac:dyDescent="0.3">
      <c r="A63" t="s">
        <v>671</v>
      </c>
    </row>
    <row r="64" spans="1:1" x14ac:dyDescent="0.3">
      <c r="A64" t="s">
        <v>672</v>
      </c>
    </row>
    <row r="65" spans="1:1" x14ac:dyDescent="0.3">
      <c r="A65" t="s">
        <v>673</v>
      </c>
    </row>
    <row r="66" spans="1:1" x14ac:dyDescent="0.3">
      <c r="A66" t="s">
        <v>674</v>
      </c>
    </row>
    <row r="67" spans="1:1" ht="72" x14ac:dyDescent="0.3">
      <c r="A67" s="3" t="s">
        <v>675</v>
      </c>
    </row>
    <row r="68" spans="1:1" ht="28.8" x14ac:dyDescent="0.3">
      <c r="A68" s="3" t="s">
        <v>676</v>
      </c>
    </row>
    <row r="69" spans="1:1" x14ac:dyDescent="0.3">
      <c r="A69" t="s">
        <v>677</v>
      </c>
    </row>
    <row r="70" spans="1:1" ht="28.8" x14ac:dyDescent="0.3">
      <c r="A70" s="3" t="s">
        <v>678</v>
      </c>
    </row>
    <row r="71" spans="1:1" x14ac:dyDescent="0.3">
      <c r="A71" t="s">
        <v>679</v>
      </c>
    </row>
    <row r="72" spans="1:1" x14ac:dyDescent="0.3">
      <c r="A72" t="s">
        <v>680</v>
      </c>
    </row>
    <row r="73" spans="1:1" x14ac:dyDescent="0.3">
      <c r="A73" t="s">
        <v>681</v>
      </c>
    </row>
    <row r="74" spans="1:1" x14ac:dyDescent="0.3">
      <c r="A74" t="s">
        <v>682</v>
      </c>
    </row>
    <row r="75" spans="1:1" x14ac:dyDescent="0.3">
      <c r="A75" t="s">
        <v>683</v>
      </c>
    </row>
    <row r="76" spans="1:1" x14ac:dyDescent="0.3">
      <c r="A76" t="s">
        <v>684</v>
      </c>
    </row>
    <row r="77" spans="1:1" x14ac:dyDescent="0.3">
      <c r="A77" t="s">
        <v>685</v>
      </c>
    </row>
    <row r="78" spans="1:1" x14ac:dyDescent="0.3">
      <c r="A78" t="s">
        <v>686</v>
      </c>
    </row>
    <row r="79" spans="1:1" x14ac:dyDescent="0.3">
      <c r="A79" t="s">
        <v>687</v>
      </c>
    </row>
    <row r="80" spans="1:1" x14ac:dyDescent="0.3">
      <c r="A80" t="s">
        <v>688</v>
      </c>
    </row>
    <row r="81" spans="1:1" x14ac:dyDescent="0.3">
      <c r="A81" t="s">
        <v>689</v>
      </c>
    </row>
    <row r="82" spans="1:1" x14ac:dyDescent="0.3">
      <c r="A82" t="s">
        <v>690</v>
      </c>
    </row>
    <row r="83" spans="1:1" x14ac:dyDescent="0.3">
      <c r="A83" t="s">
        <v>691</v>
      </c>
    </row>
    <row r="84" spans="1:1" x14ac:dyDescent="0.3">
      <c r="A84" t="s">
        <v>692</v>
      </c>
    </row>
    <row r="85" spans="1:1" x14ac:dyDescent="0.3">
      <c r="A85" t="s">
        <v>693</v>
      </c>
    </row>
    <row r="86" spans="1:1" x14ac:dyDescent="0.3">
      <c r="A86" t="s">
        <v>694</v>
      </c>
    </row>
    <row r="87" spans="1:1" x14ac:dyDescent="0.3">
      <c r="A87" t="s">
        <v>695</v>
      </c>
    </row>
    <row r="88" spans="1:1" x14ac:dyDescent="0.3">
      <c r="A88" t="s">
        <v>696</v>
      </c>
    </row>
    <row r="89" spans="1:1" x14ac:dyDescent="0.3">
      <c r="A89" t="s">
        <v>697</v>
      </c>
    </row>
    <row r="90" spans="1:1" x14ac:dyDescent="0.3">
      <c r="A90" t="s">
        <v>698</v>
      </c>
    </row>
    <row r="91" spans="1:1" x14ac:dyDescent="0.3">
      <c r="A91" t="s">
        <v>699</v>
      </c>
    </row>
    <row r="92" spans="1:1" x14ac:dyDescent="0.3">
      <c r="A92" t="s">
        <v>700</v>
      </c>
    </row>
    <row r="93" spans="1:1" x14ac:dyDescent="0.3">
      <c r="A93" t="s">
        <v>701</v>
      </c>
    </row>
    <row r="94" spans="1:1" x14ac:dyDescent="0.3">
      <c r="A94" t="s">
        <v>702</v>
      </c>
    </row>
    <row r="95" spans="1:1" x14ac:dyDescent="0.3">
      <c r="A95" t="s">
        <v>703</v>
      </c>
    </row>
    <row r="96" spans="1:1" x14ac:dyDescent="0.3">
      <c r="A96" t="s">
        <v>704</v>
      </c>
    </row>
    <row r="97" spans="1:1" x14ac:dyDescent="0.3">
      <c r="A97" t="s">
        <v>705</v>
      </c>
    </row>
    <row r="98" spans="1:1" x14ac:dyDescent="0.3">
      <c r="A98" t="s">
        <v>706</v>
      </c>
    </row>
    <row r="99" spans="1:1" x14ac:dyDescent="0.3">
      <c r="A99" t="s">
        <v>707</v>
      </c>
    </row>
    <row r="100" spans="1:1" x14ac:dyDescent="0.3">
      <c r="A100" t="s">
        <v>708</v>
      </c>
    </row>
    <row r="101" spans="1:1" x14ac:dyDescent="0.3">
      <c r="A101" t="s">
        <v>709</v>
      </c>
    </row>
    <row r="102" spans="1:1" x14ac:dyDescent="0.3">
      <c r="A102" t="s">
        <v>710</v>
      </c>
    </row>
    <row r="103" spans="1:1" x14ac:dyDescent="0.3">
      <c r="A103" t="s">
        <v>711</v>
      </c>
    </row>
    <row r="104" spans="1:1" x14ac:dyDescent="0.3">
      <c r="A104" t="s">
        <v>712</v>
      </c>
    </row>
    <row r="105" spans="1:1" x14ac:dyDescent="0.3">
      <c r="A105" t="s">
        <v>713</v>
      </c>
    </row>
    <row r="106" spans="1:1" x14ac:dyDescent="0.3">
      <c r="A106" t="s">
        <v>714</v>
      </c>
    </row>
    <row r="107" spans="1:1" x14ac:dyDescent="0.3">
      <c r="A107" t="s">
        <v>715</v>
      </c>
    </row>
    <row r="108" spans="1:1" x14ac:dyDescent="0.3">
      <c r="A108" t="s">
        <v>716</v>
      </c>
    </row>
    <row r="109" spans="1:1" x14ac:dyDescent="0.3">
      <c r="A109" t="s">
        <v>717</v>
      </c>
    </row>
    <row r="110" spans="1:1" x14ac:dyDescent="0.3">
      <c r="A110" t="s">
        <v>718</v>
      </c>
    </row>
    <row r="111" spans="1:1" x14ac:dyDescent="0.3">
      <c r="A111" t="s">
        <v>719</v>
      </c>
    </row>
    <row r="112" spans="1:1" ht="72" x14ac:dyDescent="0.3">
      <c r="A112" s="3" t="s">
        <v>720</v>
      </c>
    </row>
    <row r="113" spans="1:1" x14ac:dyDescent="0.3">
      <c r="A113" t="s">
        <v>721</v>
      </c>
    </row>
    <row r="114" spans="1:1" x14ac:dyDescent="0.3">
      <c r="A114" t="s">
        <v>722</v>
      </c>
    </row>
    <row r="115" spans="1:1" x14ac:dyDescent="0.3">
      <c r="A115" t="s">
        <v>723</v>
      </c>
    </row>
    <row r="116" spans="1:1" x14ac:dyDescent="0.3">
      <c r="A116" t="s">
        <v>724</v>
      </c>
    </row>
    <row r="117" spans="1:1" ht="28.8" x14ac:dyDescent="0.3">
      <c r="A117" s="3" t="s">
        <v>725</v>
      </c>
    </row>
    <row r="118" spans="1:1" ht="28.8" x14ac:dyDescent="0.3">
      <c r="A118" s="3" t="s">
        <v>726</v>
      </c>
    </row>
    <row r="119" spans="1:1" x14ac:dyDescent="0.3">
      <c r="A119" t="s">
        <v>727</v>
      </c>
    </row>
    <row r="120" spans="1:1" ht="57.6" x14ac:dyDescent="0.3">
      <c r="A120" s="3" t="s">
        <v>728</v>
      </c>
    </row>
    <row r="121" spans="1:1" ht="72" x14ac:dyDescent="0.3">
      <c r="A121" s="3" t="s">
        <v>729</v>
      </c>
    </row>
    <row r="122" spans="1:1" x14ac:dyDescent="0.3">
      <c r="A122" t="s">
        <v>730</v>
      </c>
    </row>
    <row r="123" spans="1:1" x14ac:dyDescent="0.3">
      <c r="A123" t="s">
        <v>731</v>
      </c>
    </row>
    <row r="124" spans="1:1" x14ac:dyDescent="0.3">
      <c r="A124" t="s">
        <v>732</v>
      </c>
    </row>
    <row r="125" spans="1:1" x14ac:dyDescent="0.3">
      <c r="A125" s="3" t="s">
        <v>733</v>
      </c>
    </row>
    <row r="126" spans="1:1" x14ac:dyDescent="0.3">
      <c r="A126" t="s">
        <v>734</v>
      </c>
    </row>
    <row r="127" spans="1:1" x14ac:dyDescent="0.3">
      <c r="A127" t="s">
        <v>735</v>
      </c>
    </row>
    <row r="128" spans="1:1" x14ac:dyDescent="0.3">
      <c r="A128" t="s">
        <v>736</v>
      </c>
    </row>
    <row r="129" spans="1:1" x14ac:dyDescent="0.3">
      <c r="A129" s="3" t="s">
        <v>737</v>
      </c>
    </row>
    <row r="130" spans="1:1" x14ac:dyDescent="0.3">
      <c r="A130" t="s">
        <v>738</v>
      </c>
    </row>
    <row r="131" spans="1:1" x14ac:dyDescent="0.3">
      <c r="A131" t="s">
        <v>739</v>
      </c>
    </row>
    <row r="132" spans="1:1" x14ac:dyDescent="0.3">
      <c r="A132" t="s">
        <v>740</v>
      </c>
    </row>
    <row r="133" spans="1:1" x14ac:dyDescent="0.3">
      <c r="A133" s="3" t="s">
        <v>741</v>
      </c>
    </row>
    <row r="134" spans="1:1" x14ac:dyDescent="0.3">
      <c r="A134" t="s">
        <v>742</v>
      </c>
    </row>
    <row r="135" spans="1:1" x14ac:dyDescent="0.3">
      <c r="A135" t="s">
        <v>743</v>
      </c>
    </row>
    <row r="136" spans="1:1" x14ac:dyDescent="0.3">
      <c r="A136" t="s">
        <v>744</v>
      </c>
    </row>
    <row r="137" spans="1:1" x14ac:dyDescent="0.3">
      <c r="A137" s="3" t="s">
        <v>745</v>
      </c>
    </row>
    <row r="138" spans="1:1" x14ac:dyDescent="0.3">
      <c r="A138" t="s">
        <v>746</v>
      </c>
    </row>
    <row r="139" spans="1:1" x14ac:dyDescent="0.3">
      <c r="A139" t="s">
        <v>747</v>
      </c>
    </row>
    <row r="140" spans="1:1" x14ac:dyDescent="0.3">
      <c r="A140" t="s">
        <v>751</v>
      </c>
    </row>
    <row r="141" spans="1:1" ht="57.6" x14ac:dyDescent="0.3">
      <c r="A141" s="3" t="s">
        <v>753</v>
      </c>
    </row>
    <row r="142" spans="1:1" x14ac:dyDescent="0.3">
      <c r="A142" t="s">
        <v>754</v>
      </c>
    </row>
    <row r="143" spans="1:1" x14ac:dyDescent="0.3">
      <c r="A143" t="s">
        <v>755</v>
      </c>
    </row>
    <row r="144" spans="1:1" x14ac:dyDescent="0.3">
      <c r="A144" t="s">
        <v>756</v>
      </c>
    </row>
    <row r="145" spans="1:1" x14ac:dyDescent="0.3">
      <c r="A145" s="3" t="s">
        <v>757</v>
      </c>
    </row>
    <row r="146" spans="1:1" ht="43.2" x14ac:dyDescent="0.3">
      <c r="A146" s="3" t="s">
        <v>758</v>
      </c>
    </row>
    <row r="147" spans="1:1" ht="43.2" x14ac:dyDescent="0.3">
      <c r="A147" s="3" t="s">
        <v>759</v>
      </c>
    </row>
    <row r="148" spans="1:1" x14ac:dyDescent="0.3">
      <c r="A148" t="s">
        <v>760</v>
      </c>
    </row>
    <row r="149" spans="1:1" ht="43.2" x14ac:dyDescent="0.3">
      <c r="A149" s="3" t="s">
        <v>761</v>
      </c>
    </row>
    <row r="150" spans="1:1" ht="57.6" x14ac:dyDescent="0.3">
      <c r="A150" s="3" t="s">
        <v>762</v>
      </c>
    </row>
    <row r="151" spans="1:1" x14ac:dyDescent="0.3">
      <c r="A151" s="3" t="s">
        <v>763</v>
      </c>
    </row>
    <row r="152" spans="1:1" x14ac:dyDescent="0.3">
      <c r="A152" t="s">
        <v>764</v>
      </c>
    </row>
    <row r="153" spans="1:1" x14ac:dyDescent="0.3">
      <c r="A153" s="3" t="s">
        <v>765</v>
      </c>
    </row>
    <row r="154" spans="1:1" x14ac:dyDescent="0.3">
      <c r="A154" s="3" t="s">
        <v>766</v>
      </c>
    </row>
    <row r="155" spans="1:1" ht="43.2" x14ac:dyDescent="0.3">
      <c r="A155" s="3" t="s">
        <v>767</v>
      </c>
    </row>
    <row r="156" spans="1:1" ht="43.2" x14ac:dyDescent="0.3">
      <c r="A156" s="3" t="s">
        <v>768</v>
      </c>
    </row>
    <row r="157" spans="1:1" x14ac:dyDescent="0.3">
      <c r="A157" t="s">
        <v>769</v>
      </c>
    </row>
    <row r="158" spans="1:1" ht="43.2" x14ac:dyDescent="0.3">
      <c r="A158" s="3" t="s">
        <v>770</v>
      </c>
    </row>
    <row r="159" spans="1:1" ht="57.6" x14ac:dyDescent="0.3">
      <c r="A159" s="3" t="s">
        <v>771</v>
      </c>
    </row>
    <row r="160" spans="1:1" x14ac:dyDescent="0.3">
      <c r="A160" s="3" t="s">
        <v>772</v>
      </c>
    </row>
    <row r="161" spans="1:1" x14ac:dyDescent="0.3">
      <c r="A161" t="s">
        <v>773</v>
      </c>
    </row>
    <row r="162" spans="1:1" x14ac:dyDescent="0.3">
      <c r="A162" s="3" t="s">
        <v>774</v>
      </c>
    </row>
    <row r="163" spans="1:1" x14ac:dyDescent="0.3">
      <c r="A163" s="3" t="s">
        <v>775</v>
      </c>
    </row>
    <row r="164" spans="1:1" ht="43.2" x14ac:dyDescent="0.3">
      <c r="A164" s="3" t="s">
        <v>776</v>
      </c>
    </row>
    <row r="165" spans="1:1" ht="43.2" x14ac:dyDescent="0.3">
      <c r="A165" s="3" t="s">
        <v>777</v>
      </c>
    </row>
    <row r="166" spans="1:1" x14ac:dyDescent="0.3">
      <c r="A166" t="s">
        <v>778</v>
      </c>
    </row>
    <row r="167" spans="1:1" ht="43.2" x14ac:dyDescent="0.3">
      <c r="A167" s="3" t="s">
        <v>779</v>
      </c>
    </row>
    <row r="171" spans="1:1" x14ac:dyDescent="0.3">
      <c r="A171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B5679-772B-4503-A996-145F374D84CE}">
  <dimension ref="A1:DF6"/>
  <sheetViews>
    <sheetView workbookViewId="0">
      <selection activeCell="C1" sqref="C1"/>
    </sheetView>
  </sheetViews>
  <sheetFormatPr defaultRowHeight="14.4" x14ac:dyDescent="0.3"/>
  <sheetData>
    <row r="1" spans="1:110" x14ac:dyDescent="0.3">
      <c r="A1" t="s">
        <v>59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73</v>
      </c>
      <c r="M1" t="s">
        <v>74</v>
      </c>
      <c r="N1" t="s">
        <v>75</v>
      </c>
      <c r="O1" t="s">
        <v>76</v>
      </c>
      <c r="P1" t="s">
        <v>77</v>
      </c>
      <c r="Q1" t="s">
        <v>78</v>
      </c>
      <c r="R1" t="s">
        <v>79</v>
      </c>
      <c r="S1" t="s">
        <v>80</v>
      </c>
      <c r="T1" t="s">
        <v>81</v>
      </c>
      <c r="U1" t="s">
        <v>82</v>
      </c>
      <c r="V1" t="s">
        <v>83</v>
      </c>
      <c r="W1" t="s">
        <v>84</v>
      </c>
      <c r="X1" t="s">
        <v>85</v>
      </c>
      <c r="Y1" t="s">
        <v>86</v>
      </c>
      <c r="Z1" t="s">
        <v>87</v>
      </c>
      <c r="AA1" t="s">
        <v>88</v>
      </c>
      <c r="AB1" t="s">
        <v>89</v>
      </c>
      <c r="AC1" t="s">
        <v>90</v>
      </c>
      <c r="AD1" t="s">
        <v>91</v>
      </c>
      <c r="AE1" t="s">
        <v>92</v>
      </c>
      <c r="AF1" t="s">
        <v>93</v>
      </c>
      <c r="AG1" t="s">
        <v>94</v>
      </c>
      <c r="AH1" t="s">
        <v>95</v>
      </c>
      <c r="AI1" t="s">
        <v>96</v>
      </c>
      <c r="AJ1" t="s">
        <v>97</v>
      </c>
      <c r="AK1" t="s">
        <v>98</v>
      </c>
      <c r="AL1" t="s">
        <v>99</v>
      </c>
      <c r="AM1" t="s">
        <v>100</v>
      </c>
      <c r="AN1" t="s">
        <v>101</v>
      </c>
      <c r="AO1" t="s">
        <v>102</v>
      </c>
      <c r="AP1" t="s">
        <v>103</v>
      </c>
      <c r="AQ1" t="s">
        <v>104</v>
      </c>
      <c r="AR1" t="s">
        <v>105</v>
      </c>
      <c r="AS1" t="s">
        <v>106</v>
      </c>
      <c r="AT1" t="s">
        <v>107</v>
      </c>
      <c r="AU1" t="s">
        <v>108</v>
      </c>
      <c r="AV1" t="s">
        <v>109</v>
      </c>
      <c r="AW1" t="s">
        <v>110</v>
      </c>
      <c r="AX1" t="s">
        <v>111</v>
      </c>
      <c r="AY1" t="s">
        <v>112</v>
      </c>
      <c r="AZ1" t="s">
        <v>113</v>
      </c>
      <c r="BA1" t="s">
        <v>114</v>
      </c>
      <c r="BB1" t="s">
        <v>115</v>
      </c>
      <c r="BC1" t="s">
        <v>116</v>
      </c>
      <c r="BD1" t="s">
        <v>117</v>
      </c>
      <c r="BE1" t="s">
        <v>118</v>
      </c>
      <c r="BF1" t="s">
        <v>119</v>
      </c>
      <c r="BG1" t="s">
        <v>120</v>
      </c>
      <c r="BH1" t="s">
        <v>121</v>
      </c>
      <c r="BI1" t="s">
        <v>122</v>
      </c>
      <c r="BJ1" t="s">
        <v>123</v>
      </c>
      <c r="BK1" t="s">
        <v>124</v>
      </c>
      <c r="BL1" t="s">
        <v>125</v>
      </c>
      <c r="BM1" t="s">
        <v>126</v>
      </c>
      <c r="BN1" t="s">
        <v>127</v>
      </c>
      <c r="BO1" t="s">
        <v>128</v>
      </c>
      <c r="BP1" t="s">
        <v>129</v>
      </c>
      <c r="BQ1" t="s">
        <v>130</v>
      </c>
      <c r="BR1" t="s">
        <v>131</v>
      </c>
      <c r="BS1" t="s">
        <v>132</v>
      </c>
      <c r="BT1" t="s">
        <v>133</v>
      </c>
      <c r="BU1" t="s">
        <v>134</v>
      </c>
      <c r="BV1" t="s">
        <v>135</v>
      </c>
      <c r="BW1" t="s">
        <v>136</v>
      </c>
      <c r="BX1" t="s">
        <v>137</v>
      </c>
      <c r="BY1" t="s">
        <v>138</v>
      </c>
      <c r="BZ1" t="s">
        <v>139</v>
      </c>
      <c r="CA1" t="s">
        <v>140</v>
      </c>
      <c r="CB1" t="s">
        <v>141</v>
      </c>
      <c r="CC1" t="s">
        <v>142</v>
      </c>
      <c r="CD1" t="s">
        <v>143</v>
      </c>
      <c r="CE1" t="s">
        <v>144</v>
      </c>
      <c r="CF1" t="s">
        <v>145</v>
      </c>
      <c r="CG1" t="s">
        <v>146</v>
      </c>
      <c r="CH1" t="s">
        <v>147</v>
      </c>
      <c r="CI1" t="s">
        <v>148</v>
      </c>
      <c r="CJ1" t="s">
        <v>149</v>
      </c>
      <c r="CK1" t="s">
        <v>150</v>
      </c>
      <c r="CL1" t="s">
        <v>151</v>
      </c>
      <c r="CM1" t="s">
        <v>152</v>
      </c>
      <c r="CN1" t="s">
        <v>153</v>
      </c>
      <c r="CO1" t="s">
        <v>154</v>
      </c>
      <c r="CP1" t="s">
        <v>155</v>
      </c>
      <c r="CQ1" t="s">
        <v>156</v>
      </c>
      <c r="CR1" t="s">
        <v>157</v>
      </c>
      <c r="CS1" t="s">
        <v>158</v>
      </c>
      <c r="CT1" t="s">
        <v>159</v>
      </c>
      <c r="CU1" t="s">
        <v>160</v>
      </c>
      <c r="CV1" t="s">
        <v>161</v>
      </c>
      <c r="CW1" t="s">
        <v>162</v>
      </c>
      <c r="CX1" t="s">
        <v>163</v>
      </c>
      <c r="CY1" t="s">
        <v>164</v>
      </c>
      <c r="CZ1" t="s">
        <v>165</v>
      </c>
      <c r="DA1" t="s">
        <v>166</v>
      </c>
      <c r="DB1" t="s">
        <v>167</v>
      </c>
      <c r="DC1" t="s">
        <v>168</v>
      </c>
      <c r="DD1" t="s">
        <v>169</v>
      </c>
      <c r="DE1" t="s">
        <v>170</v>
      </c>
      <c r="DF1" t="s">
        <v>171</v>
      </c>
    </row>
    <row r="2" spans="1:110" x14ac:dyDescent="0.3">
      <c r="A2" t="s">
        <v>60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V2" t="s">
        <v>60</v>
      </c>
      <c r="W2" t="s">
        <v>60</v>
      </c>
      <c r="X2" t="s">
        <v>60</v>
      </c>
      <c r="Y2" t="s">
        <v>60</v>
      </c>
      <c r="Z2" t="s">
        <v>60</v>
      </c>
      <c r="AA2" t="s">
        <v>60</v>
      </c>
      <c r="AB2" t="s">
        <v>60</v>
      </c>
      <c r="AC2" t="s">
        <v>60</v>
      </c>
      <c r="AD2" t="s">
        <v>60</v>
      </c>
      <c r="AE2" t="s">
        <v>60</v>
      </c>
      <c r="AF2" t="s">
        <v>60</v>
      </c>
      <c r="AG2" t="s">
        <v>60</v>
      </c>
      <c r="AH2" t="s">
        <v>60</v>
      </c>
      <c r="AI2" t="s">
        <v>60</v>
      </c>
      <c r="AJ2" t="s">
        <v>60</v>
      </c>
      <c r="AK2" t="s">
        <v>60</v>
      </c>
      <c r="AL2" t="s">
        <v>60</v>
      </c>
      <c r="AM2" t="s">
        <v>60</v>
      </c>
      <c r="AN2" t="s">
        <v>60</v>
      </c>
      <c r="AO2" t="s">
        <v>60</v>
      </c>
      <c r="AP2" t="s">
        <v>60</v>
      </c>
      <c r="AQ2" t="s">
        <v>60</v>
      </c>
      <c r="AR2" t="s">
        <v>60</v>
      </c>
      <c r="AS2" t="s">
        <v>60</v>
      </c>
      <c r="AT2" t="s">
        <v>60</v>
      </c>
      <c r="AU2" t="s">
        <v>60</v>
      </c>
      <c r="AV2" t="s">
        <v>60</v>
      </c>
      <c r="AW2" t="s">
        <v>60</v>
      </c>
      <c r="AX2" t="s">
        <v>60</v>
      </c>
      <c r="AY2" t="s">
        <v>60</v>
      </c>
      <c r="AZ2" t="s">
        <v>60</v>
      </c>
      <c r="BA2" t="s">
        <v>60</v>
      </c>
      <c r="BB2" t="s">
        <v>60</v>
      </c>
      <c r="BC2" t="s">
        <v>60</v>
      </c>
      <c r="BD2" t="s">
        <v>60</v>
      </c>
      <c r="BE2" t="s">
        <v>60</v>
      </c>
      <c r="BF2" t="s">
        <v>60</v>
      </c>
      <c r="BG2" t="s">
        <v>60</v>
      </c>
      <c r="BH2" t="s">
        <v>60</v>
      </c>
      <c r="BI2" t="s">
        <v>60</v>
      </c>
      <c r="BJ2" t="s">
        <v>60</v>
      </c>
      <c r="BK2" t="s">
        <v>60</v>
      </c>
      <c r="BL2" t="s">
        <v>60</v>
      </c>
      <c r="BM2" t="s">
        <v>60</v>
      </c>
      <c r="BN2" t="s">
        <v>60</v>
      </c>
      <c r="BO2" t="s">
        <v>60</v>
      </c>
      <c r="BP2" t="s">
        <v>60</v>
      </c>
      <c r="BQ2" t="s">
        <v>60</v>
      </c>
      <c r="BR2" t="s">
        <v>60</v>
      </c>
      <c r="BS2" t="s">
        <v>60</v>
      </c>
      <c r="BT2" t="s">
        <v>60</v>
      </c>
      <c r="BU2" t="s">
        <v>60</v>
      </c>
      <c r="BV2" t="s">
        <v>60</v>
      </c>
      <c r="BW2" t="s">
        <v>60</v>
      </c>
      <c r="BX2" t="s">
        <v>60</v>
      </c>
      <c r="BY2" t="s">
        <v>60</v>
      </c>
      <c r="BZ2" t="s">
        <v>60</v>
      </c>
      <c r="CA2" t="s">
        <v>60</v>
      </c>
      <c r="CB2" t="s">
        <v>60</v>
      </c>
      <c r="CC2" t="s">
        <v>60</v>
      </c>
      <c r="CD2" t="s">
        <v>60</v>
      </c>
      <c r="CE2" t="s">
        <v>60</v>
      </c>
      <c r="CF2" t="s">
        <v>60</v>
      </c>
      <c r="CG2" t="s">
        <v>60</v>
      </c>
      <c r="CH2" t="s">
        <v>60</v>
      </c>
      <c r="CI2" t="s">
        <v>60</v>
      </c>
      <c r="CJ2" t="s">
        <v>60</v>
      </c>
      <c r="CK2" t="s">
        <v>60</v>
      </c>
      <c r="CL2" t="s">
        <v>60</v>
      </c>
      <c r="CM2" t="s">
        <v>60</v>
      </c>
      <c r="CN2" t="s">
        <v>60</v>
      </c>
      <c r="CO2" t="s">
        <v>60</v>
      </c>
      <c r="CP2" t="s">
        <v>60</v>
      </c>
      <c r="CQ2" t="s">
        <v>60</v>
      </c>
      <c r="CR2" t="s">
        <v>60</v>
      </c>
      <c r="CS2" t="s">
        <v>60</v>
      </c>
      <c r="CT2" t="s">
        <v>60</v>
      </c>
      <c r="CU2" t="s">
        <v>60</v>
      </c>
      <c r="CV2" t="s">
        <v>60</v>
      </c>
      <c r="CW2" t="s">
        <v>60</v>
      </c>
      <c r="CX2" t="s">
        <v>60</v>
      </c>
      <c r="CY2" t="s">
        <v>60</v>
      </c>
      <c r="CZ2" t="s">
        <v>60</v>
      </c>
      <c r="DA2" t="s">
        <v>60</v>
      </c>
      <c r="DB2" t="s">
        <v>60</v>
      </c>
      <c r="DC2" t="s">
        <v>60</v>
      </c>
      <c r="DD2" t="s">
        <v>60</v>
      </c>
      <c r="DE2" t="s">
        <v>60</v>
      </c>
      <c r="DF2" t="s">
        <v>60</v>
      </c>
    </row>
    <row r="3" spans="1:110" x14ac:dyDescent="0.3">
      <c r="A3" t="s">
        <v>61</v>
      </c>
      <c r="B3" t="s">
        <v>61</v>
      </c>
      <c r="C3" t="s">
        <v>61</v>
      </c>
      <c r="D3" t="s">
        <v>61</v>
      </c>
      <c r="E3" t="s">
        <v>61</v>
      </c>
      <c r="F3" t="s">
        <v>61</v>
      </c>
      <c r="G3" t="s">
        <v>61</v>
      </c>
      <c r="H3" t="s">
        <v>61</v>
      </c>
      <c r="I3" t="s">
        <v>61</v>
      </c>
      <c r="J3" t="s">
        <v>61</v>
      </c>
      <c r="K3" t="s">
        <v>61</v>
      </c>
      <c r="L3" t="s">
        <v>61</v>
      </c>
      <c r="M3" t="s">
        <v>61</v>
      </c>
      <c r="N3" t="s">
        <v>61</v>
      </c>
      <c r="O3" t="s">
        <v>61</v>
      </c>
      <c r="P3" t="s">
        <v>61</v>
      </c>
      <c r="Q3" t="s">
        <v>61</v>
      </c>
      <c r="R3" t="s">
        <v>61</v>
      </c>
      <c r="S3" t="s">
        <v>61</v>
      </c>
      <c r="T3" t="s">
        <v>61</v>
      </c>
      <c r="U3" t="s">
        <v>61</v>
      </c>
      <c r="V3" t="s">
        <v>61</v>
      </c>
      <c r="W3" t="s">
        <v>61</v>
      </c>
      <c r="X3" t="s">
        <v>61</v>
      </c>
      <c r="Y3" t="s">
        <v>61</v>
      </c>
      <c r="Z3" t="s">
        <v>61</v>
      </c>
      <c r="AA3" t="s">
        <v>61</v>
      </c>
      <c r="AB3" t="s">
        <v>61</v>
      </c>
      <c r="AC3" t="s">
        <v>61</v>
      </c>
      <c r="AD3" t="s">
        <v>61</v>
      </c>
      <c r="AE3" t="s">
        <v>61</v>
      </c>
      <c r="AF3" t="s">
        <v>61</v>
      </c>
      <c r="AG3" t="s">
        <v>61</v>
      </c>
      <c r="AH3" t="s">
        <v>61</v>
      </c>
      <c r="AI3" t="s">
        <v>61</v>
      </c>
      <c r="AJ3" t="s">
        <v>61</v>
      </c>
      <c r="AK3" t="s">
        <v>61</v>
      </c>
      <c r="AL3" t="s">
        <v>61</v>
      </c>
      <c r="AM3" t="s">
        <v>61</v>
      </c>
      <c r="AN3" t="s">
        <v>61</v>
      </c>
      <c r="AO3" t="s">
        <v>61</v>
      </c>
      <c r="AP3" t="s">
        <v>61</v>
      </c>
      <c r="AQ3" t="s">
        <v>61</v>
      </c>
      <c r="AR3" t="s">
        <v>61</v>
      </c>
      <c r="AS3" t="s">
        <v>61</v>
      </c>
      <c r="AT3" t="s">
        <v>61</v>
      </c>
      <c r="AU3" t="s">
        <v>61</v>
      </c>
      <c r="AV3" t="s">
        <v>61</v>
      </c>
      <c r="AW3" t="s">
        <v>61</v>
      </c>
      <c r="AX3" t="s">
        <v>61</v>
      </c>
      <c r="AY3" t="s">
        <v>61</v>
      </c>
      <c r="AZ3" t="s">
        <v>61</v>
      </c>
      <c r="BA3" t="s">
        <v>61</v>
      </c>
      <c r="BB3" t="s">
        <v>61</v>
      </c>
      <c r="BC3" t="s">
        <v>61</v>
      </c>
      <c r="BD3" t="s">
        <v>61</v>
      </c>
      <c r="BE3" t="s">
        <v>61</v>
      </c>
      <c r="BF3" t="s">
        <v>61</v>
      </c>
      <c r="BG3" t="s">
        <v>61</v>
      </c>
      <c r="BH3" t="s">
        <v>61</v>
      </c>
      <c r="BI3" t="s">
        <v>61</v>
      </c>
      <c r="BJ3" t="s">
        <v>61</v>
      </c>
      <c r="BK3" t="s">
        <v>61</v>
      </c>
      <c r="BL3" t="s">
        <v>61</v>
      </c>
      <c r="BM3" t="s">
        <v>61</v>
      </c>
      <c r="BN3" t="s">
        <v>61</v>
      </c>
      <c r="BO3" t="s">
        <v>61</v>
      </c>
      <c r="BP3" t="s">
        <v>61</v>
      </c>
      <c r="BQ3" t="s">
        <v>61</v>
      </c>
      <c r="BR3" t="s">
        <v>61</v>
      </c>
      <c r="BS3" t="s">
        <v>61</v>
      </c>
      <c r="BT3" t="s">
        <v>61</v>
      </c>
      <c r="BU3" t="s">
        <v>61</v>
      </c>
      <c r="BV3" t="s">
        <v>61</v>
      </c>
      <c r="BW3" t="s">
        <v>61</v>
      </c>
      <c r="BX3" t="s">
        <v>61</v>
      </c>
      <c r="BY3" t="s">
        <v>61</v>
      </c>
      <c r="BZ3" t="s">
        <v>61</v>
      </c>
      <c r="CA3" t="s">
        <v>61</v>
      </c>
      <c r="CB3" t="s">
        <v>61</v>
      </c>
      <c r="CC3" t="s">
        <v>61</v>
      </c>
      <c r="CD3" t="s">
        <v>61</v>
      </c>
      <c r="CE3" t="s">
        <v>61</v>
      </c>
      <c r="CF3" t="s">
        <v>61</v>
      </c>
      <c r="CG3" t="s">
        <v>61</v>
      </c>
      <c r="CH3" t="s">
        <v>61</v>
      </c>
      <c r="CI3" t="s">
        <v>61</v>
      </c>
      <c r="CJ3" t="s">
        <v>61</v>
      </c>
      <c r="CK3" t="s">
        <v>61</v>
      </c>
      <c r="CL3" t="s">
        <v>61</v>
      </c>
      <c r="CM3" t="s">
        <v>61</v>
      </c>
      <c r="CN3" t="s">
        <v>61</v>
      </c>
      <c r="CO3" t="s">
        <v>61</v>
      </c>
      <c r="CP3" t="s">
        <v>61</v>
      </c>
      <c r="CQ3" t="s">
        <v>61</v>
      </c>
      <c r="CR3" t="s">
        <v>61</v>
      </c>
      <c r="CS3" t="s">
        <v>61</v>
      </c>
      <c r="CT3" t="s">
        <v>61</v>
      </c>
      <c r="CU3" t="s">
        <v>61</v>
      </c>
      <c r="CV3" t="s">
        <v>61</v>
      </c>
      <c r="CW3" t="s">
        <v>61</v>
      </c>
      <c r="CX3" t="s">
        <v>61</v>
      </c>
      <c r="CY3" t="s">
        <v>61</v>
      </c>
      <c r="CZ3" t="s">
        <v>61</v>
      </c>
      <c r="DA3" t="s">
        <v>61</v>
      </c>
      <c r="DB3" t="s">
        <v>61</v>
      </c>
      <c r="DC3" t="s">
        <v>61</v>
      </c>
      <c r="DD3" t="s">
        <v>61</v>
      </c>
      <c r="DE3" t="s">
        <v>61</v>
      </c>
      <c r="DF3" t="s">
        <v>61</v>
      </c>
    </row>
    <row r="4" spans="1:110" ht="13.8" customHeight="1" x14ac:dyDescent="0.3">
      <c r="A4" t="s">
        <v>62</v>
      </c>
      <c r="B4" t="s">
        <v>62</v>
      </c>
      <c r="C4" t="s">
        <v>62</v>
      </c>
      <c r="D4" t="s">
        <v>62</v>
      </c>
      <c r="E4" t="s">
        <v>62</v>
      </c>
      <c r="F4" t="s">
        <v>62</v>
      </c>
      <c r="G4" t="s">
        <v>62</v>
      </c>
      <c r="H4" t="s">
        <v>62</v>
      </c>
      <c r="I4" t="s">
        <v>62</v>
      </c>
      <c r="J4" t="s">
        <v>62</v>
      </c>
      <c r="K4" t="s">
        <v>62</v>
      </c>
      <c r="L4" t="s">
        <v>62</v>
      </c>
      <c r="M4" t="s">
        <v>62</v>
      </c>
      <c r="N4" t="s">
        <v>62</v>
      </c>
      <c r="O4" t="s">
        <v>62</v>
      </c>
      <c r="P4" t="s">
        <v>62</v>
      </c>
      <c r="Q4" t="s">
        <v>62</v>
      </c>
      <c r="R4" t="s">
        <v>62</v>
      </c>
      <c r="S4" t="s">
        <v>62</v>
      </c>
      <c r="T4" t="s">
        <v>62</v>
      </c>
      <c r="U4" t="s">
        <v>62</v>
      </c>
      <c r="V4" t="s">
        <v>62</v>
      </c>
      <c r="W4" t="s">
        <v>62</v>
      </c>
      <c r="X4" t="s">
        <v>62</v>
      </c>
      <c r="Y4" t="s">
        <v>62</v>
      </c>
      <c r="Z4" t="s">
        <v>62</v>
      </c>
      <c r="AA4" t="s">
        <v>62</v>
      </c>
      <c r="AB4" t="s">
        <v>62</v>
      </c>
      <c r="AC4" t="s">
        <v>62</v>
      </c>
      <c r="AD4" t="s">
        <v>62</v>
      </c>
      <c r="AE4" t="s">
        <v>62</v>
      </c>
      <c r="AF4" t="s">
        <v>62</v>
      </c>
      <c r="AG4" t="s">
        <v>62</v>
      </c>
      <c r="AH4" t="s">
        <v>62</v>
      </c>
      <c r="AI4" t="s">
        <v>62</v>
      </c>
      <c r="AJ4" t="s">
        <v>62</v>
      </c>
      <c r="AK4" t="s">
        <v>62</v>
      </c>
      <c r="AL4" t="s">
        <v>62</v>
      </c>
      <c r="AM4" t="s">
        <v>62</v>
      </c>
      <c r="AN4" t="s">
        <v>62</v>
      </c>
      <c r="AO4" t="s">
        <v>62</v>
      </c>
      <c r="AP4" t="s">
        <v>62</v>
      </c>
      <c r="AQ4" t="s">
        <v>62</v>
      </c>
      <c r="AR4" t="s">
        <v>62</v>
      </c>
      <c r="AS4" t="s">
        <v>62</v>
      </c>
      <c r="AT4" t="s">
        <v>62</v>
      </c>
      <c r="AU4" t="s">
        <v>62</v>
      </c>
      <c r="AV4" t="s">
        <v>62</v>
      </c>
      <c r="AW4" t="s">
        <v>62</v>
      </c>
      <c r="AX4" t="s">
        <v>62</v>
      </c>
      <c r="AY4" t="s">
        <v>62</v>
      </c>
      <c r="AZ4" t="s">
        <v>62</v>
      </c>
      <c r="BA4" t="s">
        <v>62</v>
      </c>
      <c r="BB4" t="s">
        <v>62</v>
      </c>
      <c r="BC4" t="s">
        <v>62</v>
      </c>
      <c r="BD4" t="s">
        <v>62</v>
      </c>
      <c r="BE4" t="s">
        <v>62</v>
      </c>
      <c r="BF4" t="s">
        <v>62</v>
      </c>
      <c r="BG4" t="s">
        <v>62</v>
      </c>
      <c r="BH4" t="s">
        <v>62</v>
      </c>
      <c r="BI4" t="s">
        <v>62</v>
      </c>
      <c r="BJ4" t="s">
        <v>62</v>
      </c>
      <c r="BK4" t="s">
        <v>62</v>
      </c>
      <c r="BL4" t="s">
        <v>62</v>
      </c>
      <c r="BM4" t="s">
        <v>62</v>
      </c>
      <c r="BN4" t="s">
        <v>62</v>
      </c>
      <c r="BO4" t="s">
        <v>62</v>
      </c>
      <c r="BP4" t="s">
        <v>62</v>
      </c>
      <c r="BQ4" t="s">
        <v>62</v>
      </c>
      <c r="BR4" t="s">
        <v>62</v>
      </c>
      <c r="BS4" t="s">
        <v>62</v>
      </c>
      <c r="BT4" t="s">
        <v>62</v>
      </c>
      <c r="BU4" t="s">
        <v>62</v>
      </c>
      <c r="BV4" t="s">
        <v>62</v>
      </c>
      <c r="BW4" t="s">
        <v>62</v>
      </c>
      <c r="BX4" t="s">
        <v>62</v>
      </c>
      <c r="BY4" t="s">
        <v>62</v>
      </c>
      <c r="BZ4" t="s">
        <v>62</v>
      </c>
      <c r="CA4" t="s">
        <v>62</v>
      </c>
      <c r="CB4" t="s">
        <v>62</v>
      </c>
      <c r="CC4" t="s">
        <v>62</v>
      </c>
      <c r="CD4" t="s">
        <v>62</v>
      </c>
      <c r="CE4" t="s">
        <v>62</v>
      </c>
      <c r="CF4" t="s">
        <v>62</v>
      </c>
      <c r="CG4" t="s">
        <v>62</v>
      </c>
      <c r="CH4" t="s">
        <v>62</v>
      </c>
      <c r="CI4" t="s">
        <v>62</v>
      </c>
      <c r="CJ4" t="s">
        <v>62</v>
      </c>
      <c r="CK4" t="s">
        <v>62</v>
      </c>
      <c r="CL4" t="s">
        <v>62</v>
      </c>
      <c r="CM4" t="s">
        <v>62</v>
      </c>
      <c r="CN4" t="s">
        <v>62</v>
      </c>
      <c r="CO4" t="s">
        <v>62</v>
      </c>
      <c r="CP4" t="s">
        <v>62</v>
      </c>
      <c r="CQ4" t="s">
        <v>62</v>
      </c>
      <c r="CR4" t="s">
        <v>62</v>
      </c>
      <c r="CS4" t="s">
        <v>62</v>
      </c>
      <c r="CT4" t="s">
        <v>62</v>
      </c>
      <c r="CU4" t="s">
        <v>62</v>
      </c>
      <c r="CV4" t="s">
        <v>62</v>
      </c>
      <c r="CW4" t="s">
        <v>62</v>
      </c>
      <c r="CX4" t="s">
        <v>62</v>
      </c>
      <c r="CY4" t="s">
        <v>62</v>
      </c>
      <c r="CZ4" t="s">
        <v>62</v>
      </c>
      <c r="DA4" t="s">
        <v>62</v>
      </c>
      <c r="DB4" t="s">
        <v>62</v>
      </c>
      <c r="DC4" t="s">
        <v>62</v>
      </c>
      <c r="DD4" t="s">
        <v>62</v>
      </c>
      <c r="DE4" t="s">
        <v>62</v>
      </c>
      <c r="DF4" t="s">
        <v>62</v>
      </c>
    </row>
    <row r="5" spans="1:110" x14ac:dyDescent="0.3">
      <c r="A5" t="s">
        <v>173</v>
      </c>
      <c r="B5" t="s">
        <v>174</v>
      </c>
      <c r="C5" t="s">
        <v>175</v>
      </c>
      <c r="D5" t="s">
        <v>176</v>
      </c>
      <c r="E5" t="s">
        <v>177</v>
      </c>
      <c r="F5" t="s">
        <v>178</v>
      </c>
      <c r="G5" t="s">
        <v>179</v>
      </c>
      <c r="H5" t="s">
        <v>180</v>
      </c>
      <c r="I5" t="s">
        <v>173</v>
      </c>
      <c r="J5" t="s">
        <v>174</v>
      </c>
      <c r="K5" t="s">
        <v>175</v>
      </c>
      <c r="L5" t="s">
        <v>176</v>
      </c>
      <c r="M5" t="s">
        <v>177</v>
      </c>
      <c r="N5" t="s">
        <v>178</v>
      </c>
      <c r="O5" t="s">
        <v>179</v>
      </c>
      <c r="P5" t="s">
        <v>180</v>
      </c>
      <c r="Q5" t="s">
        <v>173</v>
      </c>
      <c r="R5" t="s">
        <v>174</v>
      </c>
      <c r="S5" t="s">
        <v>175</v>
      </c>
      <c r="T5" t="s">
        <v>181</v>
      </c>
      <c r="U5" t="s">
        <v>176</v>
      </c>
      <c r="V5" t="s">
        <v>177</v>
      </c>
      <c r="W5" t="s">
        <v>178</v>
      </c>
      <c r="X5" t="s">
        <v>179</v>
      </c>
      <c r="Y5" t="s">
        <v>180</v>
      </c>
      <c r="Z5" t="s">
        <v>173</v>
      </c>
      <c r="AA5" t="s">
        <v>174</v>
      </c>
      <c r="AB5" t="s">
        <v>175</v>
      </c>
      <c r="AC5" t="s">
        <v>181</v>
      </c>
      <c r="AD5" t="s">
        <v>176</v>
      </c>
      <c r="AE5" t="s">
        <v>177</v>
      </c>
      <c r="AF5" t="s">
        <v>178</v>
      </c>
      <c r="AG5" t="s">
        <v>179</v>
      </c>
      <c r="AH5" t="s">
        <v>180</v>
      </c>
      <c r="AI5" t="s">
        <v>173</v>
      </c>
      <c r="AJ5" t="s">
        <v>174</v>
      </c>
      <c r="AK5" t="s">
        <v>175</v>
      </c>
      <c r="AL5" t="s">
        <v>181</v>
      </c>
      <c r="AM5" t="s">
        <v>176</v>
      </c>
      <c r="AN5" t="s">
        <v>177</v>
      </c>
      <c r="AO5" t="s">
        <v>182</v>
      </c>
      <c r="AP5" t="s">
        <v>179</v>
      </c>
      <c r="AQ5" t="s">
        <v>180</v>
      </c>
      <c r="AR5" t="s">
        <v>173</v>
      </c>
      <c r="AS5" t="s">
        <v>174</v>
      </c>
      <c r="AT5" t="s">
        <v>175</v>
      </c>
      <c r="AU5" t="s">
        <v>181</v>
      </c>
      <c r="AV5" t="s">
        <v>176</v>
      </c>
      <c r="AW5" t="s">
        <v>177</v>
      </c>
      <c r="AX5" t="s">
        <v>182</v>
      </c>
      <c r="AY5" t="s">
        <v>179</v>
      </c>
      <c r="AZ5" t="s">
        <v>180</v>
      </c>
      <c r="BA5" t="s">
        <v>173</v>
      </c>
      <c r="BB5" t="s">
        <v>174</v>
      </c>
      <c r="BC5" t="s">
        <v>175</v>
      </c>
      <c r="BD5" t="s">
        <v>181</v>
      </c>
      <c r="BE5" t="s">
        <v>176</v>
      </c>
      <c r="BF5" t="s">
        <v>177</v>
      </c>
      <c r="BG5" t="s">
        <v>182</v>
      </c>
      <c r="BH5" t="s">
        <v>179</v>
      </c>
      <c r="BI5" t="s">
        <v>180</v>
      </c>
      <c r="BJ5" t="s">
        <v>173</v>
      </c>
      <c r="BK5" t="s">
        <v>174</v>
      </c>
      <c r="BL5" t="s">
        <v>175</v>
      </c>
      <c r="BM5" t="s">
        <v>181</v>
      </c>
      <c r="BN5" t="s">
        <v>176</v>
      </c>
      <c r="BO5" t="s">
        <v>177</v>
      </c>
      <c r="BP5" t="s">
        <v>182</v>
      </c>
      <c r="BQ5" t="s">
        <v>179</v>
      </c>
      <c r="BR5" t="s">
        <v>180</v>
      </c>
      <c r="BS5" t="s">
        <v>173</v>
      </c>
      <c r="BT5" t="s">
        <v>174</v>
      </c>
      <c r="BU5" t="s">
        <v>175</v>
      </c>
      <c r="BV5" t="s">
        <v>181</v>
      </c>
      <c r="BW5" t="s">
        <v>176</v>
      </c>
      <c r="BX5" t="s">
        <v>177</v>
      </c>
      <c r="BY5" t="s">
        <v>182</v>
      </c>
      <c r="BZ5" t="s">
        <v>179</v>
      </c>
      <c r="CA5" t="s">
        <v>180</v>
      </c>
      <c r="CB5" t="s">
        <v>173</v>
      </c>
      <c r="CC5" t="s">
        <v>174</v>
      </c>
      <c r="CD5" t="s">
        <v>175</v>
      </c>
      <c r="CE5" t="s">
        <v>181</v>
      </c>
      <c r="CF5" t="s">
        <v>176</v>
      </c>
      <c r="CG5" t="s">
        <v>177</v>
      </c>
      <c r="CH5" t="s">
        <v>182</v>
      </c>
      <c r="CI5" t="s">
        <v>179</v>
      </c>
      <c r="CJ5" t="s">
        <v>180</v>
      </c>
      <c r="CK5" t="s">
        <v>173</v>
      </c>
      <c r="CL5" t="s">
        <v>174</v>
      </c>
      <c r="CM5" t="s">
        <v>175</v>
      </c>
      <c r="CN5" t="s">
        <v>181</v>
      </c>
      <c r="CO5" t="s">
        <v>176</v>
      </c>
      <c r="CP5" t="s">
        <v>177</v>
      </c>
      <c r="CQ5" t="s">
        <v>182</v>
      </c>
      <c r="CR5" t="s">
        <v>179</v>
      </c>
      <c r="CS5" t="s">
        <v>180</v>
      </c>
      <c r="CT5" t="s">
        <v>173</v>
      </c>
      <c r="CU5" t="s">
        <v>174</v>
      </c>
      <c r="CV5" t="s">
        <v>175</v>
      </c>
      <c r="CW5" t="s">
        <v>181</v>
      </c>
      <c r="CX5" t="s">
        <v>176</v>
      </c>
      <c r="CY5" t="s">
        <v>177</v>
      </c>
      <c r="CZ5" t="s">
        <v>182</v>
      </c>
      <c r="DA5" t="s">
        <v>179</v>
      </c>
      <c r="DB5" t="s">
        <v>180</v>
      </c>
      <c r="DC5" t="s">
        <v>183</v>
      </c>
      <c r="DD5" t="s">
        <v>184</v>
      </c>
      <c r="DE5" t="s">
        <v>184</v>
      </c>
      <c r="DF5" t="s">
        <v>185</v>
      </c>
    </row>
    <row r="6" spans="1:110" ht="331.2" x14ac:dyDescent="0.3">
      <c r="A6" s="3" t="s">
        <v>511</v>
      </c>
      <c r="B6" s="3" t="s">
        <v>512</v>
      </c>
      <c r="C6" s="3" t="s">
        <v>513</v>
      </c>
      <c r="D6" s="3" t="s">
        <v>514</v>
      </c>
      <c r="E6" s="3" t="s">
        <v>515</v>
      </c>
      <c r="F6" s="3" t="s">
        <v>516</v>
      </c>
      <c r="G6" s="3" t="s">
        <v>517</v>
      </c>
      <c r="H6" s="3" t="s">
        <v>518</v>
      </c>
      <c r="I6" s="3" t="s">
        <v>519</v>
      </c>
      <c r="J6" s="3" t="s">
        <v>520</v>
      </c>
      <c r="K6" s="3" t="s">
        <v>521</v>
      </c>
      <c r="L6" s="3" t="s">
        <v>522</v>
      </c>
      <c r="M6" s="3" t="s">
        <v>523</v>
      </c>
      <c r="N6" s="3" t="s">
        <v>524</v>
      </c>
      <c r="O6" s="3" t="s">
        <v>525</v>
      </c>
      <c r="P6" s="3" t="s">
        <v>526</v>
      </c>
      <c r="Q6" s="3" t="s">
        <v>527</v>
      </c>
      <c r="R6" s="3" t="s">
        <v>528</v>
      </c>
      <c r="S6" s="3" t="s">
        <v>529</v>
      </c>
      <c r="T6" s="3" t="s">
        <v>530</v>
      </c>
      <c r="U6" s="3" t="s">
        <v>531</v>
      </c>
      <c r="V6" s="3" t="s">
        <v>532</v>
      </c>
      <c r="W6" s="3" t="s">
        <v>533</v>
      </c>
      <c r="X6" s="3" t="s">
        <v>534</v>
      </c>
      <c r="Y6" s="3" t="s">
        <v>535</v>
      </c>
      <c r="Z6" s="3" t="s">
        <v>536</v>
      </c>
      <c r="AA6" s="3" t="s">
        <v>537</v>
      </c>
      <c r="AB6" s="3" t="s">
        <v>538</v>
      </c>
      <c r="AC6" s="3" t="s">
        <v>539</v>
      </c>
      <c r="AD6" s="3" t="s">
        <v>540</v>
      </c>
      <c r="AE6" s="3" t="s">
        <v>541</v>
      </c>
      <c r="AF6" s="3" t="s">
        <v>542</v>
      </c>
      <c r="AG6" s="3" t="s">
        <v>543</v>
      </c>
      <c r="AH6" s="3" t="s">
        <v>544</v>
      </c>
      <c r="AI6" s="3" t="s">
        <v>545</v>
      </c>
      <c r="AJ6" s="3" t="s">
        <v>546</v>
      </c>
      <c r="AK6" s="3" t="s">
        <v>547</v>
      </c>
      <c r="AL6" s="3" t="s">
        <v>548</v>
      </c>
      <c r="AM6" s="3" t="s">
        <v>549</v>
      </c>
      <c r="AN6" s="3" t="s">
        <v>550</v>
      </c>
      <c r="AO6" s="3" t="s">
        <v>551</v>
      </c>
      <c r="AP6" s="3" t="s">
        <v>552</v>
      </c>
      <c r="AQ6" s="3" t="s">
        <v>553</v>
      </c>
      <c r="AR6" s="3" t="s">
        <v>554</v>
      </c>
      <c r="AS6" s="3" t="s">
        <v>555</v>
      </c>
      <c r="AT6" s="3" t="s">
        <v>556</v>
      </c>
      <c r="AU6" s="3" t="s">
        <v>557</v>
      </c>
      <c r="AV6" s="3" t="s">
        <v>558</v>
      </c>
      <c r="AW6" s="3" t="s">
        <v>559</v>
      </c>
      <c r="AX6" s="3" t="s">
        <v>560</v>
      </c>
      <c r="AY6" s="3" t="s">
        <v>561</v>
      </c>
      <c r="AZ6" s="3" t="s">
        <v>562</v>
      </c>
      <c r="BA6" s="3" t="s">
        <v>563</v>
      </c>
      <c r="BB6" s="3" t="s">
        <v>564</v>
      </c>
      <c r="BC6" s="3" t="s">
        <v>565</v>
      </c>
      <c r="BD6" s="3" t="s">
        <v>566</v>
      </c>
      <c r="BE6" s="3" t="s">
        <v>567</v>
      </c>
      <c r="BF6" s="3" t="s">
        <v>568</v>
      </c>
      <c r="BG6" s="3" t="s">
        <v>569</v>
      </c>
      <c r="BH6" s="3" t="s">
        <v>570</v>
      </c>
      <c r="BI6" s="3" t="s">
        <v>571</v>
      </c>
      <c r="BJ6" s="3" t="s">
        <v>572</v>
      </c>
      <c r="BK6" s="3" t="s">
        <v>573</v>
      </c>
      <c r="BL6" s="3" t="s">
        <v>574</v>
      </c>
      <c r="BM6" s="3" t="s">
        <v>575</v>
      </c>
      <c r="BN6" s="3" t="s">
        <v>576</v>
      </c>
      <c r="BO6" s="3" t="s">
        <v>577</v>
      </c>
      <c r="BP6" s="3" t="s">
        <v>578</v>
      </c>
      <c r="BQ6" s="3" t="s">
        <v>579</v>
      </c>
      <c r="BR6" s="3" t="s">
        <v>580</v>
      </c>
      <c r="BS6" s="3" t="s">
        <v>581</v>
      </c>
      <c r="BT6" s="3" t="s">
        <v>582</v>
      </c>
      <c r="BU6" s="3" t="s">
        <v>583</v>
      </c>
      <c r="BV6" s="3" t="s">
        <v>584</v>
      </c>
      <c r="BW6" s="3" t="s">
        <v>585</v>
      </c>
      <c r="BX6" s="3" t="s">
        <v>586</v>
      </c>
      <c r="BY6" s="3" t="s">
        <v>587</v>
      </c>
      <c r="BZ6" s="3" t="s">
        <v>588</v>
      </c>
      <c r="CA6" s="3" t="s">
        <v>589</v>
      </c>
      <c r="CB6" s="3" t="s">
        <v>590</v>
      </c>
      <c r="CC6" s="3" t="s">
        <v>591</v>
      </c>
      <c r="CD6" s="3" t="s">
        <v>592</v>
      </c>
      <c r="CE6" s="3" t="s">
        <v>593</v>
      </c>
      <c r="CF6" s="3" t="s">
        <v>594</v>
      </c>
      <c r="CG6" s="3" t="s">
        <v>595</v>
      </c>
      <c r="CH6" s="3" t="s">
        <v>596</v>
      </c>
      <c r="CI6" s="3" t="s">
        <v>597</v>
      </c>
      <c r="CJ6" s="3" t="s">
        <v>598</v>
      </c>
      <c r="CK6" s="3" t="s">
        <v>599</v>
      </c>
      <c r="CL6" s="3" t="s">
        <v>600</v>
      </c>
      <c r="CM6" s="3" t="s">
        <v>601</v>
      </c>
      <c r="CN6" s="3" t="s">
        <v>602</v>
      </c>
      <c r="CO6" s="3" t="s">
        <v>603</v>
      </c>
      <c r="CP6" s="3" t="s">
        <v>604</v>
      </c>
      <c r="CQ6" s="3" t="s">
        <v>605</v>
      </c>
      <c r="CR6" s="3" t="s">
        <v>606</v>
      </c>
      <c r="CS6" s="3" t="s">
        <v>607</v>
      </c>
      <c r="CT6" s="3" t="s">
        <v>608</v>
      </c>
      <c r="CU6" s="3" t="s">
        <v>609</v>
      </c>
      <c r="CV6" s="3" t="s">
        <v>610</v>
      </c>
      <c r="CW6" s="3" t="s">
        <v>611</v>
      </c>
      <c r="CX6" s="3" t="s">
        <v>612</v>
      </c>
      <c r="CY6" s="3" t="s">
        <v>613</v>
      </c>
      <c r="CZ6" s="3" t="s">
        <v>614</v>
      </c>
      <c r="DA6" s="3" t="s">
        <v>615</v>
      </c>
      <c r="DB6" s="3" t="s">
        <v>616</v>
      </c>
      <c r="DC6" s="3" t="s">
        <v>617</v>
      </c>
      <c r="DD6" s="3" t="s">
        <v>618</v>
      </c>
      <c r="DE6" s="3" t="s">
        <v>619</v>
      </c>
      <c r="DF6" s="3" t="s">
        <v>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menupane</vt:lpstr>
      <vt:lpstr>menu</vt:lpstr>
      <vt:lpstr>docs.TeamFormulas</vt:lpstr>
      <vt:lpstr>DataActions</vt:lpstr>
      <vt:lpstr>Macro1</vt:lpstr>
      <vt:lpstr>docs.FinanceModel</vt:lpstr>
      <vt:lpstr>docs.readme</vt:lpstr>
      <vt:lpstr>menulog</vt:lpstr>
      <vt:lpstr>d4e_formula_20260106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Antonio Elinon</cp:lastModifiedBy>
  <cp:lastPrinted>2026-01-05T04:04:07Z</cp:lastPrinted>
  <dcterms:created xsi:type="dcterms:W3CDTF">2026-01-05T02:03:45Z</dcterms:created>
  <dcterms:modified xsi:type="dcterms:W3CDTF">2026-01-09T12:28:35Z</dcterms:modified>
</cp:coreProperties>
</file>