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05" yWindow="-15" windowWidth="11910" windowHeight="10140"/>
  </bookViews>
  <sheets>
    <sheet name="2 Gang" sheetId="4" r:id="rId1"/>
  </sheets>
  <calcPr calcId="145621"/>
</workbook>
</file>

<file path=xl/calcChain.xml><?xml version="1.0" encoding="utf-8"?>
<calcChain xmlns="http://schemas.openxmlformats.org/spreadsheetml/2006/main">
  <c r="G53" i="4" l="1"/>
  <c r="G78" i="4"/>
  <c r="B28" i="4" l="1"/>
  <c r="E49" i="4" s="1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4" i="4" l="1"/>
  <c r="E42" i="4"/>
  <c r="E30" i="4"/>
  <c r="E38" i="4"/>
  <c r="E46" i="4"/>
  <c r="E32" i="4"/>
  <c r="E36" i="4"/>
  <c r="E40" i="4"/>
  <c r="E44" i="4"/>
  <c r="E48" i="4"/>
  <c r="E29" i="4"/>
  <c r="E31" i="4"/>
  <c r="E33" i="4"/>
  <c r="E35" i="4"/>
  <c r="E37" i="4"/>
  <c r="E39" i="4"/>
  <c r="E41" i="4"/>
  <c r="E43" i="4"/>
  <c r="E45" i="4"/>
  <c r="E47" i="4"/>
</calcChain>
</file>

<file path=xl/sharedStrings.xml><?xml version="1.0" encoding="utf-8"?>
<sst xmlns="http://schemas.openxmlformats.org/spreadsheetml/2006/main" count="46" uniqueCount="18">
  <si>
    <t>Fr (MHz)</t>
  </si>
  <si>
    <t>SCALE</t>
  </si>
  <si>
    <t>Cvar (pf)</t>
  </si>
  <si>
    <t>Cpad (pf)</t>
  </si>
  <si>
    <t>ROT %</t>
  </si>
  <si>
    <t>Fr includes includes trimmers set for 16 pf at 100% + 10 pf stray + Cpad</t>
  </si>
  <si>
    <t>L total (uh)</t>
  </si>
  <si>
    <t>Band D shunt (uh)</t>
  </si>
  <si>
    <t>Band C series shunt (uh)</t>
  </si>
  <si>
    <t>Range A</t>
  </si>
  <si>
    <t>Range B</t>
  </si>
  <si>
    <t>Range C</t>
  </si>
  <si>
    <t>Range D</t>
  </si>
  <si>
    <t>80 meters</t>
  </si>
  <si>
    <t>40 meters</t>
  </si>
  <si>
    <t>20 meters</t>
  </si>
  <si>
    <t>15 meters</t>
  </si>
  <si>
    <t>10 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</si>
</sst>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0" fontId="1" fillId="2" borderId="1" xfId="0" applyFont="1" applyFill="1" applyBorder="1"/>
    <xf numFmtId="0" fontId="0" fillId="0" borderId="2" xfId="0" applyBorder="1"/>
    <xf numFmtId="164" fontId="0" fillId="0" borderId="1" xfId="0" applyNumberFormat="1" applyBorder="1"/>
    <xf numFmtId="2" fontId="0" fillId="0" borderId="1" xfId="0" applyNumberFormat="1" applyFill="1" applyBorder="1"/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2" fontId="0" fillId="0" borderId="0" xfId="0" applyNumberFormat="1" applyBorder="1"/>
    <xf numFmtId="0" fontId="0" fillId="0" borderId="1" xfId="0" applyFont="1" applyFill="1" applyBorder="1"/>
    <xf numFmtId="164" fontId="0" fillId="0" borderId="1" xfId="0" applyNumberFormat="1" applyFont="1" applyFill="1" applyBorder="1"/>
    <xf numFmtId="0" fontId="0" fillId="0" borderId="2" xfId="0" applyFont="1" applyFill="1" applyBorder="1"/>
    <xf numFmtId="164" fontId="1" fillId="0" borderId="0" xfId="0" applyNumberFormat="1" applyFont="1" applyFill="1" applyBorder="1"/>
    <xf numFmtId="0" fontId="0" fillId="0" borderId="0" xfId="0" applyFill="1" applyBorder="1"/>
    <xf numFmtId="2" fontId="0" fillId="0" borderId="0" xfId="0" applyNumberFormat="1" applyFill="1" applyBorder="1"/>
    <xf numFmtId="2" fontId="0" fillId="2" borderId="4" xfId="0" applyNumberFormat="1" applyFill="1" applyBorder="1"/>
    <xf numFmtId="2" fontId="0" fillId="2" borderId="1" xfId="0" applyNumberFormat="1" applyFill="1" applyBorder="1"/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2" fontId="1" fillId="2" borderId="1" xfId="0" applyNumberFormat="1" applyFont="1" applyFill="1" applyBorder="1"/>
    <xf numFmtId="2" fontId="0" fillId="3" borderId="1" xfId="0" applyNumberFormat="1" applyFill="1" applyBorder="1"/>
    <xf numFmtId="0" fontId="0" fillId="3" borderId="0" xfId="0" applyFill="1" applyBorder="1"/>
    <xf numFmtId="0" fontId="0" fillId="3" borderId="0" xfId="0" applyFill="1"/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8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9F8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abSelected="1" zoomScaleNormal="100" workbookViewId="0">
      <selection activeCell="N12" sqref="N12"/>
    </sheetView>
  </sheetViews>
  <sheetFormatPr defaultRowHeight="15" x14ac:dyDescent="0.25"/>
  <cols>
    <col min="2" max="2" width="7.7109375" customWidth="1"/>
    <col min="5" max="5" width="9.28515625" customWidth="1"/>
    <col min="6" max="6" width="9.7109375" customWidth="1"/>
    <col min="7" max="7" width="13" customWidth="1"/>
    <col min="8" max="8" width="10" customWidth="1"/>
    <col min="9" max="9" width="9.85546875" customWidth="1"/>
    <col min="10" max="10" width="8.7109375" customWidth="1"/>
    <col min="11" max="11" width="6.7109375" customWidth="1"/>
    <col min="12" max="12" width="7.5703125" customWidth="1"/>
  </cols>
  <sheetData>
    <row r="1" spans="1:12" x14ac:dyDescent="0.25">
      <c r="A1" s="29" t="s">
        <v>1</v>
      </c>
      <c r="B1" s="29" t="s">
        <v>6</v>
      </c>
      <c r="C1" s="29" t="s">
        <v>2</v>
      </c>
      <c r="D1" s="29" t="s">
        <v>3</v>
      </c>
      <c r="E1" s="29" t="s">
        <v>0</v>
      </c>
      <c r="F1" s="29" t="s">
        <v>4</v>
      </c>
      <c r="G1" s="27"/>
      <c r="H1" s="27"/>
      <c r="I1" s="27"/>
      <c r="J1" s="27"/>
      <c r="K1" s="31"/>
      <c r="L1" s="27"/>
    </row>
    <row r="2" spans="1:12" x14ac:dyDescent="0.25">
      <c r="A2" s="30"/>
      <c r="B2" s="30"/>
      <c r="C2" s="30"/>
      <c r="D2" s="30"/>
      <c r="E2" s="30"/>
      <c r="F2" s="30"/>
      <c r="G2" s="28"/>
      <c r="H2" s="28"/>
      <c r="I2" s="28"/>
      <c r="J2" s="28"/>
      <c r="K2" s="28"/>
      <c r="L2" s="28"/>
    </row>
    <row r="3" spans="1:12" ht="15.75" customHeight="1" x14ac:dyDescent="0.25">
      <c r="A3" s="4" t="s">
        <v>9</v>
      </c>
      <c r="B3" s="22">
        <v>4.05</v>
      </c>
      <c r="C3" s="4">
        <v>377.2</v>
      </c>
      <c r="D3" s="4">
        <v>220</v>
      </c>
      <c r="E3" s="3"/>
      <c r="F3" s="3"/>
      <c r="G3" s="15"/>
      <c r="H3" s="16"/>
      <c r="I3" s="16"/>
      <c r="J3" s="8"/>
      <c r="K3" s="8"/>
      <c r="L3" s="8"/>
    </row>
    <row r="4" spans="1:12" ht="15" customHeight="1" x14ac:dyDescent="0.25">
      <c r="A4" s="12">
        <v>0</v>
      </c>
      <c r="B4" s="6"/>
      <c r="C4" s="13">
        <v>377.2</v>
      </c>
      <c r="D4" s="12"/>
      <c r="E4" s="7">
        <f>(1/(2*PI()*(SQRT(B$3/1000000*(C4+D$3+10)/0.000000000001))))*1000000</f>
        <v>3.2094213592370116</v>
      </c>
      <c r="F4" s="14">
        <v>0</v>
      </c>
      <c r="G4" s="36" t="s">
        <v>5</v>
      </c>
      <c r="H4" s="37"/>
      <c r="I4" s="38"/>
      <c r="J4" s="20"/>
    </row>
    <row r="5" spans="1:12" x14ac:dyDescent="0.25">
      <c r="A5" s="1"/>
      <c r="B5" s="6"/>
      <c r="C5" s="6">
        <v>348</v>
      </c>
      <c r="D5" s="2"/>
      <c r="E5" s="7">
        <f t="shared" ref="E5:E24" si="0">(1/(2*PI()*(SQRT(B$3/1000000*(C5+D$3+10)/0.000000000001))))*1000000</f>
        <v>3.2894909872213751</v>
      </c>
      <c r="F5" s="5">
        <v>5</v>
      </c>
      <c r="G5" s="39"/>
      <c r="H5" s="40"/>
      <c r="I5" s="41"/>
      <c r="J5" s="20"/>
      <c r="K5" s="17"/>
      <c r="L5" s="17"/>
    </row>
    <row r="6" spans="1:12" x14ac:dyDescent="0.25">
      <c r="A6" s="1">
        <v>1</v>
      </c>
      <c r="B6" s="6"/>
      <c r="C6" s="6">
        <v>316.2</v>
      </c>
      <c r="D6" s="2"/>
      <c r="E6" s="7">
        <f t="shared" si="0"/>
        <v>3.3838941695921756</v>
      </c>
      <c r="F6" s="1">
        <v>10</v>
      </c>
      <c r="G6" s="9"/>
      <c r="H6" s="8"/>
      <c r="I6" s="8"/>
      <c r="J6" s="10"/>
      <c r="K6" s="17"/>
      <c r="L6" s="17"/>
    </row>
    <row r="7" spans="1:12" x14ac:dyDescent="0.25">
      <c r="A7" s="1"/>
      <c r="B7" s="6"/>
      <c r="C7" s="6">
        <v>285.39999999999998</v>
      </c>
      <c r="D7" s="2"/>
      <c r="E7" s="23">
        <f t="shared" si="0"/>
        <v>3.4835368814602652</v>
      </c>
      <c r="F7" s="1">
        <v>15</v>
      </c>
      <c r="G7" s="24" t="s">
        <v>13</v>
      </c>
      <c r="H7" s="16"/>
      <c r="J7" s="10"/>
      <c r="K7" s="17"/>
      <c r="L7" s="17"/>
    </row>
    <row r="8" spans="1:12" x14ac:dyDescent="0.25">
      <c r="A8" s="1">
        <v>2</v>
      </c>
      <c r="B8" s="6"/>
      <c r="C8" s="6">
        <v>256</v>
      </c>
      <c r="D8" s="2"/>
      <c r="E8" s="23">
        <f t="shared" si="0"/>
        <v>3.5873560687194277</v>
      </c>
      <c r="F8" s="1">
        <v>20</v>
      </c>
      <c r="G8" s="24" t="s">
        <v>13</v>
      </c>
      <c r="H8" s="16"/>
      <c r="J8" s="10"/>
      <c r="K8" s="17"/>
      <c r="L8" s="17"/>
    </row>
    <row r="9" spans="1:12" x14ac:dyDescent="0.25">
      <c r="A9" s="1"/>
      <c r="B9" s="6"/>
      <c r="C9" s="6">
        <v>226.6</v>
      </c>
      <c r="D9" s="2"/>
      <c r="E9" s="23">
        <f t="shared" si="0"/>
        <v>3.7010475639354907</v>
      </c>
      <c r="F9" s="1">
        <v>25</v>
      </c>
      <c r="G9" s="24" t="s">
        <v>13</v>
      </c>
      <c r="H9" s="16"/>
      <c r="J9" s="10"/>
      <c r="K9" s="17"/>
      <c r="L9" s="17"/>
    </row>
    <row r="10" spans="1:12" x14ac:dyDescent="0.25">
      <c r="A10" s="1">
        <v>3</v>
      </c>
      <c r="B10" s="6"/>
      <c r="C10" s="6">
        <v>199.8</v>
      </c>
      <c r="D10" s="2"/>
      <c r="E10" s="23">
        <f t="shared" si="0"/>
        <v>3.8146914368639817</v>
      </c>
      <c r="F10" s="1">
        <v>30</v>
      </c>
      <c r="G10" s="24" t="s">
        <v>13</v>
      </c>
      <c r="H10" s="16"/>
      <c r="J10" s="10"/>
      <c r="K10" s="17"/>
      <c r="L10" s="17"/>
    </row>
    <row r="11" spans="1:12" x14ac:dyDescent="0.25">
      <c r="A11" s="1"/>
      <c r="B11" s="6"/>
      <c r="C11" s="6">
        <v>174.5</v>
      </c>
      <c r="D11" s="2"/>
      <c r="E11" s="23">
        <f t="shared" si="0"/>
        <v>3.9321797023231997</v>
      </c>
      <c r="F11" s="1">
        <v>35</v>
      </c>
      <c r="G11" s="24" t="s">
        <v>13</v>
      </c>
      <c r="H11" s="16"/>
      <c r="J11" s="10"/>
      <c r="K11" s="17"/>
      <c r="L11" s="17"/>
    </row>
    <row r="12" spans="1:12" x14ac:dyDescent="0.25">
      <c r="A12" s="1">
        <v>4</v>
      </c>
      <c r="B12" s="6"/>
      <c r="C12" s="6">
        <v>149.19999999999999</v>
      </c>
      <c r="D12" s="2"/>
      <c r="E12" s="23">
        <f t="shared" si="0"/>
        <v>4.0612381363830181</v>
      </c>
      <c r="F12" s="1">
        <v>40</v>
      </c>
      <c r="G12" s="24" t="s">
        <v>13</v>
      </c>
      <c r="H12" s="16"/>
      <c r="J12" s="10"/>
      <c r="K12" s="17"/>
      <c r="L12" s="17"/>
    </row>
    <row r="13" spans="1:12" x14ac:dyDescent="0.25">
      <c r="A13" s="1"/>
      <c r="B13" s="6"/>
      <c r="C13" s="6">
        <v>127.3</v>
      </c>
      <c r="D13" s="2"/>
      <c r="E13" s="7">
        <f t="shared" si="0"/>
        <v>4.1838500595752706</v>
      </c>
      <c r="F13" s="1">
        <v>45</v>
      </c>
      <c r="G13" s="9"/>
      <c r="H13" s="8"/>
      <c r="I13" s="8"/>
      <c r="J13" s="10"/>
      <c r="K13" s="17"/>
      <c r="L13" s="17"/>
    </row>
    <row r="14" spans="1:12" x14ac:dyDescent="0.25">
      <c r="A14" s="1">
        <v>5</v>
      </c>
      <c r="B14" s="6"/>
      <c r="C14" s="6">
        <v>107.1</v>
      </c>
      <c r="D14" s="2"/>
      <c r="E14" s="7">
        <f t="shared" si="0"/>
        <v>4.3073805610285261</v>
      </c>
      <c r="F14" s="1">
        <v>50</v>
      </c>
      <c r="G14" s="9"/>
      <c r="H14" s="8"/>
      <c r="I14" s="8"/>
      <c r="J14" s="10"/>
      <c r="K14" s="17"/>
      <c r="L14" s="17"/>
    </row>
    <row r="15" spans="1:12" x14ac:dyDescent="0.25">
      <c r="A15" s="1"/>
      <c r="B15" s="6"/>
      <c r="C15" s="6">
        <v>89.8</v>
      </c>
      <c r="D15" s="2"/>
      <c r="E15" s="7">
        <f t="shared" si="0"/>
        <v>4.4223528427075864</v>
      </c>
      <c r="F15" s="1">
        <v>55</v>
      </c>
      <c r="G15" s="9"/>
      <c r="H15" s="8"/>
      <c r="I15" s="8"/>
      <c r="J15" s="10"/>
      <c r="K15" s="17"/>
      <c r="L15" s="17"/>
    </row>
    <row r="16" spans="1:12" x14ac:dyDescent="0.25">
      <c r="A16" s="1">
        <v>6</v>
      </c>
      <c r="B16" s="6"/>
      <c r="C16" s="6">
        <v>74.400000000000006</v>
      </c>
      <c r="D16" s="2"/>
      <c r="E16" s="7">
        <f t="shared" si="0"/>
        <v>4.5328390227063267</v>
      </c>
      <c r="F16" s="1">
        <v>60</v>
      </c>
      <c r="G16" s="9"/>
      <c r="H16" s="8"/>
      <c r="I16" s="8"/>
      <c r="J16" s="10"/>
      <c r="K16" s="17"/>
      <c r="L16" s="17"/>
    </row>
    <row r="17" spans="1:12" x14ac:dyDescent="0.25">
      <c r="A17" s="1"/>
      <c r="B17" s="6"/>
      <c r="C17" s="6">
        <v>61.5</v>
      </c>
      <c r="D17" s="2"/>
      <c r="E17" s="7">
        <f t="shared" si="0"/>
        <v>4.6320510859037913</v>
      </c>
      <c r="F17" s="1">
        <v>65</v>
      </c>
      <c r="G17" s="9"/>
      <c r="H17" s="8"/>
      <c r="I17" s="8"/>
      <c r="J17" s="10"/>
      <c r="K17" s="11"/>
      <c r="L17" s="11"/>
    </row>
    <row r="18" spans="1:12" x14ac:dyDescent="0.25">
      <c r="A18" s="1">
        <v>7</v>
      </c>
      <c r="B18" s="6"/>
      <c r="C18" s="6">
        <v>50.4</v>
      </c>
      <c r="D18" s="2"/>
      <c r="E18" s="7">
        <f t="shared" si="0"/>
        <v>4.7228441601930813</v>
      </c>
      <c r="F18" s="1">
        <v>70</v>
      </c>
      <c r="G18" s="9"/>
      <c r="H18" s="8"/>
      <c r="I18" s="8"/>
      <c r="J18" s="10"/>
      <c r="K18" s="11"/>
      <c r="L18" s="11"/>
    </row>
    <row r="19" spans="1:12" x14ac:dyDescent="0.25">
      <c r="A19" s="1"/>
      <c r="B19" s="6"/>
      <c r="C19" s="6">
        <v>41.1</v>
      </c>
      <c r="D19" s="2"/>
      <c r="E19" s="7">
        <f t="shared" si="0"/>
        <v>4.8031689296610756</v>
      </c>
      <c r="F19" s="1">
        <v>75</v>
      </c>
      <c r="G19" s="9"/>
      <c r="H19" s="8"/>
      <c r="I19" s="8"/>
      <c r="J19" s="10"/>
      <c r="K19" s="11"/>
      <c r="L19" s="11"/>
    </row>
    <row r="20" spans="1:12" x14ac:dyDescent="0.25">
      <c r="A20" s="1">
        <v>8</v>
      </c>
      <c r="B20" s="6"/>
      <c r="C20" s="6">
        <v>33.200000000000003</v>
      </c>
      <c r="D20" s="2"/>
      <c r="E20" s="7">
        <f t="shared" si="0"/>
        <v>4.8747200262509347</v>
      </c>
      <c r="F20" s="1">
        <v>80</v>
      </c>
      <c r="G20" s="9"/>
      <c r="H20" s="8"/>
      <c r="I20" s="8"/>
      <c r="J20" s="10"/>
      <c r="K20" s="11"/>
      <c r="L20" s="11"/>
    </row>
    <row r="21" spans="1:12" x14ac:dyDescent="0.25">
      <c r="A21" s="1"/>
      <c r="B21" s="6"/>
      <c r="C21" s="6">
        <v>26.5</v>
      </c>
      <c r="D21" s="2"/>
      <c r="E21" s="7">
        <f t="shared" si="0"/>
        <v>4.9379755509616849</v>
      </c>
      <c r="F21" s="1">
        <v>85</v>
      </c>
      <c r="G21" s="9"/>
      <c r="H21" s="8"/>
      <c r="I21" s="8"/>
      <c r="J21" s="10"/>
      <c r="K21" s="11"/>
      <c r="L21" s="11"/>
    </row>
    <row r="22" spans="1:12" x14ac:dyDescent="0.25">
      <c r="A22" s="1">
        <v>9</v>
      </c>
      <c r="B22" s="6"/>
      <c r="C22" s="6">
        <v>20.8</v>
      </c>
      <c r="D22" s="2"/>
      <c r="E22" s="7">
        <f t="shared" si="0"/>
        <v>4.9937736559578303</v>
      </c>
      <c r="F22" s="1">
        <v>90</v>
      </c>
      <c r="G22" s="9"/>
      <c r="H22" s="8"/>
      <c r="I22" s="8"/>
      <c r="J22" s="10"/>
      <c r="K22" s="11"/>
      <c r="L22" s="11"/>
    </row>
    <row r="23" spans="1:12" x14ac:dyDescent="0.25">
      <c r="A23" s="1"/>
      <c r="B23" s="6"/>
      <c r="C23" s="6">
        <v>16.8</v>
      </c>
      <c r="D23" s="2"/>
      <c r="E23" s="7">
        <f t="shared" si="0"/>
        <v>5.0340791818425554</v>
      </c>
      <c r="F23" s="1">
        <v>95</v>
      </c>
      <c r="G23" s="9"/>
      <c r="H23" s="8"/>
      <c r="I23" s="8"/>
      <c r="J23" s="10"/>
      <c r="K23" s="11"/>
      <c r="L23" s="11"/>
    </row>
    <row r="24" spans="1:12" x14ac:dyDescent="0.25">
      <c r="A24" s="1">
        <v>10</v>
      </c>
      <c r="B24" s="6"/>
      <c r="C24" s="6">
        <v>16</v>
      </c>
      <c r="D24" s="2"/>
      <c r="E24" s="7">
        <f t="shared" si="0"/>
        <v>5.0422580323725041</v>
      </c>
      <c r="F24" s="1">
        <v>100</v>
      </c>
      <c r="G24" s="9"/>
      <c r="H24" s="8"/>
      <c r="I24" s="8"/>
      <c r="J24" s="10"/>
      <c r="K24" s="11"/>
      <c r="L24" s="11"/>
    </row>
    <row r="25" spans="1:12" x14ac:dyDescent="0.25">
      <c r="G25" s="8"/>
      <c r="H25" s="8"/>
      <c r="I25" s="8"/>
      <c r="J25" s="8"/>
      <c r="K25" s="8"/>
      <c r="L25" s="8"/>
    </row>
    <row r="26" spans="1:12" x14ac:dyDescent="0.25">
      <c r="A26" s="29" t="s">
        <v>1</v>
      </c>
      <c r="B26" s="29" t="s">
        <v>6</v>
      </c>
      <c r="C26" s="29" t="s">
        <v>2</v>
      </c>
      <c r="D26" s="29" t="s">
        <v>3</v>
      </c>
      <c r="E26" s="29" t="s">
        <v>0</v>
      </c>
      <c r="F26" s="29" t="s">
        <v>4</v>
      </c>
      <c r="G26" s="31"/>
      <c r="H26" s="8"/>
      <c r="I26" s="8"/>
      <c r="J26" s="8"/>
      <c r="K26" s="8"/>
      <c r="L26" s="8"/>
    </row>
    <row r="27" spans="1:12" x14ac:dyDescent="0.25">
      <c r="A27" s="30"/>
      <c r="B27" s="30"/>
      <c r="C27" s="30"/>
      <c r="D27" s="30"/>
      <c r="E27" s="30"/>
      <c r="F27" s="30"/>
      <c r="G27" s="28"/>
      <c r="H27" s="16"/>
      <c r="I27" s="16"/>
      <c r="J27" s="8"/>
      <c r="K27" s="8"/>
      <c r="L27" s="8"/>
    </row>
    <row r="28" spans="1:12" x14ac:dyDescent="0.25">
      <c r="A28" s="4" t="s">
        <v>10</v>
      </c>
      <c r="B28" s="22">
        <f>B3</f>
        <v>4.05</v>
      </c>
      <c r="C28" s="4">
        <v>377.2</v>
      </c>
      <c r="D28" s="4">
        <v>0</v>
      </c>
      <c r="E28" s="3"/>
      <c r="F28" s="3"/>
      <c r="G28" s="9"/>
      <c r="H28" s="8"/>
      <c r="I28" s="8"/>
      <c r="J28" s="10"/>
      <c r="K28" s="11"/>
      <c r="L28" s="11"/>
    </row>
    <row r="29" spans="1:12" x14ac:dyDescent="0.25">
      <c r="A29" s="12">
        <v>0</v>
      </c>
      <c r="B29" s="6"/>
      <c r="C29" s="13">
        <v>377.2</v>
      </c>
      <c r="D29" s="12"/>
      <c r="E29" s="7">
        <f>(1/(2*PI()*(SQRT(B$28/1000000*(C29+D$28+10)/0.000000000001))))*1000000</f>
        <v>4.0190642194923063</v>
      </c>
      <c r="F29" s="12">
        <v>0</v>
      </c>
      <c r="G29" s="9"/>
      <c r="H29" s="8"/>
      <c r="I29" s="8"/>
      <c r="J29" s="10"/>
      <c r="K29" s="17"/>
      <c r="L29" s="17"/>
    </row>
    <row r="30" spans="1:12" x14ac:dyDescent="0.25">
      <c r="A30" s="1"/>
      <c r="B30" s="6"/>
      <c r="C30" s="6">
        <v>348</v>
      </c>
      <c r="D30" s="2"/>
      <c r="E30" s="7">
        <f t="shared" ref="E30:E49" si="1">(1/(2*PI()*(SQRT(B$28/1000000*(C30+D$28+10)/0.000000000001))))*1000000</f>
        <v>4.179757701938791</v>
      </c>
      <c r="F30" s="1">
        <v>5</v>
      </c>
      <c r="G30" s="9"/>
      <c r="H30" s="8"/>
      <c r="I30" s="8"/>
      <c r="J30" s="10"/>
      <c r="K30" s="17"/>
      <c r="L30" s="17"/>
    </row>
    <row r="31" spans="1:12" x14ac:dyDescent="0.25">
      <c r="A31" s="1">
        <v>1</v>
      </c>
      <c r="B31" s="6"/>
      <c r="C31" s="6">
        <v>316.2</v>
      </c>
      <c r="D31" s="2"/>
      <c r="E31" s="7">
        <f t="shared" si="1"/>
        <v>4.3787549540791799</v>
      </c>
      <c r="F31" s="1">
        <v>10</v>
      </c>
      <c r="G31" s="9"/>
      <c r="H31" s="8"/>
      <c r="I31" s="8"/>
      <c r="J31" s="10"/>
      <c r="K31" s="17"/>
      <c r="L31" s="17"/>
    </row>
    <row r="32" spans="1:12" x14ac:dyDescent="0.25">
      <c r="A32" s="1"/>
      <c r="B32" s="6"/>
      <c r="C32" s="6">
        <v>285.39999999999998</v>
      </c>
      <c r="D32" s="2"/>
      <c r="E32" s="7">
        <f t="shared" si="1"/>
        <v>4.601372308619756</v>
      </c>
      <c r="F32" s="1">
        <v>15</v>
      </c>
      <c r="G32" s="9"/>
      <c r="H32" s="8"/>
      <c r="I32" s="8"/>
      <c r="J32" s="10"/>
      <c r="K32" s="17"/>
      <c r="L32" s="17"/>
    </row>
    <row r="33" spans="1:12" x14ac:dyDescent="0.25">
      <c r="A33" s="1">
        <v>2</v>
      </c>
      <c r="B33" s="6"/>
      <c r="C33" s="6">
        <v>256</v>
      </c>
      <c r="D33" s="2"/>
      <c r="E33" s="7">
        <f t="shared" si="1"/>
        <v>4.8489957304549698</v>
      </c>
      <c r="F33" s="1">
        <v>20</v>
      </c>
      <c r="G33" s="9"/>
      <c r="H33" s="8"/>
      <c r="I33" s="8"/>
      <c r="J33" s="10"/>
      <c r="K33" s="17"/>
      <c r="L33" s="17"/>
    </row>
    <row r="34" spans="1:12" x14ac:dyDescent="0.25">
      <c r="A34" s="1"/>
      <c r="B34" s="6"/>
      <c r="C34" s="6">
        <v>226.6</v>
      </c>
      <c r="D34" s="2"/>
      <c r="E34" s="7">
        <f t="shared" si="1"/>
        <v>5.1414456574822029</v>
      </c>
      <c r="F34" s="1">
        <v>25</v>
      </c>
      <c r="G34" s="9"/>
      <c r="H34" s="8"/>
      <c r="I34" s="8"/>
      <c r="J34" s="10"/>
      <c r="K34" s="17"/>
      <c r="L34" s="17"/>
    </row>
    <row r="35" spans="1:12" x14ac:dyDescent="0.25">
      <c r="A35" s="1">
        <v>3</v>
      </c>
      <c r="B35" s="6"/>
      <c r="C35" s="6">
        <v>199.8</v>
      </c>
      <c r="D35" s="2"/>
      <c r="E35" s="7">
        <f t="shared" si="1"/>
        <v>5.4599652432557058</v>
      </c>
      <c r="F35" s="1">
        <v>30</v>
      </c>
      <c r="G35" s="9"/>
      <c r="H35" s="8"/>
      <c r="I35" s="8"/>
      <c r="J35" s="10"/>
      <c r="K35" s="11"/>
      <c r="L35" s="11"/>
    </row>
    <row r="36" spans="1:12" x14ac:dyDescent="0.25">
      <c r="A36" s="1"/>
      <c r="B36" s="6"/>
      <c r="C36" s="6">
        <v>174.5</v>
      </c>
      <c r="D36" s="2"/>
      <c r="E36" s="7">
        <f t="shared" si="1"/>
        <v>5.8222980646276357</v>
      </c>
      <c r="F36" s="1">
        <v>35</v>
      </c>
      <c r="G36" s="9"/>
      <c r="H36" s="8"/>
      <c r="I36" s="8"/>
      <c r="J36" s="10"/>
      <c r="K36" s="11"/>
      <c r="L36" s="11"/>
    </row>
    <row r="37" spans="1:12" x14ac:dyDescent="0.25">
      <c r="A37" s="1">
        <v>4</v>
      </c>
      <c r="B37" s="6"/>
      <c r="C37" s="6">
        <v>149.19999999999999</v>
      </c>
      <c r="D37" s="2"/>
      <c r="E37" s="7">
        <f t="shared" si="1"/>
        <v>6.2678859912231051</v>
      </c>
      <c r="F37" s="1">
        <v>40</v>
      </c>
      <c r="G37" s="9"/>
      <c r="H37" s="8"/>
      <c r="I37" s="8"/>
      <c r="J37" s="10"/>
      <c r="K37" s="11"/>
      <c r="L37" s="11"/>
    </row>
    <row r="38" spans="1:12" x14ac:dyDescent="0.25">
      <c r="A38" s="1"/>
      <c r="B38" s="6"/>
      <c r="C38" s="6">
        <v>127.3</v>
      </c>
      <c r="D38" s="2"/>
      <c r="E38" s="23">
        <f t="shared" si="1"/>
        <v>6.7492785360686822</v>
      </c>
      <c r="F38" s="1">
        <v>45</v>
      </c>
      <c r="G38" s="24" t="s">
        <v>14</v>
      </c>
      <c r="H38" s="16"/>
      <c r="J38" s="8"/>
      <c r="K38" s="8"/>
      <c r="L38" s="8"/>
    </row>
    <row r="39" spans="1:12" x14ac:dyDescent="0.25">
      <c r="A39" s="1">
        <v>5</v>
      </c>
      <c r="B39" s="6"/>
      <c r="C39" s="6">
        <v>107.1</v>
      </c>
      <c r="D39" s="2"/>
      <c r="E39" s="23">
        <f t="shared" si="1"/>
        <v>7.3082630795513275</v>
      </c>
      <c r="F39" s="1">
        <v>50</v>
      </c>
      <c r="G39" s="24" t="s">
        <v>14</v>
      </c>
      <c r="H39" s="16"/>
      <c r="J39" s="8"/>
      <c r="K39" s="8"/>
      <c r="L39" s="8"/>
    </row>
    <row r="40" spans="1:12" x14ac:dyDescent="0.25">
      <c r="A40" s="1"/>
      <c r="B40" s="6"/>
      <c r="C40" s="6">
        <v>89.8</v>
      </c>
      <c r="D40" s="2"/>
      <c r="E40" s="23">
        <f t="shared" si="1"/>
        <v>7.9163930598548378</v>
      </c>
      <c r="F40" s="1">
        <v>55</v>
      </c>
      <c r="G40" s="24" t="s">
        <v>14</v>
      </c>
      <c r="H40" s="16"/>
      <c r="J40" s="8"/>
      <c r="K40" s="8"/>
      <c r="L40" s="8"/>
    </row>
    <row r="41" spans="1:12" x14ac:dyDescent="0.25">
      <c r="A41" s="1">
        <v>6</v>
      </c>
      <c r="B41" s="6"/>
      <c r="C41" s="6">
        <v>74.400000000000006</v>
      </c>
      <c r="D41" s="2"/>
      <c r="E41" s="7">
        <f t="shared" si="1"/>
        <v>8.6083793439220848</v>
      </c>
      <c r="F41" s="1">
        <v>60</v>
      </c>
      <c r="G41" s="9"/>
      <c r="H41" s="8"/>
      <c r="I41" s="8"/>
      <c r="J41" s="10"/>
      <c r="K41" s="11"/>
      <c r="L41" s="11"/>
    </row>
    <row r="42" spans="1:12" x14ac:dyDescent="0.25">
      <c r="A42" s="1"/>
      <c r="B42" s="6"/>
      <c r="C42" s="6">
        <v>61.5</v>
      </c>
      <c r="D42" s="2"/>
      <c r="E42" s="7">
        <f t="shared" si="1"/>
        <v>9.3527558871843191</v>
      </c>
      <c r="F42" s="1">
        <v>65</v>
      </c>
      <c r="G42" s="9"/>
      <c r="H42" s="8"/>
      <c r="I42" s="8"/>
      <c r="J42" s="10"/>
      <c r="K42" s="11"/>
      <c r="L42" s="11"/>
    </row>
    <row r="43" spans="1:12" x14ac:dyDescent="0.25">
      <c r="A43" s="1">
        <v>7</v>
      </c>
      <c r="B43" s="6"/>
      <c r="C43" s="6">
        <v>50.4</v>
      </c>
      <c r="D43" s="2"/>
      <c r="E43" s="7">
        <f t="shared" si="1"/>
        <v>10.175930935166935</v>
      </c>
      <c r="F43" s="1">
        <v>70</v>
      </c>
      <c r="G43" s="9"/>
      <c r="H43" s="8"/>
      <c r="I43" s="8"/>
      <c r="J43" s="10"/>
      <c r="K43" s="11"/>
      <c r="L43" s="11"/>
    </row>
    <row r="44" spans="1:12" x14ac:dyDescent="0.25">
      <c r="A44" s="1"/>
      <c r="B44" s="6"/>
      <c r="C44" s="6">
        <v>41.1</v>
      </c>
      <c r="D44" s="2"/>
      <c r="E44" s="7">
        <f t="shared" si="1"/>
        <v>11.063235825359495</v>
      </c>
      <c r="F44" s="1">
        <v>75</v>
      </c>
      <c r="G44" s="9"/>
      <c r="H44" s="8"/>
      <c r="I44" s="8"/>
      <c r="J44" s="10"/>
      <c r="K44" s="17"/>
      <c r="L44" s="17"/>
    </row>
    <row r="45" spans="1:12" x14ac:dyDescent="0.25">
      <c r="A45" s="1">
        <v>8</v>
      </c>
      <c r="B45" s="6"/>
      <c r="C45" s="6">
        <v>33.200000000000003</v>
      </c>
      <c r="D45" s="2"/>
      <c r="E45" s="7">
        <f t="shared" si="1"/>
        <v>12.03235804372957</v>
      </c>
      <c r="F45" s="1">
        <v>80</v>
      </c>
      <c r="G45" s="9"/>
      <c r="H45" s="8"/>
      <c r="I45" s="8"/>
      <c r="J45" s="10"/>
      <c r="K45" s="17"/>
      <c r="L45" s="17"/>
    </row>
    <row r="46" spans="1:12" x14ac:dyDescent="0.25">
      <c r="A46" s="1"/>
      <c r="B46" s="6"/>
      <c r="C46" s="6">
        <v>26.5</v>
      </c>
      <c r="D46" s="2"/>
      <c r="E46" s="7">
        <f t="shared" si="1"/>
        <v>13.09019716041454</v>
      </c>
      <c r="F46" s="1">
        <v>85</v>
      </c>
      <c r="G46" s="9"/>
      <c r="H46" s="8"/>
      <c r="I46" s="8"/>
      <c r="J46" s="10"/>
      <c r="K46" s="17"/>
      <c r="L46" s="17"/>
    </row>
    <row r="47" spans="1:12" x14ac:dyDescent="0.25">
      <c r="A47" s="1">
        <v>9</v>
      </c>
      <c r="B47" s="6"/>
      <c r="C47" s="6">
        <v>20.8</v>
      </c>
      <c r="D47" s="2"/>
      <c r="E47" s="7">
        <f t="shared" si="1"/>
        <v>14.250078664622427</v>
      </c>
      <c r="F47" s="1">
        <v>90</v>
      </c>
      <c r="G47" s="9"/>
      <c r="H47" s="8"/>
      <c r="I47" s="8"/>
      <c r="J47" s="10"/>
      <c r="K47" s="17"/>
      <c r="L47" s="17"/>
    </row>
    <row r="48" spans="1:12" x14ac:dyDescent="0.25">
      <c r="A48" s="1"/>
      <c r="B48" s="6"/>
      <c r="C48" s="6">
        <v>16.8</v>
      </c>
      <c r="D48" s="2"/>
      <c r="E48" s="7">
        <f t="shared" si="1"/>
        <v>15.276547790254066</v>
      </c>
      <c r="F48" s="1">
        <v>95</v>
      </c>
      <c r="G48" s="9"/>
      <c r="H48" s="8"/>
      <c r="I48" s="8"/>
      <c r="J48" s="10"/>
      <c r="K48" s="17"/>
      <c r="L48" s="17"/>
    </row>
    <row r="49" spans="1:12" x14ac:dyDescent="0.25">
      <c r="A49" s="1">
        <v>10</v>
      </c>
      <c r="B49" s="6"/>
      <c r="C49" s="6">
        <v>16</v>
      </c>
      <c r="D49" s="2"/>
      <c r="E49" s="7">
        <f t="shared" si="1"/>
        <v>15.509791016788963</v>
      </c>
      <c r="F49" s="1">
        <v>100</v>
      </c>
      <c r="G49" s="9"/>
      <c r="H49" s="8"/>
      <c r="I49" s="8"/>
      <c r="J49" s="10"/>
      <c r="K49" s="11"/>
      <c r="L49" s="11"/>
    </row>
    <row r="50" spans="1:12" x14ac:dyDescent="0.25">
      <c r="G50" s="8"/>
      <c r="H50" s="8"/>
      <c r="I50" s="8"/>
      <c r="J50" s="8"/>
      <c r="K50" s="8"/>
      <c r="L50" s="8"/>
    </row>
    <row r="51" spans="1:12" ht="15" customHeight="1" x14ac:dyDescent="0.25">
      <c r="A51" s="29" t="s">
        <v>1</v>
      </c>
      <c r="B51" s="29" t="s">
        <v>6</v>
      </c>
      <c r="C51" s="29" t="s">
        <v>2</v>
      </c>
      <c r="D51" s="29" t="s">
        <v>3</v>
      </c>
      <c r="E51" s="29" t="s">
        <v>0</v>
      </c>
      <c r="F51" s="32" t="s">
        <v>4</v>
      </c>
      <c r="G51" s="34" t="s">
        <v>8</v>
      </c>
      <c r="H51" s="21"/>
      <c r="I51" s="8"/>
      <c r="J51" s="8"/>
      <c r="K51" s="8"/>
      <c r="L51" s="8"/>
    </row>
    <row r="52" spans="1:12" x14ac:dyDescent="0.25">
      <c r="A52" s="30"/>
      <c r="B52" s="30"/>
      <c r="C52" s="30"/>
      <c r="D52" s="30"/>
      <c r="E52" s="30"/>
      <c r="F52" s="33"/>
      <c r="G52" s="35"/>
      <c r="H52" s="21"/>
      <c r="I52" s="16"/>
      <c r="J52" s="8"/>
      <c r="K52" s="8"/>
      <c r="L52" s="8"/>
    </row>
    <row r="53" spans="1:12" x14ac:dyDescent="0.25">
      <c r="A53" s="4" t="s">
        <v>11</v>
      </c>
      <c r="B53" s="22">
        <v>1.55</v>
      </c>
      <c r="C53" s="4">
        <v>377.2</v>
      </c>
      <c r="D53" s="4">
        <v>0</v>
      </c>
      <c r="E53" s="3"/>
      <c r="F53" s="3"/>
      <c r="G53" s="18">
        <f>(1/(1/B53-1/B3))-G78</f>
        <v>1.1831311475409838</v>
      </c>
      <c r="H53" s="8"/>
      <c r="I53" s="8"/>
      <c r="J53" s="10"/>
      <c r="K53" s="11"/>
      <c r="L53" s="11"/>
    </row>
    <row r="54" spans="1:12" x14ac:dyDescent="0.25">
      <c r="A54" s="12">
        <v>0</v>
      </c>
      <c r="B54" s="6"/>
      <c r="C54" s="13">
        <v>377.2</v>
      </c>
      <c r="D54" s="12"/>
      <c r="E54" s="7">
        <f>(1/(2*PI()*(SQRT(B$53/1000000*(C54+D$53+10)/0.000000000001))))*1000000</f>
        <v>6.4966071870622804</v>
      </c>
      <c r="F54" s="12">
        <v>0</v>
      </c>
      <c r="G54" s="9"/>
      <c r="H54" s="8"/>
      <c r="I54" s="8"/>
      <c r="J54" s="10"/>
      <c r="K54" s="11"/>
      <c r="L54" s="11"/>
    </row>
    <row r="55" spans="1:12" x14ac:dyDescent="0.25">
      <c r="A55" s="1"/>
      <c r="B55" s="6"/>
      <c r="C55" s="6">
        <v>348</v>
      </c>
      <c r="D55" s="2"/>
      <c r="E55" s="7">
        <f t="shared" ref="E55:E74" si="2">(1/(2*PI()*(SQRT(B$53/1000000*(C55+D$53+10)/0.000000000001))))*1000000</f>
        <v>6.756359800099097</v>
      </c>
      <c r="F55" s="1">
        <v>5</v>
      </c>
      <c r="G55" s="9"/>
      <c r="H55" s="8"/>
      <c r="I55" s="8"/>
      <c r="J55" s="10"/>
      <c r="K55" s="11"/>
      <c r="L55" s="11"/>
    </row>
    <row r="56" spans="1:12" x14ac:dyDescent="0.25">
      <c r="A56" s="1">
        <v>1</v>
      </c>
      <c r="B56" s="6"/>
      <c r="C56" s="6">
        <v>316.2</v>
      </c>
      <c r="D56" s="2"/>
      <c r="E56" s="7">
        <f t="shared" si="2"/>
        <v>7.0780284542576508</v>
      </c>
      <c r="F56" s="1">
        <v>10</v>
      </c>
      <c r="G56" s="9"/>
      <c r="H56" s="8"/>
      <c r="I56" s="8"/>
      <c r="J56" s="10"/>
      <c r="K56" s="11"/>
      <c r="L56" s="11"/>
    </row>
    <row r="57" spans="1:12" x14ac:dyDescent="0.25">
      <c r="A57" s="1"/>
      <c r="B57" s="6"/>
      <c r="C57" s="6">
        <v>285.39999999999998</v>
      </c>
      <c r="D57" s="2"/>
      <c r="E57" s="7">
        <f t="shared" si="2"/>
        <v>7.4378777690456062</v>
      </c>
      <c r="F57" s="1">
        <v>15</v>
      </c>
      <c r="G57" s="9"/>
      <c r="H57" s="8"/>
      <c r="I57" s="8"/>
      <c r="J57" s="10"/>
      <c r="K57" s="11"/>
      <c r="L57" s="11"/>
    </row>
    <row r="58" spans="1:12" x14ac:dyDescent="0.25">
      <c r="A58" s="1">
        <v>2</v>
      </c>
      <c r="B58" s="6"/>
      <c r="C58" s="6">
        <v>256</v>
      </c>
      <c r="D58" s="2"/>
      <c r="E58" s="7">
        <f t="shared" si="2"/>
        <v>7.8381480842541604</v>
      </c>
      <c r="F58" s="1">
        <v>20</v>
      </c>
      <c r="G58" s="9"/>
      <c r="H58" s="8"/>
      <c r="I58" s="8"/>
      <c r="J58" s="10"/>
      <c r="K58" s="17"/>
      <c r="L58" s="17"/>
    </row>
    <row r="59" spans="1:12" x14ac:dyDescent="0.25">
      <c r="A59" s="1"/>
      <c r="B59" s="6"/>
      <c r="C59" s="6">
        <v>226.6</v>
      </c>
      <c r="D59" s="2"/>
      <c r="E59" s="7">
        <f t="shared" si="2"/>
        <v>8.310878101497071</v>
      </c>
      <c r="F59" s="1">
        <v>25</v>
      </c>
      <c r="G59" s="9"/>
      <c r="H59" s="8"/>
      <c r="I59" s="8"/>
      <c r="J59" s="10"/>
      <c r="K59" s="17"/>
      <c r="L59" s="17"/>
    </row>
    <row r="60" spans="1:12" x14ac:dyDescent="0.25">
      <c r="A60" s="1">
        <v>3</v>
      </c>
      <c r="B60" s="6"/>
      <c r="C60" s="6">
        <v>199.8</v>
      </c>
      <c r="D60" s="2"/>
      <c r="E60" s="7">
        <f t="shared" si="2"/>
        <v>8.8257483591357104</v>
      </c>
      <c r="F60" s="1">
        <v>30</v>
      </c>
      <c r="G60" s="9"/>
      <c r="H60" s="8"/>
      <c r="I60" s="8"/>
      <c r="J60" s="10"/>
      <c r="K60" s="17"/>
      <c r="L60" s="17"/>
    </row>
    <row r="61" spans="1:12" x14ac:dyDescent="0.25">
      <c r="A61" s="1"/>
      <c r="B61" s="6"/>
      <c r="C61" s="6">
        <v>174.5</v>
      </c>
      <c r="D61" s="2"/>
      <c r="E61" s="7">
        <f t="shared" si="2"/>
        <v>9.4114404214861835</v>
      </c>
      <c r="F61" s="1">
        <v>35</v>
      </c>
      <c r="G61" s="9"/>
      <c r="H61" s="8"/>
      <c r="I61" s="8"/>
      <c r="J61" s="10"/>
      <c r="K61" s="17"/>
      <c r="L61" s="17"/>
    </row>
    <row r="62" spans="1:12" x14ac:dyDescent="0.25">
      <c r="A62" s="1">
        <v>4</v>
      </c>
      <c r="B62" s="6"/>
      <c r="C62" s="6">
        <v>149.19999999999999</v>
      </c>
      <c r="D62" s="2"/>
      <c r="E62" s="7">
        <f t="shared" si="2"/>
        <v>10.131710008707154</v>
      </c>
      <c r="F62" s="1">
        <v>40</v>
      </c>
      <c r="G62" s="9"/>
      <c r="H62" s="8"/>
      <c r="I62" s="8"/>
      <c r="J62" s="10"/>
      <c r="K62" s="11"/>
      <c r="L62" s="11"/>
    </row>
    <row r="63" spans="1:12" x14ac:dyDescent="0.25">
      <c r="A63" s="1"/>
      <c r="B63" s="6"/>
      <c r="C63" s="6">
        <v>127.3</v>
      </c>
      <c r="D63" s="2"/>
      <c r="E63" s="7">
        <f t="shared" si="2"/>
        <v>10.909855889401005</v>
      </c>
      <c r="F63" s="1">
        <v>45</v>
      </c>
      <c r="G63" s="8"/>
      <c r="H63" s="8"/>
      <c r="I63" s="8"/>
      <c r="J63" s="8"/>
      <c r="K63" s="8"/>
      <c r="L63" s="8"/>
    </row>
    <row r="64" spans="1:12" x14ac:dyDescent="0.25">
      <c r="A64" s="1">
        <v>5</v>
      </c>
      <c r="B64" s="6"/>
      <c r="C64" s="6">
        <v>107.1</v>
      </c>
      <c r="D64" s="2"/>
      <c r="E64" s="7">
        <f t="shared" si="2"/>
        <v>11.813425179245497</v>
      </c>
      <c r="F64" s="1">
        <v>50</v>
      </c>
      <c r="G64" s="8"/>
      <c r="H64" s="8"/>
      <c r="I64" s="8"/>
      <c r="J64" s="8"/>
      <c r="K64" s="8"/>
      <c r="L64" s="8"/>
    </row>
    <row r="65" spans="1:12" x14ac:dyDescent="0.25">
      <c r="A65" s="1"/>
      <c r="B65" s="6"/>
      <c r="C65" s="6">
        <v>89.8</v>
      </c>
      <c r="D65" s="2"/>
      <c r="E65" s="7">
        <f t="shared" si="2"/>
        <v>12.796435498301033</v>
      </c>
      <c r="F65" s="1">
        <v>55</v>
      </c>
      <c r="G65" s="8"/>
      <c r="H65" s="8"/>
      <c r="I65" s="8"/>
      <c r="J65" s="8"/>
      <c r="K65" s="8"/>
      <c r="L65" s="8"/>
    </row>
    <row r="66" spans="1:12" x14ac:dyDescent="0.25">
      <c r="A66" s="1">
        <v>6</v>
      </c>
      <c r="B66" s="6"/>
      <c r="C66" s="6">
        <v>74.400000000000006</v>
      </c>
      <c r="D66" s="2"/>
      <c r="E66" s="23">
        <f t="shared" si="2"/>
        <v>13.91499514823559</v>
      </c>
      <c r="F66" s="1">
        <v>60</v>
      </c>
      <c r="G66" s="25" t="s">
        <v>15</v>
      </c>
      <c r="H66" s="26"/>
    </row>
    <row r="67" spans="1:12" x14ac:dyDescent="0.25">
      <c r="A67" s="1"/>
      <c r="B67" s="6"/>
      <c r="C67" s="6">
        <v>61.5</v>
      </c>
      <c r="D67" s="2"/>
      <c r="E67" s="23">
        <f t="shared" si="2"/>
        <v>15.118240913103932</v>
      </c>
      <c r="F67" s="1">
        <v>65</v>
      </c>
      <c r="G67" s="25" t="s">
        <v>15</v>
      </c>
      <c r="H67" s="26"/>
    </row>
    <row r="68" spans="1:12" x14ac:dyDescent="0.25">
      <c r="A68" s="1">
        <v>7</v>
      </c>
      <c r="B68" s="6"/>
      <c r="C68" s="6">
        <v>50.4</v>
      </c>
      <c r="D68" s="2"/>
      <c r="E68" s="7">
        <f t="shared" si="2"/>
        <v>16.448860341128334</v>
      </c>
      <c r="F68" s="1">
        <v>70</v>
      </c>
    </row>
    <row r="69" spans="1:12" x14ac:dyDescent="0.25">
      <c r="A69" s="1"/>
      <c r="B69" s="6"/>
      <c r="C69" s="6">
        <v>41.1</v>
      </c>
      <c r="D69" s="2"/>
      <c r="E69" s="7">
        <f t="shared" si="2"/>
        <v>17.883142306264155</v>
      </c>
      <c r="F69" s="1">
        <v>75</v>
      </c>
    </row>
    <row r="70" spans="1:12" x14ac:dyDescent="0.25">
      <c r="A70" s="1">
        <v>8</v>
      </c>
      <c r="B70" s="6"/>
      <c r="C70" s="6">
        <v>33.200000000000003</v>
      </c>
      <c r="D70" s="2"/>
      <c r="E70" s="7">
        <f t="shared" si="2"/>
        <v>19.449677704845094</v>
      </c>
      <c r="F70" s="1">
        <v>80</v>
      </c>
    </row>
    <row r="71" spans="1:12" x14ac:dyDescent="0.25">
      <c r="A71" s="1"/>
      <c r="B71" s="6"/>
      <c r="C71" s="6">
        <v>26.5</v>
      </c>
      <c r="D71" s="2"/>
      <c r="E71" s="7">
        <f t="shared" si="2"/>
        <v>21.159619331276563</v>
      </c>
      <c r="F71" s="1">
        <v>85</v>
      </c>
    </row>
    <row r="72" spans="1:12" x14ac:dyDescent="0.25">
      <c r="A72" s="1">
        <v>9</v>
      </c>
      <c r="B72" s="6"/>
      <c r="C72" s="6">
        <v>20.8</v>
      </c>
      <c r="D72" s="2"/>
      <c r="E72" s="7">
        <f t="shared" si="2"/>
        <v>23.034507142183305</v>
      </c>
      <c r="F72" s="1">
        <v>90</v>
      </c>
    </row>
    <row r="73" spans="1:12" x14ac:dyDescent="0.25">
      <c r="A73" s="1"/>
      <c r="B73" s="6"/>
      <c r="C73" s="6">
        <v>16.8</v>
      </c>
      <c r="D73" s="2"/>
      <c r="E73" s="7">
        <f t="shared" si="2"/>
        <v>24.69374081815538</v>
      </c>
      <c r="F73" s="1">
        <v>95</v>
      </c>
    </row>
    <row r="74" spans="1:12" x14ac:dyDescent="0.25">
      <c r="A74" s="1">
        <v>10</v>
      </c>
      <c r="B74" s="6"/>
      <c r="C74" s="6">
        <v>16</v>
      </c>
      <c r="D74" s="2"/>
      <c r="E74" s="7">
        <f t="shared" si="2"/>
        <v>25.07076629948288</v>
      </c>
      <c r="F74" s="1">
        <v>100</v>
      </c>
    </row>
    <row r="76" spans="1:12" x14ac:dyDescent="0.25">
      <c r="A76" s="29" t="s">
        <v>1</v>
      </c>
      <c r="B76" s="29" t="s">
        <v>6</v>
      </c>
      <c r="C76" s="29" t="s">
        <v>2</v>
      </c>
      <c r="D76" s="29" t="s">
        <v>3</v>
      </c>
      <c r="E76" s="29" t="s">
        <v>0</v>
      </c>
      <c r="F76" s="29" t="s">
        <v>4</v>
      </c>
      <c r="G76" s="29" t="s">
        <v>7</v>
      </c>
    </row>
    <row r="77" spans="1:12" x14ac:dyDescent="0.25">
      <c r="A77" s="30"/>
      <c r="B77" s="30"/>
      <c r="C77" s="30"/>
      <c r="D77" s="30"/>
      <c r="E77" s="30"/>
      <c r="F77" s="30"/>
      <c r="G77" s="30"/>
    </row>
    <row r="78" spans="1:12" x14ac:dyDescent="0.25">
      <c r="A78" s="4" t="s">
        <v>12</v>
      </c>
      <c r="B78" s="22">
        <v>1</v>
      </c>
      <c r="C78" s="4">
        <v>377.2</v>
      </c>
      <c r="D78" s="4">
        <v>0</v>
      </c>
      <c r="E78" s="3"/>
      <c r="F78" s="3"/>
      <c r="G78" s="19">
        <f>1/(1/B78-1/B3)</f>
        <v>1.3278688524590163</v>
      </c>
    </row>
    <row r="79" spans="1:12" x14ac:dyDescent="0.25">
      <c r="A79" s="12">
        <v>0</v>
      </c>
      <c r="B79" s="6"/>
      <c r="C79" s="13">
        <v>377.2</v>
      </c>
      <c r="D79" s="12"/>
      <c r="E79" s="7">
        <f>(1/(2*PI()*(SQRT(B$78/1000000*(C79+D$78+10)/0.000000000001))))*1000000</f>
        <v>8.0882107206497409</v>
      </c>
      <c r="F79" s="12">
        <v>0</v>
      </c>
    </row>
    <row r="80" spans="1:12" x14ac:dyDescent="0.25">
      <c r="A80" s="1"/>
      <c r="B80" s="6"/>
      <c r="C80" s="6">
        <v>348</v>
      </c>
      <c r="D80" s="2"/>
      <c r="E80" s="7">
        <f t="shared" ref="E80:E99" si="3">(1/(2*PI()*(SQRT(B$78/1000000*(C80+D$78+10)/0.000000000001))))*1000000</f>
        <v>8.4116001159120977</v>
      </c>
      <c r="F80" s="1">
        <v>5</v>
      </c>
    </row>
    <row r="81" spans="1:8" x14ac:dyDescent="0.25">
      <c r="A81" s="1">
        <v>1</v>
      </c>
      <c r="B81" s="6"/>
      <c r="C81" s="6">
        <v>316.2</v>
      </c>
      <c r="D81" s="2"/>
      <c r="E81" s="7">
        <f t="shared" si="3"/>
        <v>8.8120743607215157</v>
      </c>
      <c r="F81" s="1">
        <v>10</v>
      </c>
    </row>
    <row r="82" spans="1:8" x14ac:dyDescent="0.25">
      <c r="A82" s="1"/>
      <c r="B82" s="6"/>
      <c r="C82" s="6">
        <v>285.39999999999998</v>
      </c>
      <c r="D82" s="2"/>
      <c r="E82" s="7">
        <f t="shared" si="3"/>
        <v>9.2600831446730236</v>
      </c>
      <c r="F82" s="1">
        <v>15</v>
      </c>
    </row>
    <row r="83" spans="1:8" x14ac:dyDescent="0.25">
      <c r="A83" s="1">
        <v>2</v>
      </c>
      <c r="B83" s="6"/>
      <c r="C83" s="6">
        <v>256</v>
      </c>
      <c r="D83" s="2"/>
      <c r="E83" s="7">
        <f t="shared" si="3"/>
        <v>9.7584156683132033</v>
      </c>
      <c r="F83" s="1">
        <v>20</v>
      </c>
    </row>
    <row r="84" spans="1:8" x14ac:dyDescent="0.25">
      <c r="A84" s="1"/>
      <c r="B84" s="6"/>
      <c r="C84" s="6">
        <v>226.6</v>
      </c>
      <c r="D84" s="2"/>
      <c r="E84" s="7">
        <f t="shared" si="3"/>
        <v>10.346959793476175</v>
      </c>
      <c r="F84" s="1">
        <v>25</v>
      </c>
    </row>
    <row r="85" spans="1:8" x14ac:dyDescent="0.25">
      <c r="A85" s="1">
        <v>3</v>
      </c>
      <c r="B85" s="6"/>
      <c r="C85" s="6">
        <v>199.8</v>
      </c>
      <c r="D85" s="2"/>
      <c r="E85" s="7">
        <f t="shared" si="3"/>
        <v>10.98796809483534</v>
      </c>
      <c r="F85" s="1">
        <v>30</v>
      </c>
    </row>
    <row r="86" spans="1:8" x14ac:dyDescent="0.25">
      <c r="A86" s="1"/>
      <c r="B86" s="6"/>
      <c r="C86" s="6">
        <v>174.5</v>
      </c>
      <c r="D86" s="2"/>
      <c r="E86" s="7">
        <f t="shared" si="3"/>
        <v>11.717148831995573</v>
      </c>
      <c r="F86" s="1">
        <v>35</v>
      </c>
    </row>
    <row r="87" spans="1:8" x14ac:dyDescent="0.25">
      <c r="A87" s="1">
        <v>4</v>
      </c>
      <c r="B87" s="6"/>
      <c r="C87" s="6">
        <v>149.19999999999999</v>
      </c>
      <c r="D87" s="2"/>
      <c r="E87" s="7">
        <f t="shared" si="3"/>
        <v>12.613877236434163</v>
      </c>
      <c r="F87" s="1">
        <v>40</v>
      </c>
    </row>
    <row r="88" spans="1:8" x14ac:dyDescent="0.25">
      <c r="A88" s="1"/>
      <c r="B88" s="6"/>
      <c r="C88" s="6">
        <v>127.3</v>
      </c>
      <c r="D88" s="2"/>
      <c r="E88" s="7">
        <f t="shared" si="3"/>
        <v>13.582661045156859</v>
      </c>
      <c r="F88" s="1">
        <v>45</v>
      </c>
    </row>
    <row r="89" spans="1:8" x14ac:dyDescent="0.25">
      <c r="A89" s="1">
        <v>5</v>
      </c>
      <c r="B89" s="6"/>
      <c r="C89" s="6">
        <v>107.1</v>
      </c>
      <c r="D89" s="2"/>
      <c r="E89" s="7">
        <f t="shared" si="3"/>
        <v>14.707595738995847</v>
      </c>
      <c r="F89" s="1">
        <v>50</v>
      </c>
    </row>
    <row r="90" spans="1:8" x14ac:dyDescent="0.25">
      <c r="A90" s="1"/>
      <c r="B90" s="6"/>
      <c r="C90" s="6">
        <v>89.8</v>
      </c>
      <c r="D90" s="2"/>
      <c r="E90" s="7">
        <f t="shared" si="3"/>
        <v>15.931433716598681</v>
      </c>
      <c r="F90" s="1">
        <v>55</v>
      </c>
    </row>
    <row r="91" spans="1:8" x14ac:dyDescent="0.25">
      <c r="A91" s="1">
        <v>6</v>
      </c>
      <c r="B91" s="6"/>
      <c r="C91" s="6">
        <v>74.400000000000006</v>
      </c>
      <c r="D91" s="2"/>
      <c r="E91" s="7">
        <f t="shared" si="3"/>
        <v>17.324029250203342</v>
      </c>
      <c r="F91" s="1">
        <v>60</v>
      </c>
    </row>
    <row r="92" spans="1:8" x14ac:dyDescent="0.25">
      <c r="A92" s="1"/>
      <c r="B92" s="6"/>
      <c r="C92" s="6">
        <v>61.5</v>
      </c>
      <c r="D92" s="2"/>
      <c r="E92" s="7">
        <f t="shared" si="3"/>
        <v>18.822058146634944</v>
      </c>
      <c r="F92" s="1">
        <v>65</v>
      </c>
    </row>
    <row r="93" spans="1:8" x14ac:dyDescent="0.25">
      <c r="A93" s="1">
        <v>7</v>
      </c>
      <c r="B93" s="6"/>
      <c r="C93" s="6">
        <v>50.4</v>
      </c>
      <c r="D93" s="2"/>
      <c r="E93" s="23">
        <f t="shared" si="3"/>
        <v>20.478665974838645</v>
      </c>
      <c r="F93" s="1">
        <v>70</v>
      </c>
      <c r="G93" s="25" t="s">
        <v>16</v>
      </c>
      <c r="H93" s="26"/>
    </row>
    <row r="94" spans="1:8" x14ac:dyDescent="0.25">
      <c r="A94" s="1"/>
      <c r="B94" s="6"/>
      <c r="C94" s="6">
        <v>41.1</v>
      </c>
      <c r="D94" s="2"/>
      <c r="E94" s="23">
        <f t="shared" si="3"/>
        <v>22.26433262095334</v>
      </c>
      <c r="F94" s="1">
        <v>75</v>
      </c>
      <c r="G94" s="25" t="s">
        <v>16</v>
      </c>
      <c r="H94" s="26"/>
    </row>
    <row r="95" spans="1:8" x14ac:dyDescent="0.25">
      <c r="A95" s="1">
        <v>8</v>
      </c>
      <c r="B95" s="6"/>
      <c r="C95" s="6">
        <v>33.200000000000003</v>
      </c>
      <c r="D95" s="2"/>
      <c r="E95" s="7">
        <f t="shared" si="3"/>
        <v>24.214653463856134</v>
      </c>
      <c r="F95" s="1">
        <v>80</v>
      </c>
    </row>
    <row r="96" spans="1:8" x14ac:dyDescent="0.25">
      <c r="A96" s="1"/>
      <c r="B96" s="6"/>
      <c r="C96" s="6">
        <v>26.5</v>
      </c>
      <c r="D96" s="2"/>
      <c r="E96" s="7">
        <f t="shared" si="3"/>
        <v>26.343513620605474</v>
      </c>
      <c r="F96" s="1">
        <v>85</v>
      </c>
    </row>
    <row r="97" spans="1:8" x14ac:dyDescent="0.25">
      <c r="A97" s="1">
        <v>9</v>
      </c>
      <c r="B97" s="6"/>
      <c r="C97" s="6">
        <v>20.8</v>
      </c>
      <c r="D97" s="2"/>
      <c r="E97" s="23">
        <f t="shared" si="3"/>
        <v>28.677730120933656</v>
      </c>
      <c r="F97" s="1">
        <v>90</v>
      </c>
      <c r="G97" s="25" t="s">
        <v>17</v>
      </c>
      <c r="H97" s="26"/>
    </row>
    <row r="98" spans="1:8" x14ac:dyDescent="0.25">
      <c r="A98" s="1"/>
      <c r="B98" s="6"/>
      <c r="C98" s="6">
        <v>16.8</v>
      </c>
      <c r="D98" s="2"/>
      <c r="E98" s="23">
        <f t="shared" si="3"/>
        <v>30.74345938847906</v>
      </c>
      <c r="F98" s="1">
        <v>95</v>
      </c>
      <c r="G98" s="25" t="s">
        <v>17</v>
      </c>
      <c r="H98" s="26"/>
    </row>
    <row r="99" spans="1:8" x14ac:dyDescent="0.25">
      <c r="A99" s="1">
        <v>10</v>
      </c>
      <c r="B99" s="6"/>
      <c r="C99" s="6">
        <v>16</v>
      </c>
      <c r="D99" s="2"/>
      <c r="E99" s="7">
        <f t="shared" si="3"/>
        <v>31.212852327320132</v>
      </c>
      <c r="F99" s="1">
        <v>100</v>
      </c>
    </row>
  </sheetData>
  <mergeCells count="34">
    <mergeCell ref="G26:G27"/>
    <mergeCell ref="G51:G52"/>
    <mergeCell ref="G76:G77"/>
    <mergeCell ref="G4:I5"/>
    <mergeCell ref="A76:A77"/>
    <mergeCell ref="B76:B77"/>
    <mergeCell ref="C76:C77"/>
    <mergeCell ref="D76:D77"/>
    <mergeCell ref="E76:E77"/>
    <mergeCell ref="F76:F77"/>
    <mergeCell ref="F26:F27"/>
    <mergeCell ref="A51:A52"/>
    <mergeCell ref="B51:B52"/>
    <mergeCell ref="C51:C52"/>
    <mergeCell ref="D51:D52"/>
    <mergeCell ref="E51:E52"/>
    <mergeCell ref="F51:F52"/>
    <mergeCell ref="A26:A27"/>
    <mergeCell ref="B26:B27"/>
    <mergeCell ref="C26:C27"/>
    <mergeCell ref="D26:D27"/>
    <mergeCell ref="E26:E27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Gang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KG7TR</dc:title>
  <dc:creator>KG7TR</dc:creator>
  <cp:lastModifiedBy>Mike</cp:lastModifiedBy>
  <cp:lastPrinted>2016-09-09T19:45:37Z</cp:lastPrinted>
  <dcterms:created xsi:type="dcterms:W3CDTF">2016-08-27T17:55:24Z</dcterms:created>
  <dcterms:modified xsi:type="dcterms:W3CDTF">2018-02-23T17:06:28Z</dcterms:modified>
</cp:coreProperties>
</file>