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576BD498-56CD-4429-9BAF-ACF543D44ADD}" xr6:coauthVersionLast="47" xr6:coauthVersionMax="47" xr10:uidLastSave="{00000000-0000-0000-0000-000000000000}"/>
  <bookViews>
    <workbookView xWindow="-120" yWindow="-120" windowWidth="29040" windowHeight="1584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F100" i="1"/>
  <c r="I100" i="1"/>
  <c r="F101" i="1"/>
  <c r="I101" i="1"/>
  <c r="F102" i="1"/>
  <c r="F103" i="1"/>
  <c r="I103" i="1"/>
  <c r="F95" i="1"/>
  <c r="I95" i="1"/>
  <c r="F88" i="1"/>
  <c r="I88" i="1"/>
  <c r="F89" i="1"/>
  <c r="F90" i="1"/>
  <c r="I90" i="1"/>
  <c r="F86" i="1"/>
  <c r="I86" i="1"/>
  <c r="F91" i="1"/>
  <c r="F92" i="1"/>
  <c r="F93" i="1"/>
  <c r="I93" i="1"/>
  <c r="F87" i="1"/>
  <c r="I87" i="1"/>
  <c r="F78" i="1"/>
  <c r="I78" i="1"/>
  <c r="F79" i="1"/>
  <c r="I79" i="1"/>
  <c r="F80" i="1"/>
  <c r="F81" i="1"/>
  <c r="I81" i="1"/>
  <c r="F82" i="1"/>
  <c r="I82" i="1"/>
  <c r="F83" i="1"/>
  <c r="I83" i="1"/>
  <c r="F77" i="1"/>
  <c r="I77" i="1"/>
  <c r="F74" i="1"/>
  <c r="I74" i="1"/>
  <c r="F75" i="1"/>
  <c r="I75" i="1"/>
  <c r="F73" i="1"/>
  <c r="F65" i="1"/>
  <c r="F63" i="1"/>
  <c r="I63" i="1"/>
  <c r="F66" i="1"/>
  <c r="F67" i="1"/>
  <c r="F68" i="1"/>
  <c r="I68" i="1"/>
  <c r="F70" i="1"/>
  <c r="I70" i="1"/>
  <c r="F71" i="1"/>
  <c r="F64" i="1"/>
  <c r="F61" i="1"/>
  <c r="F59" i="1"/>
  <c r="I59" i="1"/>
  <c r="I61" i="1"/>
  <c r="F62" i="1"/>
  <c r="F60" i="1"/>
  <c r="F51" i="1"/>
  <c r="F52" i="1"/>
  <c r="F49" i="1"/>
  <c r="I52" i="1"/>
  <c r="F53" i="1"/>
  <c r="I53" i="1"/>
  <c r="I49" i="1"/>
  <c r="F54" i="1"/>
  <c r="F55" i="1"/>
  <c r="F56" i="1"/>
  <c r="I56" i="1"/>
  <c r="F57" i="1"/>
  <c r="I57" i="1"/>
  <c r="F58" i="1"/>
  <c r="F50" i="1"/>
  <c r="F41" i="1"/>
  <c r="I41" i="1"/>
  <c r="F42" i="1"/>
  <c r="I42" i="1"/>
  <c r="F43" i="1"/>
  <c r="F39" i="1"/>
  <c r="F44" i="1"/>
  <c r="I44" i="1"/>
  <c r="F45" i="1"/>
  <c r="I45" i="1"/>
  <c r="F46" i="1"/>
  <c r="I46" i="1"/>
  <c r="F47" i="1"/>
  <c r="F48" i="1"/>
  <c r="I48" i="1"/>
  <c r="F40" i="1"/>
  <c r="I40" i="1"/>
  <c r="F31" i="1"/>
  <c r="I31" i="1"/>
  <c r="F32" i="1"/>
  <c r="F33" i="1"/>
  <c r="I33" i="1"/>
  <c r="F34" i="1"/>
  <c r="I34" i="1"/>
  <c r="F35" i="1"/>
  <c r="I35" i="1"/>
  <c r="F36" i="1"/>
  <c r="F37" i="1"/>
  <c r="I37" i="1"/>
  <c r="F38" i="1"/>
  <c r="I38" i="1"/>
  <c r="F30" i="1"/>
  <c r="F29" i="1"/>
  <c r="F21" i="1"/>
  <c r="I21" i="1"/>
  <c r="F22" i="1"/>
  <c r="F23" i="1"/>
  <c r="I23" i="1"/>
  <c r="F24" i="1"/>
  <c r="I24" i="1"/>
  <c r="F25" i="1"/>
  <c r="I25" i="1"/>
  <c r="F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I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I152" i="1"/>
  <c r="F149" i="1"/>
  <c r="I149" i="1"/>
  <c r="F150" i="1"/>
  <c r="I150" i="1"/>
  <c r="F148" i="1"/>
  <c r="I148" i="1"/>
  <c r="F147" i="1"/>
  <c r="I147" i="1"/>
  <c r="F140" i="1"/>
  <c r="F141" i="1"/>
  <c r="F142" i="1"/>
  <c r="I142" i="1"/>
  <c r="F143" i="1"/>
  <c r="I143" i="1"/>
  <c r="F144" i="1"/>
  <c r="F145" i="1"/>
  <c r="I145" i="1"/>
  <c r="F146" i="1"/>
  <c r="I146" i="1"/>
  <c r="F139" i="1"/>
  <c r="F138" i="1"/>
  <c r="I138" i="1"/>
  <c r="F136" i="1"/>
  <c r="I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4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F104" i="1"/>
  <c r="I104" i="1"/>
  <c r="I106" i="1"/>
  <c r="F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H85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D86" i="1"/>
  <c r="I91" i="1"/>
  <c r="I92" i="1"/>
  <c r="I96" i="1"/>
  <c r="I97" i="1"/>
  <c r="I99" i="1"/>
  <c r="I102" i="1"/>
  <c r="I128" i="1"/>
  <c r="I135" i="1"/>
  <c r="I140" i="1"/>
  <c r="I141" i="1"/>
  <c r="I144" i="1"/>
  <c r="I154" i="1"/>
  <c r="I155" i="1"/>
  <c r="I156" i="1"/>
  <c r="I73" i="1"/>
  <c r="I80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E10" i="1"/>
  <c r="G19" i="1"/>
  <c r="H19" i="1"/>
  <c r="H10" i="1"/>
  <c r="H160" i="1"/>
  <c r="D19" i="1"/>
  <c r="E11" i="1"/>
  <c r="G11" i="1"/>
  <c r="H11" i="1"/>
  <c r="D11" i="1"/>
  <c r="D10" i="1"/>
  <c r="D160" i="1"/>
  <c r="D85" i="1"/>
  <c r="I71" i="1"/>
  <c r="I107" i="1"/>
  <c r="I67" i="1"/>
  <c r="I66" i="1"/>
  <c r="I64" i="1"/>
  <c r="I62" i="1"/>
  <c r="I58" i="1"/>
  <c r="I55" i="1"/>
  <c r="I54" i="1"/>
  <c r="I51" i="1"/>
  <c r="I50" i="1"/>
  <c r="I47" i="1"/>
  <c r="I32" i="1"/>
  <c r="I26" i="1"/>
  <c r="I105" i="1"/>
  <c r="I127" i="1"/>
  <c r="I89" i="1"/>
  <c r="I12" i="1"/>
  <c r="I65" i="1"/>
  <c r="G10" i="1"/>
  <c r="G160" i="1"/>
  <c r="I22" i="1"/>
  <c r="I36" i="1"/>
  <c r="I60" i="1"/>
  <c r="I19" i="1"/>
  <c r="E160" i="1"/>
  <c r="I11" i="1"/>
  <c r="F151" i="1"/>
  <c r="I151" i="1"/>
  <c r="F124" i="1"/>
  <c r="I124" i="1"/>
  <c r="F19" i="1"/>
  <c r="F72" i="1"/>
  <c r="I72" i="1"/>
  <c r="I139" i="1"/>
  <c r="I43" i="1"/>
  <c r="I39" i="1"/>
  <c r="F85" i="1"/>
  <c r="F11" i="1"/>
  <c r="F94" i="1"/>
  <c r="I94" i="1"/>
  <c r="I85" i="1"/>
  <c r="I30" i="1"/>
  <c r="I29" i="1"/>
  <c r="F76" i="1"/>
  <c r="I76" i="1"/>
  <c r="I10" i="1"/>
  <c r="I160" i="1"/>
  <c r="F1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<sst xmlns="http://schemas.openxmlformats.org/spreadsheetml/2006/main" count="162" uniqueCount="89">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</sst>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3" fontId="2" fillId="0" borderId="12" xfId="1" applyFont="1" applyBorder="1" applyAlignment="1">
      <alignment horizontal="right" vertical="center"/>
    </xf>
    <xf numFmtId="43" fontId="3" fillId="0" borderId="12" xfId="1" applyFont="1" applyBorder="1" applyAlignment="1">
      <alignment horizontal="right" vertical="center"/>
    </xf>
    <xf numFmtId="43" fontId="3" fillId="0" borderId="6" xfId="1" applyFont="1" applyBorder="1" applyAlignment="1">
      <alignment horizontal="right" vertical="center"/>
    </xf>
    <xf numFmtId="43" fontId="3" fillId="0" borderId="16" xfId="1" applyFont="1" applyBorder="1" applyAlignment="1">
      <alignment horizontal="right" vertical="center"/>
    </xf>
    <xf numFmtId="43" fontId="3" fillId="0" borderId="10" xfId="1" applyFont="1" applyBorder="1" applyAlignment="1">
      <alignment horizontal="right" vertical="center"/>
    </xf>
    <xf numFmtId="43" fontId="2" fillId="0" borderId="17" xfId="1" applyFont="1" applyBorder="1" applyAlignment="1">
      <alignment horizontal="right" vertical="center"/>
    </xf>
    <xf numFmtId="43" fontId="3" fillId="0" borderId="13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45" activePane="bottomLeft" state="frozen"/>
      <selection pane="bottomLeft" activeCell="D154" sqref="D154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68912691.390000001</v>
      </c>
      <c r="E10" s="18">
        <f t="shared" si="0"/>
        <v>4.6566128730773926E-10</v>
      </c>
      <c r="F10" s="18">
        <f t="shared" si="0"/>
        <v>68912691.390000015</v>
      </c>
      <c r="G10" s="18">
        <f t="shared" si="0"/>
        <v>28037483.5</v>
      </c>
      <c r="H10" s="18">
        <f t="shared" si="0"/>
        <v>27951555.5</v>
      </c>
      <c r="I10" s="18">
        <f t="shared" si="0"/>
        <v>40875207.890000001</v>
      </c>
    </row>
    <row r="11" spans="2:9" x14ac:dyDescent="0.2">
      <c r="B11" s="3" t="s">
        <v>12</v>
      </c>
      <c r="C11" s="9"/>
      <c r="D11" s="19">
        <f t="shared" ref="D11:I11" si="1">SUM(D12:D18)</f>
        <v>39210237.200000003</v>
      </c>
      <c r="E11" s="19">
        <f t="shared" si="1"/>
        <v>0</v>
      </c>
      <c r="F11" s="19">
        <f t="shared" si="1"/>
        <v>39210237.200000003</v>
      </c>
      <c r="G11" s="19">
        <f t="shared" si="1"/>
        <v>16406108.860000003</v>
      </c>
      <c r="H11" s="19">
        <f t="shared" si="1"/>
        <v>16396608.860000003</v>
      </c>
      <c r="I11" s="19">
        <f t="shared" si="1"/>
        <v>22804128.339999996</v>
      </c>
    </row>
    <row r="12" spans="2:9" x14ac:dyDescent="0.2">
      <c r="B12" s="13" t="s">
        <v>13</v>
      </c>
      <c r="C12" s="11"/>
      <c r="D12" s="19">
        <v>12591199.35</v>
      </c>
      <c r="E12" s="20">
        <v>0</v>
      </c>
      <c r="F12" s="20">
        <f>D12+E12</f>
        <v>12591199.35</v>
      </c>
      <c r="G12" s="20">
        <v>6033219.1900000004</v>
      </c>
      <c r="H12" s="20">
        <v>6033219.1900000004</v>
      </c>
      <c r="I12" s="20">
        <f>F12-G12</f>
        <v>6557980.1599999992</v>
      </c>
    </row>
    <row r="13" spans="2:9" x14ac:dyDescent="0.2">
      <c r="B13" s="13" t="s">
        <v>14</v>
      </c>
      <c r="C13" s="11"/>
      <c r="D13" s="19">
        <v>10397555.76</v>
      </c>
      <c r="E13" s="20">
        <v>0</v>
      </c>
      <c r="F13" s="20">
        <f t="shared" ref="F13:F18" si="2">D13+E13</f>
        <v>10397555.76</v>
      </c>
      <c r="G13" s="20">
        <v>5325693.7300000004</v>
      </c>
      <c r="H13" s="20">
        <v>5318193.7300000004</v>
      </c>
      <c r="I13" s="20">
        <f t="shared" ref="I13:I18" si="3">F13-G13</f>
        <v>5071862.0299999993</v>
      </c>
    </row>
    <row r="14" spans="2:9" x14ac:dyDescent="0.2">
      <c r="B14" s="13" t="s">
        <v>15</v>
      </c>
      <c r="C14" s="11"/>
      <c r="D14" s="19">
        <v>11193262.09</v>
      </c>
      <c r="E14" s="20">
        <v>0</v>
      </c>
      <c r="F14" s="20">
        <f t="shared" si="2"/>
        <v>11193262.09</v>
      </c>
      <c r="G14" s="20">
        <v>3161123.39</v>
      </c>
      <c r="H14" s="20">
        <v>3159123.39</v>
      </c>
      <c r="I14" s="20">
        <f t="shared" si="3"/>
        <v>8032138.6999999993</v>
      </c>
    </row>
    <row r="15" spans="2:9" x14ac:dyDescent="0.2">
      <c r="B15" s="13" t="s">
        <v>16</v>
      </c>
      <c r="C15" s="11"/>
      <c r="D15" s="19">
        <v>651200</v>
      </c>
      <c r="E15" s="20">
        <v>0</v>
      </c>
      <c r="F15" s="20">
        <f t="shared" si="2"/>
        <v>651200</v>
      </c>
      <c r="G15" s="20">
        <v>0</v>
      </c>
      <c r="H15" s="20">
        <v>0</v>
      </c>
      <c r="I15" s="20">
        <f t="shared" si="3"/>
        <v>651200</v>
      </c>
    </row>
    <row r="16" spans="2:9" x14ac:dyDescent="0.2">
      <c r="B16" s="13" t="s">
        <v>17</v>
      </c>
      <c r="C16" s="11"/>
      <c r="D16" s="19">
        <v>3837120</v>
      </c>
      <c r="E16" s="20">
        <v>8774.67</v>
      </c>
      <c r="F16" s="20">
        <f t="shared" si="2"/>
        <v>3845894.67</v>
      </c>
      <c r="G16" s="20">
        <v>1886072.55</v>
      </c>
      <c r="H16" s="20">
        <v>1886072.55</v>
      </c>
      <c r="I16" s="20">
        <f t="shared" si="3"/>
        <v>1959822.1199999999</v>
      </c>
    </row>
    <row r="17" spans="2:9" x14ac:dyDescent="0.2">
      <c r="B17" s="13" t="s">
        <v>18</v>
      </c>
      <c r="C17" s="11"/>
      <c r="D17" s="19">
        <v>500000</v>
      </c>
      <c r="E17" s="20">
        <v>-8774.67</v>
      </c>
      <c r="F17" s="20">
        <f t="shared" si="2"/>
        <v>491225.33</v>
      </c>
      <c r="G17" s="20">
        <v>0</v>
      </c>
      <c r="H17" s="20">
        <v>0</v>
      </c>
      <c r="I17" s="20">
        <f t="shared" si="3"/>
        <v>491225.33</v>
      </c>
    </row>
    <row r="18" spans="2:9" x14ac:dyDescent="0.2">
      <c r="B18" s="13" t="s">
        <v>19</v>
      </c>
      <c r="C18" s="11"/>
      <c r="D18" s="19">
        <v>39900</v>
      </c>
      <c r="E18" s="20">
        <v>0</v>
      </c>
      <c r="F18" s="20">
        <f t="shared" si="2"/>
        <v>39900</v>
      </c>
      <c r="G18" s="20">
        <v>0</v>
      </c>
      <c r="H18" s="20">
        <v>0</v>
      </c>
      <c r="I18" s="20">
        <f t="shared" si="3"/>
        <v>39900</v>
      </c>
    </row>
    <row r="19" spans="2:9" x14ac:dyDescent="0.2">
      <c r="B19" s="3" t="s">
        <v>20</v>
      </c>
      <c r="C19" s="9"/>
      <c r="D19" s="19">
        <f t="shared" ref="D19:I19" si="4">SUM(D20:D28)</f>
        <v>6631265.0999999996</v>
      </c>
      <c r="E19" s="19">
        <f t="shared" si="4"/>
        <v>-4709203.03</v>
      </c>
      <c r="F19" s="19">
        <f t="shared" si="4"/>
        <v>1922062.0699999996</v>
      </c>
      <c r="G19" s="19">
        <f t="shared" si="4"/>
        <v>1921462.07</v>
      </c>
      <c r="H19" s="19">
        <f t="shared" si="4"/>
        <v>1921462.07</v>
      </c>
      <c r="I19" s="19">
        <f t="shared" si="4"/>
        <v>600.00000000001455</v>
      </c>
    </row>
    <row r="20" spans="2:9" x14ac:dyDescent="0.2">
      <c r="B20" s="13" t="s">
        <v>21</v>
      </c>
      <c r="C20" s="11"/>
      <c r="D20" s="19">
        <v>295200</v>
      </c>
      <c r="E20" s="20">
        <v>-182932.02</v>
      </c>
      <c r="F20" s="19">
        <f t="shared" ref="F20:F28" si="5">D20+E20</f>
        <v>112267.98000000001</v>
      </c>
      <c r="G20" s="20">
        <v>111667.98</v>
      </c>
      <c r="H20" s="20">
        <v>111667.98</v>
      </c>
      <c r="I20" s="20">
        <f>F20-G20</f>
        <v>600.00000000001455</v>
      </c>
    </row>
    <row r="21" spans="2:9" x14ac:dyDescent="0.2">
      <c r="B21" s="13" t="s">
        <v>22</v>
      </c>
      <c r="C21" s="11"/>
      <c r="D21" s="19">
        <v>48000</v>
      </c>
      <c r="E21" s="20">
        <v>-39317.120000000003</v>
      </c>
      <c r="F21" s="19">
        <f t="shared" si="5"/>
        <v>8682.8799999999974</v>
      </c>
      <c r="G21" s="20">
        <v>8682.8799999999992</v>
      </c>
      <c r="H21" s="20">
        <v>8682.8799999999992</v>
      </c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/>
      <c r="E23" s="20"/>
      <c r="F23" s="19">
        <f t="shared" si="5"/>
        <v>0</v>
      </c>
      <c r="G23" s="20"/>
      <c r="H23" s="20"/>
      <c r="I23" s="20">
        <f t="shared" si="6"/>
        <v>0</v>
      </c>
    </row>
    <row r="24" spans="2:9" x14ac:dyDescent="0.2">
      <c r="B24" s="13" t="s">
        <v>25</v>
      </c>
      <c r="C24" s="11"/>
      <c r="D24" s="19">
        <v>4630665.0999999996</v>
      </c>
      <c r="E24" s="20">
        <v>-3485057.68</v>
      </c>
      <c r="F24" s="19">
        <f t="shared" si="5"/>
        <v>1145607.4199999995</v>
      </c>
      <c r="G24" s="20">
        <v>1145607.42</v>
      </c>
      <c r="H24" s="20">
        <v>1145607.42</v>
      </c>
      <c r="I24" s="20">
        <f t="shared" si="6"/>
        <v>0</v>
      </c>
    </row>
    <row r="25" spans="2:9" x14ac:dyDescent="0.2">
      <c r="B25" s="13" t="s">
        <v>26</v>
      </c>
      <c r="C25" s="11"/>
      <c r="D25" s="19">
        <v>1470000</v>
      </c>
      <c r="E25" s="20">
        <v>-881643.47</v>
      </c>
      <c r="F25" s="19">
        <f t="shared" si="5"/>
        <v>588356.53</v>
      </c>
      <c r="G25" s="20">
        <v>588356.53</v>
      </c>
      <c r="H25" s="20">
        <v>588356.53</v>
      </c>
      <c r="I25" s="20">
        <f t="shared" si="6"/>
        <v>0</v>
      </c>
    </row>
    <row r="26" spans="2:9" x14ac:dyDescent="0.2">
      <c r="B26" s="13" t="s">
        <v>27</v>
      </c>
      <c r="C26" s="11"/>
      <c r="D26" s="19">
        <v>36000</v>
      </c>
      <c r="E26" s="20">
        <v>-28947.08</v>
      </c>
      <c r="F26" s="19">
        <f t="shared" si="5"/>
        <v>7052.9199999999983</v>
      </c>
      <c r="G26" s="20">
        <v>7052.92</v>
      </c>
      <c r="H26" s="20">
        <v>7052.92</v>
      </c>
      <c r="I26" s="20">
        <f t="shared" si="6"/>
        <v>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151400</v>
      </c>
      <c r="E28" s="20">
        <v>-91305.66</v>
      </c>
      <c r="F28" s="19">
        <f t="shared" si="5"/>
        <v>60094.34</v>
      </c>
      <c r="G28" s="20">
        <v>60094.34</v>
      </c>
      <c r="H28" s="20">
        <v>60094.34</v>
      </c>
      <c r="I28" s="20">
        <f t="shared" si="6"/>
        <v>0</v>
      </c>
    </row>
    <row r="29" spans="2:9" x14ac:dyDescent="0.2">
      <c r="B29" s="3" t="s">
        <v>30</v>
      </c>
      <c r="C29" s="9"/>
      <c r="D29" s="19">
        <f t="shared" ref="D29:I29" si="7">SUM(D30:D38)</f>
        <v>19914797.93</v>
      </c>
      <c r="E29" s="19">
        <f t="shared" si="7"/>
        <v>7296583.290000001</v>
      </c>
      <c r="F29" s="19">
        <f t="shared" si="7"/>
        <v>27211381.220000003</v>
      </c>
      <c r="G29" s="19">
        <f t="shared" si="7"/>
        <v>9390901.6699999999</v>
      </c>
      <c r="H29" s="19">
        <f t="shared" si="7"/>
        <v>9314473.6699999999</v>
      </c>
      <c r="I29" s="19">
        <f t="shared" si="7"/>
        <v>17820479.550000004</v>
      </c>
    </row>
    <row r="30" spans="2:9" x14ac:dyDescent="0.2">
      <c r="B30" s="13" t="s">
        <v>31</v>
      </c>
      <c r="C30" s="11"/>
      <c r="D30" s="19">
        <v>9872997.9299999997</v>
      </c>
      <c r="E30" s="20">
        <v>-4628733.72</v>
      </c>
      <c r="F30" s="19">
        <f t="shared" ref="F30:F38" si="8">D30+E30</f>
        <v>5244264.21</v>
      </c>
      <c r="G30" s="20">
        <v>5244264.21</v>
      </c>
      <c r="H30" s="20">
        <v>5244264.21</v>
      </c>
      <c r="I30" s="20">
        <f t="shared" si="6"/>
        <v>0</v>
      </c>
    </row>
    <row r="31" spans="2:9" x14ac:dyDescent="0.2">
      <c r="B31" s="13" t="s">
        <v>32</v>
      </c>
      <c r="C31" s="11"/>
      <c r="D31" s="19"/>
      <c r="E31" s="20"/>
      <c r="F31" s="19">
        <f t="shared" si="8"/>
        <v>0</v>
      </c>
      <c r="G31" s="20"/>
      <c r="H31" s="20"/>
      <c r="I31" s="20">
        <f t="shared" si="6"/>
        <v>0</v>
      </c>
    </row>
    <row r="32" spans="2:9" x14ac:dyDescent="0.2">
      <c r="B32" s="13" t="s">
        <v>33</v>
      </c>
      <c r="C32" s="11"/>
      <c r="D32" s="19"/>
      <c r="E32" s="20"/>
      <c r="F32" s="19">
        <f t="shared" si="8"/>
        <v>0</v>
      </c>
      <c r="G32" s="20"/>
      <c r="H32" s="20"/>
      <c r="I32" s="20">
        <f t="shared" si="6"/>
        <v>0</v>
      </c>
    </row>
    <row r="33" spans="2:9" x14ac:dyDescent="0.2">
      <c r="B33" s="13" t="s">
        <v>34</v>
      </c>
      <c r="C33" s="11"/>
      <c r="D33" s="19">
        <v>208000</v>
      </c>
      <c r="E33" s="20">
        <v>14826.42</v>
      </c>
      <c r="F33" s="19">
        <f t="shared" si="8"/>
        <v>222826.42</v>
      </c>
      <c r="G33" s="20">
        <v>222826.42</v>
      </c>
      <c r="H33" s="20">
        <v>222826.42</v>
      </c>
      <c r="I33" s="20">
        <f t="shared" si="6"/>
        <v>0</v>
      </c>
    </row>
    <row r="34" spans="2:9" x14ac:dyDescent="0.2">
      <c r="B34" s="13" t="s">
        <v>35</v>
      </c>
      <c r="C34" s="11"/>
      <c r="D34" s="19">
        <v>7983800</v>
      </c>
      <c r="E34" s="20">
        <v>12209334.310000001</v>
      </c>
      <c r="F34" s="19">
        <f t="shared" si="8"/>
        <v>20193134.310000002</v>
      </c>
      <c r="G34" s="20">
        <v>2372654.7599999998</v>
      </c>
      <c r="H34" s="20">
        <v>2372654.7599999998</v>
      </c>
      <c r="I34" s="20">
        <f t="shared" si="6"/>
        <v>17820479.550000004</v>
      </c>
    </row>
    <row r="35" spans="2:9" x14ac:dyDescent="0.2">
      <c r="B35" s="13" t="s">
        <v>36</v>
      </c>
      <c r="C35" s="11"/>
      <c r="D35" s="19"/>
      <c r="E35" s="20"/>
      <c r="F35" s="19">
        <f t="shared" si="8"/>
        <v>0</v>
      </c>
      <c r="G35" s="20"/>
      <c r="H35" s="20"/>
      <c r="I35" s="20">
        <f t="shared" si="6"/>
        <v>0</v>
      </c>
    </row>
    <row r="36" spans="2:9" x14ac:dyDescent="0.2">
      <c r="B36" s="13" t="s">
        <v>37</v>
      </c>
      <c r="C36" s="11"/>
      <c r="D36" s="19">
        <v>132000</v>
      </c>
      <c r="E36" s="20">
        <v>-119922.13</v>
      </c>
      <c r="F36" s="19">
        <f t="shared" si="8"/>
        <v>12077.869999999995</v>
      </c>
      <c r="G36" s="20">
        <v>12077.87</v>
      </c>
      <c r="H36" s="20">
        <v>12077.87</v>
      </c>
      <c r="I36" s="20">
        <f t="shared" si="6"/>
        <v>0</v>
      </c>
    </row>
    <row r="37" spans="2:9" x14ac:dyDescent="0.2">
      <c r="B37" s="13" t="s">
        <v>38</v>
      </c>
      <c r="C37" s="11"/>
      <c r="D37" s="19"/>
      <c r="E37" s="20"/>
      <c r="F37" s="19">
        <f t="shared" si="8"/>
        <v>0</v>
      </c>
      <c r="G37" s="20"/>
      <c r="H37" s="20"/>
      <c r="I37" s="20">
        <f t="shared" si="6"/>
        <v>0</v>
      </c>
    </row>
    <row r="38" spans="2:9" x14ac:dyDescent="0.2">
      <c r="B38" s="13" t="s">
        <v>39</v>
      </c>
      <c r="C38" s="11"/>
      <c r="D38" s="19">
        <v>1718000</v>
      </c>
      <c r="E38" s="20">
        <v>-178921.59</v>
      </c>
      <c r="F38" s="19">
        <f t="shared" si="8"/>
        <v>1539078.41</v>
      </c>
      <c r="G38" s="20">
        <v>1539078.41</v>
      </c>
      <c r="H38" s="20">
        <v>1462650.41</v>
      </c>
      <c r="I38" s="20">
        <f t="shared" si="6"/>
        <v>0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498735.6</v>
      </c>
      <c r="E49" s="19">
        <f t="shared" si="11"/>
        <v>-179724.7</v>
      </c>
      <c r="F49" s="19">
        <f t="shared" si="11"/>
        <v>319010.89999999997</v>
      </c>
      <c r="G49" s="19">
        <f t="shared" si="11"/>
        <v>319010.89999999997</v>
      </c>
      <c r="H49" s="19">
        <f t="shared" si="11"/>
        <v>319010.89999999997</v>
      </c>
      <c r="I49" s="19">
        <f t="shared" si="11"/>
        <v>0</v>
      </c>
    </row>
    <row r="50" spans="2:9" x14ac:dyDescent="0.2">
      <c r="B50" s="13" t="s">
        <v>51</v>
      </c>
      <c r="C50" s="11"/>
      <c r="D50" s="19">
        <v>72000</v>
      </c>
      <c r="E50" s="20">
        <v>-48811.82</v>
      </c>
      <c r="F50" s="19">
        <f t="shared" si="10"/>
        <v>23188.18</v>
      </c>
      <c r="G50" s="20">
        <v>23188.18</v>
      </c>
      <c r="H50" s="20">
        <v>23188.18</v>
      </c>
      <c r="I50" s="20">
        <f t="shared" si="6"/>
        <v>0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/>
      <c r="E53" s="20"/>
      <c r="F53" s="19">
        <f t="shared" si="10"/>
        <v>0</v>
      </c>
      <c r="G53" s="20"/>
      <c r="H53" s="20"/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426735.6</v>
      </c>
      <c r="E55" s="20">
        <v>-130912.88</v>
      </c>
      <c r="F55" s="19">
        <f t="shared" si="10"/>
        <v>295822.71999999997</v>
      </c>
      <c r="G55" s="20">
        <v>295822.71999999997</v>
      </c>
      <c r="H55" s="20">
        <v>295822.71999999997</v>
      </c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2407655.56</v>
      </c>
      <c r="E59" s="19">
        <f>SUM(E60:E62)</f>
        <v>-2407655.56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>
        <v>2407655.56</v>
      </c>
      <c r="E61" s="20">
        <v>-2407655.56</v>
      </c>
      <c r="F61" s="19">
        <f t="shared" si="10"/>
        <v>0</v>
      </c>
      <c r="G61" s="20">
        <v>0</v>
      </c>
      <c r="H61" s="20">
        <v>0</v>
      </c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250000</v>
      </c>
      <c r="E76" s="19">
        <f>SUM(E77:E83)</f>
        <v>0</v>
      </c>
      <c r="F76" s="19">
        <f>SUM(F77:F83)</f>
        <v>250000</v>
      </c>
      <c r="G76" s="19">
        <f>SUM(G77:G83)</f>
        <v>0</v>
      </c>
      <c r="H76" s="19">
        <f>SUM(H77:H83)</f>
        <v>0</v>
      </c>
      <c r="I76" s="20">
        <f t="shared" si="6"/>
        <v>250000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>
        <v>250000</v>
      </c>
      <c r="E83" s="20">
        <v>0</v>
      </c>
      <c r="F83" s="19">
        <f t="shared" si="10"/>
        <v>250000</v>
      </c>
      <c r="G83" s="20">
        <v>0</v>
      </c>
      <c r="H83" s="20">
        <v>0</v>
      </c>
      <c r="I83" s="20">
        <f t="shared" si="6"/>
        <v>250000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0</v>
      </c>
      <c r="E85" s="23">
        <f>E86+E104+E94+E114+E124+E134+E138+E147+E151</f>
        <v>0</v>
      </c>
      <c r="F85" s="23">
        <f t="shared" si="12"/>
        <v>0</v>
      </c>
      <c r="G85" s="23">
        <f>G86+G104+G94+G114+G124+G134+G138+G147+G151</f>
        <v>0</v>
      </c>
      <c r="H85" s="23">
        <f>H86+H104+H94+H114+H124+H134+H138+H147+H151</f>
        <v>0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0</v>
      </c>
      <c r="E94" s="19">
        <f>SUM(E95:E103)</f>
        <v>0</v>
      </c>
      <c r="F94" s="19">
        <f>SUM(F95:F103)</f>
        <v>0</v>
      </c>
      <c r="G94" s="19">
        <f>SUM(G95:G103)</f>
        <v>0</v>
      </c>
      <c r="H94" s="19">
        <f>SUM(H95:H103)</f>
        <v>0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/>
      <c r="E98" s="20"/>
      <c r="F98" s="19">
        <f t="shared" si="14"/>
        <v>0</v>
      </c>
      <c r="G98" s="20"/>
      <c r="H98" s="20"/>
      <c r="I98" s="20">
        <f t="shared" si="13"/>
        <v>0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0</v>
      </c>
      <c r="E104" s="19">
        <f>SUM(E105:E113)</f>
        <v>0</v>
      </c>
      <c r="F104" s="19">
        <f>SUM(F105:F113)</f>
        <v>0</v>
      </c>
      <c r="G104" s="19">
        <f>SUM(G105:G113)</f>
        <v>0</v>
      </c>
      <c r="H104" s="19">
        <f>SUM(H105:H113)</f>
        <v>0</v>
      </c>
      <c r="I104" s="20">
        <f t="shared" si="13"/>
        <v>0</v>
      </c>
    </row>
    <row r="105" spans="2:9" x14ac:dyDescent="0.2">
      <c r="B105" s="13" t="s">
        <v>31</v>
      </c>
      <c r="C105" s="11"/>
      <c r="D105" s="19"/>
      <c r="E105" s="20"/>
      <c r="F105" s="20">
        <f>D105+E105</f>
        <v>0</v>
      </c>
      <c r="G105" s="20"/>
      <c r="H105" s="20"/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/>
      <c r="E109" s="20"/>
      <c r="F109" s="20">
        <f t="shared" si="15"/>
        <v>0</v>
      </c>
      <c r="G109" s="20"/>
      <c r="H109" s="20"/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68912691.390000001</v>
      </c>
      <c r="E160" s="18">
        <f t="shared" si="21"/>
        <v>4.6566128730773926E-10</v>
      </c>
      <c r="F160" s="18">
        <f t="shared" si="21"/>
        <v>68912691.390000015</v>
      </c>
      <c r="G160" s="18">
        <f t="shared" si="21"/>
        <v>28037483.5</v>
      </c>
      <c r="H160" s="18">
        <f t="shared" si="21"/>
        <v>27951555.5</v>
      </c>
      <c r="I160" s="18">
        <f t="shared" si="21"/>
        <v>40875207.890000001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2022-07-25T14:32:43Z</dcterms:modified>
</cp:coreProperties>
</file>