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PS\Stonecreek\Budgets\"/>
    </mc:Choice>
  </mc:AlternateContent>
  <xr:revisionPtr revIDLastSave="0" documentId="13_ncr:1_{72421151-224E-4841-8AE4-D7E17641F5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 Budget" sheetId="1" r:id="rId1"/>
    <sheet name="2019 Spreadsheet" sheetId="3" r:id="rId2"/>
  </sheets>
  <definedNames>
    <definedName name="_xlnm.Print_Titles" localSheetId="0">'2019 Budget'!$1:$4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O40" i="3" l="1"/>
  <c r="D368" i="1" l="1"/>
  <c r="C357" i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D74" i="1" l="1"/>
  <c r="D60" i="1"/>
  <c r="C6" i="3"/>
  <c r="D6" i="3"/>
  <c r="E6" i="3"/>
  <c r="F6" i="3"/>
  <c r="G6" i="3"/>
  <c r="H6" i="3"/>
  <c r="I6" i="3"/>
  <c r="J6" i="3"/>
  <c r="K6" i="3"/>
  <c r="L6" i="3"/>
  <c r="M6" i="3"/>
  <c r="N6" i="3"/>
  <c r="C7" i="3"/>
  <c r="D7" i="3"/>
  <c r="E7" i="3"/>
  <c r="F7" i="3"/>
  <c r="G7" i="3"/>
  <c r="H7" i="3"/>
  <c r="I7" i="3"/>
  <c r="J7" i="3"/>
  <c r="K7" i="3"/>
  <c r="L7" i="3"/>
  <c r="M7" i="3"/>
  <c r="N7" i="3"/>
  <c r="C8" i="3"/>
  <c r="D8" i="3"/>
  <c r="E8" i="3"/>
  <c r="F8" i="3"/>
  <c r="G8" i="3"/>
  <c r="H8" i="3"/>
  <c r="I8" i="3"/>
  <c r="J8" i="3"/>
  <c r="K8" i="3"/>
  <c r="L8" i="3"/>
  <c r="M8" i="3"/>
  <c r="N8" i="3"/>
  <c r="C9" i="3"/>
  <c r="D9" i="3"/>
  <c r="E9" i="3"/>
  <c r="F9" i="3"/>
  <c r="G9" i="3"/>
  <c r="H9" i="3"/>
  <c r="I9" i="3"/>
  <c r="J9" i="3"/>
  <c r="K9" i="3"/>
  <c r="L9" i="3"/>
  <c r="M9" i="3"/>
  <c r="N9" i="3"/>
  <c r="C10" i="3"/>
  <c r="D10" i="3"/>
  <c r="E10" i="3"/>
  <c r="F10" i="3"/>
  <c r="G10" i="3"/>
  <c r="H10" i="3"/>
  <c r="I10" i="3"/>
  <c r="J10" i="3"/>
  <c r="K10" i="3"/>
  <c r="L10" i="3"/>
  <c r="M10" i="3"/>
  <c r="N10" i="3"/>
  <c r="C11" i="3"/>
  <c r="D11" i="3"/>
  <c r="E11" i="3"/>
  <c r="F11" i="3"/>
  <c r="G11" i="3"/>
  <c r="H11" i="3"/>
  <c r="I11" i="3"/>
  <c r="J11" i="3"/>
  <c r="K11" i="3"/>
  <c r="L11" i="3"/>
  <c r="M11" i="3"/>
  <c r="N11" i="3"/>
  <c r="C15" i="3"/>
  <c r="D15" i="3"/>
  <c r="E15" i="3"/>
  <c r="F15" i="3"/>
  <c r="G15" i="3"/>
  <c r="H15" i="3"/>
  <c r="I15" i="3"/>
  <c r="J15" i="3"/>
  <c r="K15" i="3"/>
  <c r="L15" i="3"/>
  <c r="M15" i="3"/>
  <c r="N15" i="3"/>
  <c r="C16" i="3"/>
  <c r="D16" i="3"/>
  <c r="E16" i="3"/>
  <c r="F16" i="3"/>
  <c r="G16" i="3"/>
  <c r="H16" i="3"/>
  <c r="I16" i="3"/>
  <c r="J16" i="3"/>
  <c r="K16" i="3"/>
  <c r="L16" i="3"/>
  <c r="M16" i="3"/>
  <c r="N16" i="3"/>
  <c r="C17" i="3"/>
  <c r="D17" i="3"/>
  <c r="E17" i="3"/>
  <c r="F17" i="3"/>
  <c r="G17" i="3"/>
  <c r="H17" i="3"/>
  <c r="I17" i="3"/>
  <c r="J17" i="3"/>
  <c r="K17" i="3"/>
  <c r="L17" i="3"/>
  <c r="M17" i="3"/>
  <c r="N17" i="3"/>
  <c r="C18" i="3"/>
  <c r="D18" i="3"/>
  <c r="E18" i="3"/>
  <c r="F18" i="3"/>
  <c r="G18" i="3"/>
  <c r="H18" i="3"/>
  <c r="I18" i="3"/>
  <c r="J18" i="3"/>
  <c r="K18" i="3"/>
  <c r="L18" i="3"/>
  <c r="M18" i="3"/>
  <c r="N18" i="3"/>
  <c r="C19" i="3"/>
  <c r="D19" i="3"/>
  <c r="E19" i="3"/>
  <c r="F19" i="3"/>
  <c r="G19" i="3"/>
  <c r="H19" i="3"/>
  <c r="I19" i="3"/>
  <c r="J19" i="3"/>
  <c r="K19" i="3"/>
  <c r="L19" i="3"/>
  <c r="M19" i="3"/>
  <c r="N19" i="3"/>
  <c r="C20" i="3"/>
  <c r="D20" i="3"/>
  <c r="E20" i="3"/>
  <c r="F20" i="3"/>
  <c r="G20" i="3"/>
  <c r="H20" i="3"/>
  <c r="I20" i="3"/>
  <c r="J20" i="3"/>
  <c r="K20" i="3"/>
  <c r="L20" i="3"/>
  <c r="M20" i="3"/>
  <c r="N20" i="3"/>
  <c r="C21" i="3"/>
  <c r="D21" i="3"/>
  <c r="E21" i="3"/>
  <c r="F21" i="3"/>
  <c r="G21" i="3"/>
  <c r="H21" i="3"/>
  <c r="I21" i="3"/>
  <c r="J21" i="3"/>
  <c r="K21" i="3"/>
  <c r="L21" i="3"/>
  <c r="M21" i="3"/>
  <c r="N21" i="3"/>
  <c r="C22" i="3"/>
  <c r="D22" i="3"/>
  <c r="E22" i="3"/>
  <c r="F22" i="3"/>
  <c r="G22" i="3"/>
  <c r="H22" i="3"/>
  <c r="I22" i="3"/>
  <c r="J22" i="3"/>
  <c r="K22" i="3"/>
  <c r="L22" i="3"/>
  <c r="M22" i="3"/>
  <c r="N22" i="3"/>
  <c r="C23" i="3"/>
  <c r="D23" i="3"/>
  <c r="E23" i="3"/>
  <c r="F23" i="3"/>
  <c r="G23" i="3"/>
  <c r="H23" i="3"/>
  <c r="I23" i="3"/>
  <c r="J23" i="3"/>
  <c r="K23" i="3"/>
  <c r="L23" i="3"/>
  <c r="M23" i="3"/>
  <c r="N23" i="3"/>
  <c r="C24" i="3"/>
  <c r="D24" i="3"/>
  <c r="E24" i="3"/>
  <c r="F24" i="3"/>
  <c r="G24" i="3"/>
  <c r="H24" i="3"/>
  <c r="I24" i="3"/>
  <c r="J24" i="3"/>
  <c r="K24" i="3"/>
  <c r="L24" i="3"/>
  <c r="M24" i="3"/>
  <c r="N24" i="3"/>
  <c r="C27" i="3"/>
  <c r="D27" i="3"/>
  <c r="E27" i="3"/>
  <c r="F27" i="3"/>
  <c r="G27" i="3"/>
  <c r="H27" i="3"/>
  <c r="I27" i="3"/>
  <c r="J27" i="3"/>
  <c r="K27" i="3"/>
  <c r="L27" i="3"/>
  <c r="M27" i="3"/>
  <c r="N27" i="3"/>
  <c r="C28" i="3"/>
  <c r="D28" i="3"/>
  <c r="E28" i="3"/>
  <c r="F28" i="3"/>
  <c r="G28" i="3"/>
  <c r="H28" i="3"/>
  <c r="I28" i="3"/>
  <c r="J28" i="3"/>
  <c r="K28" i="3"/>
  <c r="L28" i="3"/>
  <c r="M28" i="3"/>
  <c r="N28" i="3"/>
  <c r="C29" i="3"/>
  <c r="D29" i="3"/>
  <c r="E29" i="3"/>
  <c r="F29" i="3"/>
  <c r="G29" i="3"/>
  <c r="H29" i="3"/>
  <c r="I29" i="3"/>
  <c r="J29" i="3"/>
  <c r="K29" i="3"/>
  <c r="L29" i="3"/>
  <c r="M29" i="3"/>
  <c r="N29" i="3"/>
  <c r="C30" i="3"/>
  <c r="D30" i="3"/>
  <c r="E30" i="3"/>
  <c r="F30" i="3"/>
  <c r="G30" i="3"/>
  <c r="H30" i="3"/>
  <c r="I30" i="3"/>
  <c r="J30" i="3"/>
  <c r="K30" i="3"/>
  <c r="L30" i="3"/>
  <c r="M30" i="3"/>
  <c r="N30" i="3"/>
  <c r="C31" i="3"/>
  <c r="D31" i="3"/>
  <c r="E31" i="3"/>
  <c r="F31" i="3"/>
  <c r="G31" i="3"/>
  <c r="H31" i="3"/>
  <c r="I31" i="3"/>
  <c r="J31" i="3"/>
  <c r="K31" i="3"/>
  <c r="L31" i="3"/>
  <c r="M31" i="3"/>
  <c r="N31" i="3"/>
  <c r="C34" i="3"/>
  <c r="D34" i="3"/>
  <c r="E34" i="3"/>
  <c r="F34" i="3"/>
  <c r="G34" i="3"/>
  <c r="H34" i="3"/>
  <c r="I34" i="3"/>
  <c r="J34" i="3"/>
  <c r="K34" i="3"/>
  <c r="L34" i="3"/>
  <c r="M34" i="3"/>
  <c r="N34" i="3"/>
  <c r="C35" i="3"/>
  <c r="D35" i="3"/>
  <c r="E35" i="3"/>
  <c r="F35" i="3"/>
  <c r="G35" i="3"/>
  <c r="H35" i="3"/>
  <c r="I35" i="3"/>
  <c r="J35" i="3"/>
  <c r="K35" i="3"/>
  <c r="L35" i="3"/>
  <c r="M35" i="3"/>
  <c r="N35" i="3"/>
  <c r="C38" i="3"/>
  <c r="D38" i="3"/>
  <c r="E38" i="3"/>
  <c r="F38" i="3"/>
  <c r="G38" i="3"/>
  <c r="H38" i="3"/>
  <c r="I38" i="3"/>
  <c r="J38" i="3"/>
  <c r="K38" i="3"/>
  <c r="L38" i="3"/>
  <c r="M38" i="3"/>
  <c r="N38" i="3"/>
  <c r="C39" i="3"/>
  <c r="D39" i="3"/>
  <c r="E39" i="3"/>
  <c r="F39" i="3"/>
  <c r="G39" i="3"/>
  <c r="H39" i="3"/>
  <c r="I39" i="3"/>
  <c r="J39" i="3"/>
  <c r="K39" i="3"/>
  <c r="L39" i="3"/>
  <c r="M39" i="3"/>
  <c r="N39" i="3"/>
  <c r="C41" i="3"/>
  <c r="D41" i="3"/>
  <c r="E41" i="3"/>
  <c r="F41" i="3"/>
  <c r="G41" i="3"/>
  <c r="H41" i="3"/>
  <c r="I41" i="3"/>
  <c r="J41" i="3"/>
  <c r="K41" i="3"/>
  <c r="L41" i="3"/>
  <c r="M41" i="3"/>
  <c r="N41" i="3"/>
  <c r="C42" i="3"/>
  <c r="D42" i="3"/>
  <c r="E42" i="3"/>
  <c r="F42" i="3"/>
  <c r="G42" i="3"/>
  <c r="H42" i="3"/>
  <c r="I42" i="3"/>
  <c r="J42" i="3"/>
  <c r="K42" i="3"/>
  <c r="L42" i="3"/>
  <c r="M42" i="3"/>
  <c r="N42" i="3"/>
  <c r="C43" i="3"/>
  <c r="D43" i="3"/>
  <c r="E43" i="3"/>
  <c r="F43" i="3"/>
  <c r="G43" i="3"/>
  <c r="H43" i="3"/>
  <c r="I43" i="3"/>
  <c r="J43" i="3"/>
  <c r="K43" i="3"/>
  <c r="L43" i="3"/>
  <c r="M43" i="3"/>
  <c r="N43" i="3"/>
  <c r="C44" i="3"/>
  <c r="D44" i="3"/>
  <c r="E44" i="3"/>
  <c r="F44" i="3"/>
  <c r="G44" i="3"/>
  <c r="H44" i="3"/>
  <c r="I44" i="3"/>
  <c r="J44" i="3"/>
  <c r="K44" i="3"/>
  <c r="L44" i="3"/>
  <c r="M44" i="3"/>
  <c r="N44" i="3"/>
  <c r="C45" i="3"/>
  <c r="D45" i="3"/>
  <c r="E45" i="3"/>
  <c r="F45" i="3"/>
  <c r="G45" i="3"/>
  <c r="H45" i="3"/>
  <c r="I45" i="3"/>
  <c r="J45" i="3"/>
  <c r="K45" i="3"/>
  <c r="L45" i="3"/>
  <c r="M45" i="3"/>
  <c r="N45" i="3"/>
  <c r="C46" i="3"/>
  <c r="D46" i="3"/>
  <c r="E46" i="3"/>
  <c r="F46" i="3"/>
  <c r="G46" i="3"/>
  <c r="H46" i="3"/>
  <c r="I46" i="3"/>
  <c r="J46" i="3"/>
  <c r="K46" i="3"/>
  <c r="L46" i="3"/>
  <c r="M46" i="3"/>
  <c r="N46" i="3"/>
  <c r="C47" i="3"/>
  <c r="D47" i="3"/>
  <c r="E47" i="3"/>
  <c r="F47" i="3"/>
  <c r="G47" i="3"/>
  <c r="H47" i="3"/>
  <c r="I47" i="3"/>
  <c r="J47" i="3"/>
  <c r="K47" i="3"/>
  <c r="L47" i="3"/>
  <c r="M47" i="3"/>
  <c r="N47" i="3"/>
  <c r="C48" i="3"/>
  <c r="D48" i="3"/>
  <c r="E48" i="3"/>
  <c r="F48" i="3"/>
  <c r="G48" i="3"/>
  <c r="H48" i="3"/>
  <c r="I48" i="3"/>
  <c r="J48" i="3"/>
  <c r="K48" i="3"/>
  <c r="L48" i="3"/>
  <c r="M48" i="3"/>
  <c r="N48" i="3"/>
  <c r="C51" i="3"/>
  <c r="D51" i="3"/>
  <c r="E51" i="3"/>
  <c r="F51" i="3"/>
  <c r="G51" i="3"/>
  <c r="H51" i="3"/>
  <c r="I51" i="3"/>
  <c r="J51" i="3"/>
  <c r="K51" i="3"/>
  <c r="L51" i="3"/>
  <c r="M51" i="3"/>
  <c r="N51" i="3"/>
  <c r="C52" i="3"/>
  <c r="D52" i="3"/>
  <c r="E52" i="3"/>
  <c r="F52" i="3"/>
  <c r="G52" i="3"/>
  <c r="H52" i="3"/>
  <c r="I52" i="3"/>
  <c r="J52" i="3"/>
  <c r="K52" i="3"/>
  <c r="L52" i="3"/>
  <c r="M52" i="3"/>
  <c r="N52" i="3"/>
  <c r="C53" i="3"/>
  <c r="D53" i="3"/>
  <c r="E53" i="3"/>
  <c r="F53" i="3"/>
  <c r="G53" i="3"/>
  <c r="H53" i="3"/>
  <c r="I53" i="3"/>
  <c r="J53" i="3"/>
  <c r="K53" i="3"/>
  <c r="L53" i="3"/>
  <c r="M53" i="3"/>
  <c r="N53" i="3"/>
  <c r="C54" i="3"/>
  <c r="D54" i="3"/>
  <c r="E54" i="3"/>
  <c r="F54" i="3"/>
  <c r="G54" i="3"/>
  <c r="H54" i="3"/>
  <c r="I54" i="3"/>
  <c r="J54" i="3"/>
  <c r="K54" i="3"/>
  <c r="L54" i="3"/>
  <c r="M54" i="3"/>
  <c r="N54" i="3"/>
  <c r="C55" i="3"/>
  <c r="D55" i="3"/>
  <c r="E55" i="3"/>
  <c r="F55" i="3"/>
  <c r="G55" i="3"/>
  <c r="H55" i="3"/>
  <c r="I55" i="3"/>
  <c r="J55" i="3"/>
  <c r="K55" i="3"/>
  <c r="L55" i="3"/>
  <c r="M55" i="3"/>
  <c r="N55" i="3"/>
  <c r="C60" i="3"/>
  <c r="D60" i="3"/>
  <c r="E60" i="3"/>
  <c r="F60" i="3"/>
  <c r="G60" i="3"/>
  <c r="H60" i="3"/>
  <c r="I60" i="3"/>
  <c r="J60" i="3"/>
  <c r="K60" i="3"/>
  <c r="L60" i="3"/>
  <c r="M60" i="3"/>
  <c r="N60" i="3"/>
  <c r="C61" i="3"/>
  <c r="D61" i="3"/>
  <c r="E61" i="3"/>
  <c r="F61" i="3"/>
  <c r="G61" i="3"/>
  <c r="H61" i="3"/>
  <c r="I61" i="3"/>
  <c r="I62" i="3" s="1"/>
  <c r="J61" i="3"/>
  <c r="K61" i="3"/>
  <c r="L61" i="3"/>
  <c r="M61" i="3"/>
  <c r="N61" i="3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D32" i="1"/>
  <c r="C35" i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D46" i="1"/>
  <c r="C49" i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3" i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7" i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D88" i="1"/>
  <c r="C91" i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D102" i="1"/>
  <c r="C105" i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D116" i="1"/>
  <c r="C119" i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D130" i="1"/>
  <c r="C133" i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D144" i="1"/>
  <c r="C147" i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D158" i="1"/>
  <c r="C161" i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D172" i="1"/>
  <c r="C175" i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D186" i="1"/>
  <c r="C189" i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D200" i="1"/>
  <c r="C203" i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D214" i="1"/>
  <c r="C217" i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D228" i="1"/>
  <c r="C231" i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D242" i="1"/>
  <c r="C245" i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D256" i="1"/>
  <c r="C259" i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D270" i="1"/>
  <c r="C273" i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D284" i="1"/>
  <c r="C287" i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D298" i="1"/>
  <c r="C301" i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D312" i="1"/>
  <c r="C315" i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D326" i="1"/>
  <c r="C329" i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D340" i="1"/>
  <c r="C343" i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D354" i="1"/>
  <c r="C371" i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D382" i="1"/>
  <c r="C385" i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D396" i="1"/>
  <c r="C399" i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D410" i="1"/>
  <c r="C413" i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D424" i="1"/>
  <c r="C427" i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D438" i="1"/>
  <c r="C441" i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D452" i="1"/>
  <c r="C455" i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D466" i="1"/>
  <c r="C469" i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D480" i="1"/>
  <c r="C483" i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D494" i="1"/>
  <c r="C497" i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D508" i="1"/>
  <c r="D591" i="1" s="1"/>
  <c r="C511" i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D522" i="1"/>
  <c r="C525" i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D536" i="1"/>
  <c r="C539" i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D550" i="1"/>
  <c r="C553" i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D564" i="1"/>
  <c r="C567" i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D578" i="1"/>
  <c r="H56" i="3" l="1"/>
  <c r="N36" i="3"/>
  <c r="M32" i="3"/>
  <c r="K56" i="3"/>
  <c r="H62" i="3"/>
  <c r="K36" i="3"/>
  <c r="K49" i="3"/>
  <c r="K32" i="3"/>
  <c r="I32" i="3"/>
  <c r="D32" i="3"/>
  <c r="C32" i="3"/>
  <c r="O39" i="3"/>
  <c r="O52" i="3"/>
  <c r="C56" i="3"/>
  <c r="O9" i="3"/>
  <c r="J56" i="3"/>
  <c r="D590" i="1"/>
  <c r="I56" i="3"/>
  <c r="I36" i="3"/>
  <c r="L62" i="3"/>
  <c r="H36" i="3"/>
  <c r="I25" i="3"/>
  <c r="M12" i="3"/>
  <c r="L12" i="3"/>
  <c r="D12" i="3"/>
  <c r="D49" i="3"/>
  <c r="L25" i="3"/>
  <c r="K25" i="3"/>
  <c r="H25" i="3"/>
  <c r="G32" i="3"/>
  <c r="G56" i="3"/>
  <c r="H49" i="3"/>
  <c r="G49" i="3"/>
  <c r="C49" i="3"/>
  <c r="M36" i="3"/>
  <c r="G36" i="3"/>
  <c r="F36" i="3"/>
  <c r="D588" i="1"/>
  <c r="J36" i="3"/>
  <c r="D36" i="3"/>
  <c r="G25" i="3"/>
  <c r="O21" i="3"/>
  <c r="J25" i="3"/>
  <c r="O18" i="3"/>
  <c r="C25" i="3"/>
  <c r="H12" i="3"/>
  <c r="G12" i="3"/>
  <c r="K12" i="3"/>
  <c r="C12" i="3"/>
  <c r="K62" i="3"/>
  <c r="C62" i="3"/>
  <c r="F56" i="3"/>
  <c r="O35" i="3"/>
  <c r="F12" i="3"/>
  <c r="O61" i="3"/>
  <c r="M62" i="3"/>
  <c r="O60" i="3"/>
  <c r="O55" i="3"/>
  <c r="M56" i="3"/>
  <c r="E56" i="3"/>
  <c r="O47" i="3"/>
  <c r="O45" i="3"/>
  <c r="O44" i="3"/>
  <c r="M49" i="3"/>
  <c r="E49" i="3"/>
  <c r="O34" i="3"/>
  <c r="O28" i="3"/>
  <c r="O20" i="3"/>
  <c r="O19" i="3"/>
  <c r="M25" i="3"/>
  <c r="I12" i="3"/>
  <c r="O31" i="3"/>
  <c r="F32" i="3"/>
  <c r="D587" i="1"/>
  <c r="E32" i="3"/>
  <c r="E12" i="3"/>
  <c r="O51" i="3"/>
  <c r="O11" i="3"/>
  <c r="D596" i="1"/>
  <c r="N62" i="3"/>
  <c r="J62" i="3"/>
  <c r="O17" i="3"/>
  <c r="E62" i="3"/>
  <c r="D62" i="3"/>
  <c r="L32" i="3"/>
  <c r="E36" i="3"/>
  <c r="C36" i="3"/>
  <c r="D586" i="1"/>
  <c r="D582" i="1"/>
  <c r="F62" i="3"/>
  <c r="O54" i="3"/>
  <c r="O53" i="3"/>
  <c r="N56" i="3"/>
  <c r="D56" i="3"/>
  <c r="L56" i="3"/>
  <c r="O48" i="3"/>
  <c r="O41" i="3"/>
  <c r="O38" i="3"/>
  <c r="G62" i="3"/>
  <c r="O43" i="3"/>
  <c r="O30" i="3"/>
  <c r="O29" i="3"/>
  <c r="J32" i="3"/>
  <c r="N32" i="3"/>
  <c r="H32" i="3"/>
  <c r="O27" i="3"/>
  <c r="O24" i="3"/>
  <c r="O23" i="3"/>
  <c r="O22" i="3"/>
  <c r="O16" i="3"/>
  <c r="O10" i="3"/>
  <c r="O8" i="3"/>
  <c r="N12" i="3"/>
  <c r="O7" i="3"/>
  <c r="J12" i="3"/>
  <c r="O6" i="3"/>
  <c r="O46" i="3"/>
  <c r="L49" i="3"/>
  <c r="J49" i="3"/>
  <c r="I49" i="3"/>
  <c r="F49" i="3"/>
  <c r="O42" i="3"/>
  <c r="D589" i="1"/>
  <c r="N49" i="3"/>
  <c r="L36" i="3"/>
  <c r="D585" i="1"/>
  <c r="N25" i="3"/>
  <c r="D25" i="3"/>
  <c r="F25" i="3"/>
  <c r="E25" i="3"/>
  <c r="O15" i="3"/>
  <c r="K57" i="3" l="1"/>
  <c r="K58" i="3" s="1"/>
  <c r="K64" i="3" s="1"/>
  <c r="I57" i="3"/>
  <c r="I58" i="3" s="1"/>
  <c r="I64" i="3" s="1"/>
  <c r="O62" i="3"/>
  <c r="H57" i="3"/>
  <c r="H58" i="3" s="1"/>
  <c r="H64" i="3" s="1"/>
  <c r="G57" i="3"/>
  <c r="G58" i="3" s="1"/>
  <c r="G64" i="3" s="1"/>
  <c r="D57" i="3"/>
  <c r="D58" i="3" s="1"/>
  <c r="D64" i="3" s="1"/>
  <c r="M57" i="3"/>
  <c r="M58" i="3" s="1"/>
  <c r="M64" i="3" s="1"/>
  <c r="C57" i="3"/>
  <c r="C58" i="3" s="1"/>
  <c r="C64" i="3" s="1"/>
  <c r="C65" i="3" s="1"/>
  <c r="J57" i="3"/>
  <c r="J58" i="3" s="1"/>
  <c r="J64" i="3" s="1"/>
  <c r="O56" i="3"/>
  <c r="O36" i="3"/>
  <c r="O49" i="3"/>
  <c r="O32" i="3"/>
  <c r="E57" i="3"/>
  <c r="E58" i="3" s="1"/>
  <c r="E64" i="3" s="1"/>
  <c r="F57" i="3"/>
  <c r="F58" i="3" s="1"/>
  <c r="F64" i="3" s="1"/>
  <c r="D592" i="1"/>
  <c r="D594" i="1" s="1"/>
  <c r="E594" i="1" s="1"/>
  <c r="O12" i="3"/>
  <c r="N57" i="3"/>
  <c r="N58" i="3" s="1"/>
  <c r="N64" i="3" s="1"/>
  <c r="O25" i="3"/>
  <c r="L57" i="3"/>
  <c r="L58" i="3" s="1"/>
  <c r="L64" i="3" s="1"/>
  <c r="D65" i="3" l="1"/>
  <c r="E65" i="3" s="1"/>
  <c r="F65" i="3" s="1"/>
  <c r="G65" i="3" s="1"/>
  <c r="H65" i="3" s="1"/>
  <c r="I65" i="3" s="1"/>
  <c r="J65" i="3" s="1"/>
  <c r="K65" i="3" s="1"/>
  <c r="L65" i="3" s="1"/>
  <c r="M65" i="3" s="1"/>
  <c r="N65" i="3" s="1"/>
  <c r="O57" i="3"/>
  <c r="O58" i="3" s="1"/>
  <c r="O64" i="3" s="1"/>
  <c r="D598" i="1"/>
</calcChain>
</file>

<file path=xl/sharedStrings.xml><?xml version="1.0" encoding="utf-8"?>
<sst xmlns="http://schemas.openxmlformats.org/spreadsheetml/2006/main" count="507" uniqueCount="229">
  <si>
    <t>Property Name:</t>
  </si>
  <si>
    <t>OPERATING BUDGET ASSUMPTION WORKSHEET</t>
  </si>
  <si>
    <t>NRA:</t>
  </si>
  <si>
    <t>Prepared By:</t>
  </si>
  <si>
    <t>Approved By:</t>
  </si>
  <si>
    <t>Date:</t>
  </si>
  <si>
    <t>Account #</t>
  </si>
  <si>
    <t>Account Name</t>
  </si>
  <si>
    <t>Month</t>
  </si>
  <si>
    <t>Budget Amount</t>
  </si>
  <si>
    <t>Description</t>
  </si>
  <si>
    <t>TOTAL ANNUAL COST FOR THIS ACCOUNT:</t>
  </si>
  <si>
    <t>Electricity</t>
  </si>
  <si>
    <t>Advertising &amp; Promotions</t>
  </si>
  <si>
    <t>Water &amp; Sewer</t>
  </si>
  <si>
    <t>Pest Control</t>
  </si>
  <si>
    <t>558 Single Family Homes</t>
  </si>
  <si>
    <t>Association Dues</t>
  </si>
  <si>
    <t>Late Charges</t>
  </si>
  <si>
    <t>Reimbursed Legal</t>
  </si>
  <si>
    <t>Bad Check Penalty</t>
  </si>
  <si>
    <t>Interest Income</t>
  </si>
  <si>
    <t>Other Income</t>
  </si>
  <si>
    <t>Locks &amp; Keys</t>
  </si>
  <si>
    <t>Light Bulbs</t>
  </si>
  <si>
    <t>General Repairs &amp; Maintenance</t>
  </si>
  <si>
    <t>Vandalism - Repairs &amp; Maintenance</t>
  </si>
  <si>
    <t>Property Supplies</t>
  </si>
  <si>
    <t>Pool Supplies</t>
  </si>
  <si>
    <t>Pool Repairs &amp; Maintenance</t>
  </si>
  <si>
    <t>Landscape Repairs</t>
  </si>
  <si>
    <t>Equipment Repairs</t>
  </si>
  <si>
    <t>Tennis Court Services</t>
  </si>
  <si>
    <t>Aquatic Management Services</t>
  </si>
  <si>
    <t>Pool Service</t>
  </si>
  <si>
    <t>Landscaping Service</t>
  </si>
  <si>
    <t>Printing</t>
  </si>
  <si>
    <t>Photocopies</t>
  </si>
  <si>
    <t>Office Supplies</t>
  </si>
  <si>
    <t>Professional Services</t>
  </si>
  <si>
    <t>Accounting Services</t>
  </si>
  <si>
    <t>Legal Fees</t>
  </si>
  <si>
    <t>Bank Charges</t>
  </si>
  <si>
    <t>Postage</t>
  </si>
  <si>
    <t>Document Prep/Lien Filings</t>
  </si>
  <si>
    <t>Taxes - Real Estate</t>
  </si>
  <si>
    <t>Property Insurance</t>
  </si>
  <si>
    <t>Management Fees</t>
  </si>
  <si>
    <t>Income Taxes - State</t>
  </si>
  <si>
    <t>Income Taxes - Federal</t>
  </si>
  <si>
    <t>Capital Expenses - Miscellaneous</t>
  </si>
  <si>
    <t>Capital Expenses - Landscaping</t>
  </si>
  <si>
    <t>TOTAL INCOME</t>
  </si>
  <si>
    <t xml:space="preserve">     Supplies</t>
  </si>
  <si>
    <t xml:space="preserve">     Repairs &amp; Maintenance</t>
  </si>
  <si>
    <t xml:space="preserve">     Services</t>
  </si>
  <si>
    <t xml:space="preserve">     Utilities</t>
  </si>
  <si>
    <t xml:space="preserve">     Administrative</t>
  </si>
  <si>
    <t xml:space="preserve">     Taxes</t>
  </si>
  <si>
    <t xml:space="preserve">     Insurance</t>
  </si>
  <si>
    <t>NET OPERATING INCOME</t>
  </si>
  <si>
    <t>TOTAL OPERATING EXPENSES</t>
  </si>
  <si>
    <t>OPERATING EXPENSES</t>
  </si>
  <si>
    <t>CAPITAL EXPENSES</t>
  </si>
  <si>
    <t>NET INCOME (LOSS)</t>
  </si>
  <si>
    <t xml:space="preserve">All light bulbs for the pool &amp; water feature are budgeted under "Property Supplies" </t>
  </si>
  <si>
    <t>(G/L #5200).  Thus, nothing is budgeted here.</t>
  </si>
  <si>
    <t>This line item is comprised of light bulbs (not for tennis courts), rest room supplies,</t>
  </si>
  <si>
    <t>All pool maintenance is budgeted under "Pool Service" (G/L #5540)</t>
  </si>
  <si>
    <t>service is seasonal as follows:</t>
  </si>
  <si>
    <t>Sue Stricchiola provides cleaning services at the pool restrooms, as follows:</t>
  </si>
  <si>
    <t xml:space="preserve">Association prepared by the management company, Borg Property Services.  In </t>
  </si>
  <si>
    <t>addition, they prepare the federal &amp; state tax returns for Stonecreek, a non-profit</t>
  </si>
  <si>
    <t>Arizona corporation.  All accounting services are performed for an estimated cost</t>
  </si>
  <si>
    <t xml:space="preserve">As a non-profit organization, income taxes should be minimal.  A contingency </t>
  </si>
  <si>
    <t>Davis Pools continues to do an excellent job with the maintenance of the pool.  Their</t>
  </si>
  <si>
    <t>TOTAL</t>
  </si>
  <si>
    <t>STONECREEK HOMEOWNERS ASSOCIATION</t>
  </si>
  <si>
    <t>Stonecreek's letterhead, statements &amp; checks are all customized.  Thus, an allowance</t>
  </si>
  <si>
    <t>(G/L #5160).  All tennis court light bulbs are budgeted under "Tennis Court - R &amp; M"</t>
  </si>
  <si>
    <t>Association charges the delinquent homeowner $200.  Thus, the actual expense is only</t>
  </si>
  <si>
    <t>Vandalism - R &amp; M</t>
  </si>
  <si>
    <t>General - R &amp; M</t>
  </si>
  <si>
    <t>Tennis Court - R &amp; M</t>
  </si>
  <si>
    <t>Pool R &amp; M</t>
  </si>
  <si>
    <t>Aquatic Mgmt. Services</t>
  </si>
  <si>
    <t>Lien Filings</t>
  </si>
  <si>
    <t>Income Taxes- Federal</t>
  </si>
  <si>
    <t>Capital Expenses - Misc.</t>
  </si>
  <si>
    <t>January</t>
  </si>
  <si>
    <t>February</t>
  </si>
  <si>
    <t xml:space="preserve">March </t>
  </si>
  <si>
    <t>April</t>
  </si>
  <si>
    <t>May</t>
  </si>
  <si>
    <t>June</t>
  </si>
  <si>
    <t>July</t>
  </si>
  <si>
    <t>August</t>
  </si>
  <si>
    <t>October</t>
  </si>
  <si>
    <t>Sept.</t>
  </si>
  <si>
    <t>Nov.</t>
  </si>
  <si>
    <t>Dec.</t>
  </si>
  <si>
    <t>INCOME</t>
  </si>
  <si>
    <t>Service Contracts</t>
  </si>
  <si>
    <t>Utilities</t>
  </si>
  <si>
    <t>Administrative Expenses</t>
  </si>
  <si>
    <t>Repairs-Maintenance-Supplies</t>
  </si>
  <si>
    <t xml:space="preserve">     Total Repairs-Maint.-Supplies</t>
  </si>
  <si>
    <t>G/L #</t>
  </si>
  <si>
    <t xml:space="preserve">     Total Service Contracts</t>
  </si>
  <si>
    <t xml:space="preserve">     Total Utilities</t>
  </si>
  <si>
    <t xml:space="preserve">     Total Administrative Exp.</t>
  </si>
  <si>
    <t>Other Operating Expenses</t>
  </si>
  <si>
    <t xml:space="preserve">     Total Other Operating Exp.</t>
  </si>
  <si>
    <t>TOTAL CAPITAL EXPENSES</t>
  </si>
  <si>
    <t>CASH FLOW</t>
  </si>
  <si>
    <t>Running/Cummulative Cash Flow</t>
  </si>
  <si>
    <t>Tennis Court - Repairs &amp; Maint.</t>
  </si>
  <si>
    <t xml:space="preserve">Mark Reece, CPA performs an annual audit of the accounting records of the </t>
  </si>
  <si>
    <t xml:space="preserve">(NOTE:  The Association pays Borg Property Services a $100 lien fee, whereas the </t>
  </si>
  <si>
    <t>repairs &amp; maintenance.</t>
  </si>
  <si>
    <t xml:space="preserve">Quarterly playground inspections by Tot Lots is budgeted $175/quarter plus a contingency </t>
  </si>
  <si>
    <t>Re-parcelization of non-profit organization means that the real estate taxes are minimal, thus only</t>
  </si>
  <si>
    <t>common areas, bee removal, mesquitos and other pest on an as needed basis.</t>
  </si>
  <si>
    <t>This budget item is based upon the last 12 months of actual expense with adjustments based upon</t>
  </si>
  <si>
    <t>variances are likely.</t>
  </si>
  <si>
    <t xml:space="preserve">water/sewer expense payments, it is VERY difficult to predict this expense.  Large budget </t>
  </si>
  <si>
    <r>
      <rPr>
        <i/>
        <u/>
        <sz val="8"/>
        <rFont val="Arial"/>
        <family val="2"/>
      </rPr>
      <t>DISCLAIMER</t>
    </r>
    <r>
      <rPr>
        <i/>
        <sz val="8"/>
        <rFont val="Arial"/>
        <family val="2"/>
      </rPr>
      <t>:  Due to the inconsistencies of the Town of Gilbert's "automatic withdrawl" in the</t>
    </r>
  </si>
  <si>
    <t>The current newsletter company is Brainerd Communications, whose cost to produce, publish &amp;</t>
  </si>
  <si>
    <t>No other "social events" or marketing expenditures are anticipated.</t>
  </si>
  <si>
    <t>per month (Reserve Allotment)</t>
  </si>
  <si>
    <t>As a non-profit organization, income taxes should be minimal.  A contingency allowance of $100</t>
  </si>
  <si>
    <t>Contingency allowance of $250 per quarter for neighborhood events, such as block watch parties.</t>
  </si>
  <si>
    <t>Brian Borg, Borg Property Services</t>
  </si>
  <si>
    <t>Godaddy Website service and maintenance budgeted at $100/month</t>
  </si>
  <si>
    <t xml:space="preserve">Income is also generated from keys, credit card processing fees, fines and other  sources. </t>
  </si>
  <si>
    <t>upon historical expenditures of $75 per quarter is budgeted.</t>
  </si>
  <si>
    <t>Sue Stricchiola provides gate locking at the pool twice per day during the months of April - October</t>
  </si>
  <si>
    <t>Contingency allowance of $275 per month for unforeseen repairs that may be required, including:</t>
  </si>
  <si>
    <t>months (May - August) to account for school for school being out.</t>
  </si>
  <si>
    <t xml:space="preserve">is budgeted in April. </t>
  </si>
  <si>
    <t>allowance of $100 is budgeted in April</t>
  </si>
  <si>
    <t>The electricity expense is for power used at the pool, tennis courts and front water</t>
  </si>
  <si>
    <t>4)  $500/month Contingency is budgeted for potential vendor change and other unknowns</t>
  </si>
  <si>
    <t>fence, culverts, rest rooms, gates &amp; ramada.</t>
  </si>
  <si>
    <t>3)  Pre-emergent weed control twice per year estimated at $1,500 in February and October.</t>
  </si>
  <si>
    <t xml:space="preserve">feature.  Some increase in expense is budgeted to account for a working water feature and the </t>
  </si>
  <si>
    <t>Licensing &amp; Fees</t>
  </si>
  <si>
    <t>Pest &amp; Animal Control</t>
  </si>
  <si>
    <t xml:space="preserve">Credit card processing fees are estimated at $5.00 per transaction (income is $4/transaction) &amp; </t>
  </si>
  <si>
    <t>anticipated yearly increase amounting to an additional 5%.</t>
  </si>
  <si>
    <t>Extra funding built into April should the Board wish to open the pool early as it has in previous years.</t>
  </si>
  <si>
    <t>New Coupon Books will be printed this year at the cost of $1.50 each in March.</t>
  </si>
  <si>
    <t>signage, and other items.  A contingency allowance based</t>
  </si>
  <si>
    <t xml:space="preserve">Shamrock Landscape has assumed responsibility for maintaining the tennis court cleanliness </t>
  </si>
  <si>
    <t>as of October 2014.  This is built in to their monthly charge.</t>
  </si>
  <si>
    <t>Cool Deck Cleaning has been taken on by Service Link as of November 2014 with a $90/service</t>
  </si>
  <si>
    <t xml:space="preserve"> charge.  Budget assumes one service/mo. during off months and 4 visits/mo. remaining months</t>
  </si>
  <si>
    <t>We anticipate one bad/NSF check every other month.  The NSF fee is $20.</t>
  </si>
  <si>
    <t>The only "office supplies" that are NOT paid for by Borg Property Services are</t>
  </si>
  <si>
    <t>monsoon season.</t>
  </si>
  <si>
    <t>allowance of $200 for playground repairs &amp; maintenance, included graffiti removal.</t>
  </si>
  <si>
    <t>2)  Fescue or winter rye overseeding is budgeted in October - $6000</t>
  </si>
  <si>
    <t>mail out QUARTERLY newseltters WITHOUT any advertising is estimated at $1135/newsletter.</t>
  </si>
  <si>
    <t xml:space="preserve">$270.00 is budgeted to cover the pool license fee due to Maricopa County Annually.  </t>
  </si>
  <si>
    <t xml:space="preserve">The Current BPS monthly charges are $3,300.00 </t>
  </si>
  <si>
    <t>This line item was rolled into Pool Service in the 2015 budget.</t>
  </si>
  <si>
    <t>$75/quarter is budgeted for bee control calls as a contingency.</t>
  </si>
  <si>
    <t xml:space="preserve">the Town of Gilbert's inconsistency of billing.  </t>
  </si>
  <si>
    <t>$150/month is budgeted.</t>
  </si>
  <si>
    <t>A contingency amount of $100/quarter is budgeted for replacement key cards.</t>
  </si>
  <si>
    <t xml:space="preserve">$250 is budgeted each month during the non summer months.  $500 is budgeted during </t>
  </si>
  <si>
    <t xml:space="preserve">Additionally $210 per month is budgeted for premium service through Benson for the card key </t>
  </si>
  <si>
    <t xml:space="preserve">system starting in April. </t>
  </si>
  <si>
    <t>we have assumed that there will be 19 transactions each month or $95/month.</t>
  </si>
  <si>
    <t>A contingency amount of $400.00/mo. is budgeted to account for an average of two liens / month</t>
  </si>
  <si>
    <t>$100/lien &amp; 2 liens per month or $200/month.</t>
  </si>
  <si>
    <t>Contingency allowance of $250 in August</t>
  </si>
  <si>
    <t xml:space="preserve">YTD expense for pest control is averaging $339 per month.  This includes, monthly service for </t>
  </si>
  <si>
    <t>1)  Tree Trimming will be given an increased budget of $20,000  twice a year (April and October)</t>
  </si>
  <si>
    <t>$710/mo.</t>
  </si>
  <si>
    <t>month of May.</t>
  </si>
  <si>
    <t>Late fees have averaged $27 over the past 10 months.  This "income" cannot be depended upon,</t>
  </si>
  <si>
    <t>558 lots  X  $55/mo.  X  97%  =  $29769.30 per month</t>
  </si>
  <si>
    <t>The annual meeting is budgeted at $400 for an outdoor meeting as requested by the board for the</t>
  </si>
  <si>
    <t>A further $30,000.00 is budgeted in April for Painting of common area fences.</t>
  </si>
  <si>
    <t>January 2019 - December 2019</t>
  </si>
  <si>
    <t>should increase this number slightly in 2019 thus $35 is budgeted.</t>
  </si>
  <si>
    <t>The 2019 Budget for electricity is based solely on the last 12 month actual expense</t>
  </si>
  <si>
    <t>Over the past 12 months, photocopy expense is averaging $698.68/mo.  In 2019, we are budgeting</t>
  </si>
  <si>
    <t>$350 semi-annually is budgeted in 2019.</t>
  </si>
  <si>
    <t>$120 is budgeted in October for 2019 taxes.</t>
  </si>
  <si>
    <t>(We are averaging one bad check every four months in 2018.)</t>
  </si>
  <si>
    <t>This line item has averaged $32 per month in 2018 however money deposited in savings</t>
  </si>
  <si>
    <t xml:space="preserve">In 2018, this income averaged $178.  We expect these numbers to be higher in 2019 thus </t>
  </si>
  <si>
    <t xml:space="preserve">We propose setting this line item to $100 per month with a slight increase during summer </t>
  </si>
  <si>
    <t xml:space="preserve">In addition, a contingency allowance of $375/quarter is budgeted for water feature equipment </t>
  </si>
  <si>
    <t xml:space="preserve"> of $400 in May. (services are usually performed prior to May, but billed/paid in May)</t>
  </si>
  <si>
    <t>2019 Operating Budget</t>
  </si>
  <si>
    <t>Rough - September 5, 2018</t>
  </si>
  <si>
    <t>2019 Budget Summary</t>
  </si>
  <si>
    <t>Arizona Pool &amp; Fountain Guys takes care of the common area pond and fountain.  They charge</t>
  </si>
  <si>
    <t>$389.47 per month.</t>
  </si>
  <si>
    <t>$150 per month is budgeted.</t>
  </si>
  <si>
    <t xml:space="preserve">Over the past 12 months, this expense has averaged $360/mo. Thus $375/mo. is budgeted in 2020  </t>
  </si>
  <si>
    <t>month.</t>
  </si>
  <si>
    <t>The actual 2019 insurance premiums totaled $9805.  $9500 is budgeted as costs will be lower this</t>
  </si>
  <si>
    <t>The current dues of $55 per month is fixed through May 2020.  No change is anticipated</t>
  </si>
  <si>
    <t xml:space="preserve">through the remainder of 2020.  </t>
  </si>
  <si>
    <t xml:space="preserve">and thus $20 per month is proposed in 2020. </t>
  </si>
  <si>
    <t>This line item has averaged $32 per month in 2020</t>
  </si>
  <si>
    <t>$2,518.94 is budgeted to install new shrubs along Juniper Rd.</t>
  </si>
  <si>
    <t>$27,723.58 is budgeted to move existing sprinkler lines away from the walls.</t>
  </si>
  <si>
    <t>Shamrock Landscape is increasing fees for the first time in five years to $6,562.50 per month.</t>
  </si>
  <si>
    <t xml:space="preserve">and once per day during the months of November - December for $22/day.  Thus an additional </t>
  </si>
  <si>
    <t>HOA Life is budgeted at $112.00 per month.</t>
  </si>
  <si>
    <t>$85 is budgeted per month for internet service to pool area.</t>
  </si>
  <si>
    <t>Taking minutes of monthly Board meetings is budgeted at $100 periodically per meeting schedule</t>
  </si>
  <si>
    <t>$700 is budgeted for April - October and $350 for November - March.</t>
  </si>
  <si>
    <t>Strongroom Solutions is now handling the mailing of all association payable checks at $65/month</t>
  </si>
  <si>
    <t>$32,000 is budgeted in January for the finish of the pool cool decking, fencing and more.</t>
  </si>
  <si>
    <t>Through August the 2019 vandalism expense has averaged $43/mo.</t>
  </si>
  <si>
    <t>$100/month is budgeted for roof rat trapping.</t>
  </si>
  <si>
    <t xml:space="preserve">     1/19-4/19 &amp; 11/19-12/19 (6 mos.) - $225/mo. (Tues. &amp; Friday service)</t>
  </si>
  <si>
    <t xml:space="preserve">     5/19- 10/19 (6 mos.) - $450/mo. (Mon./Weds./Fri./Sat. service)</t>
  </si>
  <si>
    <r>
      <t xml:space="preserve">     1/19 - 4/19 &amp; 11/19-12/19 (6 mos.)..$200/mo.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(2 cleanings/mo. while pool is closed)</t>
    </r>
  </si>
  <si>
    <t xml:space="preserve">     5/19 - 10/19 (6 mos.)……………….…………$700/mo. (4 cleanings/wk.)</t>
  </si>
  <si>
    <t>$5,000 is budgeted for up to ten new trash containers installed in the common areas throughout the</t>
  </si>
  <si>
    <t>community.</t>
  </si>
  <si>
    <t>$40,000 is budgeted for a redo of the playground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</si>
</sst>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mm"/>
    <numFmt numFmtId="165" formatCode="0_)"/>
    <numFmt numFmtId="166" formatCode="###,###\ &quot;Square Feet&quot;"/>
    <numFmt numFmtId="167" formatCode="&quot;TOTAL ANNUAL COST PER SQ. FT. FOR THIS ACCOUNT&quot;\ \ \ \ \ \ \ \ \ \ &quot;$&quot;0.##"/>
    <numFmt numFmtId="168" formatCode="&quot;Running total of property operating cost per sq. ft.:&quot;\ \ \ \ \ &quot;$&quot;0.00"/>
    <numFmt numFmtId="169" formatCode="_(&quot;$&quot;* #,##0_);_(&quot;$&quot;* \(#,##0\);_(&quot;$&quot;* &quot;-&quot;??_);_(@_)"/>
    <numFmt numFmtId="170" formatCode="[$-409]mmmm\ d\,\ yyyy;@"/>
    <numFmt numFmtId="171" formatCode="mm/dd/yy;@"/>
  </numFmts>
  <fonts count="3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56"/>
      <name val="Arial"/>
      <family val="2"/>
    </font>
    <font>
      <b/>
      <sz val="9"/>
      <name val="Arial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</font>
    <font>
      <sz val="9"/>
      <color indexed="20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sz val="8"/>
      <color indexed="56"/>
      <name val="Arial"/>
      <family val="2"/>
    </font>
    <font>
      <b/>
      <sz val="8"/>
      <color indexed="17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8"/>
      <color indexed="5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b/>
      <i/>
      <sz val="6.5"/>
      <name val="Arial"/>
      <family val="2"/>
    </font>
    <font>
      <i/>
      <u/>
      <sz val="8"/>
      <name val="Arial"/>
      <family val="2"/>
    </font>
    <font>
      <b/>
      <sz val="11"/>
      <name val="Arial"/>
      <family val="2"/>
    </font>
    <font>
      <b/>
      <sz val="11.5"/>
      <name val="Arial"/>
      <family val="2"/>
    </font>
    <font>
      <b/>
      <i/>
      <u/>
      <sz val="11.5"/>
      <name val="Arial"/>
      <family val="2"/>
    </font>
    <font>
      <sz val="11.5"/>
      <name val="Arial"/>
      <family val="2"/>
    </font>
    <font>
      <b/>
      <i/>
      <sz val="11.5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bgColor indexed="8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10"/>
      </left>
      <right style="dashed">
        <color indexed="10"/>
      </right>
      <top style="dashed">
        <color indexed="10"/>
      </top>
      <bottom style="dash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2" fontId="3" fillId="2" borderId="1" xfId="0" applyNumberFormat="1" applyFont="1" applyFill="1" applyBorder="1"/>
    <xf numFmtId="42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42" fontId="2" fillId="0" borderId="2" xfId="0" applyNumberFormat="1" applyFont="1" applyBorder="1"/>
    <xf numFmtId="0" fontId="5" fillId="0" borderId="0" xfId="0" applyFont="1" applyAlignment="1">
      <alignment horizontal="right"/>
    </xf>
    <xf numFmtId="42" fontId="2" fillId="0" borderId="0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42" fontId="4" fillId="3" borderId="1" xfId="0" applyNumberFormat="1" applyFont="1" applyFill="1" applyBorder="1"/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164" fontId="7" fillId="0" borderId="4" xfId="0" applyNumberFormat="1" applyFont="1" applyFill="1" applyBorder="1" applyAlignment="1">
      <alignment horizontal="right"/>
    </xf>
    <xf numFmtId="42" fontId="7" fillId="0" borderId="4" xfId="0" applyNumberFormat="1" applyFont="1" applyFill="1" applyBorder="1"/>
    <xf numFmtId="168" fontId="8" fillId="0" borderId="5" xfId="0" applyNumberFormat="1" applyFont="1" applyBorder="1" applyAlignment="1">
      <alignment horizontal="center"/>
    </xf>
    <xf numFmtId="165" fontId="2" fillId="0" borderId="0" xfId="0" applyNumberFormat="1" applyFont="1" applyAlignment="1" applyProtection="1">
      <alignment horizontal="left"/>
    </xf>
    <xf numFmtId="37" fontId="2" fillId="0" borderId="0" xfId="0" applyNumberFormat="1" applyFont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3" borderId="1" xfId="0" applyFont="1" applyFill="1" applyBorder="1"/>
    <xf numFmtId="0" fontId="11" fillId="3" borderId="3" xfId="0" applyFont="1" applyFill="1" applyBorder="1"/>
    <xf numFmtId="167" fontId="12" fillId="0" borderId="4" xfId="0" applyNumberFormat="1" applyFont="1" applyFill="1" applyBorder="1"/>
    <xf numFmtId="0" fontId="13" fillId="2" borderId="1" xfId="0" applyFont="1" applyFill="1" applyBorder="1"/>
    <xf numFmtId="0" fontId="14" fillId="3" borderId="1" xfId="0" applyFont="1" applyFill="1" applyBorder="1"/>
    <xf numFmtId="0" fontId="14" fillId="3" borderId="3" xfId="0" applyFont="1" applyFill="1" applyBorder="1"/>
    <xf numFmtId="0" fontId="15" fillId="0" borderId="0" xfId="0" applyFont="1" applyAlignment="1">
      <alignment horizontal="center"/>
    </xf>
    <xf numFmtId="169" fontId="0" fillId="0" borderId="0" xfId="1" applyNumberFormat="1" applyFont="1"/>
    <xf numFmtId="0" fontId="2" fillId="0" borderId="1" xfId="0" applyFont="1" applyFill="1" applyBorder="1"/>
    <xf numFmtId="0" fontId="2" fillId="3" borderId="1" xfId="0" applyFont="1" applyFill="1" applyBorder="1"/>
    <xf numFmtId="0" fontId="18" fillId="3" borderId="1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0" fontId="2" fillId="3" borderId="6" xfId="0" applyFont="1" applyFill="1" applyBorder="1"/>
    <xf numFmtId="0" fontId="14" fillId="3" borderId="1" xfId="0" applyFont="1" applyFill="1" applyBorder="1" applyAlignment="1">
      <alignment horizontal="center"/>
    </xf>
    <xf numFmtId="42" fontId="2" fillId="3" borderId="1" xfId="0" applyNumberFormat="1" applyFont="1" applyFill="1" applyBorder="1"/>
    <xf numFmtId="165" fontId="2" fillId="3" borderId="2" xfId="0" applyNumberFormat="1" applyFont="1" applyFill="1" applyBorder="1" applyAlignment="1" applyProtection="1">
      <alignment horizontal="left"/>
    </xf>
    <xf numFmtId="166" fontId="2" fillId="3" borderId="7" xfId="0" applyNumberFormat="1" applyFont="1" applyFill="1" applyBorder="1" applyAlignment="1" applyProtection="1">
      <alignment horizontal="left"/>
    </xf>
    <xf numFmtId="0" fontId="2" fillId="3" borderId="7" xfId="0" applyFont="1" applyFill="1" applyBorder="1"/>
    <xf numFmtId="0" fontId="22" fillId="3" borderId="1" xfId="0" applyFont="1" applyFill="1" applyBorder="1"/>
    <xf numFmtId="0" fontId="2" fillId="0" borderId="1" xfId="0" applyFont="1" applyFill="1" applyBorder="1" applyAlignment="1">
      <alignment horizontal="center"/>
    </xf>
    <xf numFmtId="0" fontId="23" fillId="3" borderId="1" xfId="0" applyFont="1" applyFill="1" applyBorder="1"/>
    <xf numFmtId="0" fontId="14" fillId="3" borderId="1" xfId="0" applyFont="1" applyFill="1" applyBorder="1" applyAlignment="1">
      <alignment horizontal="left"/>
    </xf>
    <xf numFmtId="171" fontId="2" fillId="3" borderId="2" xfId="0" applyNumberFormat="1" applyFont="1" applyFill="1" applyBorder="1" applyAlignment="1" applyProtection="1">
      <alignment horizontal="left"/>
    </xf>
    <xf numFmtId="0" fontId="24" fillId="3" borderId="1" xfId="0" applyFont="1" applyFill="1" applyBorder="1"/>
    <xf numFmtId="0" fontId="24" fillId="3" borderId="1" xfId="0" applyFont="1" applyFill="1" applyBorder="1" applyAlignment="1">
      <alignment horizontal="center"/>
    </xf>
    <xf numFmtId="8" fontId="14" fillId="3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16" fillId="3" borderId="1" xfId="0" applyFont="1" applyFill="1" applyBorder="1"/>
    <xf numFmtId="0" fontId="25" fillId="3" borderId="1" xfId="0" applyFont="1" applyFill="1" applyBorder="1"/>
    <xf numFmtId="0" fontId="27" fillId="0" borderId="0" xfId="0" applyFont="1" applyAlignment="1">
      <alignment horizontal="center"/>
    </xf>
    <xf numFmtId="0" fontId="17" fillId="0" borderId="0" xfId="0" applyFont="1"/>
    <xf numFmtId="0" fontId="28" fillId="0" borderId="8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" xfId="0" applyFont="1" applyBorder="1"/>
    <xf numFmtId="169" fontId="30" fillId="0" borderId="1" xfId="1" applyNumberFormat="1" applyFont="1" applyBorder="1"/>
    <xf numFmtId="169" fontId="28" fillId="0" borderId="11" xfId="1" applyNumberFormat="1" applyFont="1" applyBorder="1"/>
    <xf numFmtId="169" fontId="28" fillId="0" borderId="1" xfId="1" applyNumberFormat="1" applyFont="1" applyBorder="1"/>
    <xf numFmtId="0" fontId="29" fillId="0" borderId="1" xfId="0" applyFont="1" applyBorder="1" applyAlignment="1">
      <alignment horizontal="left"/>
    </xf>
    <xf numFmtId="169" fontId="30" fillId="0" borderId="11" xfId="1" applyNumberFormat="1" applyFont="1" applyBorder="1"/>
    <xf numFmtId="0" fontId="29" fillId="0" borderId="1" xfId="0" applyFont="1" applyBorder="1"/>
    <xf numFmtId="0" fontId="31" fillId="0" borderId="1" xfId="0" applyFont="1" applyBorder="1"/>
    <xf numFmtId="169" fontId="28" fillId="0" borderId="1" xfId="0" applyNumberFormat="1" applyFont="1" applyBorder="1"/>
    <xf numFmtId="169" fontId="28" fillId="0" borderId="11" xfId="0" applyNumberFormat="1" applyFont="1" applyBorder="1"/>
    <xf numFmtId="169" fontId="30" fillId="0" borderId="1" xfId="0" applyNumberFormat="1" applyFont="1" applyBorder="1"/>
    <xf numFmtId="169" fontId="30" fillId="0" borderId="11" xfId="0" applyNumberFormat="1" applyFont="1" applyBorder="1"/>
    <xf numFmtId="0" fontId="28" fillId="0" borderId="12" xfId="0" applyFont="1" applyBorder="1" applyAlignment="1">
      <alignment horizontal="center"/>
    </xf>
    <xf numFmtId="0" fontId="28" fillId="0" borderId="6" xfId="0" applyFont="1" applyBorder="1"/>
    <xf numFmtId="169" fontId="28" fillId="0" borderId="6" xfId="1" applyNumberFormat="1" applyFont="1" applyBorder="1"/>
    <xf numFmtId="169" fontId="30" fillId="0" borderId="13" xfId="1" applyNumberFormat="1" applyFont="1" applyBorder="1"/>
    <xf numFmtId="7" fontId="2" fillId="0" borderId="0" xfId="0" applyNumberFormat="1" applyFont="1" applyAlignment="1">
      <alignment horizontal="left"/>
    </xf>
    <xf numFmtId="0" fontId="32" fillId="3" borderId="1" xfId="0" applyFont="1" applyFill="1" applyBorder="1"/>
    <xf numFmtId="42" fontId="2" fillId="3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/>
    <xf numFmtId="3" fontId="14" fillId="3" borderId="1" xfId="0" applyNumberFormat="1" applyFont="1" applyFill="1" applyBorder="1"/>
    <xf numFmtId="44" fontId="2" fillId="3" borderId="1" xfId="0" applyNumberFormat="1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/>
    <xf numFmtId="0" fontId="17" fillId="0" borderId="0" xfId="0" applyFont="1" applyAlignment="1">
      <alignment horizontal="center"/>
    </xf>
    <xf numFmtId="0" fontId="19" fillId="0" borderId="0" xfId="0" applyFont="1" applyAlignment="1"/>
    <xf numFmtId="170" fontId="17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8"/>
  <sheetViews>
    <sheetView tabSelected="1" zoomScale="150" workbookViewId="0">
      <pane ySplit="4" topLeftCell="A5" activePane="bottomLeft" state="frozen"/>
      <selection pane="bottomLeft" activeCell="E13" sqref="E13"/>
    </sheetView>
  </sheetViews>
  <sheetFormatPr defaultRowHeight="12" x14ac:dyDescent="0.2"/>
  <cols>
    <col min="1" max="1" width="12.42578125" style="2" customWidth="1"/>
    <col min="2" max="2" width="28.140625" style="1" customWidth="1"/>
    <col min="3" max="3" width="9.7109375" style="3" customWidth="1"/>
    <col min="4" max="4" width="14.28515625" style="11" customWidth="1"/>
    <col min="5" max="5" width="65.5703125" style="1" customWidth="1"/>
    <col min="6" max="16384" width="9.140625" style="1"/>
  </cols>
  <sheetData>
    <row r="1" spans="1:5" x14ac:dyDescent="0.2">
      <c r="A1" s="25" t="s">
        <v>0</v>
      </c>
      <c r="B1" s="46" t="s">
        <v>77</v>
      </c>
      <c r="C1" s="12"/>
      <c r="D1" s="13"/>
      <c r="E1" s="14" t="s">
        <v>1</v>
      </c>
    </row>
    <row r="2" spans="1:5" x14ac:dyDescent="0.2">
      <c r="A2" s="26" t="s">
        <v>2</v>
      </c>
      <c r="B2" s="47" t="s">
        <v>16</v>
      </c>
    </row>
    <row r="3" spans="1:5" x14ac:dyDescent="0.2">
      <c r="A3" s="1" t="s">
        <v>3</v>
      </c>
      <c r="B3" s="48" t="s">
        <v>132</v>
      </c>
      <c r="D3" s="15"/>
      <c r="E3" s="24"/>
    </row>
    <row r="4" spans="1:5" x14ac:dyDescent="0.2">
      <c r="A4" s="1" t="s">
        <v>4</v>
      </c>
      <c r="B4" s="48"/>
      <c r="C4" s="27" t="s">
        <v>5</v>
      </c>
      <c r="D4" s="53">
        <v>43810</v>
      </c>
      <c r="E4" s="24"/>
    </row>
    <row r="5" spans="1:5" x14ac:dyDescent="0.2">
      <c r="A5" s="4" t="s">
        <v>6</v>
      </c>
      <c r="B5" s="5" t="s">
        <v>7</v>
      </c>
      <c r="C5" s="6" t="s">
        <v>8</v>
      </c>
      <c r="D5" s="10" t="s">
        <v>9</v>
      </c>
      <c r="E5" s="5" t="s">
        <v>10</v>
      </c>
    </row>
    <row r="6" spans="1:5" x14ac:dyDescent="0.2">
      <c r="A6" s="9">
        <v>4001</v>
      </c>
      <c r="B6" s="7" t="s">
        <v>17</v>
      </c>
      <c r="C6" s="8">
        <v>36161</v>
      </c>
      <c r="D6" s="45">
        <v>29769.3</v>
      </c>
      <c r="E6" s="34" t="s">
        <v>206</v>
      </c>
    </row>
    <row r="7" spans="1:5" x14ac:dyDescent="0.2">
      <c r="A7" s="9"/>
      <c r="B7" s="7"/>
      <c r="C7" s="8">
        <f t="shared" ref="C7:C17" si="0">+C6+31</f>
        <v>36192</v>
      </c>
      <c r="D7" s="45">
        <v>29769.3</v>
      </c>
      <c r="E7" s="92" t="s">
        <v>207</v>
      </c>
    </row>
    <row r="8" spans="1:5" x14ac:dyDescent="0.2">
      <c r="A8" s="9"/>
      <c r="B8" s="7"/>
      <c r="C8" s="8">
        <f t="shared" si="0"/>
        <v>36223</v>
      </c>
      <c r="D8" s="45">
        <v>29769.3</v>
      </c>
      <c r="E8" s="34"/>
    </row>
    <row r="9" spans="1:5" x14ac:dyDescent="0.2">
      <c r="A9" s="9"/>
      <c r="B9" s="7"/>
      <c r="C9" s="8">
        <f t="shared" si="0"/>
        <v>36254</v>
      </c>
      <c r="D9" s="45">
        <v>29769.3</v>
      </c>
      <c r="E9" s="44" t="s">
        <v>185</v>
      </c>
    </row>
    <row r="10" spans="1:5" x14ac:dyDescent="0.2">
      <c r="A10" s="9"/>
      <c r="B10" s="7"/>
      <c r="C10" s="8">
        <f t="shared" si="0"/>
        <v>36285</v>
      </c>
      <c r="D10" s="45">
        <v>29769.3</v>
      </c>
      <c r="E10" s="44" t="s">
        <v>182</v>
      </c>
    </row>
    <row r="11" spans="1:5" x14ac:dyDescent="0.2">
      <c r="A11" s="9"/>
      <c r="B11" s="7"/>
      <c r="C11" s="8">
        <f t="shared" si="0"/>
        <v>36316</v>
      </c>
      <c r="D11" s="45">
        <v>29769.3</v>
      </c>
      <c r="E11" s="39"/>
    </row>
    <row r="12" spans="1:5" x14ac:dyDescent="0.2">
      <c r="A12" s="9"/>
      <c r="B12" s="7"/>
      <c r="C12" s="8">
        <f t="shared" si="0"/>
        <v>36347</v>
      </c>
      <c r="D12" s="45">
        <v>29769.3</v>
      </c>
      <c r="E12" s="44"/>
    </row>
    <row r="13" spans="1:5" x14ac:dyDescent="0.2">
      <c r="A13" s="9"/>
      <c r="B13" s="7"/>
      <c r="C13" s="8">
        <f t="shared" si="0"/>
        <v>36378</v>
      </c>
      <c r="D13" s="45">
        <v>29769.3</v>
      </c>
      <c r="E13" s="44"/>
    </row>
    <row r="14" spans="1:5" x14ac:dyDescent="0.2">
      <c r="A14" s="9"/>
      <c r="B14" s="7"/>
      <c r="C14" s="8">
        <f t="shared" si="0"/>
        <v>36409</v>
      </c>
      <c r="D14" s="45">
        <v>29769.3</v>
      </c>
      <c r="E14" s="39"/>
    </row>
    <row r="15" spans="1:5" x14ac:dyDescent="0.2">
      <c r="A15" s="9"/>
      <c r="B15" s="7"/>
      <c r="C15" s="8">
        <f t="shared" si="0"/>
        <v>36440</v>
      </c>
      <c r="D15" s="45">
        <v>29769.3</v>
      </c>
      <c r="E15" s="30"/>
    </row>
    <row r="16" spans="1:5" x14ac:dyDescent="0.2">
      <c r="A16" s="9"/>
      <c r="B16" s="7"/>
      <c r="C16" s="8">
        <f t="shared" si="0"/>
        <v>36471</v>
      </c>
      <c r="D16" s="45">
        <v>29769.3</v>
      </c>
      <c r="E16" s="30"/>
    </row>
    <row r="17" spans="1:5" ht="12.75" thickBot="1" x14ac:dyDescent="0.25">
      <c r="A17" s="16"/>
      <c r="B17" s="17"/>
      <c r="C17" s="18">
        <f t="shared" si="0"/>
        <v>36502</v>
      </c>
      <c r="D17" s="45">
        <v>29769.3</v>
      </c>
      <c r="E17" s="31"/>
    </row>
    <row r="18" spans="1:5" x14ac:dyDescent="0.2">
      <c r="A18" s="20"/>
      <c r="B18" s="21"/>
      <c r="C18" s="22" t="s">
        <v>11</v>
      </c>
      <c r="D18" s="23">
        <f>SUM(D6:D17)</f>
        <v>357231.59999999992</v>
      </c>
      <c r="E18" s="32"/>
    </row>
    <row r="19" spans="1:5" x14ac:dyDescent="0.2">
      <c r="A19" s="4" t="s">
        <v>6</v>
      </c>
      <c r="B19" s="5" t="s">
        <v>7</v>
      </c>
      <c r="C19" s="6" t="s">
        <v>8</v>
      </c>
      <c r="D19" s="10" t="s">
        <v>9</v>
      </c>
      <c r="E19" s="33" t="s">
        <v>10</v>
      </c>
    </row>
    <row r="20" spans="1:5" x14ac:dyDescent="0.2">
      <c r="A20" s="9">
        <v>4200</v>
      </c>
      <c r="B20" s="7" t="s">
        <v>18</v>
      </c>
      <c r="C20" s="8">
        <v>36161</v>
      </c>
      <c r="D20" s="45">
        <v>20</v>
      </c>
      <c r="E20" s="34" t="s">
        <v>181</v>
      </c>
    </row>
    <row r="21" spans="1:5" x14ac:dyDescent="0.2">
      <c r="A21" s="9"/>
      <c r="B21" s="7"/>
      <c r="C21" s="8">
        <f t="shared" ref="C21:C31" si="1">+C20+31</f>
        <v>36192</v>
      </c>
      <c r="D21" s="45">
        <v>20</v>
      </c>
      <c r="E21" s="34" t="s">
        <v>208</v>
      </c>
    </row>
    <row r="22" spans="1:5" x14ac:dyDescent="0.2">
      <c r="A22" s="9"/>
      <c r="B22" s="7"/>
      <c r="C22" s="8">
        <f t="shared" si="1"/>
        <v>36223</v>
      </c>
      <c r="D22" s="45">
        <v>20</v>
      </c>
      <c r="E22" s="34"/>
    </row>
    <row r="23" spans="1:5" x14ac:dyDescent="0.2">
      <c r="A23" s="9"/>
      <c r="B23" s="7"/>
      <c r="C23" s="8">
        <f t="shared" si="1"/>
        <v>36254</v>
      </c>
      <c r="D23" s="45">
        <v>20</v>
      </c>
      <c r="E23" s="34"/>
    </row>
    <row r="24" spans="1:5" x14ac:dyDescent="0.2">
      <c r="A24" s="9"/>
      <c r="B24" s="7"/>
      <c r="C24" s="8">
        <f t="shared" si="1"/>
        <v>36285</v>
      </c>
      <c r="D24" s="45">
        <v>20</v>
      </c>
      <c r="E24" s="34"/>
    </row>
    <row r="25" spans="1:5" x14ac:dyDescent="0.2">
      <c r="A25" s="9"/>
      <c r="B25" s="7"/>
      <c r="C25" s="8">
        <f t="shared" si="1"/>
        <v>36316</v>
      </c>
      <c r="D25" s="45">
        <v>20</v>
      </c>
      <c r="E25" s="34"/>
    </row>
    <row r="26" spans="1:5" x14ac:dyDescent="0.2">
      <c r="A26" s="9"/>
      <c r="B26" s="7"/>
      <c r="C26" s="8">
        <f t="shared" si="1"/>
        <v>36347</v>
      </c>
      <c r="D26" s="45">
        <v>20</v>
      </c>
      <c r="E26" s="34"/>
    </row>
    <row r="27" spans="1:5" x14ac:dyDescent="0.2">
      <c r="A27" s="9"/>
      <c r="B27" s="7"/>
      <c r="C27" s="8">
        <f t="shared" si="1"/>
        <v>36378</v>
      </c>
      <c r="D27" s="45">
        <v>20</v>
      </c>
      <c r="E27" s="34"/>
    </row>
    <row r="28" spans="1:5" x14ac:dyDescent="0.2">
      <c r="A28" s="9"/>
      <c r="B28" s="7"/>
      <c r="C28" s="8">
        <f t="shared" si="1"/>
        <v>36409</v>
      </c>
      <c r="D28" s="45">
        <v>20</v>
      </c>
      <c r="E28" s="34"/>
    </row>
    <row r="29" spans="1:5" x14ac:dyDescent="0.2">
      <c r="A29" s="9"/>
      <c r="B29" s="7"/>
      <c r="C29" s="8">
        <f t="shared" si="1"/>
        <v>36440</v>
      </c>
      <c r="D29" s="45">
        <v>20</v>
      </c>
      <c r="E29" s="34"/>
    </row>
    <row r="30" spans="1:5" x14ac:dyDescent="0.2">
      <c r="A30" s="9"/>
      <c r="B30" s="7"/>
      <c r="C30" s="8">
        <f t="shared" si="1"/>
        <v>36471</v>
      </c>
      <c r="D30" s="45">
        <v>20</v>
      </c>
      <c r="E30" s="34"/>
    </row>
    <row r="31" spans="1:5" ht="12.75" thickBot="1" x14ac:dyDescent="0.25">
      <c r="A31" s="16"/>
      <c r="B31" s="17"/>
      <c r="C31" s="18">
        <f t="shared" si="1"/>
        <v>36502</v>
      </c>
      <c r="D31" s="45">
        <v>20</v>
      </c>
      <c r="E31" s="35"/>
    </row>
    <row r="32" spans="1:5" x14ac:dyDescent="0.2">
      <c r="A32" s="20"/>
      <c r="B32" s="21"/>
      <c r="C32" s="22" t="s">
        <v>11</v>
      </c>
      <c r="D32" s="23">
        <f>SUM(D20:D31)</f>
        <v>240</v>
      </c>
      <c r="E32" s="32"/>
    </row>
    <row r="33" spans="1:5" x14ac:dyDescent="0.2">
      <c r="A33" s="4" t="s">
        <v>6</v>
      </c>
      <c r="B33" s="5" t="s">
        <v>7</v>
      </c>
      <c r="C33" s="6" t="s">
        <v>8</v>
      </c>
      <c r="D33" s="10" t="s">
        <v>9</v>
      </c>
      <c r="E33" s="33" t="s">
        <v>10</v>
      </c>
    </row>
    <row r="34" spans="1:5" x14ac:dyDescent="0.2">
      <c r="A34" s="9">
        <v>4205</v>
      </c>
      <c r="B34" s="7" t="s">
        <v>19</v>
      </c>
      <c r="C34" s="8">
        <v>36161</v>
      </c>
      <c r="D34" s="45">
        <v>30</v>
      </c>
      <c r="E34" s="34" t="s">
        <v>209</v>
      </c>
    </row>
    <row r="35" spans="1:5" x14ac:dyDescent="0.2">
      <c r="A35" s="9"/>
      <c r="B35" s="7"/>
      <c r="C35" s="8">
        <f t="shared" ref="C35:C45" si="2">+C34+31</f>
        <v>36192</v>
      </c>
      <c r="D35" s="45">
        <v>30</v>
      </c>
      <c r="E35" s="34"/>
    </row>
    <row r="36" spans="1:5" x14ac:dyDescent="0.2">
      <c r="A36" s="9"/>
      <c r="B36" s="7"/>
      <c r="C36" s="8">
        <f t="shared" si="2"/>
        <v>36223</v>
      </c>
      <c r="D36" s="45">
        <v>30</v>
      </c>
      <c r="E36" s="34"/>
    </row>
    <row r="37" spans="1:5" x14ac:dyDescent="0.2">
      <c r="A37" s="9"/>
      <c r="B37" s="7"/>
      <c r="C37" s="8">
        <f t="shared" si="2"/>
        <v>36254</v>
      </c>
      <c r="D37" s="45">
        <v>30</v>
      </c>
      <c r="E37" s="34"/>
    </row>
    <row r="38" spans="1:5" x14ac:dyDescent="0.2">
      <c r="A38" s="9"/>
      <c r="B38" s="7"/>
      <c r="C38" s="8">
        <f t="shared" si="2"/>
        <v>36285</v>
      </c>
      <c r="D38" s="45">
        <v>30</v>
      </c>
      <c r="E38" s="34"/>
    </row>
    <row r="39" spans="1:5" x14ac:dyDescent="0.2">
      <c r="A39" s="9"/>
      <c r="B39" s="7"/>
      <c r="C39" s="8">
        <f t="shared" si="2"/>
        <v>36316</v>
      </c>
      <c r="D39" s="45">
        <v>30</v>
      </c>
      <c r="E39" s="34"/>
    </row>
    <row r="40" spans="1:5" x14ac:dyDescent="0.2">
      <c r="A40" s="9"/>
      <c r="B40" s="7"/>
      <c r="C40" s="8">
        <f t="shared" si="2"/>
        <v>36347</v>
      </c>
      <c r="D40" s="45">
        <v>30</v>
      </c>
      <c r="E40" s="34"/>
    </row>
    <row r="41" spans="1:5" x14ac:dyDescent="0.2">
      <c r="A41" s="9"/>
      <c r="B41" s="7"/>
      <c r="C41" s="8">
        <f t="shared" si="2"/>
        <v>36378</v>
      </c>
      <c r="D41" s="45">
        <v>30</v>
      </c>
      <c r="E41" s="34"/>
    </row>
    <row r="42" spans="1:5" x14ac:dyDescent="0.2">
      <c r="A42" s="9"/>
      <c r="B42" s="7"/>
      <c r="C42" s="8">
        <f t="shared" si="2"/>
        <v>36409</v>
      </c>
      <c r="D42" s="45">
        <v>30</v>
      </c>
      <c r="E42" s="34"/>
    </row>
    <row r="43" spans="1:5" x14ac:dyDescent="0.2">
      <c r="A43" s="9"/>
      <c r="B43" s="7"/>
      <c r="C43" s="8">
        <f t="shared" si="2"/>
        <v>36440</v>
      </c>
      <c r="D43" s="45">
        <v>30</v>
      </c>
      <c r="E43" s="34"/>
    </row>
    <row r="44" spans="1:5" x14ac:dyDescent="0.2">
      <c r="A44" s="9"/>
      <c r="B44" s="7"/>
      <c r="C44" s="8">
        <f t="shared" si="2"/>
        <v>36471</v>
      </c>
      <c r="D44" s="45">
        <v>30</v>
      </c>
      <c r="E44" s="34"/>
    </row>
    <row r="45" spans="1:5" ht="12.75" thickBot="1" x14ac:dyDescent="0.25">
      <c r="A45" s="16"/>
      <c r="B45" s="17"/>
      <c r="C45" s="18">
        <f t="shared" si="2"/>
        <v>36502</v>
      </c>
      <c r="D45" s="45">
        <v>30</v>
      </c>
      <c r="E45" s="35"/>
    </row>
    <row r="46" spans="1:5" x14ac:dyDescent="0.2">
      <c r="A46" s="20"/>
      <c r="B46" s="21"/>
      <c r="C46" s="22" t="s">
        <v>11</v>
      </c>
      <c r="D46" s="23">
        <f>SUM(D34:D45)</f>
        <v>360</v>
      </c>
      <c r="E46" s="32"/>
    </row>
    <row r="47" spans="1:5" x14ac:dyDescent="0.2">
      <c r="A47" s="4" t="s">
        <v>6</v>
      </c>
      <c r="B47" s="5" t="s">
        <v>7</v>
      </c>
      <c r="C47" s="6" t="s">
        <v>8</v>
      </c>
      <c r="D47" s="10" t="s">
        <v>9</v>
      </c>
      <c r="E47" s="33" t="s">
        <v>10</v>
      </c>
    </row>
    <row r="48" spans="1:5" x14ac:dyDescent="0.2">
      <c r="A48" s="9">
        <v>4210</v>
      </c>
      <c r="B48" s="7" t="s">
        <v>20</v>
      </c>
      <c r="C48" s="8">
        <v>36161</v>
      </c>
      <c r="D48" s="45">
        <v>0</v>
      </c>
      <c r="E48" s="34" t="s">
        <v>157</v>
      </c>
    </row>
    <row r="49" spans="1:5" x14ac:dyDescent="0.2">
      <c r="A49" s="9"/>
      <c r="B49" s="7"/>
      <c r="C49" s="8">
        <f t="shared" ref="C49:C59" si="3">+C48+31</f>
        <v>36192</v>
      </c>
      <c r="D49" s="45"/>
      <c r="E49" s="34" t="s">
        <v>191</v>
      </c>
    </row>
    <row r="50" spans="1:5" x14ac:dyDescent="0.2">
      <c r="A50" s="9"/>
      <c r="B50" s="7"/>
      <c r="C50" s="8">
        <f t="shared" si="3"/>
        <v>36223</v>
      </c>
      <c r="D50" s="45">
        <v>0</v>
      </c>
      <c r="E50" s="34"/>
    </row>
    <row r="51" spans="1:5" x14ac:dyDescent="0.2">
      <c r="A51" s="9"/>
      <c r="B51" s="7"/>
      <c r="C51" s="8">
        <f t="shared" si="3"/>
        <v>36254</v>
      </c>
      <c r="D51" s="45">
        <v>25</v>
      </c>
      <c r="E51" s="34"/>
    </row>
    <row r="52" spans="1:5" x14ac:dyDescent="0.2">
      <c r="A52" s="9"/>
      <c r="B52" s="7"/>
      <c r="C52" s="8">
        <f t="shared" si="3"/>
        <v>36285</v>
      </c>
      <c r="D52" s="45">
        <v>0</v>
      </c>
      <c r="E52" s="34"/>
    </row>
    <row r="53" spans="1:5" x14ac:dyDescent="0.2">
      <c r="A53" s="9"/>
      <c r="B53" s="7"/>
      <c r="C53" s="8">
        <f t="shared" si="3"/>
        <v>36316</v>
      </c>
      <c r="D53" s="45"/>
      <c r="E53" s="30"/>
    </row>
    <row r="54" spans="1:5" x14ac:dyDescent="0.2">
      <c r="A54" s="9"/>
      <c r="B54" s="7"/>
      <c r="C54" s="8">
        <f t="shared" si="3"/>
        <v>36347</v>
      </c>
      <c r="D54" s="45">
        <v>0</v>
      </c>
      <c r="E54" s="34"/>
    </row>
    <row r="55" spans="1:5" x14ac:dyDescent="0.2">
      <c r="A55" s="9"/>
      <c r="B55" s="7"/>
      <c r="C55" s="8">
        <f t="shared" si="3"/>
        <v>36378</v>
      </c>
      <c r="D55" s="45">
        <v>25</v>
      </c>
      <c r="E55" s="34"/>
    </row>
    <row r="56" spans="1:5" x14ac:dyDescent="0.2">
      <c r="A56" s="9"/>
      <c r="B56" s="7"/>
      <c r="C56" s="8">
        <f t="shared" si="3"/>
        <v>36409</v>
      </c>
      <c r="D56" s="45">
        <v>0</v>
      </c>
      <c r="E56" s="34"/>
    </row>
    <row r="57" spans="1:5" x14ac:dyDescent="0.2">
      <c r="A57" s="9"/>
      <c r="B57" s="7"/>
      <c r="C57" s="8">
        <f t="shared" si="3"/>
        <v>36440</v>
      </c>
      <c r="D57" s="45"/>
      <c r="E57" s="34"/>
    </row>
    <row r="58" spans="1:5" x14ac:dyDescent="0.2">
      <c r="A58" s="9"/>
      <c r="B58" s="7"/>
      <c r="C58" s="8">
        <f t="shared" si="3"/>
        <v>36471</v>
      </c>
      <c r="D58" s="45">
        <v>0</v>
      </c>
      <c r="E58" s="34"/>
    </row>
    <row r="59" spans="1:5" ht="12.75" thickBot="1" x14ac:dyDescent="0.25">
      <c r="A59" s="9"/>
      <c r="B59" s="7"/>
      <c r="C59" s="8">
        <f t="shared" si="3"/>
        <v>36502</v>
      </c>
      <c r="D59" s="45">
        <v>25</v>
      </c>
      <c r="E59" s="34"/>
    </row>
    <row r="60" spans="1:5" x14ac:dyDescent="0.2">
      <c r="A60" s="20"/>
      <c r="B60" s="21"/>
      <c r="C60" s="22" t="s">
        <v>11</v>
      </c>
      <c r="D60" s="23">
        <f>SUM(D48:D59)</f>
        <v>75</v>
      </c>
      <c r="E60" s="32"/>
    </row>
    <row r="61" spans="1:5" x14ac:dyDescent="0.2">
      <c r="A61" s="4" t="s">
        <v>6</v>
      </c>
      <c r="B61" s="5" t="s">
        <v>7</v>
      </c>
      <c r="C61" s="6" t="s">
        <v>8</v>
      </c>
      <c r="D61" s="10" t="s">
        <v>9</v>
      </c>
      <c r="E61" s="33" t="s">
        <v>10</v>
      </c>
    </row>
    <row r="62" spans="1:5" ht="14.25" customHeight="1" x14ac:dyDescent="0.2">
      <c r="A62" s="9">
        <v>4500</v>
      </c>
      <c r="B62" s="90" t="s">
        <v>21</v>
      </c>
      <c r="C62" s="89">
        <v>36161</v>
      </c>
      <c r="D62" s="88">
        <v>35</v>
      </c>
      <c r="E62" s="91" t="s">
        <v>192</v>
      </c>
    </row>
    <row r="63" spans="1:5" x14ac:dyDescent="0.2">
      <c r="A63" s="9"/>
      <c r="B63" s="7"/>
      <c r="C63" s="8">
        <f t="shared" ref="C63:C73" si="4">+C62+31</f>
        <v>36192</v>
      </c>
      <c r="D63" s="45">
        <v>35</v>
      </c>
      <c r="E63" s="34" t="s">
        <v>186</v>
      </c>
    </row>
    <row r="64" spans="1:5" x14ac:dyDescent="0.2">
      <c r="A64" s="9"/>
      <c r="B64" s="7"/>
      <c r="C64" s="8">
        <f t="shared" si="4"/>
        <v>36223</v>
      </c>
      <c r="D64" s="45">
        <v>35</v>
      </c>
      <c r="E64" s="34"/>
    </row>
    <row r="65" spans="1:5" x14ac:dyDescent="0.2">
      <c r="A65" s="9"/>
      <c r="B65" s="7"/>
      <c r="C65" s="8">
        <f t="shared" si="4"/>
        <v>36254</v>
      </c>
      <c r="D65" s="45">
        <v>35</v>
      </c>
      <c r="E65" s="34"/>
    </row>
    <row r="66" spans="1:5" x14ac:dyDescent="0.2">
      <c r="A66" s="9"/>
      <c r="B66" s="7"/>
      <c r="C66" s="8">
        <f t="shared" si="4"/>
        <v>36285</v>
      </c>
      <c r="D66" s="45">
        <v>35</v>
      </c>
      <c r="E66" s="34"/>
    </row>
    <row r="67" spans="1:5" x14ac:dyDescent="0.2">
      <c r="A67" s="9"/>
      <c r="B67" s="7"/>
      <c r="C67" s="8">
        <f t="shared" si="4"/>
        <v>36316</v>
      </c>
      <c r="D67" s="45">
        <v>35</v>
      </c>
      <c r="E67" s="34"/>
    </row>
    <row r="68" spans="1:5" x14ac:dyDescent="0.2">
      <c r="A68" s="9"/>
      <c r="B68" s="7"/>
      <c r="C68" s="8">
        <f t="shared" si="4"/>
        <v>36347</v>
      </c>
      <c r="D68" s="45">
        <v>35</v>
      </c>
      <c r="E68" s="34"/>
    </row>
    <row r="69" spans="1:5" x14ac:dyDescent="0.2">
      <c r="A69" s="9"/>
      <c r="B69" s="7"/>
      <c r="C69" s="8">
        <f t="shared" si="4"/>
        <v>36378</v>
      </c>
      <c r="D69" s="45">
        <v>35</v>
      </c>
      <c r="E69" s="34"/>
    </row>
    <row r="70" spans="1:5" x14ac:dyDescent="0.2">
      <c r="A70" s="9"/>
      <c r="B70" s="7"/>
      <c r="C70" s="8">
        <f t="shared" si="4"/>
        <v>36409</v>
      </c>
      <c r="D70" s="45">
        <v>35</v>
      </c>
      <c r="E70" s="34"/>
    </row>
    <row r="71" spans="1:5" x14ac:dyDescent="0.2">
      <c r="A71" s="9"/>
      <c r="B71" s="7"/>
      <c r="C71" s="8">
        <f t="shared" si="4"/>
        <v>36440</v>
      </c>
      <c r="D71" s="45">
        <v>35</v>
      </c>
      <c r="E71" s="34"/>
    </row>
    <row r="72" spans="1:5" x14ac:dyDescent="0.2">
      <c r="A72" s="9"/>
      <c r="B72" s="7"/>
      <c r="C72" s="8">
        <f t="shared" si="4"/>
        <v>36471</v>
      </c>
      <c r="D72" s="45">
        <v>35</v>
      </c>
      <c r="E72" s="34"/>
    </row>
    <row r="73" spans="1:5" ht="12.75" thickBot="1" x14ac:dyDescent="0.25">
      <c r="A73" s="9"/>
      <c r="B73" s="7"/>
      <c r="C73" s="8">
        <f t="shared" si="4"/>
        <v>36502</v>
      </c>
      <c r="D73" s="45">
        <v>35</v>
      </c>
      <c r="E73" s="34"/>
    </row>
    <row r="74" spans="1:5" x14ac:dyDescent="0.2">
      <c r="A74" s="20"/>
      <c r="B74" s="21"/>
      <c r="C74" s="22" t="s">
        <v>11</v>
      </c>
      <c r="D74" s="23">
        <f>SUM(D62:D73)</f>
        <v>420</v>
      </c>
      <c r="E74" s="32"/>
    </row>
    <row r="75" spans="1:5" x14ac:dyDescent="0.2">
      <c r="A75" s="4" t="s">
        <v>6</v>
      </c>
      <c r="B75" s="5" t="s">
        <v>7</v>
      </c>
      <c r="C75" s="6" t="s">
        <v>8</v>
      </c>
      <c r="D75" s="10" t="s">
        <v>9</v>
      </c>
      <c r="E75" s="33" t="s">
        <v>10</v>
      </c>
    </row>
    <row r="76" spans="1:5" x14ac:dyDescent="0.2">
      <c r="A76" s="9">
        <v>4600</v>
      </c>
      <c r="B76" s="7" t="s">
        <v>22</v>
      </c>
      <c r="C76" s="8">
        <v>36161</v>
      </c>
      <c r="D76" s="45">
        <v>150</v>
      </c>
      <c r="E76" s="34" t="s">
        <v>134</v>
      </c>
    </row>
    <row r="77" spans="1:5" x14ac:dyDescent="0.2">
      <c r="A77" s="9"/>
      <c r="B77" s="7"/>
      <c r="C77" s="8">
        <f t="shared" ref="C77:C87" si="5">+C76+31</f>
        <v>36192</v>
      </c>
      <c r="D77" s="45">
        <v>150</v>
      </c>
      <c r="E77" s="34" t="s">
        <v>193</v>
      </c>
    </row>
    <row r="78" spans="1:5" x14ac:dyDescent="0.2">
      <c r="A78" s="9"/>
      <c r="B78" s="7"/>
      <c r="C78" s="8">
        <f t="shared" si="5"/>
        <v>36223</v>
      </c>
      <c r="D78" s="45">
        <v>150</v>
      </c>
      <c r="E78" s="34" t="s">
        <v>168</v>
      </c>
    </row>
    <row r="79" spans="1:5" x14ac:dyDescent="0.2">
      <c r="A79" s="9"/>
      <c r="B79" s="7"/>
      <c r="C79" s="8">
        <f t="shared" si="5"/>
        <v>36254</v>
      </c>
      <c r="D79" s="45">
        <v>150</v>
      </c>
      <c r="E79" s="34"/>
    </row>
    <row r="80" spans="1:5" x14ac:dyDescent="0.2">
      <c r="A80" s="9"/>
      <c r="B80" s="7"/>
      <c r="C80" s="8">
        <f t="shared" si="5"/>
        <v>36285</v>
      </c>
      <c r="D80" s="45">
        <v>150</v>
      </c>
      <c r="E80" s="34"/>
    </row>
    <row r="81" spans="1:5" x14ac:dyDescent="0.2">
      <c r="A81" s="9"/>
      <c r="B81" s="7"/>
      <c r="C81" s="8">
        <f t="shared" si="5"/>
        <v>36316</v>
      </c>
      <c r="D81" s="45">
        <v>150</v>
      </c>
      <c r="E81" s="34"/>
    </row>
    <row r="82" spans="1:5" x14ac:dyDescent="0.2">
      <c r="A82" s="9"/>
      <c r="B82" s="7"/>
      <c r="C82" s="8">
        <f t="shared" si="5"/>
        <v>36347</v>
      </c>
      <c r="D82" s="45">
        <v>150</v>
      </c>
      <c r="E82" s="34"/>
    </row>
    <row r="83" spans="1:5" x14ac:dyDescent="0.2">
      <c r="A83" s="9"/>
      <c r="B83" s="7"/>
      <c r="C83" s="8">
        <f t="shared" si="5"/>
        <v>36378</v>
      </c>
      <c r="D83" s="45">
        <v>150</v>
      </c>
      <c r="E83" s="34"/>
    </row>
    <row r="84" spans="1:5" x14ac:dyDescent="0.2">
      <c r="A84" s="9"/>
      <c r="B84" s="7"/>
      <c r="C84" s="8">
        <f t="shared" si="5"/>
        <v>36409</v>
      </c>
      <c r="D84" s="45">
        <v>150</v>
      </c>
      <c r="E84" s="34"/>
    </row>
    <row r="85" spans="1:5" x14ac:dyDescent="0.2">
      <c r="A85" s="9"/>
      <c r="B85" s="7"/>
      <c r="C85" s="8">
        <f t="shared" si="5"/>
        <v>36440</v>
      </c>
      <c r="D85" s="45">
        <v>150</v>
      </c>
      <c r="E85" s="34"/>
    </row>
    <row r="86" spans="1:5" x14ac:dyDescent="0.2">
      <c r="A86" s="9"/>
      <c r="B86" s="7"/>
      <c r="C86" s="8">
        <f t="shared" si="5"/>
        <v>36471</v>
      </c>
      <c r="D86" s="45">
        <v>150</v>
      </c>
      <c r="E86" s="34"/>
    </row>
    <row r="87" spans="1:5" ht="12.75" thickBot="1" x14ac:dyDescent="0.25">
      <c r="A87" s="9"/>
      <c r="B87" s="7"/>
      <c r="C87" s="8">
        <f t="shared" si="5"/>
        <v>36502</v>
      </c>
      <c r="D87" s="45">
        <v>150</v>
      </c>
      <c r="E87" s="34"/>
    </row>
    <row r="88" spans="1:5" x14ac:dyDescent="0.2">
      <c r="A88" s="20"/>
      <c r="B88" s="21"/>
      <c r="C88" s="22" t="s">
        <v>11</v>
      </c>
      <c r="D88" s="23">
        <f>SUM(D76:D87)</f>
        <v>1800</v>
      </c>
      <c r="E88" s="32"/>
    </row>
    <row r="89" spans="1:5" x14ac:dyDescent="0.2">
      <c r="A89" s="4" t="s">
        <v>6</v>
      </c>
      <c r="B89" s="5" t="s">
        <v>7</v>
      </c>
      <c r="C89" s="6" t="s">
        <v>8</v>
      </c>
      <c r="D89" s="10" t="s">
        <v>9</v>
      </c>
      <c r="E89" s="33" t="s">
        <v>10</v>
      </c>
    </row>
    <row r="90" spans="1:5" x14ac:dyDescent="0.2">
      <c r="A90" s="9">
        <v>5060</v>
      </c>
      <c r="B90" s="7" t="s">
        <v>23</v>
      </c>
      <c r="C90" s="8">
        <v>36161</v>
      </c>
      <c r="D90" s="45">
        <v>0</v>
      </c>
      <c r="E90" s="34" t="s">
        <v>169</v>
      </c>
    </row>
    <row r="91" spans="1:5" x14ac:dyDescent="0.2">
      <c r="A91" s="9"/>
      <c r="B91" s="7"/>
      <c r="C91" s="8">
        <f t="shared" ref="C91:C101" si="6">+C90+31</f>
        <v>36192</v>
      </c>
      <c r="D91" s="45">
        <v>0</v>
      </c>
      <c r="E91" s="34"/>
    </row>
    <row r="92" spans="1:5" x14ac:dyDescent="0.2">
      <c r="A92" s="9"/>
      <c r="B92" s="7"/>
      <c r="C92" s="8">
        <f t="shared" si="6"/>
        <v>36223</v>
      </c>
      <c r="D92" s="45">
        <v>100</v>
      </c>
      <c r="E92" s="34"/>
    </row>
    <row r="93" spans="1:5" x14ac:dyDescent="0.2">
      <c r="A93" s="9"/>
      <c r="B93" s="7"/>
      <c r="C93" s="8">
        <f t="shared" si="6"/>
        <v>36254</v>
      </c>
      <c r="D93" s="45">
        <v>0</v>
      </c>
      <c r="E93" s="34"/>
    </row>
    <row r="94" spans="1:5" x14ac:dyDescent="0.2">
      <c r="A94" s="9"/>
      <c r="B94" s="7"/>
      <c r="C94" s="8">
        <f t="shared" si="6"/>
        <v>36285</v>
      </c>
      <c r="D94" s="45">
        <v>0</v>
      </c>
      <c r="E94" s="34"/>
    </row>
    <row r="95" spans="1:5" x14ac:dyDescent="0.2">
      <c r="A95" s="9"/>
      <c r="B95" s="7"/>
      <c r="C95" s="8">
        <f t="shared" si="6"/>
        <v>36316</v>
      </c>
      <c r="D95" s="45">
        <v>100</v>
      </c>
      <c r="E95" s="34"/>
    </row>
    <row r="96" spans="1:5" x14ac:dyDescent="0.2">
      <c r="A96" s="9"/>
      <c r="B96" s="7"/>
      <c r="C96" s="8">
        <f t="shared" si="6"/>
        <v>36347</v>
      </c>
      <c r="D96" s="45">
        <v>0</v>
      </c>
      <c r="E96" s="34"/>
    </row>
    <row r="97" spans="1:5" x14ac:dyDescent="0.2">
      <c r="A97" s="9"/>
      <c r="B97" s="7"/>
      <c r="C97" s="8">
        <f t="shared" si="6"/>
        <v>36378</v>
      </c>
      <c r="D97" s="45">
        <v>0</v>
      </c>
      <c r="E97" s="34"/>
    </row>
    <row r="98" spans="1:5" x14ac:dyDescent="0.2">
      <c r="A98" s="9"/>
      <c r="B98" s="7"/>
      <c r="C98" s="8">
        <f t="shared" si="6"/>
        <v>36409</v>
      </c>
      <c r="D98" s="45">
        <v>100</v>
      </c>
      <c r="E98" s="34"/>
    </row>
    <row r="99" spans="1:5" x14ac:dyDescent="0.2">
      <c r="A99" s="9"/>
      <c r="B99" s="7"/>
      <c r="C99" s="8">
        <f t="shared" si="6"/>
        <v>36440</v>
      </c>
      <c r="D99" s="45">
        <v>0</v>
      </c>
      <c r="E99" s="34"/>
    </row>
    <row r="100" spans="1:5" x14ac:dyDescent="0.2">
      <c r="A100" s="9"/>
      <c r="B100" s="7"/>
      <c r="C100" s="8">
        <f t="shared" si="6"/>
        <v>36471</v>
      </c>
      <c r="D100" s="45">
        <v>0</v>
      </c>
      <c r="E100" s="34"/>
    </row>
    <row r="101" spans="1:5" ht="12.75" thickBot="1" x14ac:dyDescent="0.25">
      <c r="A101" s="9"/>
      <c r="B101" s="7"/>
      <c r="C101" s="8">
        <f t="shared" si="6"/>
        <v>36502</v>
      </c>
      <c r="D101" s="45">
        <v>100</v>
      </c>
      <c r="E101" s="34"/>
    </row>
    <row r="102" spans="1:5" x14ac:dyDescent="0.2">
      <c r="A102" s="20"/>
      <c r="B102" s="21"/>
      <c r="C102" s="22" t="s">
        <v>11</v>
      </c>
      <c r="D102" s="23">
        <f>SUM(D90:D101)</f>
        <v>400</v>
      </c>
      <c r="E102" s="32"/>
    </row>
    <row r="103" spans="1:5" x14ac:dyDescent="0.2">
      <c r="A103" s="4" t="s">
        <v>6</v>
      </c>
      <c r="B103" s="5" t="s">
        <v>7</v>
      </c>
      <c r="C103" s="6" t="s">
        <v>8</v>
      </c>
      <c r="D103" s="10" t="s">
        <v>9</v>
      </c>
      <c r="E103" s="33" t="s">
        <v>10</v>
      </c>
    </row>
    <row r="104" spans="1:5" x14ac:dyDescent="0.2">
      <c r="A104" s="9">
        <v>5070</v>
      </c>
      <c r="B104" s="7" t="s">
        <v>24</v>
      </c>
      <c r="C104" s="8">
        <v>36161</v>
      </c>
      <c r="D104" s="19">
        <v>0</v>
      </c>
      <c r="E104" s="34" t="s">
        <v>65</v>
      </c>
    </row>
    <row r="105" spans="1:5" x14ac:dyDescent="0.2">
      <c r="A105" s="9"/>
      <c r="B105" s="7"/>
      <c r="C105" s="8">
        <f t="shared" ref="C105:C115" si="7">+C104+31</f>
        <v>36192</v>
      </c>
      <c r="D105" s="19">
        <v>0</v>
      </c>
      <c r="E105" s="34" t="s">
        <v>79</v>
      </c>
    </row>
    <row r="106" spans="1:5" x14ac:dyDescent="0.2">
      <c r="A106" s="9"/>
      <c r="B106" s="7"/>
      <c r="C106" s="8">
        <f t="shared" si="7"/>
        <v>36223</v>
      </c>
      <c r="D106" s="19">
        <v>0</v>
      </c>
      <c r="E106" s="34" t="s">
        <v>66</v>
      </c>
    </row>
    <row r="107" spans="1:5" x14ac:dyDescent="0.2">
      <c r="A107" s="9"/>
      <c r="B107" s="7"/>
      <c r="C107" s="8">
        <f t="shared" si="7"/>
        <v>36254</v>
      </c>
      <c r="D107" s="19">
        <v>0</v>
      </c>
      <c r="E107" s="34"/>
    </row>
    <row r="108" spans="1:5" x14ac:dyDescent="0.2">
      <c r="A108" s="9"/>
      <c r="B108" s="7"/>
      <c r="C108" s="8">
        <f t="shared" si="7"/>
        <v>36285</v>
      </c>
      <c r="D108" s="19">
        <v>0</v>
      </c>
      <c r="E108" s="34"/>
    </row>
    <row r="109" spans="1:5" x14ac:dyDescent="0.2">
      <c r="A109" s="9"/>
      <c r="B109" s="7"/>
      <c r="C109" s="8">
        <f t="shared" si="7"/>
        <v>36316</v>
      </c>
      <c r="D109" s="19">
        <v>0</v>
      </c>
      <c r="E109" s="34"/>
    </row>
    <row r="110" spans="1:5" x14ac:dyDescent="0.2">
      <c r="A110" s="9"/>
      <c r="B110" s="7"/>
      <c r="C110" s="8">
        <f t="shared" si="7"/>
        <v>36347</v>
      </c>
      <c r="D110" s="19">
        <v>0</v>
      </c>
      <c r="E110" s="34"/>
    </row>
    <row r="111" spans="1:5" x14ac:dyDescent="0.2">
      <c r="A111" s="9"/>
      <c r="B111" s="7"/>
      <c r="C111" s="8">
        <f t="shared" si="7"/>
        <v>36378</v>
      </c>
      <c r="D111" s="19">
        <v>0</v>
      </c>
      <c r="E111" s="34"/>
    </row>
    <row r="112" spans="1:5" x14ac:dyDescent="0.2">
      <c r="A112" s="9"/>
      <c r="B112" s="7"/>
      <c r="C112" s="8">
        <f t="shared" si="7"/>
        <v>36409</v>
      </c>
      <c r="D112" s="19">
        <v>0</v>
      </c>
      <c r="E112" s="34"/>
    </row>
    <row r="113" spans="1:5" x14ac:dyDescent="0.2">
      <c r="A113" s="9"/>
      <c r="B113" s="7"/>
      <c r="C113" s="8">
        <f t="shared" si="7"/>
        <v>36440</v>
      </c>
      <c r="D113" s="19">
        <v>0</v>
      </c>
      <c r="E113" s="34"/>
    </row>
    <row r="114" spans="1:5" x14ac:dyDescent="0.2">
      <c r="A114" s="9"/>
      <c r="B114" s="7"/>
      <c r="C114" s="8">
        <f t="shared" si="7"/>
        <v>36471</v>
      </c>
      <c r="D114" s="19">
        <v>0</v>
      </c>
      <c r="E114" s="34"/>
    </row>
    <row r="115" spans="1:5" ht="12.75" thickBot="1" x14ac:dyDescent="0.25">
      <c r="A115" s="9"/>
      <c r="B115" s="7"/>
      <c r="C115" s="8">
        <f t="shared" si="7"/>
        <v>36502</v>
      </c>
      <c r="D115" s="19">
        <v>0</v>
      </c>
      <c r="E115" s="34"/>
    </row>
    <row r="116" spans="1:5" x14ac:dyDescent="0.2">
      <c r="A116" s="20"/>
      <c r="B116" s="21"/>
      <c r="C116" s="22" t="s">
        <v>11</v>
      </c>
      <c r="D116" s="23">
        <f>SUM(D104:D115)</f>
        <v>0</v>
      </c>
      <c r="E116" s="32"/>
    </row>
    <row r="117" spans="1:5" x14ac:dyDescent="0.2">
      <c r="A117" s="4" t="s">
        <v>6</v>
      </c>
      <c r="B117" s="5" t="s">
        <v>7</v>
      </c>
      <c r="C117" s="6" t="s">
        <v>8</v>
      </c>
      <c r="D117" s="10" t="s">
        <v>9</v>
      </c>
      <c r="E117" s="33" t="s">
        <v>10</v>
      </c>
    </row>
    <row r="118" spans="1:5" x14ac:dyDescent="0.2">
      <c r="A118" s="9">
        <v>5140</v>
      </c>
      <c r="B118" s="7" t="s">
        <v>25</v>
      </c>
      <c r="C118" s="8">
        <v>36161</v>
      </c>
      <c r="D118" s="45">
        <v>275</v>
      </c>
      <c r="E118" s="34" t="s">
        <v>137</v>
      </c>
    </row>
    <row r="119" spans="1:5" x14ac:dyDescent="0.2">
      <c r="A119" s="9"/>
      <c r="B119" s="7"/>
      <c r="C119" s="8">
        <f t="shared" ref="C119:C129" si="8">+C118+31</f>
        <v>36192</v>
      </c>
      <c r="D119" s="45">
        <v>275</v>
      </c>
      <c r="E119" s="34" t="s">
        <v>143</v>
      </c>
    </row>
    <row r="120" spans="1:5" x14ac:dyDescent="0.2">
      <c r="A120" s="9"/>
      <c r="B120" s="7"/>
      <c r="C120" s="8">
        <f t="shared" si="8"/>
        <v>36223</v>
      </c>
      <c r="D120" s="45">
        <v>275</v>
      </c>
      <c r="E120" s="34"/>
    </row>
    <row r="121" spans="1:5" x14ac:dyDescent="0.2">
      <c r="A121" s="9"/>
      <c r="B121" s="7"/>
      <c r="C121" s="8">
        <f t="shared" si="8"/>
        <v>36254</v>
      </c>
      <c r="D121" s="45">
        <v>30275</v>
      </c>
      <c r="E121" s="34" t="s">
        <v>184</v>
      </c>
    </row>
    <row r="122" spans="1:5" x14ac:dyDescent="0.2">
      <c r="A122" s="9"/>
      <c r="B122" s="7"/>
      <c r="C122" s="8">
        <f t="shared" si="8"/>
        <v>36285</v>
      </c>
      <c r="D122" s="45">
        <v>275</v>
      </c>
      <c r="E122" s="34"/>
    </row>
    <row r="123" spans="1:5" x14ac:dyDescent="0.2">
      <c r="A123" s="9"/>
      <c r="B123" s="7"/>
      <c r="C123" s="8">
        <f t="shared" si="8"/>
        <v>36316</v>
      </c>
      <c r="D123" s="45">
        <v>275</v>
      </c>
      <c r="E123" s="34"/>
    </row>
    <row r="124" spans="1:5" x14ac:dyDescent="0.2">
      <c r="A124" s="9"/>
      <c r="B124" s="7"/>
      <c r="C124" s="8">
        <f t="shared" si="8"/>
        <v>36347</v>
      </c>
      <c r="D124" s="45">
        <v>275</v>
      </c>
      <c r="E124" s="34"/>
    </row>
    <row r="125" spans="1:5" x14ac:dyDescent="0.2">
      <c r="A125" s="9"/>
      <c r="B125" s="7"/>
      <c r="C125" s="8">
        <f t="shared" si="8"/>
        <v>36378</v>
      </c>
      <c r="D125" s="45">
        <v>275</v>
      </c>
      <c r="E125" s="34"/>
    </row>
    <row r="126" spans="1:5" x14ac:dyDescent="0.2">
      <c r="A126" s="9"/>
      <c r="B126" s="7"/>
      <c r="C126" s="8">
        <f t="shared" si="8"/>
        <v>36409</v>
      </c>
      <c r="D126" s="45">
        <v>275</v>
      </c>
      <c r="E126" s="34"/>
    </row>
    <row r="127" spans="1:5" x14ac:dyDescent="0.2">
      <c r="A127" s="9"/>
      <c r="B127" s="7"/>
      <c r="C127" s="8">
        <f t="shared" si="8"/>
        <v>36440</v>
      </c>
      <c r="D127" s="45">
        <v>275</v>
      </c>
      <c r="E127" s="34"/>
    </row>
    <row r="128" spans="1:5" x14ac:dyDescent="0.2">
      <c r="A128" s="9"/>
      <c r="B128" s="7"/>
      <c r="C128" s="8">
        <f t="shared" si="8"/>
        <v>36471</v>
      </c>
      <c r="D128" s="45">
        <v>275</v>
      </c>
      <c r="E128" s="34"/>
    </row>
    <row r="129" spans="1:5" ht="12.75" thickBot="1" x14ac:dyDescent="0.25">
      <c r="A129" s="9"/>
      <c r="B129" s="7"/>
      <c r="C129" s="8">
        <f t="shared" si="8"/>
        <v>36502</v>
      </c>
      <c r="D129" s="45">
        <v>275</v>
      </c>
      <c r="E129" s="34"/>
    </row>
    <row r="130" spans="1:5" x14ac:dyDescent="0.2">
      <c r="A130" s="20"/>
      <c r="B130" s="21"/>
      <c r="C130" s="22" t="s">
        <v>11</v>
      </c>
      <c r="D130" s="23">
        <f>SUM(D118:D129)</f>
        <v>33300</v>
      </c>
      <c r="E130" s="32"/>
    </row>
    <row r="131" spans="1:5" x14ac:dyDescent="0.2">
      <c r="A131" s="4" t="s">
        <v>6</v>
      </c>
      <c r="B131" s="5" t="s">
        <v>7</v>
      </c>
      <c r="C131" s="6" t="s">
        <v>8</v>
      </c>
      <c r="D131" s="10" t="s">
        <v>9</v>
      </c>
      <c r="E131" s="33" t="s">
        <v>10</v>
      </c>
    </row>
    <row r="132" spans="1:5" x14ac:dyDescent="0.2">
      <c r="A132" s="9">
        <v>5150</v>
      </c>
      <c r="B132" s="7" t="s">
        <v>26</v>
      </c>
      <c r="C132" s="8">
        <v>36161</v>
      </c>
      <c r="D132" s="45">
        <v>100</v>
      </c>
      <c r="E132" s="92" t="s">
        <v>220</v>
      </c>
    </row>
    <row r="133" spans="1:5" x14ac:dyDescent="0.2">
      <c r="A133" s="9"/>
      <c r="B133" s="7"/>
      <c r="C133" s="8">
        <f t="shared" ref="C133:C143" si="9">+C132+31</f>
        <v>36192</v>
      </c>
      <c r="D133" s="45">
        <v>100</v>
      </c>
      <c r="E133" s="34"/>
    </row>
    <row r="134" spans="1:5" x14ac:dyDescent="0.2">
      <c r="A134" s="9"/>
      <c r="B134" s="7"/>
      <c r="C134" s="8">
        <f t="shared" si="9"/>
        <v>36223</v>
      </c>
      <c r="D134" s="45">
        <v>100</v>
      </c>
      <c r="E134" s="34" t="s">
        <v>194</v>
      </c>
    </row>
    <row r="135" spans="1:5" x14ac:dyDescent="0.2">
      <c r="A135" s="9"/>
      <c r="B135" s="7"/>
      <c r="C135" s="8">
        <f t="shared" si="9"/>
        <v>36254</v>
      </c>
      <c r="D135" s="45">
        <v>150</v>
      </c>
      <c r="E135" s="34" t="s">
        <v>138</v>
      </c>
    </row>
    <row r="136" spans="1:5" x14ac:dyDescent="0.2">
      <c r="A136" s="9"/>
      <c r="B136" s="7"/>
      <c r="C136" s="8">
        <f t="shared" si="9"/>
        <v>36285</v>
      </c>
      <c r="D136" s="45">
        <v>150</v>
      </c>
      <c r="E136" s="34"/>
    </row>
    <row r="137" spans="1:5" x14ac:dyDescent="0.2">
      <c r="A137" s="9"/>
      <c r="B137" s="7"/>
      <c r="C137" s="8">
        <f t="shared" si="9"/>
        <v>36316</v>
      </c>
      <c r="D137" s="45">
        <v>150</v>
      </c>
      <c r="E137" s="34"/>
    </row>
    <row r="138" spans="1:5" x14ac:dyDescent="0.2">
      <c r="A138" s="9"/>
      <c r="B138" s="7"/>
      <c r="C138" s="8">
        <f t="shared" si="9"/>
        <v>36347</v>
      </c>
      <c r="D138" s="45">
        <v>150</v>
      </c>
      <c r="E138" s="34"/>
    </row>
    <row r="139" spans="1:5" x14ac:dyDescent="0.2">
      <c r="A139" s="9"/>
      <c r="B139" s="7"/>
      <c r="C139" s="8">
        <f t="shared" si="9"/>
        <v>36378</v>
      </c>
      <c r="D139" s="45">
        <v>150</v>
      </c>
      <c r="E139" s="34"/>
    </row>
    <row r="140" spans="1:5" x14ac:dyDescent="0.2">
      <c r="A140" s="9"/>
      <c r="B140" s="7"/>
      <c r="C140" s="8">
        <f t="shared" si="9"/>
        <v>36409</v>
      </c>
      <c r="D140" s="45">
        <v>150</v>
      </c>
      <c r="E140" s="34"/>
    </row>
    <row r="141" spans="1:5" x14ac:dyDescent="0.2">
      <c r="A141" s="9"/>
      <c r="B141" s="7"/>
      <c r="C141" s="8">
        <f t="shared" si="9"/>
        <v>36440</v>
      </c>
      <c r="D141" s="45">
        <v>100</v>
      </c>
      <c r="E141" s="34"/>
    </row>
    <row r="142" spans="1:5" x14ac:dyDescent="0.2">
      <c r="A142" s="9"/>
      <c r="B142" s="7"/>
      <c r="C142" s="8">
        <f t="shared" si="9"/>
        <v>36471</v>
      </c>
      <c r="D142" s="45">
        <v>100</v>
      </c>
      <c r="E142" s="34"/>
    </row>
    <row r="143" spans="1:5" ht="12.75" thickBot="1" x14ac:dyDescent="0.25">
      <c r="A143" s="9"/>
      <c r="B143" s="7"/>
      <c r="C143" s="8">
        <f t="shared" si="9"/>
        <v>36502</v>
      </c>
      <c r="D143" s="45">
        <v>100</v>
      </c>
      <c r="E143" s="34"/>
    </row>
    <row r="144" spans="1:5" x14ac:dyDescent="0.2">
      <c r="A144" s="20"/>
      <c r="B144" s="21"/>
      <c r="C144" s="22" t="s">
        <v>11</v>
      </c>
      <c r="D144" s="23">
        <f>SUM(D132:D143)</f>
        <v>1500</v>
      </c>
      <c r="E144" s="32"/>
    </row>
    <row r="145" spans="1:5" x14ac:dyDescent="0.2">
      <c r="A145" s="4" t="s">
        <v>6</v>
      </c>
      <c r="B145" s="5" t="s">
        <v>7</v>
      </c>
      <c r="C145" s="6" t="s">
        <v>8</v>
      </c>
      <c r="D145" s="10" t="s">
        <v>9</v>
      </c>
      <c r="E145" s="33" t="s">
        <v>10</v>
      </c>
    </row>
    <row r="146" spans="1:5" x14ac:dyDescent="0.2">
      <c r="A146" s="9">
        <v>5160</v>
      </c>
      <c r="B146" s="7" t="s">
        <v>27</v>
      </c>
      <c r="C146" s="8">
        <v>36161</v>
      </c>
      <c r="D146" s="45">
        <v>75</v>
      </c>
      <c r="E146" s="34" t="s">
        <v>67</v>
      </c>
    </row>
    <row r="147" spans="1:5" x14ac:dyDescent="0.2">
      <c r="A147" s="9"/>
      <c r="B147" s="7"/>
      <c r="C147" s="8">
        <f t="shared" ref="C147:C157" si="10">+C146+31</f>
        <v>36192</v>
      </c>
      <c r="D147" s="45">
        <v>0</v>
      </c>
      <c r="E147" s="34" t="s">
        <v>152</v>
      </c>
    </row>
    <row r="148" spans="1:5" x14ac:dyDescent="0.2">
      <c r="A148" s="9"/>
      <c r="B148" s="7"/>
      <c r="C148" s="8">
        <f t="shared" si="10"/>
        <v>36223</v>
      </c>
      <c r="D148" s="45">
        <v>0</v>
      </c>
      <c r="E148" s="34" t="s">
        <v>135</v>
      </c>
    </row>
    <row r="149" spans="1:5" x14ac:dyDescent="0.2">
      <c r="A149" s="9"/>
      <c r="B149" s="7"/>
      <c r="C149" s="8">
        <f t="shared" si="10"/>
        <v>36254</v>
      </c>
      <c r="D149" s="45">
        <v>75</v>
      </c>
      <c r="E149" s="34"/>
    </row>
    <row r="150" spans="1:5" x14ac:dyDescent="0.2">
      <c r="A150" s="9"/>
      <c r="B150" s="7"/>
      <c r="C150" s="8">
        <f t="shared" si="10"/>
        <v>36285</v>
      </c>
      <c r="D150" s="45">
        <v>0</v>
      </c>
      <c r="E150" s="41"/>
    </row>
    <row r="151" spans="1:5" x14ac:dyDescent="0.2">
      <c r="A151" s="9"/>
      <c r="B151" s="7"/>
      <c r="C151" s="8">
        <f t="shared" si="10"/>
        <v>36316</v>
      </c>
      <c r="D151" s="45">
        <v>0</v>
      </c>
      <c r="E151" s="34"/>
    </row>
    <row r="152" spans="1:5" x14ac:dyDescent="0.2">
      <c r="A152" s="9"/>
      <c r="B152" s="7"/>
      <c r="C152" s="8">
        <f t="shared" si="10"/>
        <v>36347</v>
      </c>
      <c r="D152" s="45">
        <v>75</v>
      </c>
      <c r="E152" s="34"/>
    </row>
    <row r="153" spans="1:5" x14ac:dyDescent="0.2">
      <c r="A153" s="9"/>
      <c r="B153" s="7"/>
      <c r="C153" s="8">
        <f t="shared" si="10"/>
        <v>36378</v>
      </c>
      <c r="D153" s="45">
        <v>0</v>
      </c>
      <c r="E153" s="34"/>
    </row>
    <row r="154" spans="1:5" x14ac:dyDescent="0.2">
      <c r="A154" s="9"/>
      <c r="B154" s="7"/>
      <c r="C154" s="8">
        <f t="shared" si="10"/>
        <v>36409</v>
      </c>
      <c r="D154" s="45">
        <v>0</v>
      </c>
      <c r="E154" s="34"/>
    </row>
    <row r="155" spans="1:5" x14ac:dyDescent="0.2">
      <c r="A155" s="9"/>
      <c r="B155" s="7"/>
      <c r="C155" s="8">
        <f t="shared" si="10"/>
        <v>36440</v>
      </c>
      <c r="D155" s="45">
        <v>75</v>
      </c>
      <c r="E155" s="34"/>
    </row>
    <row r="156" spans="1:5" x14ac:dyDescent="0.2">
      <c r="A156" s="9"/>
      <c r="B156" s="7"/>
      <c r="C156" s="8">
        <f t="shared" si="10"/>
        <v>36471</v>
      </c>
      <c r="D156" s="45">
        <v>0</v>
      </c>
      <c r="E156" s="34"/>
    </row>
    <row r="157" spans="1:5" ht="12.75" thickBot="1" x14ac:dyDescent="0.25">
      <c r="A157" s="9"/>
      <c r="B157" s="7"/>
      <c r="C157" s="8">
        <f t="shared" si="10"/>
        <v>36502</v>
      </c>
      <c r="D157" s="45">
        <v>0</v>
      </c>
      <c r="E157" s="34"/>
    </row>
    <row r="158" spans="1:5" x14ac:dyDescent="0.2">
      <c r="A158" s="20"/>
      <c r="B158" s="21"/>
      <c r="C158" s="22" t="s">
        <v>11</v>
      </c>
      <c r="D158" s="23">
        <f>SUM(D146:D157)</f>
        <v>300</v>
      </c>
      <c r="E158" s="32"/>
    </row>
    <row r="159" spans="1:5" x14ac:dyDescent="0.2">
      <c r="A159" s="4" t="s">
        <v>6</v>
      </c>
      <c r="B159" s="5" t="s">
        <v>7</v>
      </c>
      <c r="C159" s="6" t="s">
        <v>8</v>
      </c>
      <c r="D159" s="10" t="s">
        <v>9</v>
      </c>
      <c r="E159" s="33" t="s">
        <v>10</v>
      </c>
    </row>
    <row r="160" spans="1:5" x14ac:dyDescent="0.2">
      <c r="A160" s="9">
        <v>5200</v>
      </c>
      <c r="B160" s="7" t="s">
        <v>116</v>
      </c>
      <c r="C160" s="8">
        <v>36161</v>
      </c>
      <c r="D160" s="45">
        <v>0</v>
      </c>
      <c r="E160" s="39"/>
    </row>
    <row r="161" spans="1:5" x14ac:dyDescent="0.2">
      <c r="A161" s="9"/>
      <c r="B161" s="7"/>
      <c r="C161" s="8">
        <f t="shared" ref="C161:C171" si="11">+C160+31</f>
        <v>36192</v>
      </c>
      <c r="D161" s="45">
        <v>0</v>
      </c>
      <c r="E161" s="34" t="s">
        <v>176</v>
      </c>
    </row>
    <row r="162" spans="1:5" x14ac:dyDescent="0.2">
      <c r="A162" s="9"/>
      <c r="B162" s="7"/>
      <c r="C162" s="8">
        <f t="shared" si="11"/>
        <v>36223</v>
      </c>
      <c r="D162" s="45">
        <v>0</v>
      </c>
      <c r="E162" s="34"/>
    </row>
    <row r="163" spans="1:5" x14ac:dyDescent="0.2">
      <c r="A163" s="9"/>
      <c r="B163" s="7"/>
      <c r="C163" s="8">
        <f t="shared" si="11"/>
        <v>36254</v>
      </c>
      <c r="D163" s="45">
        <v>0</v>
      </c>
      <c r="E163" s="34"/>
    </row>
    <row r="164" spans="1:5" x14ac:dyDescent="0.2">
      <c r="A164" s="9"/>
      <c r="B164" s="7"/>
      <c r="C164" s="8">
        <f t="shared" si="11"/>
        <v>36285</v>
      </c>
      <c r="D164" s="45">
        <v>0</v>
      </c>
      <c r="E164" s="34"/>
    </row>
    <row r="165" spans="1:5" x14ac:dyDescent="0.2">
      <c r="A165" s="9"/>
      <c r="B165" s="7"/>
      <c r="C165" s="8">
        <f t="shared" si="11"/>
        <v>36316</v>
      </c>
      <c r="D165" s="45">
        <v>0</v>
      </c>
      <c r="E165" s="34"/>
    </row>
    <row r="166" spans="1:5" x14ac:dyDescent="0.2">
      <c r="A166" s="9"/>
      <c r="B166" s="7"/>
      <c r="C166" s="8">
        <f t="shared" si="11"/>
        <v>36347</v>
      </c>
      <c r="D166" s="45">
        <v>0</v>
      </c>
      <c r="E166" s="34"/>
    </row>
    <row r="167" spans="1:5" x14ac:dyDescent="0.2">
      <c r="A167" s="9"/>
      <c r="B167" s="7"/>
      <c r="C167" s="8">
        <f t="shared" si="11"/>
        <v>36378</v>
      </c>
      <c r="D167" s="45">
        <v>250</v>
      </c>
      <c r="E167" s="34"/>
    </row>
    <row r="168" spans="1:5" x14ac:dyDescent="0.2">
      <c r="A168" s="9"/>
      <c r="B168" s="7"/>
      <c r="C168" s="8">
        <f t="shared" si="11"/>
        <v>36409</v>
      </c>
      <c r="D168" s="45">
        <v>0</v>
      </c>
      <c r="E168" s="34"/>
    </row>
    <row r="169" spans="1:5" x14ac:dyDescent="0.2">
      <c r="A169" s="9"/>
      <c r="B169" s="7"/>
      <c r="C169" s="8">
        <f t="shared" si="11"/>
        <v>36440</v>
      </c>
      <c r="D169" s="45">
        <v>0</v>
      </c>
      <c r="E169" s="34"/>
    </row>
    <row r="170" spans="1:5" x14ac:dyDescent="0.2">
      <c r="A170" s="9"/>
      <c r="B170" s="7"/>
      <c r="C170" s="8">
        <f t="shared" si="11"/>
        <v>36471</v>
      </c>
      <c r="D170" s="45">
        <v>0</v>
      </c>
      <c r="E170" s="49"/>
    </row>
    <row r="171" spans="1:5" ht="12.75" thickBot="1" x14ac:dyDescent="0.25">
      <c r="A171" s="9"/>
      <c r="B171" s="7"/>
      <c r="C171" s="8">
        <f t="shared" si="11"/>
        <v>36502</v>
      </c>
      <c r="D171" s="45">
        <v>0</v>
      </c>
      <c r="E171" s="49"/>
    </row>
    <row r="172" spans="1:5" x14ac:dyDescent="0.2">
      <c r="A172" s="20"/>
      <c r="B172" s="21"/>
      <c r="C172" s="22" t="s">
        <v>11</v>
      </c>
      <c r="D172" s="23">
        <f>SUM(D160:D171)</f>
        <v>250</v>
      </c>
      <c r="E172" s="32"/>
    </row>
    <row r="173" spans="1:5" x14ac:dyDescent="0.2">
      <c r="A173" s="4" t="s">
        <v>6</v>
      </c>
      <c r="B173" s="5" t="s">
        <v>7</v>
      </c>
      <c r="C173" s="6" t="s">
        <v>8</v>
      </c>
      <c r="D173" s="10" t="s">
        <v>9</v>
      </c>
      <c r="E173" s="33" t="s">
        <v>10</v>
      </c>
    </row>
    <row r="174" spans="1:5" x14ac:dyDescent="0.2">
      <c r="A174" s="9">
        <v>5230</v>
      </c>
      <c r="B174" s="7" t="s">
        <v>28</v>
      </c>
      <c r="C174" s="8">
        <v>36161</v>
      </c>
      <c r="D174" s="45">
        <v>0</v>
      </c>
      <c r="E174" s="34" t="s">
        <v>165</v>
      </c>
    </row>
    <row r="175" spans="1:5" x14ac:dyDescent="0.2">
      <c r="A175" s="9"/>
      <c r="B175" s="7"/>
      <c r="C175" s="8">
        <f t="shared" ref="C175:C185" si="12">+C174+31</f>
        <v>36192</v>
      </c>
      <c r="D175" s="45">
        <v>0</v>
      </c>
      <c r="E175" s="34"/>
    </row>
    <row r="176" spans="1:5" x14ac:dyDescent="0.2">
      <c r="A176" s="9"/>
      <c r="B176" s="7"/>
      <c r="C176" s="8">
        <f t="shared" si="12"/>
        <v>36223</v>
      </c>
      <c r="D176" s="45">
        <v>0</v>
      </c>
      <c r="E176" s="34"/>
    </row>
    <row r="177" spans="1:5" x14ac:dyDescent="0.2">
      <c r="A177" s="9"/>
      <c r="B177" s="7"/>
      <c r="C177" s="8">
        <f t="shared" si="12"/>
        <v>36254</v>
      </c>
      <c r="D177" s="45">
        <v>0</v>
      </c>
      <c r="E177" s="34"/>
    </row>
    <row r="178" spans="1:5" x14ac:dyDescent="0.2">
      <c r="A178" s="9"/>
      <c r="B178" s="7"/>
      <c r="C178" s="8">
        <f t="shared" si="12"/>
        <v>36285</v>
      </c>
      <c r="D178" s="45">
        <v>0</v>
      </c>
      <c r="E178" s="44"/>
    </row>
    <row r="179" spans="1:5" x14ac:dyDescent="0.2">
      <c r="A179" s="9"/>
      <c r="B179" s="7"/>
      <c r="C179" s="8">
        <f t="shared" si="12"/>
        <v>36316</v>
      </c>
      <c r="D179" s="45">
        <v>0</v>
      </c>
      <c r="E179" s="44"/>
    </row>
    <row r="180" spans="1:5" x14ac:dyDescent="0.2">
      <c r="A180" s="9"/>
      <c r="B180" s="7"/>
      <c r="C180" s="8">
        <f t="shared" si="12"/>
        <v>36347</v>
      </c>
      <c r="D180" s="45">
        <v>0</v>
      </c>
      <c r="E180" s="34"/>
    </row>
    <row r="181" spans="1:5" x14ac:dyDescent="0.2">
      <c r="A181" s="9"/>
      <c r="B181" s="7"/>
      <c r="C181" s="8">
        <f t="shared" si="12"/>
        <v>36378</v>
      </c>
      <c r="D181" s="45">
        <v>0</v>
      </c>
      <c r="E181" s="34"/>
    </row>
    <row r="182" spans="1:5" x14ac:dyDescent="0.2">
      <c r="A182" s="9"/>
      <c r="B182" s="7"/>
      <c r="C182" s="8">
        <f t="shared" si="12"/>
        <v>36409</v>
      </c>
      <c r="D182" s="45">
        <v>0</v>
      </c>
      <c r="E182" s="34"/>
    </row>
    <row r="183" spans="1:5" x14ac:dyDescent="0.2">
      <c r="A183" s="9"/>
      <c r="B183" s="7"/>
      <c r="C183" s="8">
        <f t="shared" si="12"/>
        <v>36440</v>
      </c>
      <c r="D183" s="45">
        <v>0</v>
      </c>
      <c r="E183" s="34"/>
    </row>
    <row r="184" spans="1:5" x14ac:dyDescent="0.2">
      <c r="A184" s="9"/>
      <c r="B184" s="7"/>
      <c r="C184" s="8">
        <f t="shared" si="12"/>
        <v>36471</v>
      </c>
      <c r="D184" s="45">
        <v>0</v>
      </c>
      <c r="E184" s="34"/>
    </row>
    <row r="185" spans="1:5" ht="12.75" thickBot="1" x14ac:dyDescent="0.25">
      <c r="A185" s="9"/>
      <c r="B185" s="7"/>
      <c r="C185" s="8">
        <f t="shared" si="12"/>
        <v>36502</v>
      </c>
      <c r="D185" s="45">
        <v>0</v>
      </c>
      <c r="E185" s="30"/>
    </row>
    <row r="186" spans="1:5" x14ac:dyDescent="0.2">
      <c r="A186" s="20"/>
      <c r="B186" s="21"/>
      <c r="C186" s="22" t="s">
        <v>11</v>
      </c>
      <c r="D186" s="23">
        <f>SUM(D174:D185)</f>
        <v>0</v>
      </c>
      <c r="E186" s="32"/>
    </row>
    <row r="187" spans="1:5" x14ac:dyDescent="0.2">
      <c r="A187" s="4" t="s">
        <v>6</v>
      </c>
      <c r="B187" s="5" t="s">
        <v>7</v>
      </c>
      <c r="C187" s="6" t="s">
        <v>8</v>
      </c>
      <c r="D187" s="10" t="s">
        <v>9</v>
      </c>
      <c r="E187" s="33" t="s">
        <v>10</v>
      </c>
    </row>
    <row r="188" spans="1:5" x14ac:dyDescent="0.2">
      <c r="A188" s="9">
        <v>5240</v>
      </c>
      <c r="B188" s="7" t="s">
        <v>29</v>
      </c>
      <c r="C188" s="8">
        <v>36161</v>
      </c>
      <c r="D188" s="45">
        <v>0</v>
      </c>
      <c r="E188" s="34" t="s">
        <v>68</v>
      </c>
    </row>
    <row r="189" spans="1:5" x14ac:dyDescent="0.2">
      <c r="A189" s="9"/>
      <c r="B189" s="7"/>
      <c r="C189" s="8">
        <f t="shared" ref="C189:C199" si="13">+C188+31</f>
        <v>36192</v>
      </c>
      <c r="D189" s="45">
        <v>0</v>
      </c>
      <c r="E189" s="34"/>
    </row>
    <row r="190" spans="1:5" x14ac:dyDescent="0.2">
      <c r="A190" s="9"/>
      <c r="B190" s="7"/>
      <c r="C190" s="8">
        <f t="shared" si="13"/>
        <v>36223</v>
      </c>
      <c r="D190" s="45">
        <v>0</v>
      </c>
      <c r="E190" s="34"/>
    </row>
    <row r="191" spans="1:5" x14ac:dyDescent="0.2">
      <c r="A191" s="9"/>
      <c r="B191" s="7"/>
      <c r="C191" s="8">
        <f t="shared" si="13"/>
        <v>36254</v>
      </c>
      <c r="D191" s="45">
        <v>0</v>
      </c>
      <c r="E191" s="34"/>
    </row>
    <row r="192" spans="1:5" x14ac:dyDescent="0.2">
      <c r="A192" s="9"/>
      <c r="B192" s="7"/>
      <c r="C192" s="8">
        <f t="shared" si="13"/>
        <v>36285</v>
      </c>
      <c r="D192" s="45">
        <v>0</v>
      </c>
      <c r="E192" s="34"/>
    </row>
    <row r="193" spans="1:5" x14ac:dyDescent="0.2">
      <c r="A193" s="9"/>
      <c r="B193" s="7"/>
      <c r="C193" s="8">
        <f t="shared" si="13"/>
        <v>36316</v>
      </c>
      <c r="D193" s="45">
        <v>0</v>
      </c>
      <c r="E193" s="34"/>
    </row>
    <row r="194" spans="1:5" x14ac:dyDescent="0.2">
      <c r="A194" s="9"/>
      <c r="B194" s="7"/>
      <c r="C194" s="8">
        <f t="shared" si="13"/>
        <v>36347</v>
      </c>
      <c r="D194" s="45">
        <v>0</v>
      </c>
      <c r="E194" s="34"/>
    </row>
    <row r="195" spans="1:5" x14ac:dyDescent="0.2">
      <c r="A195" s="9"/>
      <c r="B195" s="7"/>
      <c r="C195" s="8">
        <f t="shared" si="13"/>
        <v>36378</v>
      </c>
      <c r="D195" s="45">
        <v>0</v>
      </c>
      <c r="E195" s="34"/>
    </row>
    <row r="196" spans="1:5" x14ac:dyDescent="0.2">
      <c r="A196" s="9"/>
      <c r="B196" s="7"/>
      <c r="C196" s="8">
        <f t="shared" si="13"/>
        <v>36409</v>
      </c>
      <c r="D196" s="45">
        <v>0</v>
      </c>
      <c r="E196" s="34"/>
    </row>
    <row r="197" spans="1:5" x14ac:dyDescent="0.2">
      <c r="A197" s="9"/>
      <c r="B197" s="7"/>
      <c r="C197" s="8">
        <f t="shared" si="13"/>
        <v>36440</v>
      </c>
      <c r="D197" s="45">
        <v>0</v>
      </c>
      <c r="E197" s="34"/>
    </row>
    <row r="198" spans="1:5" x14ac:dyDescent="0.2">
      <c r="A198" s="9"/>
      <c r="B198" s="7"/>
      <c r="C198" s="8">
        <f t="shared" si="13"/>
        <v>36471</v>
      </c>
      <c r="D198" s="45">
        <v>0</v>
      </c>
      <c r="E198" s="34"/>
    </row>
    <row r="199" spans="1:5" ht="12.75" thickBot="1" x14ac:dyDescent="0.25">
      <c r="A199" s="9"/>
      <c r="B199" s="7"/>
      <c r="C199" s="8">
        <f t="shared" si="13"/>
        <v>36502</v>
      </c>
      <c r="D199" s="45">
        <v>0</v>
      </c>
      <c r="E199" s="34"/>
    </row>
    <row r="200" spans="1:5" x14ac:dyDescent="0.2">
      <c r="A200" s="20"/>
      <c r="B200" s="21"/>
      <c r="C200" s="22" t="s">
        <v>11</v>
      </c>
      <c r="D200" s="23">
        <f>SUM(D188:D199)</f>
        <v>0</v>
      </c>
      <c r="E200" s="32"/>
    </row>
    <row r="201" spans="1:5" x14ac:dyDescent="0.2">
      <c r="A201" s="4" t="s">
        <v>6</v>
      </c>
      <c r="B201" s="5" t="s">
        <v>7</v>
      </c>
      <c r="C201" s="6" t="s">
        <v>8</v>
      </c>
      <c r="D201" s="10" t="s">
        <v>9</v>
      </c>
      <c r="E201" s="33" t="s">
        <v>10</v>
      </c>
    </row>
    <row r="202" spans="1:5" x14ac:dyDescent="0.2">
      <c r="A202" s="9">
        <v>5290</v>
      </c>
      <c r="B202" s="7" t="s">
        <v>30</v>
      </c>
      <c r="C202" s="8">
        <v>36161</v>
      </c>
      <c r="D202" s="45">
        <v>250</v>
      </c>
      <c r="E202" s="34" t="s">
        <v>170</v>
      </c>
    </row>
    <row r="203" spans="1:5" x14ac:dyDescent="0.2">
      <c r="A203" s="9"/>
      <c r="B203" s="7"/>
      <c r="C203" s="8">
        <f t="shared" ref="C203:C213" si="14">+C202+31</f>
        <v>36192</v>
      </c>
      <c r="D203" s="45">
        <v>250</v>
      </c>
      <c r="E203" s="34" t="s">
        <v>159</v>
      </c>
    </row>
    <row r="204" spans="1:5" x14ac:dyDescent="0.2">
      <c r="A204" s="9"/>
      <c r="B204" s="7"/>
      <c r="C204" s="8">
        <f t="shared" si="14"/>
        <v>36223</v>
      </c>
      <c r="D204" s="45">
        <v>250</v>
      </c>
      <c r="E204" s="34"/>
    </row>
    <row r="205" spans="1:5" x14ac:dyDescent="0.2">
      <c r="A205" s="9"/>
      <c r="B205" s="7"/>
      <c r="C205" s="8">
        <f t="shared" si="14"/>
        <v>36254</v>
      </c>
      <c r="D205" s="45">
        <v>250</v>
      </c>
      <c r="E205" s="34"/>
    </row>
    <row r="206" spans="1:5" x14ac:dyDescent="0.2">
      <c r="A206" s="9"/>
      <c r="B206" s="7"/>
      <c r="C206" s="8">
        <f t="shared" si="14"/>
        <v>36285</v>
      </c>
      <c r="D206" s="45">
        <v>250</v>
      </c>
      <c r="E206" s="34"/>
    </row>
    <row r="207" spans="1:5" x14ac:dyDescent="0.2">
      <c r="A207" s="9"/>
      <c r="B207" s="7"/>
      <c r="C207" s="8">
        <f t="shared" si="14"/>
        <v>36316</v>
      </c>
      <c r="D207" s="45">
        <v>500</v>
      </c>
      <c r="E207" s="34"/>
    </row>
    <row r="208" spans="1:5" x14ac:dyDescent="0.2">
      <c r="A208" s="9"/>
      <c r="B208" s="7"/>
      <c r="C208" s="8">
        <f t="shared" si="14"/>
        <v>36347</v>
      </c>
      <c r="D208" s="45">
        <v>500</v>
      </c>
      <c r="E208" s="59"/>
    </row>
    <row r="209" spans="1:5" x14ac:dyDescent="0.2">
      <c r="A209" s="9"/>
      <c r="B209" s="7"/>
      <c r="C209" s="8">
        <f t="shared" si="14"/>
        <v>36378</v>
      </c>
      <c r="D209" s="45">
        <v>500</v>
      </c>
      <c r="E209" s="34"/>
    </row>
    <row r="210" spans="1:5" x14ac:dyDescent="0.2">
      <c r="A210" s="9"/>
      <c r="B210" s="7"/>
      <c r="C210" s="8">
        <f t="shared" si="14"/>
        <v>36409</v>
      </c>
      <c r="D210" s="45">
        <v>500</v>
      </c>
      <c r="E210" s="34"/>
    </row>
    <row r="211" spans="1:5" x14ac:dyDescent="0.2">
      <c r="A211" s="9"/>
      <c r="B211" s="7"/>
      <c r="C211" s="8">
        <f t="shared" si="14"/>
        <v>36440</v>
      </c>
      <c r="D211" s="45">
        <v>250</v>
      </c>
      <c r="E211" s="34"/>
    </row>
    <row r="212" spans="1:5" x14ac:dyDescent="0.2">
      <c r="A212" s="9"/>
      <c r="B212" s="7"/>
      <c r="C212" s="8">
        <f t="shared" si="14"/>
        <v>36471</v>
      </c>
      <c r="D212" s="45">
        <v>250</v>
      </c>
      <c r="E212" s="42"/>
    </row>
    <row r="213" spans="1:5" ht="12.75" thickBot="1" x14ac:dyDescent="0.25">
      <c r="A213" s="9"/>
      <c r="B213" s="7"/>
      <c r="C213" s="8">
        <f t="shared" si="14"/>
        <v>36502</v>
      </c>
      <c r="D213" s="45">
        <v>250</v>
      </c>
      <c r="E213" s="43"/>
    </row>
    <row r="214" spans="1:5" x14ac:dyDescent="0.2">
      <c r="A214" s="20"/>
      <c r="B214" s="21"/>
      <c r="C214" s="22" t="s">
        <v>11</v>
      </c>
      <c r="D214" s="23">
        <f>SUM(D202:D213)</f>
        <v>4000</v>
      </c>
      <c r="E214" s="32"/>
    </row>
    <row r="215" spans="1:5" x14ac:dyDescent="0.2">
      <c r="A215" s="4" t="s">
        <v>6</v>
      </c>
      <c r="B215" s="5" t="s">
        <v>7</v>
      </c>
      <c r="C215" s="6" t="s">
        <v>8</v>
      </c>
      <c r="D215" s="10" t="s">
        <v>9</v>
      </c>
      <c r="E215" s="33" t="s">
        <v>10</v>
      </c>
    </row>
    <row r="216" spans="1:5" x14ac:dyDescent="0.2">
      <c r="A216" s="9">
        <v>5295</v>
      </c>
      <c r="B216" s="7" t="s">
        <v>31</v>
      </c>
      <c r="C216" s="8">
        <v>36161</v>
      </c>
      <c r="D216" s="45">
        <v>0</v>
      </c>
      <c r="E216" s="34" t="s">
        <v>120</v>
      </c>
    </row>
    <row r="217" spans="1:5" x14ac:dyDescent="0.2">
      <c r="A217" s="9"/>
      <c r="B217" s="7"/>
      <c r="C217" s="8">
        <f t="shared" ref="C217:C227" si="15">+C216+31</f>
        <v>36192</v>
      </c>
      <c r="D217" s="45">
        <v>0</v>
      </c>
      <c r="E217" s="34" t="s">
        <v>160</v>
      </c>
    </row>
    <row r="218" spans="1:5" x14ac:dyDescent="0.2">
      <c r="A218" s="9"/>
      <c r="B218" s="7"/>
      <c r="C218" s="8">
        <f t="shared" si="15"/>
        <v>36223</v>
      </c>
      <c r="D218" s="45">
        <v>750</v>
      </c>
      <c r="E218" s="34" t="s">
        <v>195</v>
      </c>
    </row>
    <row r="219" spans="1:5" x14ac:dyDescent="0.2">
      <c r="A219" s="9"/>
      <c r="B219" s="7"/>
      <c r="C219" s="8">
        <f t="shared" si="15"/>
        <v>36254</v>
      </c>
      <c r="D219" s="45">
        <v>0</v>
      </c>
      <c r="E219" s="34" t="s">
        <v>119</v>
      </c>
    </row>
    <row r="220" spans="1:5" x14ac:dyDescent="0.2">
      <c r="A220" s="9"/>
      <c r="B220" s="7"/>
      <c r="C220" s="8">
        <f t="shared" si="15"/>
        <v>36285</v>
      </c>
      <c r="D220" s="45">
        <v>0</v>
      </c>
      <c r="E220" s="30"/>
    </row>
    <row r="221" spans="1:5" x14ac:dyDescent="0.2">
      <c r="A221" s="9"/>
      <c r="B221" s="7"/>
      <c r="C221" s="8">
        <f t="shared" si="15"/>
        <v>36316</v>
      </c>
      <c r="D221" s="45">
        <v>750</v>
      </c>
      <c r="E221" s="34"/>
    </row>
    <row r="222" spans="1:5" x14ac:dyDescent="0.2">
      <c r="A222" s="9"/>
      <c r="B222" s="7"/>
      <c r="C222" s="8">
        <f t="shared" si="15"/>
        <v>36347</v>
      </c>
      <c r="D222" s="45">
        <v>0</v>
      </c>
      <c r="E222" s="87"/>
    </row>
    <row r="223" spans="1:5" x14ac:dyDescent="0.2">
      <c r="A223" s="9"/>
      <c r="B223" s="7"/>
      <c r="C223" s="8">
        <f t="shared" si="15"/>
        <v>36378</v>
      </c>
      <c r="D223" s="45">
        <v>0</v>
      </c>
      <c r="E223" s="59"/>
    </row>
    <row r="224" spans="1:5" x14ac:dyDescent="0.2">
      <c r="A224" s="9"/>
      <c r="B224" s="7"/>
      <c r="C224" s="8">
        <f t="shared" si="15"/>
        <v>36409</v>
      </c>
      <c r="D224" s="45">
        <v>750</v>
      </c>
      <c r="E224" s="30"/>
    </row>
    <row r="225" spans="1:5" x14ac:dyDescent="0.2">
      <c r="A225" s="9"/>
      <c r="B225" s="7"/>
      <c r="C225" s="8">
        <f t="shared" si="15"/>
        <v>36440</v>
      </c>
      <c r="D225" s="45">
        <v>0</v>
      </c>
      <c r="E225" s="40"/>
    </row>
    <row r="226" spans="1:5" x14ac:dyDescent="0.2">
      <c r="A226" s="9"/>
      <c r="B226" s="7"/>
      <c r="C226" s="8">
        <f t="shared" si="15"/>
        <v>36471</v>
      </c>
      <c r="D226" s="45">
        <v>0</v>
      </c>
      <c r="E226" s="30"/>
    </row>
    <row r="227" spans="1:5" ht="12.75" thickBot="1" x14ac:dyDescent="0.25">
      <c r="A227" s="9"/>
      <c r="B227" s="7"/>
      <c r="C227" s="8">
        <f t="shared" si="15"/>
        <v>36502</v>
      </c>
      <c r="D227" s="45">
        <v>750</v>
      </c>
      <c r="E227" s="30"/>
    </row>
    <row r="228" spans="1:5" x14ac:dyDescent="0.2">
      <c r="A228" s="20"/>
      <c r="B228" s="21"/>
      <c r="C228" s="22" t="s">
        <v>11</v>
      </c>
      <c r="D228" s="23">
        <f>SUM(D216:D227)</f>
        <v>3000</v>
      </c>
      <c r="E228" s="32"/>
    </row>
    <row r="229" spans="1:5" x14ac:dyDescent="0.2">
      <c r="A229" s="4" t="s">
        <v>6</v>
      </c>
      <c r="B229" s="5" t="s">
        <v>7</v>
      </c>
      <c r="C229" s="6" t="s">
        <v>8</v>
      </c>
      <c r="D229" s="10" t="s">
        <v>9</v>
      </c>
      <c r="E229" s="33" t="s">
        <v>10</v>
      </c>
    </row>
    <row r="230" spans="1:5" x14ac:dyDescent="0.2">
      <c r="A230" s="50">
        <v>5500</v>
      </c>
      <c r="B230" s="38" t="s">
        <v>32</v>
      </c>
      <c r="C230" s="8">
        <v>36161</v>
      </c>
      <c r="D230" s="45">
        <v>0</v>
      </c>
      <c r="E230" s="34" t="s">
        <v>153</v>
      </c>
    </row>
    <row r="231" spans="1:5" x14ac:dyDescent="0.2">
      <c r="A231" s="9"/>
      <c r="B231" s="7"/>
      <c r="C231" s="8">
        <f t="shared" ref="C231:C241" si="16">+C230+31</f>
        <v>36192</v>
      </c>
      <c r="D231" s="45">
        <v>0</v>
      </c>
      <c r="E231" s="34" t="s">
        <v>154</v>
      </c>
    </row>
    <row r="232" spans="1:5" x14ac:dyDescent="0.2">
      <c r="A232" s="9"/>
      <c r="B232" s="7"/>
      <c r="C232" s="8">
        <f t="shared" si="16"/>
        <v>36223</v>
      </c>
      <c r="D232" s="45">
        <v>0</v>
      </c>
      <c r="E232" s="30"/>
    </row>
    <row r="233" spans="1:5" x14ac:dyDescent="0.2">
      <c r="A233" s="9"/>
      <c r="B233" s="7"/>
      <c r="C233" s="8">
        <f t="shared" si="16"/>
        <v>36254</v>
      </c>
      <c r="D233" s="45">
        <v>0</v>
      </c>
      <c r="E233" s="30"/>
    </row>
    <row r="234" spans="1:5" x14ac:dyDescent="0.2">
      <c r="A234" s="9"/>
      <c r="B234" s="7"/>
      <c r="C234" s="8">
        <f t="shared" si="16"/>
        <v>36285</v>
      </c>
      <c r="D234" s="45">
        <v>0</v>
      </c>
      <c r="E234" s="30"/>
    </row>
    <row r="235" spans="1:5" x14ac:dyDescent="0.2">
      <c r="A235" s="9"/>
      <c r="B235" s="7"/>
      <c r="C235" s="8">
        <f t="shared" si="16"/>
        <v>36316</v>
      </c>
      <c r="D235" s="45">
        <v>0</v>
      </c>
      <c r="E235" s="30"/>
    </row>
    <row r="236" spans="1:5" x14ac:dyDescent="0.2">
      <c r="A236" s="9"/>
      <c r="B236" s="7"/>
      <c r="C236" s="8">
        <f t="shared" si="16"/>
        <v>36347</v>
      </c>
      <c r="D236" s="45">
        <v>0</v>
      </c>
      <c r="E236" s="30"/>
    </row>
    <row r="237" spans="1:5" x14ac:dyDescent="0.2">
      <c r="A237" s="9"/>
      <c r="B237" s="7"/>
      <c r="C237" s="8">
        <f t="shared" si="16"/>
        <v>36378</v>
      </c>
      <c r="D237" s="45">
        <v>0</v>
      </c>
      <c r="E237" s="30"/>
    </row>
    <row r="238" spans="1:5" x14ac:dyDescent="0.2">
      <c r="A238" s="9"/>
      <c r="B238" s="7"/>
      <c r="C238" s="8">
        <f t="shared" si="16"/>
        <v>36409</v>
      </c>
      <c r="D238" s="45">
        <v>0</v>
      </c>
      <c r="E238" s="30"/>
    </row>
    <row r="239" spans="1:5" x14ac:dyDescent="0.2">
      <c r="A239" s="9"/>
      <c r="B239" s="7"/>
      <c r="C239" s="8">
        <f t="shared" si="16"/>
        <v>36440</v>
      </c>
      <c r="D239" s="45">
        <v>0</v>
      </c>
      <c r="E239" s="30"/>
    </row>
    <row r="240" spans="1:5" x14ac:dyDescent="0.2">
      <c r="A240" s="9"/>
      <c r="B240" s="7"/>
      <c r="C240" s="8">
        <f t="shared" si="16"/>
        <v>36471</v>
      </c>
      <c r="D240" s="45">
        <v>0</v>
      </c>
      <c r="E240" s="30"/>
    </row>
    <row r="241" spans="1:5" ht="12.75" thickBot="1" x14ac:dyDescent="0.25">
      <c r="A241" s="9"/>
      <c r="B241" s="7"/>
      <c r="C241" s="8">
        <f t="shared" si="16"/>
        <v>36502</v>
      </c>
      <c r="D241" s="45">
        <v>0</v>
      </c>
      <c r="E241" s="30"/>
    </row>
    <row r="242" spans="1:5" x14ac:dyDescent="0.2">
      <c r="A242" s="20"/>
      <c r="B242" s="21"/>
      <c r="C242" s="22" t="s">
        <v>11</v>
      </c>
      <c r="D242" s="23">
        <f>SUM(D230:D241)</f>
        <v>0</v>
      </c>
      <c r="E242" s="32"/>
    </row>
    <row r="243" spans="1:5" x14ac:dyDescent="0.2">
      <c r="A243" s="4" t="s">
        <v>6</v>
      </c>
      <c r="B243" s="5" t="s">
        <v>7</v>
      </c>
      <c r="C243" s="6" t="s">
        <v>8</v>
      </c>
      <c r="D243" s="10" t="s">
        <v>9</v>
      </c>
      <c r="E243" s="33" t="s">
        <v>10</v>
      </c>
    </row>
    <row r="244" spans="1:5" x14ac:dyDescent="0.2">
      <c r="A244" s="50">
        <v>5520</v>
      </c>
      <c r="B244" s="38" t="s">
        <v>147</v>
      </c>
      <c r="C244" s="8">
        <v>36161</v>
      </c>
      <c r="D244" s="45">
        <v>439</v>
      </c>
      <c r="E244" s="34" t="s">
        <v>177</v>
      </c>
    </row>
    <row r="245" spans="1:5" x14ac:dyDescent="0.2">
      <c r="A245" s="9"/>
      <c r="B245" s="7"/>
      <c r="C245" s="8">
        <f t="shared" ref="C245:C255" si="17">+C244+31</f>
        <v>36192</v>
      </c>
      <c r="D245" s="45">
        <v>439</v>
      </c>
      <c r="E245" s="34" t="s">
        <v>122</v>
      </c>
    </row>
    <row r="246" spans="1:5" x14ac:dyDescent="0.2">
      <c r="A246" s="9"/>
      <c r="B246" s="7"/>
      <c r="C246" s="8">
        <f t="shared" si="17"/>
        <v>36223</v>
      </c>
      <c r="D246" s="45">
        <v>516</v>
      </c>
      <c r="E246" s="34"/>
    </row>
    <row r="247" spans="1:5" x14ac:dyDescent="0.2">
      <c r="A247" s="9"/>
      <c r="B247" s="7"/>
      <c r="C247" s="8">
        <f t="shared" si="17"/>
        <v>36254</v>
      </c>
      <c r="D247" s="45">
        <v>439</v>
      </c>
      <c r="E247" s="34" t="s">
        <v>166</v>
      </c>
    </row>
    <row r="248" spans="1:5" x14ac:dyDescent="0.2">
      <c r="A248" s="9"/>
      <c r="B248" s="7"/>
      <c r="C248" s="8">
        <f t="shared" si="17"/>
        <v>36285</v>
      </c>
      <c r="D248" s="45">
        <v>439</v>
      </c>
      <c r="E248" s="34"/>
    </row>
    <row r="249" spans="1:5" x14ac:dyDescent="0.2">
      <c r="A249" s="9"/>
      <c r="B249" s="7"/>
      <c r="C249" s="8">
        <f t="shared" si="17"/>
        <v>36316</v>
      </c>
      <c r="D249" s="45">
        <v>516</v>
      </c>
      <c r="E249" s="34" t="s">
        <v>221</v>
      </c>
    </row>
    <row r="250" spans="1:5" x14ac:dyDescent="0.2">
      <c r="A250" s="9"/>
      <c r="B250" s="7"/>
      <c r="C250" s="8">
        <f t="shared" si="17"/>
        <v>36347</v>
      </c>
      <c r="D250" s="45">
        <v>439</v>
      </c>
      <c r="E250" s="34"/>
    </row>
    <row r="251" spans="1:5" x14ac:dyDescent="0.2">
      <c r="A251" s="9"/>
      <c r="B251" s="7"/>
      <c r="C251" s="8">
        <f t="shared" si="17"/>
        <v>36378</v>
      </c>
      <c r="D251" s="45">
        <v>439</v>
      </c>
      <c r="E251" s="34"/>
    </row>
    <row r="252" spans="1:5" x14ac:dyDescent="0.2">
      <c r="A252" s="9"/>
      <c r="B252" s="7"/>
      <c r="C252" s="8">
        <f t="shared" si="17"/>
        <v>36409</v>
      </c>
      <c r="D252" s="45">
        <v>516</v>
      </c>
      <c r="E252" s="34"/>
    </row>
    <row r="253" spans="1:5" x14ac:dyDescent="0.2">
      <c r="A253" s="9"/>
      <c r="B253" s="7"/>
      <c r="C253" s="8">
        <f t="shared" si="17"/>
        <v>36440</v>
      </c>
      <c r="D253" s="45">
        <v>439</v>
      </c>
      <c r="E253" s="34"/>
    </row>
    <row r="254" spans="1:5" x14ac:dyDescent="0.2">
      <c r="A254" s="9"/>
      <c r="B254" s="7"/>
      <c r="C254" s="8">
        <f t="shared" si="17"/>
        <v>36471</v>
      </c>
      <c r="D254" s="45">
        <v>439</v>
      </c>
      <c r="E254" s="34"/>
    </row>
    <row r="255" spans="1:5" s="58" customFormat="1" ht="12.75" thickBot="1" x14ac:dyDescent="0.25">
      <c r="A255" s="50"/>
      <c r="B255" s="38"/>
      <c r="C255" s="57">
        <f t="shared" si="17"/>
        <v>36502</v>
      </c>
      <c r="D255" s="45">
        <v>516</v>
      </c>
      <c r="E255" s="34"/>
    </row>
    <row r="256" spans="1:5" x14ac:dyDescent="0.2">
      <c r="A256" s="20"/>
      <c r="B256" s="21"/>
      <c r="C256" s="22" t="s">
        <v>11</v>
      </c>
      <c r="D256" s="23">
        <f>SUM(D244:D255)</f>
        <v>5576</v>
      </c>
      <c r="E256" s="32"/>
    </row>
    <row r="257" spans="1:5" x14ac:dyDescent="0.2">
      <c r="A257" s="4" t="s">
        <v>6</v>
      </c>
      <c r="B257" s="5" t="s">
        <v>7</v>
      </c>
      <c r="C257" s="6" t="s">
        <v>8</v>
      </c>
      <c r="D257" s="10" t="s">
        <v>9</v>
      </c>
      <c r="E257" s="33" t="s">
        <v>10</v>
      </c>
    </row>
    <row r="258" spans="1:5" x14ac:dyDescent="0.2">
      <c r="A258" s="50">
        <v>5530</v>
      </c>
      <c r="B258" s="38" t="s">
        <v>33</v>
      </c>
      <c r="C258" s="8">
        <v>36161</v>
      </c>
      <c r="D258" s="45">
        <v>400</v>
      </c>
      <c r="E258" s="34" t="s">
        <v>200</v>
      </c>
    </row>
    <row r="259" spans="1:5" x14ac:dyDescent="0.2">
      <c r="A259" s="9"/>
      <c r="B259" s="7"/>
      <c r="C259" s="8">
        <f t="shared" ref="C259:C269" si="18">+C258+31</f>
        <v>36192</v>
      </c>
      <c r="D259" s="45">
        <v>400</v>
      </c>
      <c r="E259" s="34" t="s">
        <v>201</v>
      </c>
    </row>
    <row r="260" spans="1:5" x14ac:dyDescent="0.2">
      <c r="A260" s="9"/>
      <c r="B260" s="7"/>
      <c r="C260" s="8">
        <f t="shared" si="18"/>
        <v>36223</v>
      </c>
      <c r="D260" s="45">
        <v>400</v>
      </c>
      <c r="E260" s="34"/>
    </row>
    <row r="261" spans="1:5" x14ac:dyDescent="0.2">
      <c r="A261" s="9"/>
      <c r="B261" s="7"/>
      <c r="C261" s="8">
        <f t="shared" si="18"/>
        <v>36254</v>
      </c>
      <c r="D261" s="45">
        <v>400</v>
      </c>
      <c r="E261" s="34"/>
    </row>
    <row r="262" spans="1:5" x14ac:dyDescent="0.2">
      <c r="A262" s="9"/>
      <c r="B262" s="7"/>
      <c r="C262" s="8">
        <f t="shared" si="18"/>
        <v>36285</v>
      </c>
      <c r="D262" s="45">
        <v>400</v>
      </c>
      <c r="E262" s="34"/>
    </row>
    <row r="263" spans="1:5" x14ac:dyDescent="0.2">
      <c r="A263" s="9"/>
      <c r="B263" s="7"/>
      <c r="C263" s="8">
        <f t="shared" si="18"/>
        <v>36316</v>
      </c>
      <c r="D263" s="45">
        <v>400</v>
      </c>
      <c r="E263" s="34"/>
    </row>
    <row r="264" spans="1:5" x14ac:dyDescent="0.2">
      <c r="A264" s="9"/>
      <c r="B264" s="7"/>
      <c r="C264" s="8">
        <f t="shared" si="18"/>
        <v>36347</v>
      </c>
      <c r="D264" s="45">
        <v>400</v>
      </c>
      <c r="E264" s="34"/>
    </row>
    <row r="265" spans="1:5" x14ac:dyDescent="0.2">
      <c r="A265" s="9"/>
      <c r="B265" s="7"/>
      <c r="C265" s="8">
        <f t="shared" si="18"/>
        <v>36378</v>
      </c>
      <c r="D265" s="45">
        <v>400</v>
      </c>
      <c r="E265" s="34"/>
    </row>
    <row r="266" spans="1:5" x14ac:dyDescent="0.2">
      <c r="A266" s="9"/>
      <c r="B266" s="7"/>
      <c r="C266" s="8">
        <f t="shared" si="18"/>
        <v>36409</v>
      </c>
      <c r="D266" s="45">
        <v>400</v>
      </c>
      <c r="E266" s="34"/>
    </row>
    <row r="267" spans="1:5" x14ac:dyDescent="0.2">
      <c r="A267" s="9"/>
      <c r="B267" s="7"/>
      <c r="C267" s="8">
        <f t="shared" si="18"/>
        <v>36440</v>
      </c>
      <c r="D267" s="45">
        <v>400</v>
      </c>
      <c r="E267" s="34"/>
    </row>
    <row r="268" spans="1:5" x14ac:dyDescent="0.2">
      <c r="A268" s="9"/>
      <c r="B268" s="7"/>
      <c r="C268" s="8">
        <f t="shared" si="18"/>
        <v>36471</v>
      </c>
      <c r="D268" s="45">
        <v>400</v>
      </c>
      <c r="E268" s="34"/>
    </row>
    <row r="269" spans="1:5" ht="12.75" thickBot="1" x14ac:dyDescent="0.25">
      <c r="A269" s="9"/>
      <c r="B269" s="7"/>
      <c r="C269" s="8">
        <f t="shared" si="18"/>
        <v>36502</v>
      </c>
      <c r="D269" s="45">
        <v>400</v>
      </c>
      <c r="E269" s="34"/>
    </row>
    <row r="270" spans="1:5" x14ac:dyDescent="0.2">
      <c r="A270" s="20"/>
      <c r="B270" s="21"/>
      <c r="C270" s="22" t="s">
        <v>11</v>
      </c>
      <c r="D270" s="23">
        <f>SUM(D258:D269)</f>
        <v>4800</v>
      </c>
      <c r="E270" s="32"/>
    </row>
    <row r="271" spans="1:5" x14ac:dyDescent="0.2">
      <c r="A271" s="4" t="s">
        <v>6</v>
      </c>
      <c r="B271" s="5" t="s">
        <v>7</v>
      </c>
      <c r="C271" s="6" t="s">
        <v>8</v>
      </c>
      <c r="D271" s="10" t="s">
        <v>9</v>
      </c>
      <c r="E271" s="33" t="s">
        <v>10</v>
      </c>
    </row>
    <row r="272" spans="1:5" x14ac:dyDescent="0.2">
      <c r="A272" s="9">
        <v>5540</v>
      </c>
      <c r="B272" s="38" t="s">
        <v>34</v>
      </c>
      <c r="C272" s="8">
        <v>36161</v>
      </c>
      <c r="D272" s="45">
        <v>515</v>
      </c>
      <c r="E272" s="34" t="s">
        <v>75</v>
      </c>
    </row>
    <row r="273" spans="1:5" x14ac:dyDescent="0.2">
      <c r="A273" s="9"/>
      <c r="B273" s="38"/>
      <c r="C273" s="8">
        <f t="shared" ref="C273:C283" si="19">+C272+31</f>
        <v>36192</v>
      </c>
      <c r="D273" s="45">
        <v>515</v>
      </c>
      <c r="E273" s="34" t="s">
        <v>69</v>
      </c>
    </row>
    <row r="274" spans="1:5" x14ac:dyDescent="0.2">
      <c r="A274" s="9"/>
      <c r="B274" s="38"/>
      <c r="C274" s="8">
        <f t="shared" si="19"/>
        <v>36223</v>
      </c>
      <c r="D274" s="45">
        <v>515</v>
      </c>
      <c r="E274" s="34" t="s">
        <v>222</v>
      </c>
    </row>
    <row r="275" spans="1:5" x14ac:dyDescent="0.2">
      <c r="A275" s="9"/>
      <c r="B275" s="7"/>
      <c r="C275" s="8">
        <f t="shared" si="19"/>
        <v>36254</v>
      </c>
      <c r="D275" s="45">
        <v>1000</v>
      </c>
      <c r="E275" s="34" t="s">
        <v>223</v>
      </c>
    </row>
    <row r="276" spans="1:5" x14ac:dyDescent="0.2">
      <c r="A276" s="9"/>
      <c r="B276" s="7"/>
      <c r="C276" s="8">
        <f t="shared" si="19"/>
        <v>36285</v>
      </c>
      <c r="D276" s="45">
        <v>1510</v>
      </c>
      <c r="E276" s="34"/>
    </row>
    <row r="277" spans="1:5" x14ac:dyDescent="0.2">
      <c r="A277" s="9"/>
      <c r="B277" s="7"/>
      <c r="C277" s="8">
        <f t="shared" si="19"/>
        <v>36316</v>
      </c>
      <c r="D277" s="45">
        <v>1510</v>
      </c>
      <c r="E277" s="34" t="s">
        <v>70</v>
      </c>
    </row>
    <row r="278" spans="1:5" x14ac:dyDescent="0.2">
      <c r="A278" s="9"/>
      <c r="B278" s="7"/>
      <c r="C278" s="8">
        <f t="shared" si="19"/>
        <v>36347</v>
      </c>
      <c r="D278" s="45">
        <v>1510</v>
      </c>
      <c r="E278" s="34" t="s">
        <v>224</v>
      </c>
    </row>
    <row r="279" spans="1:5" x14ac:dyDescent="0.2">
      <c r="A279" s="9"/>
      <c r="B279" s="7"/>
      <c r="C279" s="8">
        <f t="shared" si="19"/>
        <v>36378</v>
      </c>
      <c r="D279" s="45">
        <v>1510</v>
      </c>
      <c r="E279" s="34" t="s">
        <v>225</v>
      </c>
    </row>
    <row r="280" spans="1:5" x14ac:dyDescent="0.2">
      <c r="A280" s="9"/>
      <c r="B280" s="7"/>
      <c r="C280" s="8">
        <f t="shared" si="19"/>
        <v>36409</v>
      </c>
      <c r="D280" s="45">
        <v>1510</v>
      </c>
      <c r="E280" s="39"/>
    </row>
    <row r="281" spans="1:5" x14ac:dyDescent="0.2">
      <c r="A281" s="9"/>
      <c r="B281" s="7"/>
      <c r="C281" s="8">
        <f t="shared" si="19"/>
        <v>36440</v>
      </c>
      <c r="D281" s="45">
        <v>1510</v>
      </c>
      <c r="E281" s="34" t="s">
        <v>155</v>
      </c>
    </row>
    <row r="282" spans="1:5" x14ac:dyDescent="0.2">
      <c r="A282" s="9"/>
      <c r="B282" s="7"/>
      <c r="C282" s="8">
        <f t="shared" si="19"/>
        <v>36471</v>
      </c>
      <c r="D282" s="45">
        <v>515</v>
      </c>
      <c r="E282" s="34" t="s">
        <v>156</v>
      </c>
    </row>
    <row r="283" spans="1:5" ht="12.75" thickBot="1" x14ac:dyDescent="0.25">
      <c r="A283" s="9"/>
      <c r="B283" s="7"/>
      <c r="C283" s="8">
        <f t="shared" si="19"/>
        <v>36502</v>
      </c>
      <c r="D283" s="45">
        <v>515</v>
      </c>
      <c r="E283" s="60" t="s">
        <v>150</v>
      </c>
    </row>
    <row r="284" spans="1:5" x14ac:dyDescent="0.2">
      <c r="A284" s="20"/>
      <c r="B284" s="21"/>
      <c r="C284" s="22" t="s">
        <v>11</v>
      </c>
      <c r="D284" s="23">
        <f>SUM(D272:D283)</f>
        <v>12635</v>
      </c>
      <c r="E284" s="32"/>
    </row>
    <row r="285" spans="1:5" x14ac:dyDescent="0.2">
      <c r="A285" s="4" t="s">
        <v>6</v>
      </c>
      <c r="B285" s="5" t="s">
        <v>7</v>
      </c>
      <c r="C285" s="6" t="s">
        <v>8</v>
      </c>
      <c r="D285" s="10" t="s">
        <v>9</v>
      </c>
      <c r="E285" s="33" t="s">
        <v>10</v>
      </c>
    </row>
    <row r="286" spans="1:5" x14ac:dyDescent="0.2">
      <c r="A286" s="50">
        <v>5590</v>
      </c>
      <c r="B286" s="38" t="s">
        <v>35</v>
      </c>
      <c r="C286" s="8">
        <v>36161</v>
      </c>
      <c r="D286" s="45">
        <v>6450</v>
      </c>
      <c r="E286" s="34" t="s">
        <v>212</v>
      </c>
    </row>
    <row r="287" spans="1:5" x14ac:dyDescent="0.2">
      <c r="A287" s="9"/>
      <c r="B287" s="38"/>
      <c r="C287" s="8">
        <f t="shared" ref="C287:C297" si="20">+C286+31</f>
        <v>36192</v>
      </c>
      <c r="D287" s="45">
        <v>7950</v>
      </c>
      <c r="E287" s="34"/>
    </row>
    <row r="288" spans="1:5" x14ac:dyDescent="0.2">
      <c r="A288" s="9"/>
      <c r="B288" s="38"/>
      <c r="C288" s="8">
        <f t="shared" si="20"/>
        <v>36223</v>
      </c>
      <c r="D288" s="45">
        <v>6450</v>
      </c>
      <c r="E288" s="34"/>
    </row>
    <row r="289" spans="1:5" x14ac:dyDescent="0.2">
      <c r="A289" s="9"/>
      <c r="B289" s="38"/>
      <c r="C289" s="8">
        <f t="shared" si="20"/>
        <v>36254</v>
      </c>
      <c r="D289" s="45">
        <v>26950</v>
      </c>
      <c r="E289" s="34" t="s">
        <v>178</v>
      </c>
    </row>
    <row r="290" spans="1:5" x14ac:dyDescent="0.2">
      <c r="A290" s="9"/>
      <c r="B290" s="7"/>
      <c r="C290" s="8">
        <f t="shared" si="20"/>
        <v>36285</v>
      </c>
      <c r="D290" s="45">
        <v>6450</v>
      </c>
      <c r="E290" s="34" t="s">
        <v>161</v>
      </c>
    </row>
    <row r="291" spans="1:5" x14ac:dyDescent="0.2">
      <c r="A291" s="9"/>
      <c r="B291" s="7"/>
      <c r="C291" s="8">
        <f t="shared" si="20"/>
        <v>36316</v>
      </c>
      <c r="D291" s="45">
        <v>6450</v>
      </c>
      <c r="E291" s="34" t="s">
        <v>144</v>
      </c>
    </row>
    <row r="292" spans="1:5" x14ac:dyDescent="0.2">
      <c r="A292" s="9"/>
      <c r="B292" s="7"/>
      <c r="C292" s="8">
        <f t="shared" si="20"/>
        <v>36347</v>
      </c>
      <c r="D292" s="45">
        <v>6450</v>
      </c>
      <c r="E292" s="34" t="s">
        <v>142</v>
      </c>
    </row>
    <row r="293" spans="1:5" x14ac:dyDescent="0.2">
      <c r="A293" s="9"/>
      <c r="B293" s="7"/>
      <c r="C293" s="8">
        <f t="shared" si="20"/>
        <v>36378</v>
      </c>
      <c r="D293" s="45">
        <v>6450</v>
      </c>
      <c r="E293" s="34"/>
    </row>
    <row r="294" spans="1:5" x14ac:dyDescent="0.2">
      <c r="A294" s="9"/>
      <c r="B294" s="7"/>
      <c r="C294" s="8">
        <f t="shared" si="20"/>
        <v>36409</v>
      </c>
      <c r="D294" s="45">
        <v>6450</v>
      </c>
      <c r="E294" s="34"/>
    </row>
    <row r="295" spans="1:5" x14ac:dyDescent="0.2">
      <c r="A295" s="9"/>
      <c r="B295" s="7"/>
      <c r="C295" s="8">
        <f t="shared" si="20"/>
        <v>36440</v>
      </c>
      <c r="D295" s="45">
        <v>33950</v>
      </c>
      <c r="E295" s="34"/>
    </row>
    <row r="296" spans="1:5" x14ac:dyDescent="0.2">
      <c r="A296" s="9"/>
      <c r="B296" s="7"/>
      <c r="C296" s="8">
        <f t="shared" si="20"/>
        <v>36471</v>
      </c>
      <c r="D296" s="45">
        <v>6450</v>
      </c>
      <c r="E296" s="34"/>
    </row>
    <row r="297" spans="1:5" ht="12.75" thickBot="1" x14ac:dyDescent="0.25">
      <c r="A297" s="9"/>
      <c r="B297" s="7"/>
      <c r="C297" s="8">
        <f t="shared" si="20"/>
        <v>36502</v>
      </c>
      <c r="D297" s="45">
        <v>6450</v>
      </c>
      <c r="E297" s="54"/>
    </row>
    <row r="298" spans="1:5" x14ac:dyDescent="0.2">
      <c r="A298" s="20"/>
      <c r="B298" s="21"/>
      <c r="C298" s="22" t="s">
        <v>11</v>
      </c>
      <c r="D298" s="23">
        <f>SUM(D286:D297)</f>
        <v>126900</v>
      </c>
      <c r="E298" s="32"/>
    </row>
    <row r="299" spans="1:5" x14ac:dyDescent="0.2">
      <c r="A299" s="4" t="s">
        <v>6</v>
      </c>
      <c r="B299" s="5" t="s">
        <v>7</v>
      </c>
      <c r="C299" s="6" t="s">
        <v>8</v>
      </c>
      <c r="D299" s="10" t="s">
        <v>9</v>
      </c>
      <c r="E299" s="33" t="s">
        <v>10</v>
      </c>
    </row>
    <row r="300" spans="1:5" x14ac:dyDescent="0.2">
      <c r="A300" s="9">
        <v>6920</v>
      </c>
      <c r="B300" s="7" t="s">
        <v>14</v>
      </c>
      <c r="C300" s="8">
        <v>36161</v>
      </c>
      <c r="D300" s="45">
        <v>4105.34</v>
      </c>
      <c r="E300" s="34" t="s">
        <v>123</v>
      </c>
    </row>
    <row r="301" spans="1:5" x14ac:dyDescent="0.2">
      <c r="A301" s="9"/>
      <c r="B301" s="7"/>
      <c r="C301" s="8">
        <f t="shared" ref="C301:C311" si="21">+C300+31</f>
        <v>36192</v>
      </c>
      <c r="D301" s="45">
        <v>2268.65</v>
      </c>
      <c r="E301" s="34" t="s">
        <v>167</v>
      </c>
    </row>
    <row r="302" spans="1:5" x14ac:dyDescent="0.2">
      <c r="A302" s="9"/>
      <c r="B302" s="7"/>
      <c r="C302" s="8">
        <f t="shared" si="21"/>
        <v>36223</v>
      </c>
      <c r="D302" s="45">
        <v>2232.0300000000002</v>
      </c>
      <c r="E302" s="34"/>
    </row>
    <row r="303" spans="1:5" x14ac:dyDescent="0.2">
      <c r="A303" s="9"/>
      <c r="B303" s="7"/>
      <c r="C303" s="8">
        <f t="shared" si="21"/>
        <v>36254</v>
      </c>
      <c r="D303" s="45">
        <v>1671.65</v>
      </c>
      <c r="E303" s="34"/>
    </row>
    <row r="304" spans="1:5" x14ac:dyDescent="0.2">
      <c r="A304" s="9"/>
      <c r="B304" s="7"/>
      <c r="C304" s="8">
        <f t="shared" si="21"/>
        <v>36285</v>
      </c>
      <c r="D304" s="45">
        <v>2099.38</v>
      </c>
      <c r="E304" s="34"/>
    </row>
    <row r="305" spans="1:5" x14ac:dyDescent="0.2">
      <c r="A305" s="9"/>
      <c r="B305" s="7"/>
      <c r="C305" s="8">
        <f t="shared" si="21"/>
        <v>36316</v>
      </c>
      <c r="D305" s="45">
        <v>3734.8</v>
      </c>
      <c r="E305" s="34"/>
    </row>
    <row r="306" spans="1:5" x14ac:dyDescent="0.2">
      <c r="A306" s="9"/>
      <c r="B306" s="7"/>
      <c r="C306" s="8">
        <f t="shared" si="21"/>
        <v>36347</v>
      </c>
      <c r="D306" s="45">
        <v>5004.26</v>
      </c>
      <c r="E306" s="34"/>
    </row>
    <row r="307" spans="1:5" x14ac:dyDescent="0.2">
      <c r="A307" s="9"/>
      <c r="B307" s="7"/>
      <c r="C307" s="8">
        <f t="shared" si="21"/>
        <v>36378</v>
      </c>
      <c r="D307" s="45">
        <v>4991.1499999999996</v>
      </c>
      <c r="E307" s="34"/>
    </row>
    <row r="308" spans="1:5" x14ac:dyDescent="0.2">
      <c r="A308" s="9"/>
      <c r="B308" s="7"/>
      <c r="C308" s="8">
        <f t="shared" si="21"/>
        <v>36409</v>
      </c>
      <c r="D308" s="45">
        <v>2623.2</v>
      </c>
      <c r="E308" s="34"/>
    </row>
    <row r="309" spans="1:5" x14ac:dyDescent="0.2">
      <c r="A309" s="9"/>
      <c r="B309" s="7"/>
      <c r="C309" s="8">
        <f t="shared" si="21"/>
        <v>36440</v>
      </c>
      <c r="D309" s="45">
        <v>691.68</v>
      </c>
      <c r="E309" s="54" t="s">
        <v>126</v>
      </c>
    </row>
    <row r="310" spans="1:5" x14ac:dyDescent="0.2">
      <c r="A310" s="9"/>
      <c r="B310" s="7"/>
      <c r="C310" s="8">
        <f t="shared" si="21"/>
        <v>36471</v>
      </c>
      <c r="D310" s="45">
        <v>257.83</v>
      </c>
      <c r="E310" s="54" t="s">
        <v>125</v>
      </c>
    </row>
    <row r="311" spans="1:5" ht="12.75" thickBot="1" x14ac:dyDescent="0.25">
      <c r="A311" s="9"/>
      <c r="B311" s="7"/>
      <c r="C311" s="8">
        <f t="shared" si="21"/>
        <v>36502</v>
      </c>
      <c r="D311" s="45">
        <v>3002.86</v>
      </c>
      <c r="E311" s="54" t="s">
        <v>124</v>
      </c>
    </row>
    <row r="312" spans="1:5" x14ac:dyDescent="0.2">
      <c r="A312" s="20"/>
      <c r="B312" s="21"/>
      <c r="C312" s="22" t="s">
        <v>11</v>
      </c>
      <c r="D312" s="23">
        <f>SUM(D300:D311)</f>
        <v>32682.830000000005</v>
      </c>
      <c r="E312" s="32"/>
    </row>
    <row r="313" spans="1:5" x14ac:dyDescent="0.2">
      <c r="A313" s="4" t="s">
        <v>6</v>
      </c>
      <c r="B313" s="5" t="s">
        <v>7</v>
      </c>
      <c r="C313" s="6" t="s">
        <v>8</v>
      </c>
      <c r="D313" s="10" t="s">
        <v>9</v>
      </c>
      <c r="E313" s="33" t="s">
        <v>10</v>
      </c>
    </row>
    <row r="314" spans="1:5" x14ac:dyDescent="0.2">
      <c r="A314" s="9">
        <v>6940</v>
      </c>
      <c r="B314" s="7" t="s">
        <v>12</v>
      </c>
      <c r="C314" s="8">
        <v>36161</v>
      </c>
      <c r="D314" s="45">
        <v>452.54</v>
      </c>
      <c r="E314" s="34" t="s">
        <v>187</v>
      </c>
    </row>
    <row r="315" spans="1:5" x14ac:dyDescent="0.2">
      <c r="A315" s="9"/>
      <c r="B315" s="7"/>
      <c r="C315" s="8">
        <f t="shared" ref="C315:C325" si="22">+C314+31</f>
        <v>36192</v>
      </c>
      <c r="D315" s="45">
        <v>447.94</v>
      </c>
      <c r="E315" s="34" t="s">
        <v>141</v>
      </c>
    </row>
    <row r="316" spans="1:5" x14ac:dyDescent="0.2">
      <c r="A316" s="9"/>
      <c r="B316" s="7"/>
      <c r="C316" s="8">
        <f t="shared" si="22"/>
        <v>36223</v>
      </c>
      <c r="D316" s="45">
        <v>513.66999999999996</v>
      </c>
      <c r="E316" s="34" t="s">
        <v>145</v>
      </c>
    </row>
    <row r="317" spans="1:5" x14ac:dyDescent="0.2">
      <c r="A317" s="9"/>
      <c r="B317" s="7"/>
      <c r="C317" s="8">
        <f t="shared" si="22"/>
        <v>36254</v>
      </c>
      <c r="D317" s="45">
        <v>471.3</v>
      </c>
      <c r="E317" s="34" t="s">
        <v>149</v>
      </c>
    </row>
    <row r="318" spans="1:5" x14ac:dyDescent="0.2">
      <c r="A318" s="9"/>
      <c r="B318" s="7"/>
      <c r="C318" s="8">
        <f t="shared" si="22"/>
        <v>36285</v>
      </c>
      <c r="D318" s="45">
        <v>591.28</v>
      </c>
      <c r="E318" s="34"/>
    </row>
    <row r="319" spans="1:5" x14ac:dyDescent="0.2">
      <c r="A319" s="9"/>
      <c r="B319" s="7"/>
      <c r="C319" s="8">
        <f t="shared" si="22"/>
        <v>36316</v>
      </c>
      <c r="D319" s="45">
        <v>581.45000000000005</v>
      </c>
      <c r="E319" s="34"/>
    </row>
    <row r="320" spans="1:5" x14ac:dyDescent="0.2">
      <c r="A320" s="9"/>
      <c r="B320" s="7"/>
      <c r="C320" s="8">
        <f t="shared" si="22"/>
        <v>36347</v>
      </c>
      <c r="D320" s="45">
        <v>683.3</v>
      </c>
      <c r="E320" s="34"/>
    </row>
    <row r="321" spans="1:5" x14ac:dyDescent="0.2">
      <c r="A321" s="9"/>
      <c r="B321" s="7"/>
      <c r="C321" s="8">
        <f t="shared" si="22"/>
        <v>36378</v>
      </c>
      <c r="D321" s="45">
        <v>528.99</v>
      </c>
      <c r="E321" s="34"/>
    </row>
    <row r="322" spans="1:5" x14ac:dyDescent="0.2">
      <c r="A322" s="9"/>
      <c r="B322" s="7"/>
      <c r="C322" s="8">
        <f t="shared" si="22"/>
        <v>36409</v>
      </c>
      <c r="D322" s="45">
        <v>507.05</v>
      </c>
      <c r="E322" s="34"/>
    </row>
    <row r="323" spans="1:5" x14ac:dyDescent="0.2">
      <c r="A323" s="9"/>
      <c r="B323" s="7"/>
      <c r="C323" s="8">
        <f t="shared" si="22"/>
        <v>36440</v>
      </c>
      <c r="D323" s="45">
        <v>520.84</v>
      </c>
      <c r="E323" s="34"/>
    </row>
    <row r="324" spans="1:5" x14ac:dyDescent="0.2">
      <c r="A324" s="9"/>
      <c r="B324" s="7"/>
      <c r="C324" s="8">
        <f t="shared" si="22"/>
        <v>36471</v>
      </c>
      <c r="D324" s="45">
        <v>421.72</v>
      </c>
      <c r="E324" s="34"/>
    </row>
    <row r="325" spans="1:5" ht="12.75" thickBot="1" x14ac:dyDescent="0.25">
      <c r="A325" s="9"/>
      <c r="B325" s="7"/>
      <c r="C325" s="8">
        <f t="shared" si="22"/>
        <v>36502</v>
      </c>
      <c r="D325" s="45">
        <v>430.49</v>
      </c>
      <c r="E325" s="34"/>
    </row>
    <row r="326" spans="1:5" x14ac:dyDescent="0.2">
      <c r="A326" s="20"/>
      <c r="B326" s="21"/>
      <c r="C326" s="22" t="s">
        <v>11</v>
      </c>
      <c r="D326" s="23">
        <f>SUM(D314:D325)</f>
        <v>6150.5700000000006</v>
      </c>
      <c r="E326" s="32"/>
    </row>
    <row r="327" spans="1:5" x14ac:dyDescent="0.2">
      <c r="A327" s="4" t="s">
        <v>6</v>
      </c>
      <c r="B327" s="5" t="s">
        <v>7</v>
      </c>
      <c r="C327" s="6" t="s">
        <v>8</v>
      </c>
      <c r="D327" s="10" t="s">
        <v>9</v>
      </c>
      <c r="E327" s="33" t="s">
        <v>10</v>
      </c>
    </row>
    <row r="328" spans="1:5" x14ac:dyDescent="0.2">
      <c r="A328" s="50">
        <v>8030</v>
      </c>
      <c r="B328" s="38" t="s">
        <v>36</v>
      </c>
      <c r="C328" s="8">
        <v>36161</v>
      </c>
      <c r="D328" s="45">
        <v>0</v>
      </c>
      <c r="E328" s="34" t="s">
        <v>127</v>
      </c>
    </row>
    <row r="329" spans="1:5" x14ac:dyDescent="0.2">
      <c r="A329" s="9"/>
      <c r="B329" s="7"/>
      <c r="C329" s="8">
        <f t="shared" ref="C329:C339" si="23">+C328+31</f>
        <v>36192</v>
      </c>
      <c r="D329" s="45">
        <v>1150</v>
      </c>
      <c r="E329" s="34" t="s">
        <v>162</v>
      </c>
    </row>
    <row r="330" spans="1:5" x14ac:dyDescent="0.2">
      <c r="A330" s="9"/>
      <c r="B330" s="7"/>
      <c r="C330" s="8">
        <f t="shared" si="23"/>
        <v>36223</v>
      </c>
      <c r="D330" s="45">
        <v>880</v>
      </c>
      <c r="E330" s="34" t="s">
        <v>151</v>
      </c>
    </row>
    <row r="331" spans="1:5" x14ac:dyDescent="0.2">
      <c r="A331" s="9"/>
      <c r="B331" s="7"/>
      <c r="C331" s="8">
        <f t="shared" si="23"/>
        <v>36254</v>
      </c>
      <c r="D331" s="45">
        <v>0</v>
      </c>
      <c r="E331" s="34"/>
    </row>
    <row r="332" spans="1:5" x14ac:dyDescent="0.2">
      <c r="A332" s="9"/>
      <c r="B332" s="7"/>
      <c r="C332" s="8">
        <f t="shared" si="23"/>
        <v>36285</v>
      </c>
      <c r="D332" s="45">
        <v>1150</v>
      </c>
      <c r="E332" s="34"/>
    </row>
    <row r="333" spans="1:5" x14ac:dyDescent="0.2">
      <c r="A333" s="9"/>
      <c r="B333" s="7"/>
      <c r="C333" s="8">
        <f t="shared" si="23"/>
        <v>36316</v>
      </c>
      <c r="D333" s="45">
        <v>0</v>
      </c>
      <c r="E333" s="34"/>
    </row>
    <row r="334" spans="1:5" x14ac:dyDescent="0.2">
      <c r="A334" s="9"/>
      <c r="B334" s="7"/>
      <c r="C334" s="8">
        <f t="shared" si="23"/>
        <v>36347</v>
      </c>
      <c r="D334" s="45">
        <v>0</v>
      </c>
      <c r="E334" s="34"/>
    </row>
    <row r="335" spans="1:5" x14ac:dyDescent="0.2">
      <c r="A335" s="9"/>
      <c r="B335" s="7"/>
      <c r="C335" s="8">
        <f t="shared" si="23"/>
        <v>36378</v>
      </c>
      <c r="D335" s="45">
        <v>1150</v>
      </c>
      <c r="E335" s="34"/>
    </row>
    <row r="336" spans="1:5" x14ac:dyDescent="0.2">
      <c r="A336" s="9"/>
      <c r="B336" s="7"/>
      <c r="C336" s="8">
        <f t="shared" si="23"/>
        <v>36409</v>
      </c>
      <c r="D336" s="45">
        <v>0</v>
      </c>
      <c r="E336" s="34"/>
    </row>
    <row r="337" spans="1:5" x14ac:dyDescent="0.2">
      <c r="A337" s="9"/>
      <c r="B337" s="7"/>
      <c r="C337" s="8">
        <f t="shared" si="23"/>
        <v>36440</v>
      </c>
      <c r="D337" s="45">
        <v>0</v>
      </c>
      <c r="E337" s="34"/>
    </row>
    <row r="338" spans="1:5" x14ac:dyDescent="0.2">
      <c r="A338" s="9"/>
      <c r="B338" s="7"/>
      <c r="C338" s="8">
        <f t="shared" si="23"/>
        <v>36471</v>
      </c>
      <c r="D338" s="45">
        <v>1150</v>
      </c>
      <c r="E338" s="34"/>
    </row>
    <row r="339" spans="1:5" ht="12.75" thickBot="1" x14ac:dyDescent="0.25">
      <c r="A339" s="9"/>
      <c r="B339" s="7"/>
      <c r="C339" s="8">
        <f t="shared" si="23"/>
        <v>36502</v>
      </c>
      <c r="D339" s="45">
        <v>0</v>
      </c>
      <c r="E339" s="34"/>
    </row>
    <row r="340" spans="1:5" x14ac:dyDescent="0.2">
      <c r="A340" s="20"/>
      <c r="B340" s="21"/>
      <c r="C340" s="22" t="s">
        <v>11</v>
      </c>
      <c r="D340" s="23">
        <f>SUM(D328:D339)</f>
        <v>5480</v>
      </c>
      <c r="E340" s="32"/>
    </row>
    <row r="341" spans="1:5" x14ac:dyDescent="0.2">
      <c r="A341" s="4" t="s">
        <v>6</v>
      </c>
      <c r="B341" s="5" t="s">
        <v>7</v>
      </c>
      <c r="C341" s="6" t="s">
        <v>8</v>
      </c>
      <c r="D341" s="10" t="s">
        <v>9</v>
      </c>
      <c r="E341" s="33" t="s">
        <v>10</v>
      </c>
    </row>
    <row r="342" spans="1:5" x14ac:dyDescent="0.2">
      <c r="A342" s="9">
        <v>8040</v>
      </c>
      <c r="B342" s="7" t="s">
        <v>37</v>
      </c>
      <c r="C342" s="8">
        <v>36161</v>
      </c>
      <c r="D342" s="45">
        <v>710</v>
      </c>
      <c r="E342" s="34" t="s">
        <v>188</v>
      </c>
    </row>
    <row r="343" spans="1:5" x14ac:dyDescent="0.2">
      <c r="A343" s="9"/>
      <c r="B343" s="7"/>
      <c r="C343" s="8">
        <f t="shared" ref="C343:C353" si="24">+C342+31</f>
        <v>36192</v>
      </c>
      <c r="D343" s="45">
        <v>710</v>
      </c>
      <c r="E343" s="34" t="s">
        <v>179</v>
      </c>
    </row>
    <row r="344" spans="1:5" x14ac:dyDescent="0.2">
      <c r="A344" s="9"/>
      <c r="B344" s="7"/>
      <c r="C344" s="8">
        <f t="shared" si="24"/>
        <v>36223</v>
      </c>
      <c r="D344" s="45">
        <v>710</v>
      </c>
      <c r="E344" s="52"/>
    </row>
    <row r="345" spans="1:5" x14ac:dyDescent="0.2">
      <c r="A345" s="9"/>
      <c r="B345" s="7"/>
      <c r="C345" s="8">
        <f t="shared" si="24"/>
        <v>36254</v>
      </c>
      <c r="D345" s="45">
        <v>710</v>
      </c>
      <c r="E345" s="34"/>
    </row>
    <row r="346" spans="1:5" x14ac:dyDescent="0.2">
      <c r="A346" s="9"/>
      <c r="B346" s="7"/>
      <c r="C346" s="8">
        <f t="shared" si="24"/>
        <v>36285</v>
      </c>
      <c r="D346" s="45">
        <v>710</v>
      </c>
      <c r="E346" s="34"/>
    </row>
    <row r="347" spans="1:5" x14ac:dyDescent="0.2">
      <c r="A347" s="9"/>
      <c r="B347" s="7"/>
      <c r="C347" s="8">
        <f t="shared" si="24"/>
        <v>36316</v>
      </c>
      <c r="D347" s="45">
        <v>710</v>
      </c>
      <c r="E347" s="34"/>
    </row>
    <row r="348" spans="1:5" x14ac:dyDescent="0.2">
      <c r="A348" s="9"/>
      <c r="B348" s="7"/>
      <c r="C348" s="8">
        <f t="shared" si="24"/>
        <v>36347</v>
      </c>
      <c r="D348" s="45">
        <v>710</v>
      </c>
      <c r="E348" s="34"/>
    </row>
    <row r="349" spans="1:5" x14ac:dyDescent="0.2">
      <c r="A349" s="9"/>
      <c r="B349" s="7"/>
      <c r="C349" s="8">
        <f t="shared" si="24"/>
        <v>36378</v>
      </c>
      <c r="D349" s="45">
        <v>710</v>
      </c>
      <c r="E349" s="34"/>
    </row>
    <row r="350" spans="1:5" x14ac:dyDescent="0.2">
      <c r="A350" s="9"/>
      <c r="B350" s="7"/>
      <c r="C350" s="8">
        <f t="shared" si="24"/>
        <v>36409</v>
      </c>
      <c r="D350" s="45">
        <v>710</v>
      </c>
      <c r="E350" s="34"/>
    </row>
    <row r="351" spans="1:5" x14ac:dyDescent="0.2">
      <c r="A351" s="9"/>
      <c r="B351" s="7"/>
      <c r="C351" s="8">
        <f t="shared" si="24"/>
        <v>36440</v>
      </c>
      <c r="D351" s="45">
        <v>710</v>
      </c>
      <c r="E351" s="34"/>
    </row>
    <row r="352" spans="1:5" x14ac:dyDescent="0.2">
      <c r="A352" s="9"/>
      <c r="B352" s="7"/>
      <c r="C352" s="8">
        <f t="shared" si="24"/>
        <v>36471</v>
      </c>
      <c r="D352" s="45">
        <v>710</v>
      </c>
      <c r="E352" s="34"/>
    </row>
    <row r="353" spans="1:5" ht="12.75" thickBot="1" x14ac:dyDescent="0.25">
      <c r="A353" s="9"/>
      <c r="B353" s="7"/>
      <c r="C353" s="8">
        <f t="shared" si="24"/>
        <v>36502</v>
      </c>
      <c r="D353" s="45">
        <v>710</v>
      </c>
      <c r="E353" s="34"/>
    </row>
    <row r="354" spans="1:5" x14ac:dyDescent="0.2">
      <c r="A354" s="20"/>
      <c r="B354" s="21"/>
      <c r="C354" s="22" t="s">
        <v>11</v>
      </c>
      <c r="D354" s="23">
        <f>SUM(D342:D353)</f>
        <v>8520</v>
      </c>
      <c r="E354" s="32"/>
    </row>
    <row r="355" spans="1:5" x14ac:dyDescent="0.2">
      <c r="A355" s="4" t="s">
        <v>6</v>
      </c>
      <c r="B355" s="5" t="s">
        <v>7</v>
      </c>
      <c r="C355" s="6" t="s">
        <v>8</v>
      </c>
      <c r="D355" s="10" t="s">
        <v>9</v>
      </c>
      <c r="E355" s="33" t="s">
        <v>10</v>
      </c>
    </row>
    <row r="356" spans="1:5" x14ac:dyDescent="0.2">
      <c r="A356" s="9">
        <v>8080</v>
      </c>
      <c r="B356" s="7" t="s">
        <v>146</v>
      </c>
      <c r="C356" s="8">
        <v>36161</v>
      </c>
      <c r="D356" s="45">
        <v>0</v>
      </c>
      <c r="E356" s="39"/>
    </row>
    <row r="357" spans="1:5" x14ac:dyDescent="0.2">
      <c r="A357" s="9"/>
      <c r="B357" s="7"/>
      <c r="C357" s="8">
        <f t="shared" ref="C357:C367" si="25">+C356+31</f>
        <v>36192</v>
      </c>
      <c r="D357" s="45">
        <v>0</v>
      </c>
      <c r="E357" s="39"/>
    </row>
    <row r="358" spans="1:5" x14ac:dyDescent="0.2">
      <c r="A358" s="9"/>
      <c r="B358" s="7"/>
      <c r="C358" s="8">
        <f t="shared" si="25"/>
        <v>36223</v>
      </c>
      <c r="D358" s="45">
        <v>0</v>
      </c>
      <c r="E358" s="34"/>
    </row>
    <row r="359" spans="1:5" x14ac:dyDescent="0.2">
      <c r="A359" s="9"/>
      <c r="B359" s="7"/>
      <c r="C359" s="8">
        <f t="shared" si="25"/>
        <v>36254</v>
      </c>
      <c r="D359" s="45">
        <v>0</v>
      </c>
      <c r="E359" s="34"/>
    </row>
    <row r="360" spans="1:5" x14ac:dyDescent="0.2">
      <c r="A360" s="9"/>
      <c r="B360" s="7"/>
      <c r="C360" s="8">
        <f t="shared" si="25"/>
        <v>36285</v>
      </c>
      <c r="D360" s="45">
        <v>270</v>
      </c>
      <c r="E360" s="34" t="s">
        <v>163</v>
      </c>
    </row>
    <row r="361" spans="1:5" x14ac:dyDescent="0.2">
      <c r="A361" s="9"/>
      <c r="B361" s="7"/>
      <c r="C361" s="8">
        <f t="shared" si="25"/>
        <v>36316</v>
      </c>
      <c r="D361" s="45">
        <v>0</v>
      </c>
      <c r="E361" s="34"/>
    </row>
    <row r="362" spans="1:5" x14ac:dyDescent="0.2">
      <c r="A362" s="9"/>
      <c r="B362" s="7"/>
      <c r="C362" s="8">
        <f t="shared" si="25"/>
        <v>36347</v>
      </c>
      <c r="D362" s="45">
        <v>0</v>
      </c>
      <c r="E362" s="34"/>
    </row>
    <row r="363" spans="1:5" x14ac:dyDescent="0.2">
      <c r="A363" s="9"/>
      <c r="B363" s="7"/>
      <c r="C363" s="8">
        <f t="shared" si="25"/>
        <v>36378</v>
      </c>
      <c r="D363" s="45">
        <v>0</v>
      </c>
      <c r="E363" s="34"/>
    </row>
    <row r="364" spans="1:5" x14ac:dyDescent="0.2">
      <c r="A364" s="9"/>
      <c r="B364" s="7"/>
      <c r="C364" s="8">
        <f t="shared" si="25"/>
        <v>36409</v>
      </c>
      <c r="D364" s="45">
        <v>0</v>
      </c>
      <c r="E364" s="34"/>
    </row>
    <row r="365" spans="1:5" x14ac:dyDescent="0.2">
      <c r="A365" s="9"/>
      <c r="B365" s="7"/>
      <c r="C365" s="8">
        <f t="shared" si="25"/>
        <v>36440</v>
      </c>
      <c r="D365" s="45">
        <v>0</v>
      </c>
      <c r="E365" s="34"/>
    </row>
    <row r="366" spans="1:5" x14ac:dyDescent="0.2">
      <c r="A366" s="9"/>
      <c r="B366" s="7"/>
      <c r="C366" s="8">
        <f t="shared" si="25"/>
        <v>36471</v>
      </c>
      <c r="D366" s="45">
        <v>0</v>
      </c>
      <c r="E366" s="34"/>
    </row>
    <row r="367" spans="1:5" ht="12.75" thickBot="1" x14ac:dyDescent="0.25">
      <c r="A367" s="9"/>
      <c r="B367" s="7"/>
      <c r="C367" s="8">
        <f t="shared" si="25"/>
        <v>36502</v>
      </c>
      <c r="D367" s="45">
        <v>0</v>
      </c>
      <c r="E367" s="34"/>
    </row>
    <row r="368" spans="1:5" x14ac:dyDescent="0.2">
      <c r="A368" s="20"/>
      <c r="B368" s="21"/>
      <c r="C368" s="22" t="s">
        <v>11</v>
      </c>
      <c r="D368" s="23">
        <f>SUM(D356:D367)</f>
        <v>270</v>
      </c>
      <c r="E368" s="32"/>
    </row>
    <row r="369" spans="1:5" x14ac:dyDescent="0.2">
      <c r="A369" s="4" t="s">
        <v>6</v>
      </c>
      <c r="B369" s="5" t="s">
        <v>7</v>
      </c>
      <c r="C369" s="6" t="s">
        <v>8</v>
      </c>
      <c r="D369" s="10" t="s">
        <v>9</v>
      </c>
      <c r="E369" s="33" t="s">
        <v>10</v>
      </c>
    </row>
    <row r="370" spans="1:5" x14ac:dyDescent="0.2">
      <c r="A370" s="9">
        <v>8140</v>
      </c>
      <c r="B370" s="7" t="s">
        <v>38</v>
      </c>
      <c r="C370" s="8">
        <v>36161</v>
      </c>
      <c r="D370" s="45">
        <v>0</v>
      </c>
      <c r="E370" s="39"/>
    </row>
    <row r="371" spans="1:5" x14ac:dyDescent="0.2">
      <c r="A371" s="9"/>
      <c r="B371" s="7"/>
      <c r="C371" s="8">
        <f t="shared" ref="C371:C381" si="26">+C370+31</f>
        <v>36192</v>
      </c>
      <c r="D371" s="45">
        <v>0</v>
      </c>
      <c r="E371" s="39"/>
    </row>
    <row r="372" spans="1:5" x14ac:dyDescent="0.2">
      <c r="A372" s="9"/>
      <c r="B372" s="7"/>
      <c r="C372" s="8">
        <f t="shared" si="26"/>
        <v>36223</v>
      </c>
      <c r="D372" s="45">
        <v>200</v>
      </c>
      <c r="E372" s="34" t="s">
        <v>158</v>
      </c>
    </row>
    <row r="373" spans="1:5" x14ac:dyDescent="0.2">
      <c r="A373" s="9"/>
      <c r="B373" s="7"/>
      <c r="C373" s="8">
        <f t="shared" si="26"/>
        <v>36254</v>
      </c>
      <c r="D373" s="45">
        <v>0</v>
      </c>
      <c r="E373" s="34" t="s">
        <v>78</v>
      </c>
    </row>
    <row r="374" spans="1:5" x14ac:dyDescent="0.2">
      <c r="A374" s="9"/>
      <c r="B374" s="7"/>
      <c r="C374" s="8">
        <f t="shared" si="26"/>
        <v>36285</v>
      </c>
      <c r="D374" s="45">
        <v>0</v>
      </c>
      <c r="E374" s="34" t="s">
        <v>189</v>
      </c>
    </row>
    <row r="375" spans="1:5" x14ac:dyDescent="0.2">
      <c r="A375" s="9"/>
      <c r="B375" s="7"/>
      <c r="C375" s="8">
        <f t="shared" si="26"/>
        <v>36316</v>
      </c>
      <c r="D375" s="45">
        <v>0</v>
      </c>
      <c r="E375" s="34"/>
    </row>
    <row r="376" spans="1:5" x14ac:dyDescent="0.2">
      <c r="A376" s="9"/>
      <c r="B376" s="7"/>
      <c r="C376" s="8">
        <f t="shared" si="26"/>
        <v>36347</v>
      </c>
      <c r="D376" s="45">
        <v>0</v>
      </c>
      <c r="E376" s="34"/>
    </row>
    <row r="377" spans="1:5" x14ac:dyDescent="0.2">
      <c r="A377" s="9"/>
      <c r="B377" s="7"/>
      <c r="C377" s="8">
        <f t="shared" si="26"/>
        <v>36378</v>
      </c>
      <c r="D377" s="45">
        <v>0</v>
      </c>
      <c r="E377" s="34"/>
    </row>
    <row r="378" spans="1:5" x14ac:dyDescent="0.2">
      <c r="A378" s="9"/>
      <c r="B378" s="7"/>
      <c r="C378" s="8">
        <f t="shared" si="26"/>
        <v>36409</v>
      </c>
      <c r="D378" s="45">
        <v>200</v>
      </c>
      <c r="E378" s="34"/>
    </row>
    <row r="379" spans="1:5" x14ac:dyDescent="0.2">
      <c r="A379" s="9"/>
      <c r="B379" s="7"/>
      <c r="C379" s="8">
        <f t="shared" si="26"/>
        <v>36440</v>
      </c>
      <c r="D379" s="45">
        <v>0</v>
      </c>
      <c r="E379" s="34"/>
    </row>
    <row r="380" spans="1:5" x14ac:dyDescent="0.2">
      <c r="A380" s="9"/>
      <c r="B380" s="7"/>
      <c r="C380" s="8">
        <f t="shared" si="26"/>
        <v>36471</v>
      </c>
      <c r="D380" s="45">
        <v>0</v>
      </c>
      <c r="E380" s="34"/>
    </row>
    <row r="381" spans="1:5" ht="12.75" thickBot="1" x14ac:dyDescent="0.25">
      <c r="A381" s="9"/>
      <c r="B381" s="7"/>
      <c r="C381" s="8">
        <f t="shared" si="26"/>
        <v>36502</v>
      </c>
      <c r="D381" s="45">
        <v>0</v>
      </c>
      <c r="E381" s="34"/>
    </row>
    <row r="382" spans="1:5" x14ac:dyDescent="0.2">
      <c r="A382" s="20"/>
      <c r="B382" s="21"/>
      <c r="C382" s="22" t="s">
        <v>11</v>
      </c>
      <c r="D382" s="23">
        <f>SUM(D370:D381)</f>
        <v>400</v>
      </c>
      <c r="E382" s="32"/>
    </row>
    <row r="383" spans="1:5" x14ac:dyDescent="0.2">
      <c r="A383" s="4" t="s">
        <v>6</v>
      </c>
      <c r="B383" s="5" t="s">
        <v>7</v>
      </c>
      <c r="C383" s="6" t="s">
        <v>8</v>
      </c>
      <c r="D383" s="10" t="s">
        <v>9</v>
      </c>
      <c r="E383" s="33" t="s">
        <v>10</v>
      </c>
    </row>
    <row r="384" spans="1:5" x14ac:dyDescent="0.2">
      <c r="A384" s="50">
        <v>8150</v>
      </c>
      <c r="B384" s="38" t="s">
        <v>39</v>
      </c>
      <c r="C384" s="8">
        <v>36161</v>
      </c>
      <c r="D384" s="45">
        <v>1022</v>
      </c>
      <c r="E384" s="34" t="s">
        <v>216</v>
      </c>
    </row>
    <row r="385" spans="1:5" x14ac:dyDescent="0.2">
      <c r="A385" s="9"/>
      <c r="B385" s="7"/>
      <c r="C385" s="8">
        <f t="shared" ref="C385:C395" si="27">+C384+31</f>
        <v>36192</v>
      </c>
      <c r="D385" s="45">
        <v>1022</v>
      </c>
      <c r="E385" s="34" t="s">
        <v>133</v>
      </c>
    </row>
    <row r="386" spans="1:5" x14ac:dyDescent="0.2">
      <c r="A386" s="9"/>
      <c r="B386" s="7"/>
      <c r="C386" s="8">
        <f t="shared" si="27"/>
        <v>36223</v>
      </c>
      <c r="D386" s="45">
        <v>922</v>
      </c>
      <c r="E386" s="34"/>
    </row>
    <row r="387" spans="1:5" x14ac:dyDescent="0.2">
      <c r="A387" s="9"/>
      <c r="B387" s="7"/>
      <c r="C387" s="8">
        <f t="shared" si="27"/>
        <v>36254</v>
      </c>
      <c r="D387" s="45">
        <v>1372</v>
      </c>
      <c r="E387" s="34" t="s">
        <v>136</v>
      </c>
    </row>
    <row r="388" spans="1:5" x14ac:dyDescent="0.2">
      <c r="A388" s="9"/>
      <c r="B388" s="7"/>
      <c r="C388" s="8">
        <f t="shared" si="27"/>
        <v>36285</v>
      </c>
      <c r="D388" s="45">
        <v>1372</v>
      </c>
      <c r="E388" s="34" t="s">
        <v>213</v>
      </c>
    </row>
    <row r="389" spans="1:5" x14ac:dyDescent="0.2">
      <c r="A389" s="9"/>
      <c r="B389" s="7"/>
      <c r="C389" s="8">
        <f t="shared" si="27"/>
        <v>36316</v>
      </c>
      <c r="D389" s="45">
        <v>1372</v>
      </c>
      <c r="E389" s="34" t="s">
        <v>217</v>
      </c>
    </row>
    <row r="390" spans="1:5" x14ac:dyDescent="0.2">
      <c r="A390" s="9"/>
      <c r="B390" s="7"/>
      <c r="C390" s="8">
        <f t="shared" si="27"/>
        <v>36347</v>
      </c>
      <c r="D390" s="45">
        <v>1272</v>
      </c>
      <c r="E390" s="34" t="s">
        <v>218</v>
      </c>
    </row>
    <row r="391" spans="1:5" x14ac:dyDescent="0.2">
      <c r="A391" s="9"/>
      <c r="B391" s="7"/>
      <c r="C391" s="8">
        <f t="shared" si="27"/>
        <v>36378</v>
      </c>
      <c r="D391" s="45">
        <v>1372</v>
      </c>
      <c r="E391" s="34"/>
    </row>
    <row r="392" spans="1:5" x14ac:dyDescent="0.2">
      <c r="A392" s="9"/>
      <c r="B392" s="7"/>
      <c r="C392" s="8">
        <f t="shared" si="27"/>
        <v>36409</v>
      </c>
      <c r="D392" s="45">
        <v>1272</v>
      </c>
      <c r="E392" s="34" t="s">
        <v>214</v>
      </c>
    </row>
    <row r="393" spans="1:5" x14ac:dyDescent="0.2">
      <c r="A393" s="9"/>
      <c r="B393" s="7"/>
      <c r="C393" s="8">
        <f t="shared" si="27"/>
        <v>36440</v>
      </c>
      <c r="D393" s="45">
        <v>1372</v>
      </c>
      <c r="E393" s="34" t="s">
        <v>171</v>
      </c>
    </row>
    <row r="394" spans="1:5" x14ac:dyDescent="0.2">
      <c r="A394" s="9"/>
      <c r="B394" s="7"/>
      <c r="C394" s="8">
        <f t="shared" si="27"/>
        <v>36471</v>
      </c>
      <c r="D394" s="45">
        <v>922</v>
      </c>
      <c r="E394" s="34" t="s">
        <v>172</v>
      </c>
    </row>
    <row r="395" spans="1:5" ht="12.75" thickBot="1" x14ac:dyDescent="0.25">
      <c r="A395" s="9"/>
      <c r="B395" s="7"/>
      <c r="C395" s="8">
        <f t="shared" si="27"/>
        <v>36502</v>
      </c>
      <c r="D395" s="45">
        <v>1022</v>
      </c>
      <c r="E395" s="34" t="s">
        <v>215</v>
      </c>
    </row>
    <row r="396" spans="1:5" x14ac:dyDescent="0.2">
      <c r="A396" s="20"/>
      <c r="B396" s="21"/>
      <c r="C396" s="22" t="s">
        <v>11</v>
      </c>
      <c r="D396" s="23">
        <f>SUM(D384:D395)</f>
        <v>14314</v>
      </c>
      <c r="E396" s="32"/>
    </row>
    <row r="397" spans="1:5" x14ac:dyDescent="0.2">
      <c r="A397" s="4" t="s">
        <v>6</v>
      </c>
      <c r="B397" s="5" t="s">
        <v>7</v>
      </c>
      <c r="C397" s="6" t="s">
        <v>8</v>
      </c>
      <c r="D397" s="10" t="s">
        <v>9</v>
      </c>
      <c r="E397" s="33" t="s">
        <v>10</v>
      </c>
    </row>
    <row r="398" spans="1:5" x14ac:dyDescent="0.2">
      <c r="A398" s="9">
        <v>8160</v>
      </c>
      <c r="B398" s="7" t="s">
        <v>40</v>
      </c>
      <c r="C398" s="8">
        <v>36161</v>
      </c>
      <c r="D398" s="45">
        <v>0</v>
      </c>
      <c r="E398" s="39"/>
    </row>
    <row r="399" spans="1:5" x14ac:dyDescent="0.2">
      <c r="A399" s="9"/>
      <c r="B399" s="7"/>
      <c r="C399" s="8">
        <f t="shared" ref="C399:C409" si="28">+C398+31</f>
        <v>36192</v>
      </c>
      <c r="D399" s="45">
        <v>0</v>
      </c>
      <c r="E399" s="39"/>
    </row>
    <row r="400" spans="1:5" x14ac:dyDescent="0.2">
      <c r="A400" s="9"/>
      <c r="B400" s="7"/>
      <c r="C400" s="8">
        <f t="shared" si="28"/>
        <v>36223</v>
      </c>
      <c r="D400" s="45">
        <v>0</v>
      </c>
      <c r="E400" s="39"/>
    </row>
    <row r="401" spans="1:5" x14ac:dyDescent="0.2">
      <c r="A401" s="9"/>
      <c r="B401" s="7"/>
      <c r="C401" s="8">
        <f t="shared" si="28"/>
        <v>36254</v>
      </c>
      <c r="D401" s="45">
        <v>0</v>
      </c>
      <c r="E401" s="39"/>
    </row>
    <row r="402" spans="1:5" x14ac:dyDescent="0.2">
      <c r="A402" s="9"/>
      <c r="B402" s="7"/>
      <c r="C402" s="8">
        <f t="shared" si="28"/>
        <v>36285</v>
      </c>
      <c r="D402" s="45">
        <v>400</v>
      </c>
      <c r="E402" s="34" t="s">
        <v>117</v>
      </c>
    </row>
    <row r="403" spans="1:5" x14ac:dyDescent="0.2">
      <c r="A403" s="9"/>
      <c r="B403" s="7"/>
      <c r="C403" s="8">
        <f t="shared" si="28"/>
        <v>36316</v>
      </c>
      <c r="D403" s="45">
        <v>0</v>
      </c>
      <c r="E403" s="34" t="s">
        <v>71</v>
      </c>
    </row>
    <row r="404" spans="1:5" x14ac:dyDescent="0.2">
      <c r="A404" s="9"/>
      <c r="B404" s="7"/>
      <c r="C404" s="8">
        <f t="shared" si="28"/>
        <v>36347</v>
      </c>
      <c r="D404" s="45">
        <v>0</v>
      </c>
      <c r="E404" s="34" t="s">
        <v>72</v>
      </c>
    </row>
    <row r="405" spans="1:5" x14ac:dyDescent="0.2">
      <c r="A405" s="9"/>
      <c r="B405" s="7"/>
      <c r="C405" s="8">
        <f t="shared" si="28"/>
        <v>36378</v>
      </c>
      <c r="D405" s="45">
        <v>0</v>
      </c>
      <c r="E405" s="34" t="s">
        <v>73</v>
      </c>
    </row>
    <row r="406" spans="1:5" x14ac:dyDescent="0.2">
      <c r="A406" s="9"/>
      <c r="B406" s="7"/>
      <c r="C406" s="8">
        <f t="shared" si="28"/>
        <v>36409</v>
      </c>
      <c r="D406" s="45">
        <v>0</v>
      </c>
      <c r="E406" s="34" t="s">
        <v>196</v>
      </c>
    </row>
    <row r="407" spans="1:5" x14ac:dyDescent="0.2">
      <c r="A407" s="9"/>
      <c r="B407" s="7"/>
      <c r="C407" s="8">
        <f t="shared" si="28"/>
        <v>36440</v>
      </c>
      <c r="D407" s="45">
        <v>0</v>
      </c>
      <c r="E407" s="55"/>
    </row>
    <row r="408" spans="1:5" x14ac:dyDescent="0.2">
      <c r="A408" s="9"/>
      <c r="B408" s="7"/>
      <c r="C408" s="8">
        <f t="shared" si="28"/>
        <v>36471</v>
      </c>
      <c r="D408" s="45">
        <v>0</v>
      </c>
      <c r="E408" s="34"/>
    </row>
    <row r="409" spans="1:5" ht="12.75" thickBot="1" x14ac:dyDescent="0.25">
      <c r="A409" s="9"/>
      <c r="B409" s="7"/>
      <c r="C409" s="8">
        <f t="shared" si="28"/>
        <v>36502</v>
      </c>
      <c r="D409" s="45">
        <v>0</v>
      </c>
      <c r="E409" s="34"/>
    </row>
    <row r="410" spans="1:5" x14ac:dyDescent="0.2">
      <c r="A410" s="20"/>
      <c r="B410" s="21"/>
      <c r="C410" s="22" t="s">
        <v>11</v>
      </c>
      <c r="D410" s="23">
        <f>SUM(D398:D409)</f>
        <v>400</v>
      </c>
      <c r="E410" s="32"/>
    </row>
    <row r="411" spans="1:5" x14ac:dyDescent="0.2">
      <c r="A411" s="4" t="s">
        <v>6</v>
      </c>
      <c r="B411" s="5" t="s">
        <v>7</v>
      </c>
      <c r="C411" s="6" t="s">
        <v>8</v>
      </c>
      <c r="D411" s="10" t="s">
        <v>9</v>
      </c>
      <c r="E411" s="33" t="s">
        <v>10</v>
      </c>
    </row>
    <row r="412" spans="1:5" x14ac:dyDescent="0.2">
      <c r="A412" s="9">
        <v>8170</v>
      </c>
      <c r="B412" s="7" t="s">
        <v>41</v>
      </c>
      <c r="C412" s="8">
        <v>36161</v>
      </c>
      <c r="D412" s="45">
        <v>150</v>
      </c>
      <c r="E412" s="34" t="s">
        <v>202</v>
      </c>
    </row>
    <row r="413" spans="1:5" x14ac:dyDescent="0.2">
      <c r="A413" s="9"/>
      <c r="B413" s="7"/>
      <c r="C413" s="8">
        <f t="shared" ref="C413:C423" si="29">+C412+31</f>
        <v>36192</v>
      </c>
      <c r="D413" s="45">
        <v>150</v>
      </c>
      <c r="E413" s="34"/>
    </row>
    <row r="414" spans="1:5" x14ac:dyDescent="0.2">
      <c r="A414" s="9"/>
      <c r="B414" s="7"/>
      <c r="C414" s="8">
        <f t="shared" si="29"/>
        <v>36223</v>
      </c>
      <c r="D414" s="45">
        <v>150</v>
      </c>
      <c r="E414" s="34"/>
    </row>
    <row r="415" spans="1:5" x14ac:dyDescent="0.2">
      <c r="A415" s="9"/>
      <c r="B415" s="7"/>
      <c r="C415" s="8">
        <f t="shared" si="29"/>
        <v>36254</v>
      </c>
      <c r="D415" s="45">
        <v>150</v>
      </c>
      <c r="E415" s="52"/>
    </row>
    <row r="416" spans="1:5" x14ac:dyDescent="0.2">
      <c r="A416" s="9"/>
      <c r="B416" s="7"/>
      <c r="C416" s="8">
        <f t="shared" si="29"/>
        <v>36285</v>
      </c>
      <c r="D416" s="45">
        <v>150</v>
      </c>
      <c r="E416" s="34"/>
    </row>
    <row r="417" spans="1:5" x14ac:dyDescent="0.2">
      <c r="A417" s="9"/>
      <c r="B417" s="7"/>
      <c r="C417" s="8">
        <f t="shared" si="29"/>
        <v>36316</v>
      </c>
      <c r="D417" s="45">
        <v>150</v>
      </c>
      <c r="E417" s="34"/>
    </row>
    <row r="418" spans="1:5" x14ac:dyDescent="0.2">
      <c r="A418" s="9"/>
      <c r="B418" s="7"/>
      <c r="C418" s="8">
        <f t="shared" si="29"/>
        <v>36347</v>
      </c>
      <c r="D418" s="45">
        <v>150</v>
      </c>
      <c r="E418" s="34"/>
    </row>
    <row r="419" spans="1:5" x14ac:dyDescent="0.2">
      <c r="A419" s="9"/>
      <c r="B419" s="7"/>
      <c r="C419" s="8">
        <f t="shared" si="29"/>
        <v>36378</v>
      </c>
      <c r="D419" s="45">
        <v>150</v>
      </c>
      <c r="E419" s="34"/>
    </row>
    <row r="420" spans="1:5" x14ac:dyDescent="0.2">
      <c r="A420" s="9"/>
      <c r="B420" s="7"/>
      <c r="C420" s="8">
        <f t="shared" si="29"/>
        <v>36409</v>
      </c>
      <c r="D420" s="45">
        <v>150</v>
      </c>
      <c r="E420" s="34"/>
    </row>
    <row r="421" spans="1:5" x14ac:dyDescent="0.2">
      <c r="A421" s="9"/>
      <c r="B421" s="7"/>
      <c r="C421" s="8">
        <f t="shared" si="29"/>
        <v>36440</v>
      </c>
      <c r="D421" s="45">
        <v>150</v>
      </c>
      <c r="E421" s="34"/>
    </row>
    <row r="422" spans="1:5" x14ac:dyDescent="0.2">
      <c r="A422" s="9"/>
      <c r="B422" s="7"/>
      <c r="C422" s="8">
        <f t="shared" si="29"/>
        <v>36471</v>
      </c>
      <c r="D422" s="45">
        <v>150</v>
      </c>
      <c r="E422" s="34"/>
    </row>
    <row r="423" spans="1:5" ht="12.75" thickBot="1" x14ac:dyDescent="0.25">
      <c r="A423" s="9"/>
      <c r="B423" s="7"/>
      <c r="C423" s="8">
        <f t="shared" si="29"/>
        <v>36502</v>
      </c>
      <c r="D423" s="45">
        <v>150</v>
      </c>
      <c r="E423" s="34"/>
    </row>
    <row r="424" spans="1:5" x14ac:dyDescent="0.2">
      <c r="A424" s="20"/>
      <c r="B424" s="21"/>
      <c r="C424" s="22" t="s">
        <v>11</v>
      </c>
      <c r="D424" s="23">
        <f>SUM(D412:D423)</f>
        <v>1800</v>
      </c>
      <c r="E424" s="32"/>
    </row>
    <row r="425" spans="1:5" x14ac:dyDescent="0.2">
      <c r="A425" s="4" t="s">
        <v>6</v>
      </c>
      <c r="B425" s="5" t="s">
        <v>7</v>
      </c>
      <c r="C425" s="6" t="s">
        <v>8</v>
      </c>
      <c r="D425" s="10" t="s">
        <v>9</v>
      </c>
      <c r="E425" s="33" t="s">
        <v>10</v>
      </c>
    </row>
    <row r="426" spans="1:5" x14ac:dyDescent="0.2">
      <c r="A426" s="9">
        <v>8200</v>
      </c>
      <c r="B426" s="7" t="s">
        <v>42</v>
      </c>
      <c r="C426" s="8">
        <v>36161</v>
      </c>
      <c r="D426" s="45">
        <v>140</v>
      </c>
      <c r="E426" s="34"/>
    </row>
    <row r="427" spans="1:5" x14ac:dyDescent="0.2">
      <c r="A427" s="9"/>
      <c r="B427" s="7"/>
      <c r="C427" s="8">
        <f t="shared" ref="C427:C437" si="30">+C426+31</f>
        <v>36192</v>
      </c>
      <c r="D427" s="45">
        <v>140</v>
      </c>
      <c r="E427" s="52"/>
    </row>
    <row r="428" spans="1:5" x14ac:dyDescent="0.2">
      <c r="A428" s="9"/>
      <c r="B428" s="7"/>
      <c r="C428" s="8">
        <f t="shared" si="30"/>
        <v>36223</v>
      </c>
      <c r="D428" s="45">
        <v>140</v>
      </c>
      <c r="E428" s="34" t="s">
        <v>148</v>
      </c>
    </row>
    <row r="429" spans="1:5" x14ac:dyDescent="0.2">
      <c r="A429" s="9"/>
      <c r="B429" s="7"/>
      <c r="C429" s="8">
        <f t="shared" si="30"/>
        <v>36254</v>
      </c>
      <c r="D429" s="45">
        <v>140</v>
      </c>
      <c r="E429" s="34" t="s">
        <v>173</v>
      </c>
    </row>
    <row r="430" spans="1:5" x14ac:dyDescent="0.2">
      <c r="A430" s="9"/>
      <c r="B430" s="7"/>
      <c r="C430" s="8">
        <f t="shared" si="30"/>
        <v>36285</v>
      </c>
      <c r="D430" s="45">
        <v>140</v>
      </c>
      <c r="E430" s="34"/>
    </row>
    <row r="431" spans="1:5" x14ac:dyDescent="0.2">
      <c r="A431" s="9"/>
      <c r="B431" s="7"/>
      <c r="C431" s="8">
        <f t="shared" si="30"/>
        <v>36316</v>
      </c>
      <c r="D431" s="45">
        <v>140</v>
      </c>
      <c r="E431" s="34"/>
    </row>
    <row r="432" spans="1:5" x14ac:dyDescent="0.2">
      <c r="A432" s="9"/>
      <c r="B432" s="7"/>
      <c r="C432" s="8">
        <f t="shared" si="30"/>
        <v>36347</v>
      </c>
      <c r="D432" s="45">
        <v>140</v>
      </c>
      <c r="E432" s="34"/>
    </row>
    <row r="433" spans="1:5" x14ac:dyDescent="0.2">
      <c r="A433" s="9"/>
      <c r="B433" s="7"/>
      <c r="C433" s="8">
        <f t="shared" si="30"/>
        <v>36378</v>
      </c>
      <c r="D433" s="45">
        <v>140</v>
      </c>
      <c r="E433" s="34"/>
    </row>
    <row r="434" spans="1:5" x14ac:dyDescent="0.2">
      <c r="A434" s="9"/>
      <c r="B434" s="7"/>
      <c r="C434" s="8">
        <f t="shared" si="30"/>
        <v>36409</v>
      </c>
      <c r="D434" s="45">
        <v>140</v>
      </c>
      <c r="E434" s="34"/>
    </row>
    <row r="435" spans="1:5" x14ac:dyDescent="0.2">
      <c r="A435" s="9"/>
      <c r="B435" s="7"/>
      <c r="C435" s="8">
        <f t="shared" si="30"/>
        <v>36440</v>
      </c>
      <c r="D435" s="45">
        <v>140</v>
      </c>
      <c r="E435" s="34"/>
    </row>
    <row r="436" spans="1:5" x14ac:dyDescent="0.2">
      <c r="A436" s="9"/>
      <c r="B436" s="7"/>
      <c r="C436" s="8">
        <f t="shared" si="30"/>
        <v>36471</v>
      </c>
      <c r="D436" s="45">
        <v>140</v>
      </c>
      <c r="E436" s="34"/>
    </row>
    <row r="437" spans="1:5" ht="12.75" thickBot="1" x14ac:dyDescent="0.25">
      <c r="A437" s="9"/>
      <c r="B437" s="7"/>
      <c r="C437" s="8">
        <f t="shared" si="30"/>
        <v>36502</v>
      </c>
      <c r="D437" s="45">
        <v>140</v>
      </c>
      <c r="E437" s="34"/>
    </row>
    <row r="438" spans="1:5" x14ac:dyDescent="0.2">
      <c r="A438" s="20"/>
      <c r="B438" s="21"/>
      <c r="C438" s="22" t="s">
        <v>11</v>
      </c>
      <c r="D438" s="23">
        <f>SUM(D426:D437)</f>
        <v>1680</v>
      </c>
      <c r="E438" s="32"/>
    </row>
    <row r="439" spans="1:5" x14ac:dyDescent="0.2">
      <c r="A439" s="4" t="s">
        <v>6</v>
      </c>
      <c r="B439" s="5" t="s">
        <v>7</v>
      </c>
      <c r="C439" s="6" t="s">
        <v>8</v>
      </c>
      <c r="D439" s="10" t="s">
        <v>9</v>
      </c>
      <c r="E439" s="33" t="s">
        <v>10</v>
      </c>
    </row>
    <row r="440" spans="1:5" x14ac:dyDescent="0.2">
      <c r="A440" s="9">
        <v>8210</v>
      </c>
      <c r="B440" s="7" t="s">
        <v>43</v>
      </c>
      <c r="C440" s="8">
        <v>36161</v>
      </c>
      <c r="D440" s="45">
        <v>375</v>
      </c>
      <c r="E440" s="34" t="s">
        <v>203</v>
      </c>
    </row>
    <row r="441" spans="1:5" x14ac:dyDescent="0.2">
      <c r="A441" s="9"/>
      <c r="B441" s="7"/>
      <c r="C441" s="8">
        <f t="shared" ref="C441:C451" si="31">+C440+31</f>
        <v>36192</v>
      </c>
      <c r="D441" s="45">
        <v>375</v>
      </c>
      <c r="E441" s="34"/>
    </row>
    <row r="442" spans="1:5" x14ac:dyDescent="0.2">
      <c r="A442" s="9"/>
      <c r="B442" s="7"/>
      <c r="C442" s="8">
        <f t="shared" si="31"/>
        <v>36223</v>
      </c>
      <c r="D442" s="45">
        <v>375</v>
      </c>
      <c r="E442" s="34"/>
    </row>
    <row r="443" spans="1:5" x14ac:dyDescent="0.2">
      <c r="A443" s="9"/>
      <c r="B443" s="7"/>
      <c r="C443" s="8">
        <f t="shared" si="31"/>
        <v>36254</v>
      </c>
      <c r="D443" s="45">
        <v>375</v>
      </c>
      <c r="E443" s="34"/>
    </row>
    <row r="444" spans="1:5" x14ac:dyDescent="0.2">
      <c r="A444" s="9"/>
      <c r="B444" s="7"/>
      <c r="C444" s="8">
        <f t="shared" si="31"/>
        <v>36285</v>
      </c>
      <c r="D444" s="45">
        <v>375</v>
      </c>
      <c r="E444" s="56"/>
    </row>
    <row r="445" spans="1:5" x14ac:dyDescent="0.2">
      <c r="A445" s="9"/>
      <c r="B445" s="7"/>
      <c r="C445" s="8">
        <f t="shared" si="31"/>
        <v>36316</v>
      </c>
      <c r="D445" s="45">
        <v>375</v>
      </c>
      <c r="E445" s="34"/>
    </row>
    <row r="446" spans="1:5" x14ac:dyDescent="0.2">
      <c r="A446" s="9"/>
      <c r="B446" s="7"/>
      <c r="C446" s="8">
        <f t="shared" si="31"/>
        <v>36347</v>
      </c>
      <c r="D446" s="45">
        <v>375</v>
      </c>
      <c r="E446" s="34"/>
    </row>
    <row r="447" spans="1:5" x14ac:dyDescent="0.2">
      <c r="A447" s="9"/>
      <c r="B447" s="7"/>
      <c r="C447" s="8">
        <f t="shared" si="31"/>
        <v>36378</v>
      </c>
      <c r="D447" s="45">
        <v>375</v>
      </c>
      <c r="E447" s="34"/>
    </row>
    <row r="448" spans="1:5" x14ac:dyDescent="0.2">
      <c r="A448" s="9"/>
      <c r="B448" s="7"/>
      <c r="C448" s="8">
        <f t="shared" si="31"/>
        <v>36409</v>
      </c>
      <c r="D448" s="45">
        <v>375</v>
      </c>
      <c r="E448" s="34"/>
    </row>
    <row r="449" spans="1:5" x14ac:dyDescent="0.2">
      <c r="A449" s="9"/>
      <c r="B449" s="7"/>
      <c r="C449" s="8">
        <f t="shared" si="31"/>
        <v>36440</v>
      </c>
      <c r="D449" s="45">
        <v>375</v>
      </c>
      <c r="E449" s="34"/>
    </row>
    <row r="450" spans="1:5" x14ac:dyDescent="0.2">
      <c r="A450" s="9"/>
      <c r="B450" s="7"/>
      <c r="C450" s="8">
        <f t="shared" si="31"/>
        <v>36471</v>
      </c>
      <c r="D450" s="45">
        <v>375</v>
      </c>
      <c r="E450" s="34"/>
    </row>
    <row r="451" spans="1:5" ht="12.75" thickBot="1" x14ac:dyDescent="0.25">
      <c r="A451" s="9"/>
      <c r="B451" s="7"/>
      <c r="C451" s="8">
        <f t="shared" si="31"/>
        <v>36502</v>
      </c>
      <c r="D451" s="45">
        <v>375</v>
      </c>
      <c r="E451" s="34"/>
    </row>
    <row r="452" spans="1:5" x14ac:dyDescent="0.2">
      <c r="A452" s="20"/>
      <c r="B452" s="21"/>
      <c r="C452" s="22" t="s">
        <v>11</v>
      </c>
      <c r="D452" s="23">
        <f>SUM(D440:D451)</f>
        <v>4500</v>
      </c>
      <c r="E452" s="32"/>
    </row>
    <row r="453" spans="1:5" x14ac:dyDescent="0.2">
      <c r="A453" s="4" t="s">
        <v>6</v>
      </c>
      <c r="B453" s="5" t="s">
        <v>7</v>
      </c>
      <c r="C453" s="6" t="s">
        <v>8</v>
      </c>
      <c r="D453" s="10" t="s">
        <v>9</v>
      </c>
      <c r="E453" s="33" t="s">
        <v>10</v>
      </c>
    </row>
    <row r="454" spans="1:5" x14ac:dyDescent="0.2">
      <c r="A454" s="9">
        <v>8380</v>
      </c>
      <c r="B454" s="7" t="s">
        <v>44</v>
      </c>
      <c r="C454" s="8">
        <v>36161</v>
      </c>
      <c r="D454" s="45">
        <v>400</v>
      </c>
      <c r="E454" s="34" t="s">
        <v>174</v>
      </c>
    </row>
    <row r="455" spans="1:5" x14ac:dyDescent="0.2">
      <c r="A455" s="9"/>
      <c r="B455" s="7"/>
      <c r="C455" s="8">
        <f t="shared" ref="C455:C465" si="32">+C454+31</f>
        <v>36192</v>
      </c>
      <c r="D455" s="45">
        <v>400</v>
      </c>
      <c r="E455" s="34"/>
    </row>
    <row r="456" spans="1:5" x14ac:dyDescent="0.2">
      <c r="A456" s="9"/>
      <c r="B456" s="7"/>
      <c r="C456" s="8">
        <f t="shared" si="32"/>
        <v>36223</v>
      </c>
      <c r="D456" s="45">
        <v>400</v>
      </c>
      <c r="E456" s="34"/>
    </row>
    <row r="457" spans="1:5" x14ac:dyDescent="0.2">
      <c r="A457" s="9"/>
      <c r="B457" s="7"/>
      <c r="C457" s="8">
        <f t="shared" si="32"/>
        <v>36254</v>
      </c>
      <c r="D457" s="45">
        <v>400</v>
      </c>
      <c r="E457" s="34"/>
    </row>
    <row r="458" spans="1:5" x14ac:dyDescent="0.2">
      <c r="A458" s="9"/>
      <c r="B458" s="7"/>
      <c r="C458" s="8">
        <f t="shared" si="32"/>
        <v>36285</v>
      </c>
      <c r="D458" s="45">
        <v>400</v>
      </c>
      <c r="E458" s="34"/>
    </row>
    <row r="459" spans="1:5" x14ac:dyDescent="0.2">
      <c r="A459" s="9"/>
      <c r="B459" s="7"/>
      <c r="C459" s="8">
        <f t="shared" si="32"/>
        <v>36316</v>
      </c>
      <c r="D459" s="45">
        <v>400</v>
      </c>
      <c r="E459" s="34" t="s">
        <v>118</v>
      </c>
    </row>
    <row r="460" spans="1:5" x14ac:dyDescent="0.2">
      <c r="A460" s="9"/>
      <c r="B460" s="7"/>
      <c r="C460" s="8">
        <f t="shared" si="32"/>
        <v>36347</v>
      </c>
      <c r="D460" s="45">
        <v>400</v>
      </c>
      <c r="E460" s="34" t="s">
        <v>80</v>
      </c>
    </row>
    <row r="461" spans="1:5" x14ac:dyDescent="0.2">
      <c r="A461" s="9"/>
      <c r="B461" s="7"/>
      <c r="C461" s="8">
        <f t="shared" si="32"/>
        <v>36378</v>
      </c>
      <c r="D461" s="45">
        <v>400</v>
      </c>
      <c r="E461" s="34" t="s">
        <v>175</v>
      </c>
    </row>
    <row r="462" spans="1:5" x14ac:dyDescent="0.2">
      <c r="A462" s="9"/>
      <c r="B462" s="7"/>
      <c r="C462" s="8">
        <f t="shared" si="32"/>
        <v>36409</v>
      </c>
      <c r="D462" s="45">
        <v>400</v>
      </c>
      <c r="E462" s="34"/>
    </row>
    <row r="463" spans="1:5" x14ac:dyDescent="0.2">
      <c r="A463" s="9"/>
      <c r="B463" s="7"/>
      <c r="C463" s="8">
        <f t="shared" si="32"/>
        <v>36440</v>
      </c>
      <c r="D463" s="45">
        <v>400</v>
      </c>
      <c r="E463" s="34"/>
    </row>
    <row r="464" spans="1:5" x14ac:dyDescent="0.2">
      <c r="A464" s="9"/>
      <c r="B464" s="7"/>
      <c r="C464" s="8">
        <f t="shared" si="32"/>
        <v>36471</v>
      </c>
      <c r="D464" s="45">
        <v>400</v>
      </c>
      <c r="E464" s="34"/>
    </row>
    <row r="465" spans="1:5" ht="12.75" thickBot="1" x14ac:dyDescent="0.25">
      <c r="A465" s="9"/>
      <c r="B465" s="7"/>
      <c r="C465" s="8">
        <f t="shared" si="32"/>
        <v>36502</v>
      </c>
      <c r="D465" s="45">
        <v>400</v>
      </c>
      <c r="E465" s="34"/>
    </row>
    <row r="466" spans="1:5" x14ac:dyDescent="0.2">
      <c r="A466" s="20"/>
      <c r="B466" s="21"/>
      <c r="C466" s="22" t="s">
        <v>11</v>
      </c>
      <c r="D466" s="23">
        <f>SUM(D454:D465)</f>
        <v>4800</v>
      </c>
      <c r="E466" s="32"/>
    </row>
    <row r="467" spans="1:5" x14ac:dyDescent="0.2">
      <c r="A467" s="4" t="s">
        <v>6</v>
      </c>
      <c r="B467" s="5" t="s">
        <v>7</v>
      </c>
      <c r="C467" s="6" t="s">
        <v>8</v>
      </c>
      <c r="D467" s="10" t="s">
        <v>9</v>
      </c>
      <c r="E467" s="33" t="s">
        <v>10</v>
      </c>
    </row>
    <row r="468" spans="1:5" x14ac:dyDescent="0.2">
      <c r="A468" s="50">
        <v>8390</v>
      </c>
      <c r="B468" s="38" t="s">
        <v>13</v>
      </c>
      <c r="C468" s="8">
        <v>36161</v>
      </c>
      <c r="D468" s="45">
        <v>0</v>
      </c>
      <c r="E468" s="34" t="s">
        <v>183</v>
      </c>
    </row>
    <row r="469" spans="1:5" x14ac:dyDescent="0.2">
      <c r="A469" s="9"/>
      <c r="B469" s="7"/>
      <c r="C469" s="8">
        <f t="shared" ref="C469:C479" si="33">+C468+31</f>
        <v>36192</v>
      </c>
      <c r="D469" s="45">
        <v>0</v>
      </c>
      <c r="E469" s="34" t="s">
        <v>180</v>
      </c>
    </row>
    <row r="470" spans="1:5" x14ac:dyDescent="0.2">
      <c r="A470" s="9"/>
      <c r="B470" s="7"/>
      <c r="C470" s="8">
        <f t="shared" si="33"/>
        <v>36223</v>
      </c>
      <c r="D470" s="45">
        <v>250</v>
      </c>
      <c r="E470" s="34"/>
    </row>
    <row r="471" spans="1:5" x14ac:dyDescent="0.2">
      <c r="A471" s="9"/>
      <c r="B471" s="7"/>
      <c r="C471" s="8">
        <f t="shared" si="33"/>
        <v>36254</v>
      </c>
      <c r="D471" s="45">
        <v>0</v>
      </c>
      <c r="E471" s="34" t="s">
        <v>128</v>
      </c>
    </row>
    <row r="472" spans="1:5" x14ac:dyDescent="0.2">
      <c r="A472" s="9"/>
      <c r="B472" s="7"/>
      <c r="C472" s="8">
        <f t="shared" si="33"/>
        <v>36285</v>
      </c>
      <c r="D472" s="45">
        <v>400</v>
      </c>
      <c r="E472" s="34"/>
    </row>
    <row r="473" spans="1:5" x14ac:dyDescent="0.2">
      <c r="A473" s="9"/>
      <c r="B473" s="7"/>
      <c r="C473" s="8">
        <f t="shared" si="33"/>
        <v>36316</v>
      </c>
      <c r="D473" s="45">
        <v>250</v>
      </c>
      <c r="E473" s="34" t="s">
        <v>131</v>
      </c>
    </row>
    <row r="474" spans="1:5" x14ac:dyDescent="0.2">
      <c r="A474" s="9"/>
      <c r="B474" s="7"/>
      <c r="C474" s="8">
        <f t="shared" si="33"/>
        <v>36347</v>
      </c>
      <c r="D474" s="45">
        <v>0</v>
      </c>
      <c r="E474" s="34"/>
    </row>
    <row r="475" spans="1:5" x14ac:dyDescent="0.2">
      <c r="A475" s="9"/>
      <c r="B475" s="7"/>
      <c r="C475" s="8">
        <f t="shared" si="33"/>
        <v>36378</v>
      </c>
      <c r="D475" s="45">
        <v>0</v>
      </c>
      <c r="E475" s="55"/>
    </row>
    <row r="476" spans="1:5" x14ac:dyDescent="0.2">
      <c r="A476" s="9"/>
      <c r="B476" s="7"/>
      <c r="C476" s="8">
        <f t="shared" si="33"/>
        <v>36409</v>
      </c>
      <c r="D476" s="45">
        <v>250</v>
      </c>
      <c r="E476" s="34"/>
    </row>
    <row r="477" spans="1:5" x14ac:dyDescent="0.2">
      <c r="A477" s="9"/>
      <c r="B477" s="7"/>
      <c r="C477" s="8">
        <f t="shared" si="33"/>
        <v>36440</v>
      </c>
      <c r="D477" s="45">
        <v>0</v>
      </c>
      <c r="E477" s="39"/>
    </row>
    <row r="478" spans="1:5" x14ac:dyDescent="0.2">
      <c r="A478" s="9"/>
      <c r="B478" s="7"/>
      <c r="C478" s="8">
        <f t="shared" si="33"/>
        <v>36471</v>
      </c>
      <c r="D478" s="45">
        <v>0</v>
      </c>
      <c r="E478" s="34"/>
    </row>
    <row r="479" spans="1:5" ht="12.75" thickBot="1" x14ac:dyDescent="0.25">
      <c r="A479" s="9"/>
      <c r="B479" s="7"/>
      <c r="C479" s="8">
        <f t="shared" si="33"/>
        <v>36502</v>
      </c>
      <c r="D479" s="45">
        <v>250</v>
      </c>
      <c r="E479" s="34"/>
    </row>
    <row r="480" spans="1:5" x14ac:dyDescent="0.2">
      <c r="A480" s="20"/>
      <c r="B480" s="21"/>
      <c r="C480" s="22" t="s">
        <v>11</v>
      </c>
      <c r="D480" s="23">
        <f>SUM(D468:D479)</f>
        <v>1400</v>
      </c>
      <c r="E480" s="32"/>
    </row>
    <row r="481" spans="1:5" x14ac:dyDescent="0.2">
      <c r="A481" s="4" t="s">
        <v>6</v>
      </c>
      <c r="B481" s="5" t="s">
        <v>7</v>
      </c>
      <c r="C481" s="6" t="s">
        <v>8</v>
      </c>
      <c r="D481" s="10" t="s">
        <v>9</v>
      </c>
      <c r="E481" s="33" t="s">
        <v>10</v>
      </c>
    </row>
    <row r="482" spans="1:5" x14ac:dyDescent="0.2">
      <c r="A482" s="9">
        <v>8401</v>
      </c>
      <c r="B482" s="7" t="s">
        <v>45</v>
      </c>
      <c r="C482" s="8">
        <v>36161</v>
      </c>
      <c r="D482" s="45">
        <v>0</v>
      </c>
      <c r="E482" s="34"/>
    </row>
    <row r="483" spans="1:5" x14ac:dyDescent="0.2">
      <c r="A483" s="9"/>
      <c r="B483" s="7"/>
      <c r="C483" s="8">
        <f t="shared" ref="C483:C493" si="34">+C482+31</f>
        <v>36192</v>
      </c>
      <c r="D483" s="45">
        <v>0</v>
      </c>
      <c r="E483" s="34"/>
    </row>
    <row r="484" spans="1:5" x14ac:dyDescent="0.2">
      <c r="A484" s="9"/>
      <c r="B484" s="7"/>
      <c r="C484" s="8">
        <f t="shared" si="34"/>
        <v>36223</v>
      </c>
      <c r="D484" s="45">
        <v>0</v>
      </c>
      <c r="E484" s="34"/>
    </row>
    <row r="485" spans="1:5" x14ac:dyDescent="0.2">
      <c r="A485" s="9"/>
      <c r="B485" s="7"/>
      <c r="C485" s="8">
        <f t="shared" si="34"/>
        <v>36254</v>
      </c>
      <c r="D485" s="45">
        <v>0</v>
      </c>
      <c r="E485" s="34"/>
    </row>
    <row r="486" spans="1:5" x14ac:dyDescent="0.2">
      <c r="A486" s="9"/>
      <c r="B486" s="7"/>
      <c r="C486" s="8">
        <f t="shared" si="34"/>
        <v>36285</v>
      </c>
      <c r="D486" s="45">
        <v>0</v>
      </c>
      <c r="E486" s="34"/>
    </row>
    <row r="487" spans="1:5" x14ac:dyDescent="0.2">
      <c r="A487" s="9"/>
      <c r="B487" s="7"/>
      <c r="C487" s="8">
        <f t="shared" si="34"/>
        <v>36316</v>
      </c>
      <c r="D487" s="45">
        <v>0</v>
      </c>
      <c r="E487" s="34"/>
    </row>
    <row r="488" spans="1:5" x14ac:dyDescent="0.2">
      <c r="A488" s="9"/>
      <c r="B488" s="7"/>
      <c r="C488" s="8">
        <f t="shared" si="34"/>
        <v>36347</v>
      </c>
      <c r="D488" s="45">
        <v>0</v>
      </c>
      <c r="E488" s="34"/>
    </row>
    <row r="489" spans="1:5" x14ac:dyDescent="0.2">
      <c r="A489" s="9"/>
      <c r="B489" s="7"/>
      <c r="C489" s="8">
        <f t="shared" si="34"/>
        <v>36378</v>
      </c>
      <c r="D489" s="45">
        <v>0</v>
      </c>
      <c r="E489" s="34"/>
    </row>
    <row r="490" spans="1:5" x14ac:dyDescent="0.2">
      <c r="A490" s="9"/>
      <c r="B490" s="7"/>
      <c r="C490" s="8">
        <f t="shared" si="34"/>
        <v>36409</v>
      </c>
      <c r="D490" s="45">
        <v>0</v>
      </c>
      <c r="E490" s="34"/>
    </row>
    <row r="491" spans="1:5" x14ac:dyDescent="0.2">
      <c r="A491" s="9"/>
      <c r="B491" s="7"/>
      <c r="C491" s="8">
        <f t="shared" si="34"/>
        <v>36440</v>
      </c>
      <c r="D491" s="45">
        <v>120</v>
      </c>
      <c r="E491" s="34" t="s">
        <v>121</v>
      </c>
    </row>
    <row r="492" spans="1:5" x14ac:dyDescent="0.2">
      <c r="A492" s="9"/>
      <c r="B492" s="7"/>
      <c r="C492" s="8">
        <f t="shared" si="34"/>
        <v>36471</v>
      </c>
      <c r="D492" s="45">
        <v>0</v>
      </c>
      <c r="E492" s="34" t="s">
        <v>190</v>
      </c>
    </row>
    <row r="493" spans="1:5" ht="12.75" thickBot="1" x14ac:dyDescent="0.25">
      <c r="A493" s="9"/>
      <c r="B493" s="7"/>
      <c r="C493" s="8">
        <f t="shared" si="34"/>
        <v>36502</v>
      </c>
      <c r="D493" s="45">
        <v>0</v>
      </c>
      <c r="E493" s="34"/>
    </row>
    <row r="494" spans="1:5" x14ac:dyDescent="0.2">
      <c r="A494" s="20"/>
      <c r="B494" s="21"/>
      <c r="C494" s="22" t="s">
        <v>11</v>
      </c>
      <c r="D494" s="23">
        <f>SUM(D482:D493)</f>
        <v>120</v>
      </c>
      <c r="E494" s="32"/>
    </row>
    <row r="495" spans="1:5" x14ac:dyDescent="0.2">
      <c r="A495" s="4" t="s">
        <v>6</v>
      </c>
      <c r="B495" s="5" t="s">
        <v>7</v>
      </c>
      <c r="C495" s="6" t="s">
        <v>8</v>
      </c>
      <c r="D495" s="10" t="s">
        <v>9</v>
      </c>
      <c r="E495" s="33" t="s">
        <v>10</v>
      </c>
    </row>
    <row r="496" spans="1:5" x14ac:dyDescent="0.2">
      <c r="A496" s="9">
        <v>8410</v>
      </c>
      <c r="B496" s="7" t="s">
        <v>46</v>
      </c>
      <c r="C496" s="8">
        <v>36161</v>
      </c>
      <c r="D496" s="45">
        <v>0</v>
      </c>
      <c r="E496" s="34"/>
    </row>
    <row r="497" spans="1:5" x14ac:dyDescent="0.2">
      <c r="A497" s="9"/>
      <c r="B497" s="7"/>
      <c r="C497" s="8">
        <f t="shared" ref="C497:C507" si="35">+C496+31</f>
        <v>36192</v>
      </c>
      <c r="D497" s="45">
        <v>0</v>
      </c>
      <c r="E497" s="34"/>
    </row>
    <row r="498" spans="1:5" x14ac:dyDescent="0.2">
      <c r="A498" s="9"/>
      <c r="B498" s="7"/>
      <c r="C498" s="8">
        <f t="shared" si="35"/>
        <v>36223</v>
      </c>
      <c r="D498" s="45">
        <v>0</v>
      </c>
      <c r="E498" s="34"/>
    </row>
    <row r="499" spans="1:5" x14ac:dyDescent="0.2">
      <c r="A499" s="9"/>
      <c r="B499" s="7"/>
      <c r="C499" s="8">
        <f t="shared" si="35"/>
        <v>36254</v>
      </c>
      <c r="D499" s="45">
        <v>0</v>
      </c>
      <c r="E499" s="34"/>
    </row>
    <row r="500" spans="1:5" x14ac:dyDescent="0.2">
      <c r="A500" s="9"/>
      <c r="B500" s="7"/>
      <c r="C500" s="8">
        <f t="shared" si="35"/>
        <v>36285</v>
      </c>
      <c r="D500" s="45">
        <v>9805</v>
      </c>
      <c r="E500" s="34" t="s">
        <v>205</v>
      </c>
    </row>
    <row r="501" spans="1:5" x14ac:dyDescent="0.2">
      <c r="A501" s="9"/>
      <c r="B501" s="7"/>
      <c r="C501" s="8">
        <f t="shared" si="35"/>
        <v>36316</v>
      </c>
      <c r="D501" s="45">
        <v>0</v>
      </c>
      <c r="E501" s="34" t="s">
        <v>204</v>
      </c>
    </row>
    <row r="502" spans="1:5" x14ac:dyDescent="0.2">
      <c r="A502" s="9"/>
      <c r="B502" s="7"/>
      <c r="C502" s="8">
        <f t="shared" si="35"/>
        <v>36347</v>
      </c>
      <c r="D502" s="45">
        <v>0</v>
      </c>
      <c r="E502" s="55"/>
    </row>
    <row r="503" spans="1:5" x14ac:dyDescent="0.2">
      <c r="A503" s="9"/>
      <c r="B503" s="7"/>
      <c r="C503" s="8">
        <f t="shared" si="35"/>
        <v>36378</v>
      </c>
      <c r="D503" s="45">
        <v>0</v>
      </c>
      <c r="E503" s="34"/>
    </row>
    <row r="504" spans="1:5" x14ac:dyDescent="0.2">
      <c r="A504" s="9"/>
      <c r="B504" s="7"/>
      <c r="C504" s="8">
        <f t="shared" si="35"/>
        <v>36409</v>
      </c>
      <c r="D504" s="45">
        <v>0</v>
      </c>
      <c r="E504" s="34"/>
    </row>
    <row r="505" spans="1:5" x14ac:dyDescent="0.2">
      <c r="A505" s="9"/>
      <c r="B505" s="7"/>
      <c r="C505" s="8">
        <f t="shared" si="35"/>
        <v>36440</v>
      </c>
      <c r="D505" s="45">
        <v>0</v>
      </c>
      <c r="E505" s="34"/>
    </row>
    <row r="506" spans="1:5" x14ac:dyDescent="0.2">
      <c r="A506" s="9"/>
      <c r="B506" s="7"/>
      <c r="C506" s="8">
        <f t="shared" si="35"/>
        <v>36471</v>
      </c>
      <c r="D506" s="45">
        <v>0</v>
      </c>
      <c r="E506" s="34"/>
    </row>
    <row r="507" spans="1:5" ht="12.75" thickBot="1" x14ac:dyDescent="0.25">
      <c r="A507" s="9"/>
      <c r="B507" s="7"/>
      <c r="C507" s="8">
        <f t="shared" si="35"/>
        <v>36502</v>
      </c>
      <c r="D507" s="45">
        <v>0</v>
      </c>
      <c r="E507" s="34"/>
    </row>
    <row r="508" spans="1:5" x14ac:dyDescent="0.2">
      <c r="A508" s="20"/>
      <c r="B508" s="21"/>
      <c r="C508" s="22" t="s">
        <v>11</v>
      </c>
      <c r="D508" s="23">
        <f>SUM(D496:D507)</f>
        <v>9805</v>
      </c>
      <c r="E508" s="32"/>
    </row>
    <row r="509" spans="1:5" x14ac:dyDescent="0.2">
      <c r="A509" s="4" t="s">
        <v>6</v>
      </c>
      <c r="B509" s="5" t="s">
        <v>7</v>
      </c>
      <c r="C509" s="6" t="s">
        <v>8</v>
      </c>
      <c r="D509" s="10" t="s">
        <v>9</v>
      </c>
      <c r="E509" s="33" t="s">
        <v>10</v>
      </c>
    </row>
    <row r="510" spans="1:5" x14ac:dyDescent="0.2">
      <c r="A510" s="50">
        <v>8600</v>
      </c>
      <c r="B510" s="38" t="s">
        <v>47</v>
      </c>
      <c r="C510" s="8">
        <v>36161</v>
      </c>
      <c r="D510" s="45">
        <v>3300</v>
      </c>
      <c r="E510" s="34"/>
    </row>
    <row r="511" spans="1:5" x14ac:dyDescent="0.2">
      <c r="A511" s="9"/>
      <c r="B511" s="38"/>
      <c r="C511" s="8">
        <f t="shared" ref="C511:C521" si="36">+C510+31</f>
        <v>36192</v>
      </c>
      <c r="D511" s="45">
        <v>3300</v>
      </c>
      <c r="E511" s="34"/>
    </row>
    <row r="512" spans="1:5" x14ac:dyDescent="0.2">
      <c r="A512" s="9"/>
      <c r="B512" s="38"/>
      <c r="C512" s="8">
        <f t="shared" si="36"/>
        <v>36223</v>
      </c>
      <c r="D512" s="45">
        <v>3300</v>
      </c>
      <c r="E512" s="34" t="s">
        <v>164</v>
      </c>
    </row>
    <row r="513" spans="1:5" x14ac:dyDescent="0.2">
      <c r="A513" s="9"/>
      <c r="B513" s="38"/>
      <c r="C513" s="8">
        <f t="shared" si="36"/>
        <v>36254</v>
      </c>
      <c r="D513" s="45">
        <v>3300</v>
      </c>
      <c r="E513" s="34"/>
    </row>
    <row r="514" spans="1:5" x14ac:dyDescent="0.2">
      <c r="A514" s="9"/>
      <c r="B514" s="38"/>
      <c r="C514" s="8">
        <f t="shared" si="36"/>
        <v>36285</v>
      </c>
      <c r="D514" s="45">
        <v>3300</v>
      </c>
      <c r="E514" s="92"/>
    </row>
    <row r="515" spans="1:5" x14ac:dyDescent="0.2">
      <c r="A515" s="9"/>
      <c r="B515" s="7"/>
      <c r="C515" s="8">
        <f t="shared" si="36"/>
        <v>36316</v>
      </c>
      <c r="D515" s="45">
        <v>3300</v>
      </c>
      <c r="E515" s="34"/>
    </row>
    <row r="516" spans="1:5" x14ac:dyDescent="0.2">
      <c r="A516" s="9"/>
      <c r="B516" s="7"/>
      <c r="C516" s="8">
        <f t="shared" si="36"/>
        <v>36347</v>
      </c>
      <c r="D516" s="45">
        <v>3300</v>
      </c>
      <c r="E516" s="34"/>
    </row>
    <row r="517" spans="1:5" x14ac:dyDescent="0.2">
      <c r="A517" s="9"/>
      <c r="B517" s="7"/>
      <c r="C517" s="8">
        <f t="shared" si="36"/>
        <v>36378</v>
      </c>
      <c r="D517" s="45">
        <v>3300</v>
      </c>
      <c r="E517" s="34"/>
    </row>
    <row r="518" spans="1:5" x14ac:dyDescent="0.2">
      <c r="A518" s="9"/>
      <c r="B518" s="7"/>
      <c r="C518" s="8">
        <f t="shared" si="36"/>
        <v>36409</v>
      </c>
      <c r="D518" s="45">
        <v>3300</v>
      </c>
      <c r="E518" s="34"/>
    </row>
    <row r="519" spans="1:5" x14ac:dyDescent="0.2">
      <c r="A519" s="9"/>
      <c r="B519" s="7"/>
      <c r="C519" s="8">
        <f t="shared" si="36"/>
        <v>36440</v>
      </c>
      <c r="D519" s="45">
        <v>3300</v>
      </c>
      <c r="E519" s="34"/>
    </row>
    <row r="520" spans="1:5" x14ac:dyDescent="0.2">
      <c r="A520" s="9"/>
      <c r="B520" s="7"/>
      <c r="C520" s="8">
        <f t="shared" si="36"/>
        <v>36471</v>
      </c>
      <c r="D520" s="45">
        <v>3300</v>
      </c>
      <c r="E520" s="34"/>
    </row>
    <row r="521" spans="1:5" ht="12.75" thickBot="1" x14ac:dyDescent="0.25">
      <c r="A521" s="9"/>
      <c r="B521" s="7"/>
      <c r="C521" s="8">
        <f t="shared" si="36"/>
        <v>36502</v>
      </c>
      <c r="D521" s="45">
        <v>3300</v>
      </c>
      <c r="E521" s="34"/>
    </row>
    <row r="522" spans="1:5" x14ac:dyDescent="0.2">
      <c r="A522" s="20"/>
      <c r="B522" s="21"/>
      <c r="C522" s="22" t="s">
        <v>11</v>
      </c>
      <c r="D522" s="23">
        <f>SUM(D510:D521)</f>
        <v>39600</v>
      </c>
      <c r="E522" s="32"/>
    </row>
    <row r="523" spans="1:5" x14ac:dyDescent="0.2">
      <c r="A523" s="4" t="s">
        <v>6</v>
      </c>
      <c r="B523" s="5" t="s">
        <v>7</v>
      </c>
      <c r="C523" s="6" t="s">
        <v>8</v>
      </c>
      <c r="D523" s="10" t="s">
        <v>9</v>
      </c>
      <c r="E523" s="33" t="s">
        <v>10</v>
      </c>
    </row>
    <row r="524" spans="1:5" x14ac:dyDescent="0.2">
      <c r="A524" s="9">
        <v>9510</v>
      </c>
      <c r="B524" s="7" t="s">
        <v>48</v>
      </c>
      <c r="C524" s="8">
        <v>36161</v>
      </c>
      <c r="D524" s="45">
        <v>0</v>
      </c>
      <c r="E524" s="34"/>
    </row>
    <row r="525" spans="1:5" x14ac:dyDescent="0.2">
      <c r="A525" s="9"/>
      <c r="B525" s="7"/>
      <c r="C525" s="8">
        <f t="shared" ref="C525:C535" si="37">+C524+31</f>
        <v>36192</v>
      </c>
      <c r="D525" s="45">
        <v>0</v>
      </c>
      <c r="E525" s="34"/>
    </row>
    <row r="526" spans="1:5" x14ac:dyDescent="0.2">
      <c r="A526" s="9"/>
      <c r="B526" s="7"/>
      <c r="C526" s="8">
        <f t="shared" si="37"/>
        <v>36223</v>
      </c>
      <c r="D526" s="45">
        <v>0</v>
      </c>
      <c r="E526" s="34"/>
    </row>
    <row r="527" spans="1:5" x14ac:dyDescent="0.2">
      <c r="A527" s="9"/>
      <c r="B527" s="7"/>
      <c r="C527" s="8">
        <f t="shared" si="37"/>
        <v>36254</v>
      </c>
      <c r="D527" s="45">
        <v>100</v>
      </c>
      <c r="E527" s="34" t="s">
        <v>130</v>
      </c>
    </row>
    <row r="528" spans="1:5" x14ac:dyDescent="0.2">
      <c r="A528" s="9"/>
      <c r="B528" s="7"/>
      <c r="C528" s="8">
        <f t="shared" si="37"/>
        <v>36285</v>
      </c>
      <c r="D528" s="45">
        <v>0</v>
      </c>
      <c r="E528" s="34" t="s">
        <v>139</v>
      </c>
    </row>
    <row r="529" spans="1:5" x14ac:dyDescent="0.2">
      <c r="A529" s="9"/>
      <c r="B529" s="7"/>
      <c r="C529" s="8">
        <f t="shared" si="37"/>
        <v>36316</v>
      </c>
      <c r="D529" s="45">
        <v>0</v>
      </c>
      <c r="E529" s="34"/>
    </row>
    <row r="530" spans="1:5" x14ac:dyDescent="0.2">
      <c r="A530" s="9"/>
      <c r="B530" s="7"/>
      <c r="C530" s="8">
        <f t="shared" si="37"/>
        <v>36347</v>
      </c>
      <c r="D530" s="45">
        <v>0</v>
      </c>
      <c r="E530" s="34"/>
    </row>
    <row r="531" spans="1:5" x14ac:dyDescent="0.2">
      <c r="A531" s="9"/>
      <c r="B531" s="7"/>
      <c r="C531" s="8">
        <f t="shared" si="37"/>
        <v>36378</v>
      </c>
      <c r="D531" s="45">
        <v>0</v>
      </c>
      <c r="E531" s="34"/>
    </row>
    <row r="532" spans="1:5" x14ac:dyDescent="0.2">
      <c r="A532" s="9"/>
      <c r="B532" s="7"/>
      <c r="C532" s="8">
        <f t="shared" si="37"/>
        <v>36409</v>
      </c>
      <c r="D532" s="45">
        <v>0</v>
      </c>
      <c r="E532" s="34"/>
    </row>
    <row r="533" spans="1:5" x14ac:dyDescent="0.2">
      <c r="A533" s="9"/>
      <c r="B533" s="7"/>
      <c r="C533" s="8">
        <f t="shared" si="37"/>
        <v>36440</v>
      </c>
      <c r="D533" s="45">
        <v>0</v>
      </c>
      <c r="E533" s="34"/>
    </row>
    <row r="534" spans="1:5" x14ac:dyDescent="0.2">
      <c r="A534" s="9"/>
      <c r="B534" s="7"/>
      <c r="C534" s="8">
        <f t="shared" si="37"/>
        <v>36471</v>
      </c>
      <c r="D534" s="45">
        <v>0</v>
      </c>
      <c r="E534" s="34"/>
    </row>
    <row r="535" spans="1:5" ht="12.75" thickBot="1" x14ac:dyDescent="0.25">
      <c r="A535" s="9"/>
      <c r="B535" s="7"/>
      <c r="C535" s="8">
        <f t="shared" si="37"/>
        <v>36502</v>
      </c>
      <c r="D535" s="45">
        <v>0</v>
      </c>
      <c r="E535" s="34"/>
    </row>
    <row r="536" spans="1:5" x14ac:dyDescent="0.2">
      <c r="A536" s="20"/>
      <c r="B536" s="21"/>
      <c r="C536" s="22" t="s">
        <v>11</v>
      </c>
      <c r="D536" s="23">
        <f>SUM(D524:D535)</f>
        <v>100</v>
      </c>
      <c r="E536" s="32"/>
    </row>
    <row r="537" spans="1:5" x14ac:dyDescent="0.2">
      <c r="A537" s="4" t="s">
        <v>6</v>
      </c>
      <c r="B537" s="5" t="s">
        <v>7</v>
      </c>
      <c r="C537" s="6" t="s">
        <v>8</v>
      </c>
      <c r="D537" s="10" t="s">
        <v>9</v>
      </c>
      <c r="E537" s="33" t="s">
        <v>10</v>
      </c>
    </row>
    <row r="538" spans="1:5" x14ac:dyDescent="0.2">
      <c r="A538" s="9">
        <v>9520</v>
      </c>
      <c r="B538" s="7" t="s">
        <v>49</v>
      </c>
      <c r="C538" s="8">
        <v>36161</v>
      </c>
      <c r="D538" s="45">
        <v>0</v>
      </c>
      <c r="E538" s="34"/>
    </row>
    <row r="539" spans="1:5" x14ac:dyDescent="0.2">
      <c r="A539" s="9"/>
      <c r="B539" s="7"/>
      <c r="C539" s="8">
        <f t="shared" ref="C539:C549" si="38">+C538+31</f>
        <v>36192</v>
      </c>
      <c r="D539" s="45">
        <v>0</v>
      </c>
      <c r="E539" s="34"/>
    </row>
    <row r="540" spans="1:5" x14ac:dyDescent="0.2">
      <c r="A540" s="9"/>
      <c r="B540" s="7"/>
      <c r="C540" s="8">
        <f t="shared" si="38"/>
        <v>36223</v>
      </c>
      <c r="D540" s="45">
        <v>0</v>
      </c>
      <c r="E540" s="34"/>
    </row>
    <row r="541" spans="1:5" x14ac:dyDescent="0.2">
      <c r="A541" s="9"/>
      <c r="B541" s="7"/>
      <c r="C541" s="8">
        <f t="shared" si="38"/>
        <v>36254</v>
      </c>
      <c r="D541" s="45">
        <v>100</v>
      </c>
      <c r="E541" s="34" t="s">
        <v>74</v>
      </c>
    </row>
    <row r="542" spans="1:5" x14ac:dyDescent="0.2">
      <c r="A542" s="9"/>
      <c r="B542" s="7"/>
      <c r="C542" s="8">
        <f t="shared" si="38"/>
        <v>36285</v>
      </c>
      <c r="D542" s="45">
        <v>0</v>
      </c>
      <c r="E542" s="34" t="s">
        <v>140</v>
      </c>
    </row>
    <row r="543" spans="1:5" x14ac:dyDescent="0.2">
      <c r="A543" s="9"/>
      <c r="B543" s="7"/>
      <c r="C543" s="8">
        <f t="shared" si="38"/>
        <v>36316</v>
      </c>
      <c r="D543" s="45">
        <v>0</v>
      </c>
      <c r="E543" s="34"/>
    </row>
    <row r="544" spans="1:5" x14ac:dyDescent="0.2">
      <c r="A544" s="9"/>
      <c r="B544" s="7"/>
      <c r="C544" s="8">
        <f t="shared" si="38"/>
        <v>36347</v>
      </c>
      <c r="D544" s="45">
        <v>0</v>
      </c>
      <c r="E544" s="34"/>
    </row>
    <row r="545" spans="1:5" x14ac:dyDescent="0.2">
      <c r="A545" s="9"/>
      <c r="B545" s="7"/>
      <c r="C545" s="8">
        <f t="shared" si="38"/>
        <v>36378</v>
      </c>
      <c r="D545" s="45">
        <v>0</v>
      </c>
      <c r="E545" s="34"/>
    </row>
    <row r="546" spans="1:5" x14ac:dyDescent="0.2">
      <c r="A546" s="9"/>
      <c r="B546" s="7"/>
      <c r="C546" s="8">
        <f t="shared" si="38"/>
        <v>36409</v>
      </c>
      <c r="D546" s="45">
        <v>0</v>
      </c>
      <c r="E546" s="34"/>
    </row>
    <row r="547" spans="1:5" x14ac:dyDescent="0.2">
      <c r="A547" s="9"/>
      <c r="B547" s="7"/>
      <c r="C547" s="8">
        <f t="shared" si="38"/>
        <v>36440</v>
      </c>
      <c r="D547" s="45">
        <v>0</v>
      </c>
      <c r="E547" s="34"/>
    </row>
    <row r="548" spans="1:5" x14ac:dyDescent="0.2">
      <c r="A548" s="9"/>
      <c r="B548" s="7"/>
      <c r="C548" s="8">
        <f t="shared" si="38"/>
        <v>36471</v>
      </c>
      <c r="D548" s="45">
        <v>0</v>
      </c>
      <c r="E548" s="34"/>
    </row>
    <row r="549" spans="1:5" ht="12.75" thickBot="1" x14ac:dyDescent="0.25">
      <c r="A549" s="9"/>
      <c r="B549" s="7"/>
      <c r="C549" s="8">
        <f t="shared" si="38"/>
        <v>36502</v>
      </c>
      <c r="D549" s="45">
        <v>0</v>
      </c>
      <c r="E549" s="34"/>
    </row>
    <row r="550" spans="1:5" x14ac:dyDescent="0.2">
      <c r="A550" s="20"/>
      <c r="B550" s="21"/>
      <c r="C550" s="22" t="s">
        <v>11</v>
      </c>
      <c r="D550" s="23">
        <f>SUM(D538:D549)</f>
        <v>100</v>
      </c>
      <c r="E550" s="32"/>
    </row>
    <row r="551" spans="1:5" x14ac:dyDescent="0.2">
      <c r="A551" s="4" t="s">
        <v>6</v>
      </c>
      <c r="B551" s="5" t="s">
        <v>7</v>
      </c>
      <c r="C551" s="6" t="s">
        <v>8</v>
      </c>
      <c r="D551" s="10" t="s">
        <v>9</v>
      </c>
      <c r="E551" s="33" t="s">
        <v>10</v>
      </c>
    </row>
    <row r="552" spans="1:5" x14ac:dyDescent="0.2">
      <c r="A552" s="50">
        <v>9991</v>
      </c>
      <c r="B552" s="38" t="s">
        <v>50</v>
      </c>
      <c r="C552" s="8">
        <v>36161</v>
      </c>
      <c r="D552" s="45">
        <v>32000</v>
      </c>
      <c r="E552" s="34" t="s">
        <v>219</v>
      </c>
    </row>
    <row r="553" spans="1:5" x14ac:dyDescent="0.2">
      <c r="A553" s="9"/>
      <c r="B553" s="7"/>
      <c r="C553" s="8">
        <f t="shared" ref="C553:C563" si="39">+C552+31</f>
        <v>36192</v>
      </c>
      <c r="D553" s="45">
        <v>0</v>
      </c>
      <c r="E553" s="34"/>
    </row>
    <row r="554" spans="1:5" x14ac:dyDescent="0.2">
      <c r="A554" s="9"/>
      <c r="B554" s="7"/>
      <c r="C554" s="8">
        <f t="shared" si="39"/>
        <v>36223</v>
      </c>
      <c r="D554" s="45">
        <v>5000</v>
      </c>
      <c r="E554" s="34" t="s">
        <v>226</v>
      </c>
    </row>
    <row r="555" spans="1:5" x14ac:dyDescent="0.2">
      <c r="A555" s="9"/>
      <c r="B555" s="7"/>
      <c r="C555" s="8">
        <f t="shared" si="39"/>
        <v>36254</v>
      </c>
      <c r="D555" s="45">
        <v>0</v>
      </c>
      <c r="E555" s="56" t="s">
        <v>227</v>
      </c>
    </row>
    <row r="556" spans="1:5" x14ac:dyDescent="0.2">
      <c r="A556" s="9"/>
      <c r="B556" s="7"/>
      <c r="C556" s="8">
        <f t="shared" si="39"/>
        <v>36285</v>
      </c>
      <c r="D556" s="45">
        <v>0</v>
      </c>
      <c r="E556" s="34"/>
    </row>
    <row r="557" spans="1:5" x14ac:dyDescent="0.2">
      <c r="A557" s="9"/>
      <c r="B557" s="7"/>
      <c r="C557" s="8">
        <f t="shared" si="39"/>
        <v>36316</v>
      </c>
      <c r="D557" s="45">
        <v>0</v>
      </c>
      <c r="E557" s="34"/>
    </row>
    <row r="558" spans="1:5" x14ac:dyDescent="0.2">
      <c r="A558" s="9"/>
      <c r="B558" s="7"/>
      <c r="C558" s="8">
        <f t="shared" si="39"/>
        <v>36347</v>
      </c>
      <c r="D558" s="45">
        <v>0</v>
      </c>
      <c r="E558" s="34"/>
    </row>
    <row r="559" spans="1:5" x14ac:dyDescent="0.2">
      <c r="A559" s="9"/>
      <c r="B559" s="7"/>
      <c r="C559" s="8">
        <f t="shared" si="39"/>
        <v>36378</v>
      </c>
      <c r="D559" s="45">
        <v>0</v>
      </c>
      <c r="E559" s="34"/>
    </row>
    <row r="560" spans="1:5" x14ac:dyDescent="0.2">
      <c r="A560" s="9"/>
      <c r="B560" s="7"/>
      <c r="C560" s="8">
        <f t="shared" si="39"/>
        <v>36409</v>
      </c>
      <c r="D560" s="45">
        <v>0</v>
      </c>
      <c r="E560" s="34"/>
    </row>
    <row r="561" spans="1:5" x14ac:dyDescent="0.2">
      <c r="A561" s="9"/>
      <c r="B561" s="7"/>
      <c r="C561" s="8">
        <f t="shared" si="39"/>
        <v>36440</v>
      </c>
      <c r="D561" s="45">
        <v>0</v>
      </c>
      <c r="E561" s="34"/>
    </row>
    <row r="562" spans="1:5" x14ac:dyDescent="0.2">
      <c r="A562" s="9"/>
      <c r="B562" s="7"/>
      <c r="C562" s="8">
        <f t="shared" si="39"/>
        <v>36471</v>
      </c>
      <c r="D562" s="45">
        <v>40000</v>
      </c>
      <c r="E562" s="34" t="s">
        <v>228</v>
      </c>
    </row>
    <row r="563" spans="1:5" ht="12.75" thickBot="1" x14ac:dyDescent="0.25">
      <c r="A563" s="9"/>
      <c r="B563" s="7"/>
      <c r="C563" s="8">
        <f t="shared" si="39"/>
        <v>36502</v>
      </c>
      <c r="D563" s="45">
        <v>0</v>
      </c>
      <c r="E563" s="34"/>
    </row>
    <row r="564" spans="1:5" x14ac:dyDescent="0.2">
      <c r="A564" s="20"/>
      <c r="B564" s="21"/>
      <c r="C564" s="22" t="s">
        <v>11</v>
      </c>
      <c r="D564" s="23">
        <f>SUM(D552:D563)</f>
        <v>77000</v>
      </c>
      <c r="E564" s="32"/>
    </row>
    <row r="565" spans="1:5" x14ac:dyDescent="0.2">
      <c r="A565" s="4" t="s">
        <v>6</v>
      </c>
      <c r="B565" s="5" t="s">
        <v>7</v>
      </c>
      <c r="C565" s="6" t="s">
        <v>8</v>
      </c>
      <c r="D565" s="10" t="s">
        <v>9</v>
      </c>
      <c r="E565" s="33" t="s">
        <v>10</v>
      </c>
    </row>
    <row r="566" spans="1:5" x14ac:dyDescent="0.2">
      <c r="A566" s="50">
        <v>9996</v>
      </c>
      <c r="B566" s="38" t="s">
        <v>51</v>
      </c>
      <c r="C566" s="8">
        <v>36161</v>
      </c>
      <c r="D566" s="45">
        <v>0</v>
      </c>
      <c r="E566" s="34"/>
    </row>
    <row r="567" spans="1:5" x14ac:dyDescent="0.2">
      <c r="A567" s="9"/>
      <c r="B567" s="7"/>
      <c r="C567" s="8">
        <f t="shared" ref="C567:C577" si="40">+C566+31</f>
        <v>36192</v>
      </c>
      <c r="D567" s="45">
        <v>0</v>
      </c>
      <c r="E567" s="34"/>
    </row>
    <row r="568" spans="1:5" x14ac:dyDescent="0.2">
      <c r="A568" s="9"/>
      <c r="B568" s="7"/>
      <c r="C568" s="8">
        <f t="shared" si="40"/>
        <v>36223</v>
      </c>
      <c r="D568" s="94">
        <v>2518.94</v>
      </c>
      <c r="E568" s="93" t="s">
        <v>210</v>
      </c>
    </row>
    <row r="569" spans="1:5" x14ac:dyDescent="0.2">
      <c r="A569" s="9"/>
      <c r="B569" s="7"/>
      <c r="C569" s="8">
        <f t="shared" si="40"/>
        <v>36254</v>
      </c>
      <c r="D569" s="45">
        <v>0</v>
      </c>
      <c r="E569" s="34"/>
    </row>
    <row r="570" spans="1:5" x14ac:dyDescent="0.2">
      <c r="A570" s="9"/>
      <c r="B570" s="7"/>
      <c r="C570" s="8">
        <f t="shared" si="40"/>
        <v>36285</v>
      </c>
      <c r="D570" s="45">
        <v>27722.58</v>
      </c>
      <c r="E570" s="34" t="s">
        <v>211</v>
      </c>
    </row>
    <row r="571" spans="1:5" x14ac:dyDescent="0.2">
      <c r="A571" s="9"/>
      <c r="B571" s="7"/>
      <c r="C571" s="8">
        <f t="shared" si="40"/>
        <v>36316</v>
      </c>
      <c r="D571" s="45">
        <v>0</v>
      </c>
      <c r="E571" s="34"/>
    </row>
    <row r="572" spans="1:5" x14ac:dyDescent="0.2">
      <c r="A572" s="9"/>
      <c r="B572" s="7"/>
      <c r="C572" s="8">
        <f t="shared" si="40"/>
        <v>36347</v>
      </c>
      <c r="D572" s="45">
        <v>0</v>
      </c>
      <c r="E572" s="34"/>
    </row>
    <row r="573" spans="1:5" x14ac:dyDescent="0.2">
      <c r="A573" s="9"/>
      <c r="B573" s="7"/>
      <c r="C573" s="8">
        <f t="shared" si="40"/>
        <v>36378</v>
      </c>
      <c r="D573" s="45">
        <v>0</v>
      </c>
      <c r="E573" s="34"/>
    </row>
    <row r="574" spans="1:5" x14ac:dyDescent="0.2">
      <c r="A574" s="9"/>
      <c r="B574" s="7"/>
      <c r="C574" s="8">
        <f t="shared" si="40"/>
        <v>36409</v>
      </c>
      <c r="D574" s="45">
        <v>0</v>
      </c>
      <c r="E574" s="34"/>
    </row>
    <row r="575" spans="1:5" x14ac:dyDescent="0.2">
      <c r="A575" s="9"/>
      <c r="B575" s="7"/>
      <c r="C575" s="8">
        <f t="shared" si="40"/>
        <v>36440</v>
      </c>
      <c r="D575" s="45">
        <v>0</v>
      </c>
      <c r="E575" s="51"/>
    </row>
    <row r="576" spans="1:5" x14ac:dyDescent="0.2">
      <c r="A576" s="9"/>
      <c r="B576" s="7"/>
      <c r="C576" s="8">
        <f t="shared" si="40"/>
        <v>36471</v>
      </c>
      <c r="D576" s="45">
        <v>0</v>
      </c>
      <c r="E576" s="34"/>
    </row>
    <row r="577" spans="1:5" ht="12.75" thickBot="1" x14ac:dyDescent="0.25">
      <c r="A577" s="9"/>
      <c r="B577" s="7"/>
      <c r="C577" s="8">
        <f t="shared" si="40"/>
        <v>36502</v>
      </c>
      <c r="D577" s="45">
        <v>0</v>
      </c>
      <c r="E577" s="34"/>
    </row>
    <row r="578" spans="1:5" x14ac:dyDescent="0.2">
      <c r="A578" s="20"/>
      <c r="B578" s="21"/>
      <c r="C578" s="22" t="s">
        <v>11</v>
      </c>
      <c r="D578" s="23">
        <f>SUM(D566:D577)</f>
        <v>30241.52</v>
      </c>
      <c r="E578" s="32"/>
    </row>
    <row r="580" spans="1:5" ht="15" x14ac:dyDescent="0.2">
      <c r="B580" s="29" t="s">
        <v>199</v>
      </c>
    </row>
    <row r="581" spans="1:5" x14ac:dyDescent="0.2">
      <c r="B581" s="28"/>
    </row>
    <row r="582" spans="1:5" x14ac:dyDescent="0.2">
      <c r="B582" s="1" t="s">
        <v>52</v>
      </c>
      <c r="D582" s="11">
        <f>SUM(D18+D32+D46+D60+D74+D88)</f>
        <v>360126.59999999992</v>
      </c>
    </row>
    <row r="584" spans="1:5" x14ac:dyDescent="0.2">
      <c r="B584" s="1" t="s">
        <v>62</v>
      </c>
    </row>
    <row r="585" spans="1:5" x14ac:dyDescent="0.2">
      <c r="B585" s="1" t="s">
        <v>53</v>
      </c>
      <c r="D585" s="11">
        <f>SUM(D102+D116+D158+D186)</f>
        <v>700</v>
      </c>
    </row>
    <row r="586" spans="1:5" x14ac:dyDescent="0.2">
      <c r="B586" s="1" t="s">
        <v>54</v>
      </c>
      <c r="D586" s="11">
        <f>SUM(D130+D144+D172+D200+D214+D228)</f>
        <v>42050</v>
      </c>
    </row>
    <row r="587" spans="1:5" x14ac:dyDescent="0.2">
      <c r="B587" s="1" t="s">
        <v>55</v>
      </c>
      <c r="D587" s="11">
        <f>SUM(D242+D256+D270+D284+D298)</f>
        <v>149911</v>
      </c>
    </row>
    <row r="588" spans="1:5" x14ac:dyDescent="0.2">
      <c r="B588" s="1" t="s">
        <v>56</v>
      </c>
      <c r="D588" s="11">
        <f>SUM(D312+D326)</f>
        <v>38833.400000000009</v>
      </c>
    </row>
    <row r="589" spans="1:5" x14ac:dyDescent="0.2">
      <c r="B589" s="1" t="s">
        <v>57</v>
      </c>
      <c r="D589" s="11">
        <f>SUM(D340+D354+D382+D396+D410+D424+D438+D452+D466+D480+D522)</f>
        <v>82894</v>
      </c>
    </row>
    <row r="590" spans="1:5" x14ac:dyDescent="0.2">
      <c r="B590" s="1" t="s">
        <v>58</v>
      </c>
      <c r="D590" s="11">
        <f>SUM(D494+D536+D550)</f>
        <v>320</v>
      </c>
    </row>
    <row r="591" spans="1:5" x14ac:dyDescent="0.2">
      <c r="B591" s="1" t="s">
        <v>59</v>
      </c>
      <c r="D591" s="11">
        <f>SUM(D508)</f>
        <v>9805</v>
      </c>
    </row>
    <row r="592" spans="1:5" x14ac:dyDescent="0.2">
      <c r="B592" s="1" t="s">
        <v>61</v>
      </c>
      <c r="D592" s="11">
        <f>SUM(D585:D591)</f>
        <v>324513.40000000002</v>
      </c>
    </row>
    <row r="594" spans="2:5" x14ac:dyDescent="0.2">
      <c r="B594" s="1" t="s">
        <v>60</v>
      </c>
      <c r="D594" s="11">
        <f>SUM(D582-D592)</f>
        <v>35613.199999999895</v>
      </c>
      <c r="E594" s="86">
        <f>SUM(D594/12)</f>
        <v>2967.7666666666578</v>
      </c>
    </row>
    <row r="595" spans="2:5" x14ac:dyDescent="0.2">
      <c r="E595" s="1" t="s">
        <v>129</v>
      </c>
    </row>
    <row r="596" spans="2:5" x14ac:dyDescent="0.2">
      <c r="B596" s="1" t="s">
        <v>63</v>
      </c>
      <c r="D596" s="11">
        <f>SUM(D564+D578)</f>
        <v>107241.52</v>
      </c>
    </row>
    <row r="598" spans="2:5" x14ac:dyDescent="0.2">
      <c r="B598" s="1" t="s">
        <v>64</v>
      </c>
      <c r="D598" s="11">
        <f>SUM(D594-D596)</f>
        <v>-71628.320000000109</v>
      </c>
    </row>
  </sheetData>
  <phoneticPr fontId="0" type="noConversion"/>
  <printOptions horizontalCentered="1"/>
  <pageMargins left="0.25" right="0.25" top="0" bottom="0.35" header="0.25" footer="0"/>
  <pageSetup orientation="landscape" r:id="rId1"/>
  <headerFooter alignWithMargins="0">
    <oddFooter>&amp;RPage &amp;P of &amp;N</oddFooter>
  </headerFooter>
  <rowBreaks count="13" manualBreakCount="13">
    <brk id="46" max="65535" man="1"/>
    <brk id="88" max="65535" man="1"/>
    <brk id="130" max="65535" man="1"/>
    <brk id="172" max="65535" man="1"/>
    <brk id="214" max="65535" man="1"/>
    <brk id="256" max="65535" man="1"/>
    <brk id="298" max="65535" man="1"/>
    <brk id="340" max="65535" man="1"/>
    <brk id="382" max="65535" man="1"/>
    <brk id="424" max="65535" man="1"/>
    <brk id="466" max="65535" man="1"/>
    <brk id="508" max="65535" man="1"/>
    <brk id="550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6"/>
  <sheetViews>
    <sheetView topLeftCell="A34" workbookViewId="0">
      <selection activeCell="O64" sqref="O64"/>
    </sheetView>
  </sheetViews>
  <sheetFormatPr defaultRowHeight="15.75" x14ac:dyDescent="0.25"/>
  <cols>
    <col min="1" max="1" width="7" style="61" customWidth="1"/>
    <col min="2" max="2" width="35.28515625" style="62" customWidth="1"/>
    <col min="3" max="3" width="13.140625" customWidth="1"/>
    <col min="4" max="4" width="13.5703125" customWidth="1"/>
    <col min="5" max="5" width="13.42578125" customWidth="1"/>
    <col min="6" max="6" width="13.85546875" customWidth="1"/>
    <col min="7" max="7" width="14" customWidth="1"/>
    <col min="8" max="8" width="13.42578125" customWidth="1"/>
    <col min="9" max="9" width="12.7109375" customWidth="1"/>
    <col min="10" max="10" width="13" customWidth="1"/>
    <col min="11" max="11" width="13.42578125" customWidth="1"/>
    <col min="12" max="12" width="13.140625" customWidth="1"/>
    <col min="13" max="13" width="12.5703125" customWidth="1"/>
    <col min="14" max="14" width="11.85546875" customWidth="1"/>
    <col min="15" max="15" width="13.28515625" customWidth="1"/>
  </cols>
  <sheetData>
    <row r="1" spans="1:15" ht="20.25" x14ac:dyDescent="0.3">
      <c r="A1" s="95" t="s">
        <v>77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x14ac:dyDescent="0.25">
      <c r="A2" s="97" t="s">
        <v>197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16.5" thickBot="1" x14ac:dyDescent="0.3">
      <c r="A3" s="99" t="s">
        <v>198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s="36" customFormat="1" ht="15" x14ac:dyDescent="0.25">
      <c r="A4" s="63" t="s">
        <v>107</v>
      </c>
      <c r="B4" s="64"/>
      <c r="C4" s="64" t="s">
        <v>89</v>
      </c>
      <c r="D4" s="64" t="s">
        <v>90</v>
      </c>
      <c r="E4" s="64" t="s">
        <v>91</v>
      </c>
      <c r="F4" s="64" t="s">
        <v>92</v>
      </c>
      <c r="G4" s="64" t="s">
        <v>93</v>
      </c>
      <c r="H4" s="64" t="s">
        <v>94</v>
      </c>
      <c r="I4" s="64" t="s">
        <v>95</v>
      </c>
      <c r="J4" s="64" t="s">
        <v>96</v>
      </c>
      <c r="K4" s="64" t="s">
        <v>98</v>
      </c>
      <c r="L4" s="64" t="s">
        <v>97</v>
      </c>
      <c r="M4" s="64" t="s">
        <v>99</v>
      </c>
      <c r="N4" s="64" t="s">
        <v>100</v>
      </c>
      <c r="O4" s="65" t="s">
        <v>76</v>
      </c>
    </row>
    <row r="5" spans="1:15" s="36" customFormat="1" ht="15" x14ac:dyDescent="0.25">
      <c r="A5" s="66"/>
      <c r="B5" s="67" t="s">
        <v>101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</row>
    <row r="6" spans="1:15" ht="15" x14ac:dyDescent="0.25">
      <c r="A6" s="66">
        <v>4001</v>
      </c>
      <c r="B6" s="70" t="s">
        <v>17</v>
      </c>
      <c r="C6" s="71">
        <f>'2019 Budget'!D6</f>
        <v>29769.3</v>
      </c>
      <c r="D6" s="71">
        <f>'2019 Budget'!D7</f>
        <v>29769.3</v>
      </c>
      <c r="E6" s="71">
        <f>'2019 Budget'!D8</f>
        <v>29769.3</v>
      </c>
      <c r="F6" s="71">
        <f>'2019 Budget'!D9</f>
        <v>29769.3</v>
      </c>
      <c r="G6" s="71">
        <f>'2019 Budget'!D10</f>
        <v>29769.3</v>
      </c>
      <c r="H6" s="71">
        <f>'2019 Budget'!D11</f>
        <v>29769.3</v>
      </c>
      <c r="I6" s="71">
        <f>'2019 Budget'!D12</f>
        <v>29769.3</v>
      </c>
      <c r="J6" s="71">
        <f>'2019 Budget'!D13</f>
        <v>29769.3</v>
      </c>
      <c r="K6" s="71">
        <f>'2019 Budget'!D14</f>
        <v>29769.3</v>
      </c>
      <c r="L6" s="71">
        <f>'2019 Budget'!D15</f>
        <v>29769.3</v>
      </c>
      <c r="M6" s="71">
        <f>'2019 Budget'!D16</f>
        <v>29769.3</v>
      </c>
      <c r="N6" s="71">
        <f>'2019 Budget'!D17</f>
        <v>29769.3</v>
      </c>
      <c r="O6" s="72">
        <f t="shared" ref="O6:O11" si="0">SUM(C6:N6)</f>
        <v>357231.59999999992</v>
      </c>
    </row>
    <row r="7" spans="1:15" ht="15" x14ac:dyDescent="0.25">
      <c r="A7" s="66">
        <v>4200</v>
      </c>
      <c r="B7" s="70" t="s">
        <v>18</v>
      </c>
      <c r="C7" s="71">
        <f>'2019 Budget'!D20</f>
        <v>20</v>
      </c>
      <c r="D7" s="71">
        <f>'2019 Budget'!D21</f>
        <v>20</v>
      </c>
      <c r="E7" s="71">
        <f>'2019 Budget'!D22</f>
        <v>20</v>
      </c>
      <c r="F7" s="71">
        <f>'2019 Budget'!D23</f>
        <v>20</v>
      </c>
      <c r="G7" s="71">
        <f>'2019 Budget'!D24</f>
        <v>20</v>
      </c>
      <c r="H7" s="71">
        <f>'2019 Budget'!D25</f>
        <v>20</v>
      </c>
      <c r="I7" s="71">
        <f>'2019 Budget'!D26</f>
        <v>20</v>
      </c>
      <c r="J7" s="71">
        <f>'2019 Budget'!D27</f>
        <v>20</v>
      </c>
      <c r="K7" s="71">
        <f>'2019 Budget'!D28</f>
        <v>20</v>
      </c>
      <c r="L7" s="71">
        <f>'2019 Budget'!D29</f>
        <v>20</v>
      </c>
      <c r="M7" s="71">
        <f>'2019 Budget'!D30</f>
        <v>20</v>
      </c>
      <c r="N7" s="71">
        <f>'2019 Budget'!D31</f>
        <v>20</v>
      </c>
      <c r="O7" s="72">
        <f t="shared" si="0"/>
        <v>240</v>
      </c>
    </row>
    <row r="8" spans="1:15" ht="15" x14ac:dyDescent="0.25">
      <c r="A8" s="66">
        <v>4205</v>
      </c>
      <c r="B8" s="70" t="s">
        <v>19</v>
      </c>
      <c r="C8" s="71">
        <f>'2019 Budget'!D34</f>
        <v>30</v>
      </c>
      <c r="D8" s="71">
        <f>'2019 Budget'!D35</f>
        <v>30</v>
      </c>
      <c r="E8" s="71">
        <f>'2019 Budget'!D36</f>
        <v>30</v>
      </c>
      <c r="F8" s="71">
        <f>'2019 Budget'!D37</f>
        <v>30</v>
      </c>
      <c r="G8" s="71">
        <f>'2019 Budget'!D38</f>
        <v>30</v>
      </c>
      <c r="H8" s="71">
        <f>'2019 Budget'!D39</f>
        <v>30</v>
      </c>
      <c r="I8" s="71">
        <f>'2019 Budget'!D40</f>
        <v>30</v>
      </c>
      <c r="J8" s="71">
        <f>'2019 Budget'!D41</f>
        <v>30</v>
      </c>
      <c r="K8" s="71">
        <f>'2019 Budget'!D42</f>
        <v>30</v>
      </c>
      <c r="L8" s="71">
        <f>'2019 Budget'!D43</f>
        <v>30</v>
      </c>
      <c r="M8" s="71">
        <f>'2019 Budget'!D44</f>
        <v>30</v>
      </c>
      <c r="N8" s="71">
        <f>'2019 Budget'!D45</f>
        <v>30</v>
      </c>
      <c r="O8" s="72">
        <f t="shared" si="0"/>
        <v>360</v>
      </c>
    </row>
    <row r="9" spans="1:15" ht="15" x14ac:dyDescent="0.25">
      <c r="A9" s="66">
        <v>4210</v>
      </c>
      <c r="B9" s="70" t="s">
        <v>20</v>
      </c>
      <c r="C9" s="71">
        <f>'2019 Budget'!D48</f>
        <v>0</v>
      </c>
      <c r="D9" s="71">
        <f>'2019 Budget'!D49</f>
        <v>0</v>
      </c>
      <c r="E9" s="71">
        <f>'2019 Budget'!D50</f>
        <v>0</v>
      </c>
      <c r="F9" s="71">
        <f>'2019 Budget'!D51</f>
        <v>25</v>
      </c>
      <c r="G9" s="71">
        <f>'2019 Budget'!D52</f>
        <v>0</v>
      </c>
      <c r="H9" s="71">
        <f>'2019 Budget'!D53</f>
        <v>0</v>
      </c>
      <c r="I9" s="71">
        <f>'2019 Budget'!D54</f>
        <v>0</v>
      </c>
      <c r="J9" s="71">
        <f>'2019 Budget'!D55</f>
        <v>25</v>
      </c>
      <c r="K9" s="71">
        <f>'2019 Budget'!D56</f>
        <v>0</v>
      </c>
      <c r="L9" s="71">
        <f>'2019 Budget'!D57</f>
        <v>0</v>
      </c>
      <c r="M9" s="71">
        <f>'2019 Budget'!D58</f>
        <v>0</v>
      </c>
      <c r="N9" s="71">
        <f>'2019 Budget'!D59</f>
        <v>25</v>
      </c>
      <c r="O9" s="72">
        <f t="shared" si="0"/>
        <v>75</v>
      </c>
    </row>
    <row r="10" spans="1:15" ht="15" x14ac:dyDescent="0.25">
      <c r="A10" s="66">
        <v>4500</v>
      </c>
      <c r="B10" s="70" t="s">
        <v>21</v>
      </c>
      <c r="C10" s="71">
        <f>'2019 Budget'!D62</f>
        <v>35</v>
      </c>
      <c r="D10" s="71">
        <f>'2019 Budget'!D63</f>
        <v>35</v>
      </c>
      <c r="E10" s="71">
        <f>'2019 Budget'!D64</f>
        <v>35</v>
      </c>
      <c r="F10" s="71">
        <f>'2019 Budget'!D65</f>
        <v>35</v>
      </c>
      <c r="G10" s="71">
        <f>'2019 Budget'!D66</f>
        <v>35</v>
      </c>
      <c r="H10" s="71">
        <f>'2019 Budget'!D67</f>
        <v>35</v>
      </c>
      <c r="I10" s="71">
        <f>'2019 Budget'!D68</f>
        <v>35</v>
      </c>
      <c r="J10" s="71">
        <f>'2019 Budget'!D69</f>
        <v>35</v>
      </c>
      <c r="K10" s="71">
        <f>'2019 Budget'!D70</f>
        <v>35</v>
      </c>
      <c r="L10" s="71">
        <f>'2019 Budget'!D71</f>
        <v>35</v>
      </c>
      <c r="M10" s="71">
        <f>'2019 Budget'!D72</f>
        <v>35</v>
      </c>
      <c r="N10" s="71">
        <f>'2019 Budget'!D73</f>
        <v>35</v>
      </c>
      <c r="O10" s="72">
        <f t="shared" si="0"/>
        <v>420</v>
      </c>
    </row>
    <row r="11" spans="1:15" ht="15" x14ac:dyDescent="0.25">
      <c r="A11" s="66">
        <v>4600</v>
      </c>
      <c r="B11" s="70" t="s">
        <v>22</v>
      </c>
      <c r="C11" s="71">
        <f>'2019 Budget'!D76</f>
        <v>150</v>
      </c>
      <c r="D11" s="71">
        <f>'2019 Budget'!D77</f>
        <v>150</v>
      </c>
      <c r="E11" s="71">
        <f>'2019 Budget'!D78</f>
        <v>150</v>
      </c>
      <c r="F11" s="71">
        <f>'2019 Budget'!D79</f>
        <v>150</v>
      </c>
      <c r="G11" s="71">
        <f>'2019 Budget'!D80</f>
        <v>150</v>
      </c>
      <c r="H11" s="71">
        <f>'2019 Budget'!D81</f>
        <v>150</v>
      </c>
      <c r="I11" s="71">
        <f>'2019 Budget'!D82</f>
        <v>150</v>
      </c>
      <c r="J11" s="71">
        <f>'2019 Budget'!D83</f>
        <v>150</v>
      </c>
      <c r="K11" s="71">
        <f>'2019 Budget'!D84</f>
        <v>150</v>
      </c>
      <c r="L11" s="71">
        <f>'2019 Budget'!D85</f>
        <v>150</v>
      </c>
      <c r="M11" s="71">
        <f>'2019 Budget'!D86</f>
        <v>150</v>
      </c>
      <c r="N11" s="71">
        <f>'2019 Budget'!D87</f>
        <v>150</v>
      </c>
      <c r="O11" s="72">
        <f t="shared" si="0"/>
        <v>1800</v>
      </c>
    </row>
    <row r="12" spans="1:15" ht="15" x14ac:dyDescent="0.25">
      <c r="A12" s="66"/>
      <c r="B12" s="70" t="s">
        <v>52</v>
      </c>
      <c r="C12" s="73">
        <f>SUM(C6:C11)</f>
        <v>30004.3</v>
      </c>
      <c r="D12" s="73">
        <f t="shared" ref="D12:O12" si="1">SUM(D6:D11)</f>
        <v>30004.3</v>
      </c>
      <c r="E12" s="73">
        <f t="shared" si="1"/>
        <v>30004.3</v>
      </c>
      <c r="F12" s="73">
        <f t="shared" si="1"/>
        <v>30029.3</v>
      </c>
      <c r="G12" s="73">
        <f t="shared" si="1"/>
        <v>30004.3</v>
      </c>
      <c r="H12" s="73">
        <f t="shared" si="1"/>
        <v>30004.3</v>
      </c>
      <c r="I12" s="73">
        <f t="shared" si="1"/>
        <v>30004.3</v>
      </c>
      <c r="J12" s="73">
        <f t="shared" si="1"/>
        <v>30029.3</v>
      </c>
      <c r="K12" s="73">
        <f t="shared" si="1"/>
        <v>30004.3</v>
      </c>
      <c r="L12" s="73">
        <f t="shared" si="1"/>
        <v>30004.3</v>
      </c>
      <c r="M12" s="73">
        <f t="shared" si="1"/>
        <v>30004.3</v>
      </c>
      <c r="N12" s="73">
        <f t="shared" si="1"/>
        <v>30029.3</v>
      </c>
      <c r="O12" s="72">
        <f t="shared" si="1"/>
        <v>360126.59999999992</v>
      </c>
    </row>
    <row r="13" spans="1:15" ht="15" x14ac:dyDescent="0.25">
      <c r="A13" s="66"/>
      <c r="B13" s="74" t="s">
        <v>62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5"/>
    </row>
    <row r="14" spans="1:15" ht="15" x14ac:dyDescent="0.25">
      <c r="A14" s="66"/>
      <c r="B14" s="76" t="s">
        <v>105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5"/>
    </row>
    <row r="15" spans="1:15" ht="15" x14ac:dyDescent="0.25">
      <c r="A15" s="66">
        <v>5060</v>
      </c>
      <c r="B15" s="70" t="s">
        <v>23</v>
      </c>
      <c r="C15" s="71">
        <f>'2019 Budget'!D90</f>
        <v>0</v>
      </c>
      <c r="D15" s="71">
        <f>'2019 Budget'!D91</f>
        <v>0</v>
      </c>
      <c r="E15" s="71">
        <f>'2019 Budget'!D92</f>
        <v>100</v>
      </c>
      <c r="F15" s="71">
        <f>'2019 Budget'!D93</f>
        <v>0</v>
      </c>
      <c r="G15" s="71">
        <f>'2019 Budget'!D94</f>
        <v>0</v>
      </c>
      <c r="H15" s="71">
        <f>'2019 Budget'!D95</f>
        <v>100</v>
      </c>
      <c r="I15" s="71">
        <f>'2019 Budget'!D96</f>
        <v>0</v>
      </c>
      <c r="J15" s="71">
        <f>'2019 Budget'!D97</f>
        <v>0</v>
      </c>
      <c r="K15" s="71">
        <f>'2019 Budget'!D98</f>
        <v>100</v>
      </c>
      <c r="L15" s="71">
        <f>'2019 Budget'!D99</f>
        <v>0</v>
      </c>
      <c r="M15" s="71">
        <f>'2019 Budget'!D100</f>
        <v>0</v>
      </c>
      <c r="N15" s="71">
        <f>'2019 Budget'!D101</f>
        <v>100</v>
      </c>
      <c r="O15" s="72">
        <f>SUM(C15:N15)</f>
        <v>400</v>
      </c>
    </row>
    <row r="16" spans="1:15" ht="15" x14ac:dyDescent="0.25">
      <c r="A16" s="66">
        <v>5070</v>
      </c>
      <c r="B16" s="70" t="s">
        <v>24</v>
      </c>
      <c r="C16" s="71">
        <f>'2019 Budget'!D104</f>
        <v>0</v>
      </c>
      <c r="D16" s="71">
        <f>'2019 Budget'!D105</f>
        <v>0</v>
      </c>
      <c r="E16" s="71">
        <f>'2019 Budget'!D106</f>
        <v>0</v>
      </c>
      <c r="F16" s="71">
        <f>'2019 Budget'!D107</f>
        <v>0</v>
      </c>
      <c r="G16" s="71">
        <f>'2019 Budget'!D108</f>
        <v>0</v>
      </c>
      <c r="H16" s="71">
        <f>'2019 Budget'!D109</f>
        <v>0</v>
      </c>
      <c r="I16" s="71">
        <f>'2019 Budget'!D110</f>
        <v>0</v>
      </c>
      <c r="J16" s="71">
        <f>'2019 Budget'!D111</f>
        <v>0</v>
      </c>
      <c r="K16" s="71">
        <f>'2019 Budget'!D112</f>
        <v>0</v>
      </c>
      <c r="L16" s="71">
        <f>'2019 Budget'!D113</f>
        <v>0</v>
      </c>
      <c r="M16" s="71">
        <f>'2019 Budget'!D114</f>
        <v>0</v>
      </c>
      <c r="N16" s="71">
        <f>'2019 Budget'!D115</f>
        <v>0</v>
      </c>
      <c r="O16" s="72">
        <f t="shared" ref="O16:O24" si="2">SUM(C16:N16)</f>
        <v>0</v>
      </c>
    </row>
    <row r="17" spans="1:15" ht="15" x14ac:dyDescent="0.25">
      <c r="A17" s="66">
        <v>5140</v>
      </c>
      <c r="B17" s="70" t="s">
        <v>82</v>
      </c>
      <c r="C17" s="71">
        <f>'2019 Budget'!D118</f>
        <v>275</v>
      </c>
      <c r="D17" s="71">
        <f>'2019 Budget'!D119</f>
        <v>275</v>
      </c>
      <c r="E17" s="71">
        <f>'2019 Budget'!D120</f>
        <v>275</v>
      </c>
      <c r="F17" s="71">
        <f>'2019 Budget'!D121</f>
        <v>30275</v>
      </c>
      <c r="G17" s="71">
        <f>'2019 Budget'!D122</f>
        <v>275</v>
      </c>
      <c r="H17" s="71">
        <f>'2019 Budget'!D123</f>
        <v>275</v>
      </c>
      <c r="I17" s="71">
        <f>'2019 Budget'!D124</f>
        <v>275</v>
      </c>
      <c r="J17" s="71">
        <f>'2019 Budget'!D125</f>
        <v>275</v>
      </c>
      <c r="K17" s="71">
        <f>'2019 Budget'!D126</f>
        <v>275</v>
      </c>
      <c r="L17" s="71">
        <f>'2019 Budget'!D127</f>
        <v>275</v>
      </c>
      <c r="M17" s="71">
        <f>'2019 Budget'!D128</f>
        <v>275</v>
      </c>
      <c r="N17" s="71">
        <f>'2019 Budget'!D129</f>
        <v>275</v>
      </c>
      <c r="O17" s="72">
        <f t="shared" si="2"/>
        <v>33300</v>
      </c>
    </row>
    <row r="18" spans="1:15" ht="15" x14ac:dyDescent="0.25">
      <c r="A18" s="66">
        <v>5150</v>
      </c>
      <c r="B18" s="70" t="s">
        <v>81</v>
      </c>
      <c r="C18" s="71">
        <f>'2019 Budget'!D132</f>
        <v>100</v>
      </c>
      <c r="D18" s="71">
        <f>'2019 Budget'!D133</f>
        <v>100</v>
      </c>
      <c r="E18" s="71">
        <f>'2019 Budget'!D134</f>
        <v>100</v>
      </c>
      <c r="F18" s="71">
        <f>'2019 Budget'!D135</f>
        <v>150</v>
      </c>
      <c r="G18" s="71">
        <f>'2019 Budget'!D136</f>
        <v>150</v>
      </c>
      <c r="H18" s="71">
        <f>'2019 Budget'!D137</f>
        <v>150</v>
      </c>
      <c r="I18" s="71">
        <f>'2019 Budget'!D138</f>
        <v>150</v>
      </c>
      <c r="J18" s="71">
        <f>'2019 Budget'!D139</f>
        <v>150</v>
      </c>
      <c r="K18" s="71">
        <f>'2019 Budget'!D140</f>
        <v>150</v>
      </c>
      <c r="L18" s="71">
        <f>'2019 Budget'!D141</f>
        <v>100</v>
      </c>
      <c r="M18" s="71">
        <f>'2019 Budget'!D142</f>
        <v>100</v>
      </c>
      <c r="N18" s="71">
        <f>'2019 Budget'!D143</f>
        <v>100</v>
      </c>
      <c r="O18" s="72">
        <f t="shared" si="2"/>
        <v>1500</v>
      </c>
    </row>
    <row r="19" spans="1:15" ht="15" x14ac:dyDescent="0.25">
      <c r="A19" s="66">
        <v>5160</v>
      </c>
      <c r="B19" s="70" t="s">
        <v>27</v>
      </c>
      <c r="C19" s="71">
        <f>'2019 Budget'!D146</f>
        <v>75</v>
      </c>
      <c r="D19" s="71">
        <f>'2019 Budget'!D147</f>
        <v>0</v>
      </c>
      <c r="E19" s="71">
        <f>'2019 Budget'!D148</f>
        <v>0</v>
      </c>
      <c r="F19" s="71">
        <f>'2019 Budget'!D149</f>
        <v>75</v>
      </c>
      <c r="G19" s="71">
        <f>'2019 Budget'!D150</f>
        <v>0</v>
      </c>
      <c r="H19" s="71">
        <f>'2019 Budget'!D151</f>
        <v>0</v>
      </c>
      <c r="I19" s="71">
        <f>'2019 Budget'!D152</f>
        <v>75</v>
      </c>
      <c r="J19" s="71">
        <f>'2019 Budget'!D153</f>
        <v>0</v>
      </c>
      <c r="K19" s="71">
        <f>'2019 Budget'!D154</f>
        <v>0</v>
      </c>
      <c r="L19" s="71">
        <f>'2019 Budget'!D155</f>
        <v>75</v>
      </c>
      <c r="M19" s="71">
        <f>'2019 Budget'!D156</f>
        <v>0</v>
      </c>
      <c r="N19" s="71">
        <f>'2019 Budget'!D157</f>
        <v>0</v>
      </c>
      <c r="O19" s="72">
        <f t="shared" si="2"/>
        <v>300</v>
      </c>
    </row>
    <row r="20" spans="1:15" ht="15" x14ac:dyDescent="0.25">
      <c r="A20" s="66">
        <v>5200</v>
      </c>
      <c r="B20" s="70" t="s">
        <v>83</v>
      </c>
      <c r="C20" s="71">
        <f>'2019 Budget'!D160</f>
        <v>0</v>
      </c>
      <c r="D20" s="71">
        <f>'2019 Budget'!D161</f>
        <v>0</v>
      </c>
      <c r="E20" s="71">
        <f>'2019 Budget'!D162</f>
        <v>0</v>
      </c>
      <c r="F20" s="71">
        <f>'2019 Budget'!D163</f>
        <v>0</v>
      </c>
      <c r="G20" s="71">
        <f>'2019 Budget'!D164</f>
        <v>0</v>
      </c>
      <c r="H20" s="71">
        <f>'2019 Budget'!D165</f>
        <v>0</v>
      </c>
      <c r="I20" s="71">
        <f>'2019 Budget'!D166</f>
        <v>0</v>
      </c>
      <c r="J20" s="71">
        <f>'2019 Budget'!D167</f>
        <v>250</v>
      </c>
      <c r="K20" s="71">
        <f>'2019 Budget'!D168</f>
        <v>0</v>
      </c>
      <c r="L20" s="71">
        <f>'2019 Budget'!D169</f>
        <v>0</v>
      </c>
      <c r="M20" s="71">
        <f>'2019 Budget'!D170</f>
        <v>0</v>
      </c>
      <c r="N20" s="71">
        <f>'2019 Budget'!D171</f>
        <v>0</v>
      </c>
      <c r="O20" s="72">
        <f t="shared" si="2"/>
        <v>250</v>
      </c>
    </row>
    <row r="21" spans="1:15" ht="15" x14ac:dyDescent="0.25">
      <c r="A21" s="66">
        <v>5230</v>
      </c>
      <c r="B21" s="70" t="s">
        <v>28</v>
      </c>
      <c r="C21" s="71">
        <f>'2019 Budget'!D174</f>
        <v>0</v>
      </c>
      <c r="D21" s="71">
        <f>'2019 Budget'!D175</f>
        <v>0</v>
      </c>
      <c r="E21" s="71">
        <f>'2019 Budget'!D176</f>
        <v>0</v>
      </c>
      <c r="F21" s="71">
        <f>'2019 Budget'!D177</f>
        <v>0</v>
      </c>
      <c r="G21" s="71">
        <f>'2019 Budget'!D178</f>
        <v>0</v>
      </c>
      <c r="H21" s="71">
        <f>'2019 Budget'!D179</f>
        <v>0</v>
      </c>
      <c r="I21" s="71">
        <f>'2019 Budget'!D180</f>
        <v>0</v>
      </c>
      <c r="J21" s="71">
        <f>'2019 Budget'!D181</f>
        <v>0</v>
      </c>
      <c r="K21" s="71">
        <f>'2019 Budget'!D182</f>
        <v>0</v>
      </c>
      <c r="L21" s="71">
        <f>'2019 Budget'!D183</f>
        <v>0</v>
      </c>
      <c r="M21" s="71">
        <f>'2019 Budget'!D184</f>
        <v>0</v>
      </c>
      <c r="N21" s="71">
        <f>'2019 Budget'!D185</f>
        <v>0</v>
      </c>
      <c r="O21" s="72">
        <f t="shared" si="2"/>
        <v>0</v>
      </c>
    </row>
    <row r="22" spans="1:15" ht="15" x14ac:dyDescent="0.25">
      <c r="A22" s="66">
        <v>5240</v>
      </c>
      <c r="B22" s="70" t="s">
        <v>84</v>
      </c>
      <c r="C22" s="71">
        <f>'2019 Budget'!D188</f>
        <v>0</v>
      </c>
      <c r="D22" s="71">
        <f>'2019 Budget'!D189</f>
        <v>0</v>
      </c>
      <c r="E22" s="71">
        <f>'2019 Budget'!D190</f>
        <v>0</v>
      </c>
      <c r="F22" s="71">
        <f>'2019 Budget'!D191</f>
        <v>0</v>
      </c>
      <c r="G22" s="71">
        <f>'2019 Budget'!D192</f>
        <v>0</v>
      </c>
      <c r="H22" s="71">
        <f>'2019 Budget'!D193</f>
        <v>0</v>
      </c>
      <c r="I22" s="71">
        <f>'2019 Budget'!D194</f>
        <v>0</v>
      </c>
      <c r="J22" s="71">
        <f>'2019 Budget'!D195</f>
        <v>0</v>
      </c>
      <c r="K22" s="71">
        <f>'2019 Budget'!D196</f>
        <v>0</v>
      </c>
      <c r="L22" s="71">
        <f>'2019 Budget'!D197</f>
        <v>0</v>
      </c>
      <c r="M22" s="71">
        <f>'2019 Budget'!D198</f>
        <v>0</v>
      </c>
      <c r="N22" s="71">
        <f>'2019 Budget'!D199</f>
        <v>0</v>
      </c>
      <c r="O22" s="72">
        <f t="shared" si="2"/>
        <v>0</v>
      </c>
    </row>
    <row r="23" spans="1:15" ht="15" x14ac:dyDescent="0.25">
      <c r="A23" s="66">
        <v>5290</v>
      </c>
      <c r="B23" s="70" t="s">
        <v>30</v>
      </c>
      <c r="C23" s="71">
        <f>'2019 Budget'!D202</f>
        <v>250</v>
      </c>
      <c r="D23" s="71">
        <f>'2019 Budget'!D203</f>
        <v>250</v>
      </c>
      <c r="E23" s="71">
        <f>'2019 Budget'!D204</f>
        <v>250</v>
      </c>
      <c r="F23" s="71">
        <f>'2019 Budget'!D205</f>
        <v>250</v>
      </c>
      <c r="G23" s="71">
        <f>'2019 Budget'!D206</f>
        <v>250</v>
      </c>
      <c r="H23" s="71">
        <f>'2019 Budget'!D207</f>
        <v>500</v>
      </c>
      <c r="I23" s="71">
        <f>'2019 Budget'!D208</f>
        <v>500</v>
      </c>
      <c r="J23" s="71">
        <f>'2019 Budget'!D209</f>
        <v>500</v>
      </c>
      <c r="K23" s="71">
        <f>'2019 Budget'!D210</f>
        <v>500</v>
      </c>
      <c r="L23" s="71">
        <f>'2019 Budget'!D211</f>
        <v>250</v>
      </c>
      <c r="M23" s="71">
        <f>'2019 Budget'!D212</f>
        <v>250</v>
      </c>
      <c r="N23" s="71">
        <f>'2019 Budget'!D213</f>
        <v>250</v>
      </c>
      <c r="O23" s="72">
        <f t="shared" si="2"/>
        <v>4000</v>
      </c>
    </row>
    <row r="24" spans="1:15" ht="15" x14ac:dyDescent="0.25">
      <c r="A24" s="66">
        <v>5295</v>
      </c>
      <c r="B24" s="70" t="s">
        <v>31</v>
      </c>
      <c r="C24" s="71">
        <f>'2019 Budget'!D216</f>
        <v>0</v>
      </c>
      <c r="D24" s="71">
        <f>'2019 Budget'!D217</f>
        <v>0</v>
      </c>
      <c r="E24" s="71">
        <f>'2019 Budget'!D218</f>
        <v>750</v>
      </c>
      <c r="F24" s="71">
        <f>'2019 Budget'!D219</f>
        <v>0</v>
      </c>
      <c r="G24" s="71">
        <f>'2019 Budget'!D220</f>
        <v>0</v>
      </c>
      <c r="H24" s="71">
        <f>'2019 Budget'!D221</f>
        <v>750</v>
      </c>
      <c r="I24" s="71">
        <f>'2019 Budget'!D222</f>
        <v>0</v>
      </c>
      <c r="J24" s="71">
        <f>'2019 Budget'!D223</f>
        <v>0</v>
      </c>
      <c r="K24" s="71">
        <f>'2019 Budget'!D224</f>
        <v>750</v>
      </c>
      <c r="L24" s="71">
        <f>'2019 Budget'!D225</f>
        <v>0</v>
      </c>
      <c r="M24" s="71">
        <f>'2019 Budget'!D226</f>
        <v>0</v>
      </c>
      <c r="N24" s="71">
        <f>'2019 Budget'!D227</f>
        <v>750</v>
      </c>
      <c r="O24" s="72">
        <f t="shared" si="2"/>
        <v>3000</v>
      </c>
    </row>
    <row r="25" spans="1:15" ht="15" x14ac:dyDescent="0.25">
      <c r="A25" s="66"/>
      <c r="B25" s="77" t="s">
        <v>106</v>
      </c>
      <c r="C25" s="73">
        <f>SUM(C15:C24)</f>
        <v>700</v>
      </c>
      <c r="D25" s="73">
        <f t="shared" ref="D25:O25" si="3">SUM(D15:D24)</f>
        <v>625</v>
      </c>
      <c r="E25" s="73">
        <f t="shared" si="3"/>
        <v>1475</v>
      </c>
      <c r="F25" s="73">
        <f t="shared" si="3"/>
        <v>30750</v>
      </c>
      <c r="G25" s="73">
        <f t="shared" si="3"/>
        <v>675</v>
      </c>
      <c r="H25" s="73">
        <f t="shared" si="3"/>
        <v>1775</v>
      </c>
      <c r="I25" s="73">
        <f t="shared" si="3"/>
        <v>1000</v>
      </c>
      <c r="J25" s="73">
        <f t="shared" si="3"/>
        <v>1175</v>
      </c>
      <c r="K25" s="73">
        <f t="shared" si="3"/>
        <v>1775</v>
      </c>
      <c r="L25" s="73">
        <f t="shared" si="3"/>
        <v>700</v>
      </c>
      <c r="M25" s="73">
        <f t="shared" si="3"/>
        <v>625</v>
      </c>
      <c r="N25" s="73">
        <f t="shared" si="3"/>
        <v>1475</v>
      </c>
      <c r="O25" s="72">
        <f t="shared" si="3"/>
        <v>42750</v>
      </c>
    </row>
    <row r="26" spans="1:15" ht="15" x14ac:dyDescent="0.25">
      <c r="A26" s="66"/>
      <c r="B26" s="74" t="s">
        <v>102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5"/>
    </row>
    <row r="27" spans="1:15" ht="15" x14ac:dyDescent="0.25">
      <c r="A27" s="66">
        <v>5500</v>
      </c>
      <c r="B27" s="70" t="s">
        <v>32</v>
      </c>
      <c r="C27" s="71">
        <f>'2019 Budget'!D230</f>
        <v>0</v>
      </c>
      <c r="D27" s="71">
        <f>'2019 Budget'!D231</f>
        <v>0</v>
      </c>
      <c r="E27" s="71">
        <f>'2019 Budget'!D232</f>
        <v>0</v>
      </c>
      <c r="F27" s="71">
        <f>'2019 Budget'!D233</f>
        <v>0</v>
      </c>
      <c r="G27" s="71">
        <f>'2019 Budget'!D234</f>
        <v>0</v>
      </c>
      <c r="H27" s="71">
        <f>'2019 Budget'!D235</f>
        <v>0</v>
      </c>
      <c r="I27" s="71">
        <f>'2019 Budget'!D236</f>
        <v>0</v>
      </c>
      <c r="J27" s="71">
        <f>'2019 Budget'!D237</f>
        <v>0</v>
      </c>
      <c r="K27" s="71">
        <f>'2019 Budget'!D238</f>
        <v>0</v>
      </c>
      <c r="L27" s="71">
        <f>'2019 Budget'!D239</f>
        <v>0</v>
      </c>
      <c r="M27" s="71">
        <f>'2019 Budget'!D240</f>
        <v>0</v>
      </c>
      <c r="N27" s="71">
        <f>'2019 Budget'!D241</f>
        <v>0</v>
      </c>
      <c r="O27" s="72">
        <f>SUM(C27:N27)</f>
        <v>0</v>
      </c>
    </row>
    <row r="28" spans="1:15" ht="15" x14ac:dyDescent="0.25">
      <c r="A28" s="66">
        <v>5520</v>
      </c>
      <c r="B28" s="70" t="s">
        <v>15</v>
      </c>
      <c r="C28" s="71">
        <f>'2019 Budget'!D244</f>
        <v>439</v>
      </c>
      <c r="D28" s="71">
        <f>'2019 Budget'!D245</f>
        <v>439</v>
      </c>
      <c r="E28" s="71">
        <f>'2019 Budget'!D246</f>
        <v>516</v>
      </c>
      <c r="F28" s="71">
        <f>'2019 Budget'!D247</f>
        <v>439</v>
      </c>
      <c r="G28" s="71">
        <f>'2019 Budget'!D248</f>
        <v>439</v>
      </c>
      <c r="H28" s="71">
        <f>'2019 Budget'!D249</f>
        <v>516</v>
      </c>
      <c r="I28" s="71">
        <f>'2019 Budget'!D250</f>
        <v>439</v>
      </c>
      <c r="J28" s="71">
        <f>'2019 Budget'!D251</f>
        <v>439</v>
      </c>
      <c r="K28" s="71">
        <f>'2019 Budget'!D252</f>
        <v>516</v>
      </c>
      <c r="L28" s="71">
        <f>'2019 Budget'!D253</f>
        <v>439</v>
      </c>
      <c r="M28" s="71">
        <f>'2019 Budget'!D254</f>
        <v>439</v>
      </c>
      <c r="N28" s="71">
        <f>'2019 Budget'!D255</f>
        <v>516</v>
      </c>
      <c r="O28" s="72">
        <f>SUM(C28:N28)</f>
        <v>5576</v>
      </c>
    </row>
    <row r="29" spans="1:15" ht="15" x14ac:dyDescent="0.25">
      <c r="A29" s="66">
        <v>5530</v>
      </c>
      <c r="B29" s="70" t="s">
        <v>85</v>
      </c>
      <c r="C29" s="71">
        <f>'2019 Budget'!D258</f>
        <v>400</v>
      </c>
      <c r="D29" s="71">
        <f>'2019 Budget'!D259</f>
        <v>400</v>
      </c>
      <c r="E29" s="71">
        <f>'2019 Budget'!D260</f>
        <v>400</v>
      </c>
      <c r="F29" s="71">
        <f>'2019 Budget'!D261</f>
        <v>400</v>
      </c>
      <c r="G29" s="71">
        <f>'2019 Budget'!D262</f>
        <v>400</v>
      </c>
      <c r="H29" s="71">
        <f>'2019 Budget'!D263</f>
        <v>400</v>
      </c>
      <c r="I29" s="71">
        <f>'2019 Budget'!D264</f>
        <v>400</v>
      </c>
      <c r="J29" s="71">
        <f>'2019 Budget'!D265</f>
        <v>400</v>
      </c>
      <c r="K29" s="71">
        <f>'2019 Budget'!D266</f>
        <v>400</v>
      </c>
      <c r="L29" s="71">
        <f>'2019 Budget'!D267</f>
        <v>400</v>
      </c>
      <c r="M29" s="71">
        <f>'2019 Budget'!D268</f>
        <v>400</v>
      </c>
      <c r="N29" s="71">
        <f>'2019 Budget'!D269</f>
        <v>400</v>
      </c>
      <c r="O29" s="72">
        <f>SUM(C29:N29)</f>
        <v>4800</v>
      </c>
    </row>
    <row r="30" spans="1:15" ht="15" x14ac:dyDescent="0.25">
      <c r="A30" s="66">
        <v>5540</v>
      </c>
      <c r="B30" s="70" t="s">
        <v>34</v>
      </c>
      <c r="C30" s="71">
        <f>'2019 Budget'!D272</f>
        <v>515</v>
      </c>
      <c r="D30" s="71">
        <f>'2019 Budget'!D273</f>
        <v>515</v>
      </c>
      <c r="E30" s="71">
        <f>'2019 Budget'!D274</f>
        <v>515</v>
      </c>
      <c r="F30" s="71">
        <f>'2019 Budget'!D275</f>
        <v>1000</v>
      </c>
      <c r="G30" s="71">
        <f>'2019 Budget'!D276</f>
        <v>1510</v>
      </c>
      <c r="H30" s="71">
        <f>'2019 Budget'!D277</f>
        <v>1510</v>
      </c>
      <c r="I30" s="71">
        <f>'2019 Budget'!D278</f>
        <v>1510</v>
      </c>
      <c r="J30" s="71">
        <f>'2019 Budget'!D279</f>
        <v>1510</v>
      </c>
      <c r="K30" s="71">
        <f>'2019 Budget'!D280</f>
        <v>1510</v>
      </c>
      <c r="L30" s="71">
        <f>'2019 Budget'!D281</f>
        <v>1510</v>
      </c>
      <c r="M30" s="71">
        <f>'2019 Budget'!D282</f>
        <v>515</v>
      </c>
      <c r="N30" s="71">
        <f>'2019 Budget'!D283</f>
        <v>515</v>
      </c>
      <c r="O30" s="72">
        <f>SUM(C30:N30)</f>
        <v>12635</v>
      </c>
    </row>
    <row r="31" spans="1:15" ht="15" x14ac:dyDescent="0.25">
      <c r="A31" s="66">
        <v>5590</v>
      </c>
      <c r="B31" s="70" t="s">
        <v>35</v>
      </c>
      <c r="C31" s="71">
        <f>'2019 Budget'!D286</f>
        <v>6450</v>
      </c>
      <c r="D31" s="71">
        <f>'2019 Budget'!D287</f>
        <v>7950</v>
      </c>
      <c r="E31" s="71">
        <f>'2019 Budget'!D288</f>
        <v>6450</v>
      </c>
      <c r="F31" s="71">
        <f>'2019 Budget'!D289</f>
        <v>26950</v>
      </c>
      <c r="G31" s="71">
        <f>'2019 Budget'!D290</f>
        <v>6450</v>
      </c>
      <c r="H31" s="71">
        <f>'2019 Budget'!D291</f>
        <v>6450</v>
      </c>
      <c r="I31" s="71">
        <f>'2019 Budget'!D292</f>
        <v>6450</v>
      </c>
      <c r="J31" s="71">
        <f>'2019 Budget'!D293</f>
        <v>6450</v>
      </c>
      <c r="K31" s="71">
        <f>'2019 Budget'!D294</f>
        <v>6450</v>
      </c>
      <c r="L31" s="71">
        <f>'2019 Budget'!D295</f>
        <v>33950</v>
      </c>
      <c r="M31" s="71">
        <f>'2019 Budget'!D296</f>
        <v>6450</v>
      </c>
      <c r="N31" s="71">
        <f>'2019 Budget'!D297</f>
        <v>6450</v>
      </c>
      <c r="O31" s="72">
        <f>SUM(C31:N31)</f>
        <v>126900</v>
      </c>
    </row>
    <row r="32" spans="1:15" ht="15" x14ac:dyDescent="0.25">
      <c r="A32" s="66"/>
      <c r="B32" s="77" t="s">
        <v>108</v>
      </c>
      <c r="C32" s="73">
        <f>SUM(C27:C31)</f>
        <v>7804</v>
      </c>
      <c r="D32" s="73">
        <f t="shared" ref="D32:O32" si="4">SUM(D27:D31)</f>
        <v>9304</v>
      </c>
      <c r="E32" s="73">
        <f t="shared" si="4"/>
        <v>7881</v>
      </c>
      <c r="F32" s="73">
        <f t="shared" si="4"/>
        <v>28789</v>
      </c>
      <c r="G32" s="73">
        <f t="shared" si="4"/>
        <v>8799</v>
      </c>
      <c r="H32" s="73">
        <f t="shared" si="4"/>
        <v>8876</v>
      </c>
      <c r="I32" s="73">
        <f t="shared" si="4"/>
        <v>8799</v>
      </c>
      <c r="J32" s="73">
        <f t="shared" si="4"/>
        <v>8799</v>
      </c>
      <c r="K32" s="73">
        <f t="shared" si="4"/>
        <v>8876</v>
      </c>
      <c r="L32" s="73">
        <f t="shared" si="4"/>
        <v>36299</v>
      </c>
      <c r="M32" s="73">
        <f t="shared" si="4"/>
        <v>7804</v>
      </c>
      <c r="N32" s="73">
        <f t="shared" si="4"/>
        <v>7881</v>
      </c>
      <c r="O32" s="72">
        <f t="shared" si="4"/>
        <v>149911</v>
      </c>
    </row>
    <row r="33" spans="1:15" ht="15" x14ac:dyDescent="0.25">
      <c r="A33" s="66"/>
      <c r="B33" s="76" t="s">
        <v>103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5"/>
    </row>
    <row r="34" spans="1:15" ht="15" x14ac:dyDescent="0.25">
      <c r="A34" s="66">
        <v>6920</v>
      </c>
      <c r="B34" s="70" t="s">
        <v>14</v>
      </c>
      <c r="C34" s="71">
        <f>'2019 Budget'!D300</f>
        <v>4105.34</v>
      </c>
      <c r="D34" s="71">
        <f>'2019 Budget'!D301</f>
        <v>2268.65</v>
      </c>
      <c r="E34" s="71">
        <f>'2019 Budget'!D302</f>
        <v>2232.0300000000002</v>
      </c>
      <c r="F34" s="71">
        <f>'2019 Budget'!D303</f>
        <v>1671.65</v>
      </c>
      <c r="G34" s="71">
        <f>'2019 Budget'!D304</f>
        <v>2099.38</v>
      </c>
      <c r="H34" s="71">
        <f>'2019 Budget'!D305</f>
        <v>3734.8</v>
      </c>
      <c r="I34" s="71">
        <f>'2019 Budget'!D306</f>
        <v>5004.26</v>
      </c>
      <c r="J34" s="71">
        <f>'2019 Budget'!D307</f>
        <v>4991.1499999999996</v>
      </c>
      <c r="K34" s="71">
        <f>'2019 Budget'!D308</f>
        <v>2623.2</v>
      </c>
      <c r="L34" s="71">
        <f>'2019 Budget'!D309</f>
        <v>691.68</v>
      </c>
      <c r="M34" s="71">
        <f>'2019 Budget'!D310</f>
        <v>257.83</v>
      </c>
      <c r="N34" s="71">
        <f>'2019 Budget'!D311</f>
        <v>3002.86</v>
      </c>
      <c r="O34" s="72">
        <f>SUM(C34:N34)</f>
        <v>32682.830000000005</v>
      </c>
    </row>
    <row r="35" spans="1:15" ht="15" x14ac:dyDescent="0.25">
      <c r="A35" s="66">
        <v>6940</v>
      </c>
      <c r="B35" s="70" t="s">
        <v>12</v>
      </c>
      <c r="C35" s="71">
        <f>'2019 Budget'!D314</f>
        <v>452.54</v>
      </c>
      <c r="D35" s="71">
        <f>'2019 Budget'!D315</f>
        <v>447.94</v>
      </c>
      <c r="E35" s="71">
        <f>'2019 Budget'!D316</f>
        <v>513.66999999999996</v>
      </c>
      <c r="F35" s="71">
        <f>'2019 Budget'!D317</f>
        <v>471.3</v>
      </c>
      <c r="G35" s="71">
        <f>'2019 Budget'!D318</f>
        <v>591.28</v>
      </c>
      <c r="H35" s="71">
        <f>'2019 Budget'!D319</f>
        <v>581.45000000000005</v>
      </c>
      <c r="I35" s="71">
        <f>'2019 Budget'!D320</f>
        <v>683.3</v>
      </c>
      <c r="J35" s="71">
        <f>'2019 Budget'!D321</f>
        <v>528.99</v>
      </c>
      <c r="K35" s="71">
        <f>'2019 Budget'!D322</f>
        <v>507.05</v>
      </c>
      <c r="L35" s="71">
        <f>'2019 Budget'!D323</f>
        <v>520.84</v>
      </c>
      <c r="M35" s="71">
        <f>'2019 Budget'!D324</f>
        <v>421.72</v>
      </c>
      <c r="N35" s="71">
        <f>'2019 Budget'!D325</f>
        <v>430.49</v>
      </c>
      <c r="O35" s="72">
        <f>SUM(C35:N35)</f>
        <v>6150.5700000000006</v>
      </c>
    </row>
    <row r="36" spans="1:15" ht="15" x14ac:dyDescent="0.25">
      <c r="A36" s="66"/>
      <c r="B36" s="77" t="s">
        <v>109</v>
      </c>
      <c r="C36" s="73">
        <f>SUM(C34:C35)</f>
        <v>4557.88</v>
      </c>
      <c r="D36" s="73">
        <f t="shared" ref="D36:O36" si="5">SUM(D34:D35)</f>
        <v>2716.59</v>
      </c>
      <c r="E36" s="73">
        <f t="shared" si="5"/>
        <v>2745.7000000000003</v>
      </c>
      <c r="F36" s="73">
        <f t="shared" si="5"/>
        <v>2142.9500000000003</v>
      </c>
      <c r="G36" s="73">
        <f t="shared" si="5"/>
        <v>2690.66</v>
      </c>
      <c r="H36" s="73">
        <f t="shared" si="5"/>
        <v>4316.25</v>
      </c>
      <c r="I36" s="73">
        <f t="shared" si="5"/>
        <v>5687.56</v>
      </c>
      <c r="J36" s="73">
        <f t="shared" si="5"/>
        <v>5520.1399999999994</v>
      </c>
      <c r="K36" s="73">
        <f t="shared" si="5"/>
        <v>3130.25</v>
      </c>
      <c r="L36" s="73">
        <f t="shared" si="5"/>
        <v>1212.52</v>
      </c>
      <c r="M36" s="73">
        <f t="shared" si="5"/>
        <v>679.55</v>
      </c>
      <c r="N36" s="73">
        <f t="shared" si="5"/>
        <v>3433.3500000000004</v>
      </c>
      <c r="O36" s="72">
        <f t="shared" si="5"/>
        <v>38833.400000000009</v>
      </c>
    </row>
    <row r="37" spans="1:15" ht="15" x14ac:dyDescent="0.25">
      <c r="A37" s="66"/>
      <c r="B37" s="76" t="s">
        <v>104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5"/>
    </row>
    <row r="38" spans="1:15" ht="15" x14ac:dyDescent="0.25">
      <c r="A38" s="66">
        <v>8030</v>
      </c>
      <c r="B38" s="70" t="s">
        <v>36</v>
      </c>
      <c r="C38" s="71">
        <f>'2019 Budget'!D328</f>
        <v>0</v>
      </c>
      <c r="D38" s="71">
        <f>'2019 Budget'!D329</f>
        <v>1150</v>
      </c>
      <c r="E38" s="71">
        <f>'2019 Budget'!D330</f>
        <v>880</v>
      </c>
      <c r="F38" s="71">
        <f>'2019 Budget'!D331</f>
        <v>0</v>
      </c>
      <c r="G38" s="71">
        <f>'2019 Budget'!D332</f>
        <v>1150</v>
      </c>
      <c r="H38" s="71">
        <f>'2019 Budget'!D333</f>
        <v>0</v>
      </c>
      <c r="I38" s="71">
        <f>'2019 Budget'!D334</f>
        <v>0</v>
      </c>
      <c r="J38" s="71">
        <f>'2019 Budget'!D335</f>
        <v>1150</v>
      </c>
      <c r="K38" s="71">
        <f>'2019 Budget'!D336</f>
        <v>0</v>
      </c>
      <c r="L38" s="71">
        <f>'2019 Budget'!D337</f>
        <v>0</v>
      </c>
      <c r="M38" s="71">
        <f>'2019 Budget'!D338</f>
        <v>1150</v>
      </c>
      <c r="N38" s="71">
        <f>'2019 Budget'!D339</f>
        <v>0</v>
      </c>
      <c r="O38" s="72">
        <f>SUM(C38:N38)</f>
        <v>5480</v>
      </c>
    </row>
    <row r="39" spans="1:15" ht="15" x14ac:dyDescent="0.25">
      <c r="A39" s="66">
        <v>8040</v>
      </c>
      <c r="B39" s="70" t="s">
        <v>37</v>
      </c>
      <c r="C39" s="71">
        <f>'2019 Budget'!D342</f>
        <v>710</v>
      </c>
      <c r="D39" s="71">
        <f>'2019 Budget'!D343</f>
        <v>710</v>
      </c>
      <c r="E39" s="71">
        <f>'2019 Budget'!D344</f>
        <v>710</v>
      </c>
      <c r="F39" s="71">
        <f>'2019 Budget'!D345</f>
        <v>710</v>
      </c>
      <c r="G39" s="71">
        <f>'2019 Budget'!D346</f>
        <v>710</v>
      </c>
      <c r="H39" s="71">
        <f>'2019 Budget'!D347</f>
        <v>710</v>
      </c>
      <c r="I39" s="71">
        <f>'2019 Budget'!D348</f>
        <v>710</v>
      </c>
      <c r="J39" s="71">
        <f>'2019 Budget'!D349</f>
        <v>710</v>
      </c>
      <c r="K39" s="71">
        <f>'2019 Budget'!D350</f>
        <v>710</v>
      </c>
      <c r="L39" s="71">
        <f>'2019 Budget'!D351</f>
        <v>710</v>
      </c>
      <c r="M39" s="71">
        <f>'2019 Budget'!D352</f>
        <v>710</v>
      </c>
      <c r="N39" s="71">
        <f>'2019 Budget'!D353</f>
        <v>710</v>
      </c>
      <c r="O39" s="72">
        <f t="shared" ref="O39:O48" si="6">SUM(C39:N39)</f>
        <v>8520</v>
      </c>
    </row>
    <row r="40" spans="1:15" ht="15" x14ac:dyDescent="0.25">
      <c r="A40" s="66">
        <v>8080</v>
      </c>
      <c r="B40" s="70" t="s">
        <v>146</v>
      </c>
      <c r="C40" s="71">
        <v>0</v>
      </c>
      <c r="D40" s="71">
        <v>0</v>
      </c>
      <c r="E40" s="71">
        <v>0</v>
      </c>
      <c r="F40" s="71">
        <v>0</v>
      </c>
      <c r="G40" s="71">
        <v>250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2">
        <f>SUM(C40:N40)</f>
        <v>250</v>
      </c>
    </row>
    <row r="41" spans="1:15" ht="15" x14ac:dyDescent="0.25">
      <c r="A41" s="66">
        <v>8140</v>
      </c>
      <c r="B41" s="70" t="s">
        <v>38</v>
      </c>
      <c r="C41" s="71">
        <f>'2019 Budget'!D370</f>
        <v>0</v>
      </c>
      <c r="D41" s="71">
        <f>'2019 Budget'!D371</f>
        <v>0</v>
      </c>
      <c r="E41" s="71">
        <f>'2019 Budget'!D372</f>
        <v>200</v>
      </c>
      <c r="F41" s="71">
        <f>'2019 Budget'!D373</f>
        <v>0</v>
      </c>
      <c r="G41" s="71">
        <f>'2019 Budget'!D374</f>
        <v>0</v>
      </c>
      <c r="H41" s="71">
        <f>'2019 Budget'!D375</f>
        <v>0</v>
      </c>
      <c r="I41" s="71">
        <f>'2019 Budget'!D376</f>
        <v>0</v>
      </c>
      <c r="J41" s="71">
        <f>'2019 Budget'!D377</f>
        <v>0</v>
      </c>
      <c r="K41" s="71">
        <f>'2019 Budget'!D378</f>
        <v>200</v>
      </c>
      <c r="L41" s="71">
        <f>'2019 Budget'!D379</f>
        <v>0</v>
      </c>
      <c r="M41" s="71">
        <f>'2019 Budget'!D380</f>
        <v>0</v>
      </c>
      <c r="N41" s="71">
        <f>'2019 Budget'!D381</f>
        <v>0</v>
      </c>
      <c r="O41" s="72">
        <f t="shared" si="6"/>
        <v>400</v>
      </c>
    </row>
    <row r="42" spans="1:15" ht="15" x14ac:dyDescent="0.25">
      <c r="A42" s="66">
        <v>8150</v>
      </c>
      <c r="B42" s="70" t="s">
        <v>39</v>
      </c>
      <c r="C42" s="71">
        <f>'2019 Budget'!D384</f>
        <v>1022</v>
      </c>
      <c r="D42" s="71">
        <f>'2019 Budget'!D385</f>
        <v>1022</v>
      </c>
      <c r="E42" s="71">
        <f>'2019 Budget'!D386</f>
        <v>922</v>
      </c>
      <c r="F42" s="71">
        <f>'2019 Budget'!D387</f>
        <v>1372</v>
      </c>
      <c r="G42" s="71">
        <f>'2019 Budget'!D388</f>
        <v>1372</v>
      </c>
      <c r="H42" s="71">
        <f>'2019 Budget'!D389</f>
        <v>1372</v>
      </c>
      <c r="I42" s="71">
        <f>'2019 Budget'!D390</f>
        <v>1272</v>
      </c>
      <c r="J42" s="71">
        <f>'2019 Budget'!D391</f>
        <v>1372</v>
      </c>
      <c r="K42" s="71">
        <f>'2019 Budget'!D392</f>
        <v>1272</v>
      </c>
      <c r="L42" s="71">
        <f>'2019 Budget'!D393</f>
        <v>1372</v>
      </c>
      <c r="M42" s="71">
        <f>'2019 Budget'!D394</f>
        <v>922</v>
      </c>
      <c r="N42" s="71">
        <f>'2019 Budget'!D395</f>
        <v>1022</v>
      </c>
      <c r="O42" s="72">
        <f t="shared" si="6"/>
        <v>14314</v>
      </c>
    </row>
    <row r="43" spans="1:15" ht="15" x14ac:dyDescent="0.25">
      <c r="A43" s="66">
        <v>8160</v>
      </c>
      <c r="B43" s="70" t="s">
        <v>40</v>
      </c>
      <c r="C43" s="71">
        <f>'2019 Budget'!D398</f>
        <v>0</v>
      </c>
      <c r="D43" s="71">
        <f>'2019 Budget'!D399</f>
        <v>0</v>
      </c>
      <c r="E43" s="71">
        <f>'2019 Budget'!D400</f>
        <v>0</v>
      </c>
      <c r="F43" s="71">
        <f>'2019 Budget'!D401</f>
        <v>0</v>
      </c>
      <c r="G43" s="71">
        <f>'2019 Budget'!D402</f>
        <v>400</v>
      </c>
      <c r="H43" s="71">
        <f>'2019 Budget'!D403</f>
        <v>0</v>
      </c>
      <c r="I43" s="71">
        <f>'2019 Budget'!D404</f>
        <v>0</v>
      </c>
      <c r="J43" s="71">
        <f>'2019 Budget'!D405</f>
        <v>0</v>
      </c>
      <c r="K43" s="71">
        <f>'2019 Budget'!D406</f>
        <v>0</v>
      </c>
      <c r="L43" s="71">
        <f>'2019 Budget'!D407</f>
        <v>0</v>
      </c>
      <c r="M43" s="71">
        <f>'2019 Budget'!D408</f>
        <v>0</v>
      </c>
      <c r="N43" s="71">
        <f>'2019 Budget'!D409</f>
        <v>0</v>
      </c>
      <c r="O43" s="72">
        <f t="shared" si="6"/>
        <v>400</v>
      </c>
    </row>
    <row r="44" spans="1:15" ht="15" x14ac:dyDescent="0.25">
      <c r="A44" s="66">
        <v>8170</v>
      </c>
      <c r="B44" s="70" t="s">
        <v>41</v>
      </c>
      <c r="C44" s="71">
        <f>'2019 Budget'!D412</f>
        <v>150</v>
      </c>
      <c r="D44" s="71">
        <f>'2019 Budget'!D413</f>
        <v>150</v>
      </c>
      <c r="E44" s="71">
        <f>'2019 Budget'!D414</f>
        <v>150</v>
      </c>
      <c r="F44" s="71">
        <f>'2019 Budget'!D415</f>
        <v>150</v>
      </c>
      <c r="G44" s="71">
        <f>'2019 Budget'!D416</f>
        <v>150</v>
      </c>
      <c r="H44" s="71">
        <f>'2019 Budget'!D417</f>
        <v>150</v>
      </c>
      <c r="I44" s="71">
        <f>'2019 Budget'!D418</f>
        <v>150</v>
      </c>
      <c r="J44" s="71">
        <f>'2019 Budget'!D419</f>
        <v>150</v>
      </c>
      <c r="K44" s="71">
        <f>'2019 Budget'!D420</f>
        <v>150</v>
      </c>
      <c r="L44" s="71">
        <f>'2019 Budget'!D421</f>
        <v>150</v>
      </c>
      <c r="M44" s="71">
        <f>'2019 Budget'!D422</f>
        <v>150</v>
      </c>
      <c r="N44" s="71">
        <f>'2019 Budget'!D423</f>
        <v>150</v>
      </c>
      <c r="O44" s="72">
        <f t="shared" si="6"/>
        <v>1800</v>
      </c>
    </row>
    <row r="45" spans="1:15" ht="15" x14ac:dyDescent="0.25">
      <c r="A45" s="66">
        <v>8200</v>
      </c>
      <c r="B45" s="70" t="s">
        <v>42</v>
      </c>
      <c r="C45" s="71">
        <f>'2019 Budget'!D426</f>
        <v>140</v>
      </c>
      <c r="D45" s="71">
        <f>'2019 Budget'!D427</f>
        <v>140</v>
      </c>
      <c r="E45" s="71">
        <f>'2019 Budget'!D428</f>
        <v>140</v>
      </c>
      <c r="F45" s="71">
        <f>'2019 Budget'!D429</f>
        <v>140</v>
      </c>
      <c r="G45" s="71">
        <f>'2019 Budget'!D430</f>
        <v>140</v>
      </c>
      <c r="H45" s="71">
        <f>'2019 Budget'!D431</f>
        <v>140</v>
      </c>
      <c r="I45" s="71">
        <f>'2019 Budget'!D432</f>
        <v>140</v>
      </c>
      <c r="J45" s="71">
        <f>'2019 Budget'!D433</f>
        <v>140</v>
      </c>
      <c r="K45" s="71">
        <f>'2019 Budget'!D434</f>
        <v>140</v>
      </c>
      <c r="L45" s="71">
        <f>'2019 Budget'!D435</f>
        <v>140</v>
      </c>
      <c r="M45" s="71">
        <f>'2019 Budget'!D436</f>
        <v>140</v>
      </c>
      <c r="N45" s="71">
        <f>'2019 Budget'!D437</f>
        <v>140</v>
      </c>
      <c r="O45" s="72">
        <f t="shared" si="6"/>
        <v>1680</v>
      </c>
    </row>
    <row r="46" spans="1:15" ht="15" x14ac:dyDescent="0.25">
      <c r="A46" s="66">
        <v>8210</v>
      </c>
      <c r="B46" s="70" t="s">
        <v>43</v>
      </c>
      <c r="C46" s="71">
        <f>'2019 Budget'!D440</f>
        <v>375</v>
      </c>
      <c r="D46" s="71">
        <f>'2019 Budget'!D441</f>
        <v>375</v>
      </c>
      <c r="E46" s="71">
        <f>'2019 Budget'!D442</f>
        <v>375</v>
      </c>
      <c r="F46" s="71">
        <f>'2019 Budget'!D443</f>
        <v>375</v>
      </c>
      <c r="G46" s="71">
        <f>'2019 Budget'!D444</f>
        <v>375</v>
      </c>
      <c r="H46" s="71">
        <f>'2019 Budget'!D445</f>
        <v>375</v>
      </c>
      <c r="I46" s="71">
        <f>'2019 Budget'!D446</f>
        <v>375</v>
      </c>
      <c r="J46" s="71">
        <f>'2019 Budget'!D447</f>
        <v>375</v>
      </c>
      <c r="K46" s="71">
        <f>'2019 Budget'!D448</f>
        <v>375</v>
      </c>
      <c r="L46" s="71">
        <f>'2019 Budget'!D449</f>
        <v>375</v>
      </c>
      <c r="M46" s="71">
        <f>'2019 Budget'!D450</f>
        <v>375</v>
      </c>
      <c r="N46" s="71">
        <f>'2019 Budget'!D451</f>
        <v>375</v>
      </c>
      <c r="O46" s="72">
        <f t="shared" si="6"/>
        <v>4500</v>
      </c>
    </row>
    <row r="47" spans="1:15" ht="15" x14ac:dyDescent="0.25">
      <c r="A47" s="66">
        <v>8380</v>
      </c>
      <c r="B47" s="70" t="s">
        <v>86</v>
      </c>
      <c r="C47" s="71">
        <f>'2019 Budget'!D454</f>
        <v>400</v>
      </c>
      <c r="D47" s="71">
        <f>'2019 Budget'!D455</f>
        <v>400</v>
      </c>
      <c r="E47" s="71">
        <f>'2019 Budget'!D456</f>
        <v>400</v>
      </c>
      <c r="F47" s="71">
        <f>'2019 Budget'!D457</f>
        <v>400</v>
      </c>
      <c r="G47" s="71">
        <f>'2019 Budget'!D458</f>
        <v>400</v>
      </c>
      <c r="H47" s="71">
        <f>'2019 Budget'!D459</f>
        <v>400</v>
      </c>
      <c r="I47" s="71">
        <f>'2019 Budget'!D460</f>
        <v>400</v>
      </c>
      <c r="J47" s="71">
        <f>'2019 Budget'!D461</f>
        <v>400</v>
      </c>
      <c r="K47" s="71">
        <f>'2019 Budget'!D462</f>
        <v>400</v>
      </c>
      <c r="L47" s="71">
        <f>'2019 Budget'!D463</f>
        <v>400</v>
      </c>
      <c r="M47" s="71">
        <f>'2019 Budget'!D464</f>
        <v>400</v>
      </c>
      <c r="N47" s="71">
        <f>'2019 Budget'!D465</f>
        <v>400</v>
      </c>
      <c r="O47" s="72">
        <f t="shared" si="6"/>
        <v>4800</v>
      </c>
    </row>
    <row r="48" spans="1:15" ht="15" x14ac:dyDescent="0.25">
      <c r="A48" s="66">
        <v>8600</v>
      </c>
      <c r="B48" s="70" t="s">
        <v>47</v>
      </c>
      <c r="C48" s="71">
        <f>'2019 Budget'!D510</f>
        <v>3300</v>
      </c>
      <c r="D48" s="71">
        <f>'2019 Budget'!D511</f>
        <v>3300</v>
      </c>
      <c r="E48" s="71">
        <f>'2019 Budget'!D512</f>
        <v>3300</v>
      </c>
      <c r="F48" s="71">
        <f>'2019 Budget'!D513</f>
        <v>3300</v>
      </c>
      <c r="G48" s="71">
        <f>'2019 Budget'!D514</f>
        <v>3300</v>
      </c>
      <c r="H48" s="71">
        <f>'2019 Budget'!D515</f>
        <v>3300</v>
      </c>
      <c r="I48" s="71">
        <f>'2019 Budget'!D516</f>
        <v>3300</v>
      </c>
      <c r="J48" s="71">
        <f>'2019 Budget'!D517</f>
        <v>3300</v>
      </c>
      <c r="K48" s="71">
        <f>'2019 Budget'!D518</f>
        <v>3300</v>
      </c>
      <c r="L48" s="71">
        <f>'2019 Budget'!D519</f>
        <v>3300</v>
      </c>
      <c r="M48" s="71">
        <f>'2019 Budget'!D520</f>
        <v>3300</v>
      </c>
      <c r="N48" s="71">
        <f>'2019 Budget'!D521</f>
        <v>3300</v>
      </c>
      <c r="O48" s="72">
        <f t="shared" si="6"/>
        <v>39600</v>
      </c>
    </row>
    <row r="49" spans="1:15" ht="15" x14ac:dyDescent="0.25">
      <c r="A49" s="66"/>
      <c r="B49" s="77" t="s">
        <v>110</v>
      </c>
      <c r="C49" s="78">
        <f>SUM(C38:C48)</f>
        <v>6097</v>
      </c>
      <c r="D49" s="78">
        <f t="shared" ref="D49:O49" si="7">SUM(D38:D48)</f>
        <v>7247</v>
      </c>
      <c r="E49" s="78">
        <f t="shared" si="7"/>
        <v>7077</v>
      </c>
      <c r="F49" s="78">
        <f t="shared" si="7"/>
        <v>6447</v>
      </c>
      <c r="G49" s="78">
        <f t="shared" si="7"/>
        <v>8247</v>
      </c>
      <c r="H49" s="78">
        <f t="shared" si="7"/>
        <v>6447</v>
      </c>
      <c r="I49" s="78">
        <f t="shared" si="7"/>
        <v>6347</v>
      </c>
      <c r="J49" s="78">
        <f t="shared" si="7"/>
        <v>7597</v>
      </c>
      <c r="K49" s="78">
        <f t="shared" si="7"/>
        <v>6547</v>
      </c>
      <c r="L49" s="78">
        <f t="shared" si="7"/>
        <v>6447</v>
      </c>
      <c r="M49" s="78">
        <f t="shared" si="7"/>
        <v>7147</v>
      </c>
      <c r="N49" s="78">
        <f t="shared" si="7"/>
        <v>6097</v>
      </c>
      <c r="O49" s="79">
        <f t="shared" si="7"/>
        <v>81744</v>
      </c>
    </row>
    <row r="50" spans="1:15" ht="15" x14ac:dyDescent="0.25">
      <c r="A50" s="66"/>
      <c r="B50" s="76" t="s">
        <v>111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1"/>
    </row>
    <row r="51" spans="1:15" ht="15" x14ac:dyDescent="0.25">
      <c r="A51" s="66">
        <v>8390</v>
      </c>
      <c r="B51" s="70" t="s">
        <v>13</v>
      </c>
      <c r="C51" s="71">
        <f>'2019 Budget'!D468</f>
        <v>0</v>
      </c>
      <c r="D51" s="71">
        <f>'2019 Budget'!D469</f>
        <v>0</v>
      </c>
      <c r="E51" s="71">
        <f>'2019 Budget'!D470</f>
        <v>250</v>
      </c>
      <c r="F51" s="71">
        <f>'2019 Budget'!D471</f>
        <v>0</v>
      </c>
      <c r="G51" s="71">
        <f>'2019 Budget'!D472</f>
        <v>400</v>
      </c>
      <c r="H51" s="71">
        <f>'2019 Budget'!D473</f>
        <v>250</v>
      </c>
      <c r="I51" s="71">
        <f>'2019 Budget'!D474</f>
        <v>0</v>
      </c>
      <c r="J51" s="71">
        <f>'2019 Budget'!D475</f>
        <v>0</v>
      </c>
      <c r="K51" s="71">
        <f>'2019 Budget'!D476</f>
        <v>250</v>
      </c>
      <c r="L51" s="71">
        <f>'2019 Budget'!D477</f>
        <v>0</v>
      </c>
      <c r="M51" s="71">
        <f>'2019 Budget'!D478</f>
        <v>0</v>
      </c>
      <c r="N51" s="71">
        <f>'2019 Budget'!D479</f>
        <v>250</v>
      </c>
      <c r="O51" s="72">
        <f>SUM(C51:N51)</f>
        <v>1400</v>
      </c>
    </row>
    <row r="52" spans="1:15" ht="15" x14ac:dyDescent="0.25">
      <c r="A52" s="66">
        <v>8401</v>
      </c>
      <c r="B52" s="70" t="s">
        <v>45</v>
      </c>
      <c r="C52" s="71">
        <f>'2019 Budget'!D482</f>
        <v>0</v>
      </c>
      <c r="D52" s="71">
        <f>'2019 Budget'!D483</f>
        <v>0</v>
      </c>
      <c r="E52" s="71">
        <f>'2019 Budget'!D484</f>
        <v>0</v>
      </c>
      <c r="F52" s="71">
        <f>'2019 Budget'!D485</f>
        <v>0</v>
      </c>
      <c r="G52" s="71">
        <f>'2019 Budget'!D486</f>
        <v>0</v>
      </c>
      <c r="H52" s="71">
        <f>'2019 Budget'!D487</f>
        <v>0</v>
      </c>
      <c r="I52" s="71">
        <f>'2019 Budget'!D488</f>
        <v>0</v>
      </c>
      <c r="J52" s="71">
        <f>'2019 Budget'!D489</f>
        <v>0</v>
      </c>
      <c r="K52" s="71">
        <f>'2019 Budget'!D490</f>
        <v>0</v>
      </c>
      <c r="L52" s="71">
        <f>'2019 Budget'!D491</f>
        <v>120</v>
      </c>
      <c r="M52" s="71">
        <f>'2019 Budget'!D492</f>
        <v>0</v>
      </c>
      <c r="N52" s="71">
        <f>'2019 Budget'!D493</f>
        <v>0</v>
      </c>
      <c r="O52" s="72">
        <f>SUM(C52:N52)</f>
        <v>120</v>
      </c>
    </row>
    <row r="53" spans="1:15" ht="15" x14ac:dyDescent="0.25">
      <c r="A53" s="66">
        <v>8410</v>
      </c>
      <c r="B53" s="70" t="s">
        <v>46</v>
      </c>
      <c r="C53" s="71">
        <f>'2019 Budget'!D496</f>
        <v>0</v>
      </c>
      <c r="D53" s="71">
        <f>'2019 Budget'!D497</f>
        <v>0</v>
      </c>
      <c r="E53" s="71">
        <f>'2019 Budget'!D498</f>
        <v>0</v>
      </c>
      <c r="F53" s="71">
        <f>'2019 Budget'!D499</f>
        <v>0</v>
      </c>
      <c r="G53" s="71">
        <f>'2019 Budget'!D500</f>
        <v>9805</v>
      </c>
      <c r="H53" s="71">
        <f>'2019 Budget'!D501</f>
        <v>0</v>
      </c>
      <c r="I53" s="71">
        <f>'2019 Budget'!D502</f>
        <v>0</v>
      </c>
      <c r="J53" s="71">
        <f>'2019 Budget'!D503</f>
        <v>0</v>
      </c>
      <c r="K53" s="71">
        <f>'2019 Budget'!D504</f>
        <v>0</v>
      </c>
      <c r="L53" s="71">
        <f>'2019 Budget'!D505</f>
        <v>0</v>
      </c>
      <c r="M53" s="71">
        <f>'2019 Budget'!D506</f>
        <v>0</v>
      </c>
      <c r="N53" s="71">
        <f>'2019 Budget'!D507</f>
        <v>0</v>
      </c>
      <c r="O53" s="72">
        <f>SUM(C53:N53)</f>
        <v>9805</v>
      </c>
    </row>
    <row r="54" spans="1:15" ht="15" x14ac:dyDescent="0.25">
      <c r="A54" s="66">
        <v>9510</v>
      </c>
      <c r="B54" s="70" t="s">
        <v>48</v>
      </c>
      <c r="C54" s="71">
        <f>'2019 Budget'!D524</f>
        <v>0</v>
      </c>
      <c r="D54" s="71">
        <f>'2019 Budget'!D525</f>
        <v>0</v>
      </c>
      <c r="E54" s="71">
        <f>'2019 Budget'!D526</f>
        <v>0</v>
      </c>
      <c r="F54" s="71">
        <f>'2019 Budget'!D527</f>
        <v>100</v>
      </c>
      <c r="G54" s="71">
        <f>'2019 Budget'!D528</f>
        <v>0</v>
      </c>
      <c r="H54" s="71">
        <f>'2019 Budget'!D529</f>
        <v>0</v>
      </c>
      <c r="I54" s="71">
        <f>'2019 Budget'!D530</f>
        <v>0</v>
      </c>
      <c r="J54" s="71">
        <f>'2019 Budget'!D531</f>
        <v>0</v>
      </c>
      <c r="K54" s="71">
        <f>'2019 Budget'!D532</f>
        <v>0</v>
      </c>
      <c r="L54" s="71">
        <f>'2019 Budget'!D533</f>
        <v>0</v>
      </c>
      <c r="M54" s="71">
        <f>'2019 Budget'!D534</f>
        <v>0</v>
      </c>
      <c r="N54" s="71">
        <f>'2019 Budget'!D535</f>
        <v>0</v>
      </c>
      <c r="O54" s="72">
        <f>SUM(C54:N54)</f>
        <v>100</v>
      </c>
    </row>
    <row r="55" spans="1:15" ht="15" x14ac:dyDescent="0.25">
      <c r="A55" s="66">
        <v>9520</v>
      </c>
      <c r="B55" s="70" t="s">
        <v>87</v>
      </c>
      <c r="C55" s="71">
        <f>'2019 Budget'!D538</f>
        <v>0</v>
      </c>
      <c r="D55" s="71">
        <f>'2019 Budget'!D539</f>
        <v>0</v>
      </c>
      <c r="E55" s="71">
        <f>'2019 Budget'!D540</f>
        <v>0</v>
      </c>
      <c r="F55" s="71">
        <f>'2019 Budget'!D541</f>
        <v>100</v>
      </c>
      <c r="G55" s="71">
        <f>'2019 Budget'!D542</f>
        <v>0</v>
      </c>
      <c r="H55" s="71">
        <f>'2019 Budget'!D543</f>
        <v>0</v>
      </c>
      <c r="I55" s="71">
        <f>'2019 Budget'!D544</f>
        <v>0</v>
      </c>
      <c r="J55" s="71">
        <f>'2019 Budget'!D545</f>
        <v>0</v>
      </c>
      <c r="K55" s="71">
        <f>'2019 Budget'!D546</f>
        <v>0</v>
      </c>
      <c r="L55" s="71">
        <f>'2019 Budget'!D547</f>
        <v>0</v>
      </c>
      <c r="M55" s="71">
        <f>'2019 Budget'!D548</f>
        <v>0</v>
      </c>
      <c r="N55" s="71">
        <f>'2019 Budget'!D549</f>
        <v>0</v>
      </c>
      <c r="O55" s="72">
        <f>SUM(C55:N55)</f>
        <v>100</v>
      </c>
    </row>
    <row r="56" spans="1:15" ht="15" x14ac:dyDescent="0.25">
      <c r="A56" s="66"/>
      <c r="B56" s="77" t="s">
        <v>112</v>
      </c>
      <c r="C56" s="73">
        <f>SUM(C51:C55)</f>
        <v>0</v>
      </c>
      <c r="D56" s="73">
        <f t="shared" ref="D56:O56" si="8">SUM(D51:D55)</f>
        <v>0</v>
      </c>
      <c r="E56" s="73">
        <f t="shared" si="8"/>
        <v>250</v>
      </c>
      <c r="F56" s="73">
        <f t="shared" si="8"/>
        <v>200</v>
      </c>
      <c r="G56" s="73">
        <f t="shared" si="8"/>
        <v>10205</v>
      </c>
      <c r="H56" s="73">
        <f t="shared" si="8"/>
        <v>250</v>
      </c>
      <c r="I56" s="73">
        <f t="shared" si="8"/>
        <v>0</v>
      </c>
      <c r="J56" s="73">
        <f t="shared" si="8"/>
        <v>0</v>
      </c>
      <c r="K56" s="73">
        <f t="shared" si="8"/>
        <v>250</v>
      </c>
      <c r="L56" s="73">
        <f t="shared" si="8"/>
        <v>120</v>
      </c>
      <c r="M56" s="73">
        <f t="shared" si="8"/>
        <v>0</v>
      </c>
      <c r="N56" s="73">
        <f t="shared" si="8"/>
        <v>250</v>
      </c>
      <c r="O56" s="72">
        <f t="shared" si="8"/>
        <v>11525</v>
      </c>
    </row>
    <row r="57" spans="1:15" ht="15" x14ac:dyDescent="0.25">
      <c r="A57" s="66"/>
      <c r="B57" s="77" t="s">
        <v>61</v>
      </c>
      <c r="C57" s="73">
        <f t="shared" ref="C57:O57" si="9">SUM(C25+C32+C36+C49+C56)</f>
        <v>19158.88</v>
      </c>
      <c r="D57" s="73">
        <f t="shared" si="9"/>
        <v>19892.59</v>
      </c>
      <c r="E57" s="73">
        <f t="shared" si="9"/>
        <v>19428.7</v>
      </c>
      <c r="F57" s="73">
        <f t="shared" si="9"/>
        <v>68328.95</v>
      </c>
      <c r="G57" s="73">
        <f t="shared" si="9"/>
        <v>30616.66</v>
      </c>
      <c r="H57" s="73">
        <f t="shared" si="9"/>
        <v>21664.25</v>
      </c>
      <c r="I57" s="73">
        <f t="shared" si="9"/>
        <v>21833.56</v>
      </c>
      <c r="J57" s="73">
        <f t="shared" si="9"/>
        <v>23091.14</v>
      </c>
      <c r="K57" s="73">
        <f t="shared" si="9"/>
        <v>20578.25</v>
      </c>
      <c r="L57" s="73">
        <f t="shared" si="9"/>
        <v>44778.52</v>
      </c>
      <c r="M57" s="73">
        <f t="shared" si="9"/>
        <v>16255.55</v>
      </c>
      <c r="N57" s="73">
        <f t="shared" si="9"/>
        <v>19136.349999999999</v>
      </c>
      <c r="O57" s="72">
        <f t="shared" si="9"/>
        <v>324763.40000000002</v>
      </c>
    </row>
    <row r="58" spans="1:15" ht="15" x14ac:dyDescent="0.25">
      <c r="A58" s="66"/>
      <c r="B58" s="77" t="s">
        <v>60</v>
      </c>
      <c r="C58" s="73">
        <f t="shared" ref="C58:O58" si="10">SUM(C12-C57)</f>
        <v>10845.419999999998</v>
      </c>
      <c r="D58" s="73">
        <f t="shared" si="10"/>
        <v>10111.709999999999</v>
      </c>
      <c r="E58" s="73">
        <f t="shared" si="10"/>
        <v>10575.599999999999</v>
      </c>
      <c r="F58" s="73">
        <f t="shared" si="10"/>
        <v>-38299.649999999994</v>
      </c>
      <c r="G58" s="73">
        <f t="shared" si="10"/>
        <v>-612.36000000000058</v>
      </c>
      <c r="H58" s="73">
        <f t="shared" si="10"/>
        <v>8340.0499999999993</v>
      </c>
      <c r="I58" s="73">
        <f t="shared" si="10"/>
        <v>8170.739999999998</v>
      </c>
      <c r="J58" s="73">
        <f t="shared" si="10"/>
        <v>6938.16</v>
      </c>
      <c r="K58" s="73">
        <f t="shared" si="10"/>
        <v>9426.0499999999993</v>
      </c>
      <c r="L58" s="73">
        <f t="shared" si="10"/>
        <v>-14774.219999999998</v>
      </c>
      <c r="M58" s="73">
        <f t="shared" si="10"/>
        <v>13748.75</v>
      </c>
      <c r="N58" s="73">
        <f t="shared" si="10"/>
        <v>10892.95</v>
      </c>
      <c r="O58" s="72">
        <f t="shared" si="10"/>
        <v>35363.199999999895</v>
      </c>
    </row>
    <row r="59" spans="1:15" ht="15" x14ac:dyDescent="0.25">
      <c r="A59" s="66"/>
      <c r="B59" s="76" t="s">
        <v>63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5"/>
    </row>
    <row r="60" spans="1:15" ht="15" x14ac:dyDescent="0.25">
      <c r="A60" s="66">
        <v>9991</v>
      </c>
      <c r="B60" s="70" t="s">
        <v>88</v>
      </c>
      <c r="C60" s="71">
        <f>'2019 Budget'!D552</f>
        <v>32000</v>
      </c>
      <c r="D60" s="71">
        <f>'2019 Budget'!D553</f>
        <v>0</v>
      </c>
      <c r="E60" s="71">
        <f>'2019 Budget'!D554</f>
        <v>5000</v>
      </c>
      <c r="F60" s="71">
        <f>'2019 Budget'!D555</f>
        <v>0</v>
      </c>
      <c r="G60" s="71">
        <f>'2019 Budget'!D556</f>
        <v>0</v>
      </c>
      <c r="H60" s="71">
        <f>'2019 Budget'!D557</f>
        <v>0</v>
      </c>
      <c r="I60" s="71">
        <f>'2019 Budget'!D558</f>
        <v>0</v>
      </c>
      <c r="J60" s="71">
        <f>'2019 Budget'!D559</f>
        <v>0</v>
      </c>
      <c r="K60" s="71">
        <f>'2019 Budget'!D560</f>
        <v>0</v>
      </c>
      <c r="L60" s="71">
        <f>'2019 Budget'!D561</f>
        <v>0</v>
      </c>
      <c r="M60" s="71">
        <f>'2019 Budget'!D562</f>
        <v>40000</v>
      </c>
      <c r="N60" s="71">
        <f>'2019 Budget'!D563</f>
        <v>0</v>
      </c>
      <c r="O60" s="75">
        <f>SUM(C60:N60)</f>
        <v>77000</v>
      </c>
    </row>
    <row r="61" spans="1:15" ht="15" x14ac:dyDescent="0.25">
      <c r="A61" s="66">
        <v>9996</v>
      </c>
      <c r="B61" s="70" t="s">
        <v>51</v>
      </c>
      <c r="C61" s="71">
        <f>'2019 Budget'!D566</f>
        <v>0</v>
      </c>
      <c r="D61" s="71">
        <f>'2019 Budget'!D567</f>
        <v>0</v>
      </c>
      <c r="E61" s="71">
        <f>'2019 Budget'!D568</f>
        <v>2518.94</v>
      </c>
      <c r="F61" s="71">
        <f>'2019 Budget'!D569</f>
        <v>0</v>
      </c>
      <c r="G61" s="71">
        <f>'2019 Budget'!D570</f>
        <v>27722.58</v>
      </c>
      <c r="H61" s="71">
        <f>'2019 Budget'!D571</f>
        <v>0</v>
      </c>
      <c r="I61" s="71">
        <f>'2019 Budget'!D572</f>
        <v>0</v>
      </c>
      <c r="J61" s="71">
        <f>'2019 Budget'!D573</f>
        <v>0</v>
      </c>
      <c r="K61" s="71">
        <f>'2019 Budget'!D574</f>
        <v>0</v>
      </c>
      <c r="L61" s="71">
        <f>'2019 Budget'!D575</f>
        <v>0</v>
      </c>
      <c r="M61" s="71">
        <f>'2019 Budget'!D576</f>
        <v>0</v>
      </c>
      <c r="N61" s="71">
        <f>'2019 Budget'!D577</f>
        <v>0</v>
      </c>
      <c r="O61" s="75">
        <f>SUM(C61:N61)</f>
        <v>30241.52</v>
      </c>
    </row>
    <row r="62" spans="1:15" ht="15" x14ac:dyDescent="0.25">
      <c r="A62" s="66"/>
      <c r="B62" s="70" t="s">
        <v>113</v>
      </c>
      <c r="C62" s="73">
        <f>SUM(C60:C61)</f>
        <v>32000</v>
      </c>
      <c r="D62" s="73">
        <f t="shared" ref="D62:O62" si="11">SUM(D60:D61)</f>
        <v>0</v>
      </c>
      <c r="E62" s="73">
        <f t="shared" si="11"/>
        <v>7518.9400000000005</v>
      </c>
      <c r="F62" s="73">
        <f t="shared" si="11"/>
        <v>0</v>
      </c>
      <c r="G62" s="73">
        <f t="shared" si="11"/>
        <v>27722.58</v>
      </c>
      <c r="H62" s="73">
        <f t="shared" si="11"/>
        <v>0</v>
      </c>
      <c r="I62" s="73">
        <f t="shared" si="11"/>
        <v>0</v>
      </c>
      <c r="J62" s="73">
        <f t="shared" si="11"/>
        <v>0</v>
      </c>
      <c r="K62" s="73">
        <f t="shared" si="11"/>
        <v>0</v>
      </c>
      <c r="L62" s="73">
        <f t="shared" si="11"/>
        <v>0</v>
      </c>
      <c r="M62" s="73">
        <f t="shared" si="11"/>
        <v>40000</v>
      </c>
      <c r="N62" s="73">
        <f t="shared" si="11"/>
        <v>0</v>
      </c>
      <c r="O62" s="72">
        <f t="shared" si="11"/>
        <v>107241.52</v>
      </c>
    </row>
    <row r="63" spans="1:15" ht="5.25" customHeight="1" x14ac:dyDescent="0.25">
      <c r="A63" s="66"/>
      <c r="B63" s="70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2"/>
    </row>
    <row r="64" spans="1:15" ht="15" x14ac:dyDescent="0.25">
      <c r="A64" s="66"/>
      <c r="B64" s="70" t="s">
        <v>114</v>
      </c>
      <c r="C64" s="73">
        <f t="shared" ref="C64:O64" si="12">SUM(C58-C62)</f>
        <v>-21154.58</v>
      </c>
      <c r="D64" s="73">
        <f t="shared" si="12"/>
        <v>10111.709999999999</v>
      </c>
      <c r="E64" s="73">
        <f t="shared" si="12"/>
        <v>3056.659999999998</v>
      </c>
      <c r="F64" s="73">
        <f t="shared" si="12"/>
        <v>-38299.649999999994</v>
      </c>
      <c r="G64" s="73">
        <f t="shared" si="12"/>
        <v>-28334.940000000002</v>
      </c>
      <c r="H64" s="73">
        <f t="shared" si="12"/>
        <v>8340.0499999999993</v>
      </c>
      <c r="I64" s="73">
        <f t="shared" si="12"/>
        <v>8170.739999999998</v>
      </c>
      <c r="J64" s="73">
        <f t="shared" si="12"/>
        <v>6938.16</v>
      </c>
      <c r="K64" s="73">
        <f t="shared" si="12"/>
        <v>9426.0499999999993</v>
      </c>
      <c r="L64" s="73">
        <f t="shared" si="12"/>
        <v>-14774.219999999998</v>
      </c>
      <c r="M64" s="73">
        <f t="shared" si="12"/>
        <v>-26251.25</v>
      </c>
      <c r="N64" s="73">
        <f t="shared" si="12"/>
        <v>10892.95</v>
      </c>
      <c r="O64" s="72">
        <f t="shared" si="12"/>
        <v>-71878.320000000109</v>
      </c>
    </row>
    <row r="65" spans="1:15" thickBot="1" x14ac:dyDescent="0.3">
      <c r="A65" s="82"/>
      <c r="B65" s="83" t="s">
        <v>115</v>
      </c>
      <c r="C65" s="84">
        <f>SUM(C64)</f>
        <v>-21154.58</v>
      </c>
      <c r="D65" s="84">
        <f t="shared" ref="D65:N65" si="13">SUM(C65+D64)</f>
        <v>-11042.870000000003</v>
      </c>
      <c r="E65" s="84">
        <f t="shared" si="13"/>
        <v>-7986.2100000000046</v>
      </c>
      <c r="F65" s="84">
        <f t="shared" si="13"/>
        <v>-46285.86</v>
      </c>
      <c r="G65" s="84">
        <f t="shared" si="13"/>
        <v>-74620.800000000003</v>
      </c>
      <c r="H65" s="84">
        <f t="shared" si="13"/>
        <v>-66280.75</v>
      </c>
      <c r="I65" s="84">
        <f t="shared" si="13"/>
        <v>-58110.01</v>
      </c>
      <c r="J65" s="84">
        <f t="shared" si="13"/>
        <v>-51171.850000000006</v>
      </c>
      <c r="K65" s="84">
        <f t="shared" si="13"/>
        <v>-41745.800000000003</v>
      </c>
      <c r="L65" s="84">
        <f t="shared" si="13"/>
        <v>-56520.020000000004</v>
      </c>
      <c r="M65" s="84">
        <f t="shared" si="13"/>
        <v>-82771.27</v>
      </c>
      <c r="N65" s="84">
        <f t="shared" si="13"/>
        <v>-71878.320000000007</v>
      </c>
      <c r="O65" s="85"/>
    </row>
    <row r="66" spans="1:15" x14ac:dyDescent="0.25"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25"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25"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25"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25"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25"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  <row r="72" spans="1:15" x14ac:dyDescent="0.25"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</row>
    <row r="73" spans="1:15" x14ac:dyDescent="0.25"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</row>
    <row r="74" spans="1:15" x14ac:dyDescent="0.25"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</row>
    <row r="75" spans="1:15" x14ac:dyDescent="0.25"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</row>
    <row r="76" spans="1:15" x14ac:dyDescent="0.25"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</row>
    <row r="77" spans="1:15" x14ac:dyDescent="0.25"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</row>
    <row r="78" spans="1:15" x14ac:dyDescent="0.25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</row>
    <row r="79" spans="1:15" x14ac:dyDescent="0.25"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</row>
    <row r="80" spans="1:15" x14ac:dyDescent="0.25"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</row>
    <row r="81" spans="3:15" x14ac:dyDescent="0.25"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</row>
    <row r="82" spans="3:15" x14ac:dyDescent="0.25"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</row>
    <row r="83" spans="3:15" x14ac:dyDescent="0.25"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</row>
    <row r="84" spans="3:15" x14ac:dyDescent="0.25"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</row>
    <row r="85" spans="3:15" x14ac:dyDescent="0.25"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</row>
    <row r="86" spans="3:15" x14ac:dyDescent="0.25"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</row>
  </sheetData>
  <mergeCells count="3">
    <mergeCell ref="A1:O1"/>
    <mergeCell ref="A2:O2"/>
    <mergeCell ref="A3:O3"/>
  </mergeCells>
  <phoneticPr fontId="0" type="noConversion"/>
  <printOptions gridLines="1"/>
  <pageMargins left="0.5" right="0.5" top="0.25" bottom="0.25" header="0.51" footer="0.28000000000000003"/>
  <pageSetup paperSize="5" scale="79" fitToHeight="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 Budget</vt:lpstr>
      <vt:lpstr>2019 Spreadsheet</vt:lpstr>
      <vt:lpstr>'2019 Budget'!Print_Titles</vt:lpstr>
    </vt:vector>
  </TitlesOfParts>
  <Company>The RREEF Funds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Herriman</dc:creator>
  <cp:lastModifiedBy>Brian Borg</cp:lastModifiedBy>
  <cp:lastPrinted>2017-09-13T01:19:22Z</cp:lastPrinted>
  <dcterms:created xsi:type="dcterms:W3CDTF">1998-08-24T16:31:17Z</dcterms:created>
  <dcterms:modified xsi:type="dcterms:W3CDTF">2019-12-12T23:24:53Z</dcterms:modified>
</cp:coreProperties>
</file>