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ETANQUE\PETANQUE\LIBERATION PETANQUE CLUB\CLUB - HISTORY - DONE\Historic League Tables &amp; Results\"/>
    </mc:Choice>
  </mc:AlternateContent>
  <xr:revisionPtr revIDLastSave="0" documentId="8_{0BB68E47-0BEE-4CA0-B562-37DC6EC1BA76}" xr6:coauthVersionLast="47" xr6:coauthVersionMax="47" xr10:uidLastSave="{00000000-0000-0000-0000-000000000000}"/>
  <bookViews>
    <workbookView xWindow="-28920" yWindow="-1485" windowWidth="29040" windowHeight="15720" tabRatio="941" activeTab="2" xr2:uid="{00000000-000D-0000-FFFF-FFFF00000000}"/>
  </bookViews>
  <sheets>
    <sheet name="Summer 2014 PL#" sheetId="10" r:id="rId1"/>
    <sheet name="Summer 2014 D1#" sheetId="11" r:id="rId2"/>
    <sheet name="Summer 2014 D2#" sheetId="12" r:id="rId3"/>
  </sheets>
  <externalReferences>
    <externalReference r:id="rId4"/>
    <externalReference r:id="rId5"/>
    <externalReference r:id="rId6"/>
  </externalReferenc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12" l="1"/>
  <c r="I16" i="12"/>
  <c r="H16" i="12"/>
  <c r="G16" i="12"/>
  <c r="F16" i="12"/>
  <c r="E16" i="12"/>
  <c r="D16" i="12"/>
  <c r="C16" i="12"/>
  <c r="K15" i="12"/>
  <c r="I15" i="12"/>
  <c r="H15" i="12"/>
  <c r="J15" i="12" s="1"/>
  <c r="G15" i="12"/>
  <c r="F15" i="12"/>
  <c r="E15" i="12"/>
  <c r="D15" i="12"/>
  <c r="C15" i="12"/>
  <c r="K14" i="12"/>
  <c r="I14" i="12"/>
  <c r="H14" i="12"/>
  <c r="G14" i="12"/>
  <c r="F14" i="12"/>
  <c r="E14" i="12"/>
  <c r="D14" i="12"/>
  <c r="C14" i="12"/>
  <c r="K13" i="12"/>
  <c r="I13" i="12"/>
  <c r="H13" i="12"/>
  <c r="G13" i="12"/>
  <c r="F13" i="12"/>
  <c r="E13" i="12"/>
  <c r="D13" i="12"/>
  <c r="C13" i="12"/>
  <c r="K12" i="12"/>
  <c r="I12" i="12"/>
  <c r="H12" i="12"/>
  <c r="G12" i="12"/>
  <c r="F12" i="12"/>
  <c r="E12" i="12"/>
  <c r="D12" i="12"/>
  <c r="C12" i="12"/>
  <c r="K11" i="12"/>
  <c r="I11" i="12"/>
  <c r="H11" i="12"/>
  <c r="G11" i="12"/>
  <c r="F11" i="12"/>
  <c r="E11" i="12"/>
  <c r="D11" i="12"/>
  <c r="C11" i="12"/>
  <c r="K10" i="12"/>
  <c r="I10" i="12"/>
  <c r="H10" i="12"/>
  <c r="G10" i="12"/>
  <c r="F10" i="12"/>
  <c r="E10" i="12"/>
  <c r="D10" i="12"/>
  <c r="C10" i="12"/>
  <c r="K9" i="12"/>
  <c r="I9" i="12"/>
  <c r="H9" i="12"/>
  <c r="G9" i="12"/>
  <c r="F9" i="12"/>
  <c r="E9" i="12"/>
  <c r="D9" i="12"/>
  <c r="C9" i="12"/>
  <c r="K8" i="12"/>
  <c r="I8" i="12"/>
  <c r="H8" i="12"/>
  <c r="G8" i="12"/>
  <c r="F8" i="12"/>
  <c r="E8" i="12"/>
  <c r="D8" i="12"/>
  <c r="C8" i="12"/>
  <c r="K7" i="12"/>
  <c r="I7" i="12"/>
  <c r="H7" i="12"/>
  <c r="G7" i="12"/>
  <c r="F7" i="12"/>
  <c r="E7" i="12"/>
  <c r="D7" i="12"/>
  <c r="C7" i="12"/>
  <c r="K16" i="11"/>
  <c r="I16" i="11"/>
  <c r="N16" i="11" s="1"/>
  <c r="H16" i="11"/>
  <c r="M16" i="11" s="1"/>
  <c r="F16" i="11"/>
  <c r="E16" i="11"/>
  <c r="C16" i="11"/>
  <c r="K15" i="11"/>
  <c r="I15" i="11"/>
  <c r="H15" i="11"/>
  <c r="M15" i="11" s="1"/>
  <c r="F15" i="11"/>
  <c r="E15" i="11"/>
  <c r="C15" i="11"/>
  <c r="K14" i="11"/>
  <c r="I14" i="11"/>
  <c r="H14" i="11"/>
  <c r="G14" i="11"/>
  <c r="F14" i="11"/>
  <c r="E14" i="11"/>
  <c r="D14" i="11"/>
  <c r="C14" i="11"/>
  <c r="K13" i="11"/>
  <c r="I13" i="11"/>
  <c r="N13" i="11" s="1"/>
  <c r="H13" i="11"/>
  <c r="G13" i="11"/>
  <c r="F13" i="11"/>
  <c r="E13" i="11"/>
  <c r="D13" i="11"/>
  <c r="C13" i="11"/>
  <c r="K12" i="11"/>
  <c r="I12" i="11"/>
  <c r="H12" i="11"/>
  <c r="G12" i="11"/>
  <c r="F12" i="11"/>
  <c r="E12" i="11"/>
  <c r="D12" i="11"/>
  <c r="C12" i="11"/>
  <c r="K11" i="11"/>
  <c r="I11" i="11"/>
  <c r="H11" i="11"/>
  <c r="G11" i="11"/>
  <c r="F11" i="11"/>
  <c r="E11" i="11"/>
  <c r="D11" i="11"/>
  <c r="C11" i="11"/>
  <c r="K10" i="11"/>
  <c r="I10" i="11"/>
  <c r="H10" i="11"/>
  <c r="J10" i="11" s="1"/>
  <c r="G10" i="11"/>
  <c r="F10" i="11"/>
  <c r="E10" i="11"/>
  <c r="D10" i="11"/>
  <c r="C10" i="11"/>
  <c r="K9" i="11"/>
  <c r="I9" i="11"/>
  <c r="H9" i="11"/>
  <c r="G9" i="11"/>
  <c r="F9" i="11"/>
  <c r="E9" i="11"/>
  <c r="D9" i="11"/>
  <c r="C9" i="11"/>
  <c r="K8" i="11"/>
  <c r="I8" i="11"/>
  <c r="H8" i="11"/>
  <c r="G8" i="11"/>
  <c r="F8" i="11"/>
  <c r="E8" i="11"/>
  <c r="D8" i="11"/>
  <c r="C8" i="11"/>
  <c r="K7" i="11"/>
  <c r="I7" i="11"/>
  <c r="H7" i="11"/>
  <c r="G7" i="11"/>
  <c r="F7" i="11"/>
  <c r="E7" i="11"/>
  <c r="D7" i="11"/>
  <c r="C7" i="11"/>
  <c r="K18" i="10"/>
  <c r="I18" i="10"/>
  <c r="H18" i="10"/>
  <c r="G18" i="10"/>
  <c r="F18" i="10"/>
  <c r="E18" i="10"/>
  <c r="D18" i="10"/>
  <c r="C18" i="10"/>
  <c r="K17" i="10"/>
  <c r="I17" i="10"/>
  <c r="H17" i="10"/>
  <c r="J17" i="10" s="1"/>
  <c r="G17" i="10"/>
  <c r="F17" i="10"/>
  <c r="E17" i="10"/>
  <c r="D17" i="10"/>
  <c r="M17" i="10" s="1"/>
  <c r="C17" i="10"/>
  <c r="K16" i="10"/>
  <c r="I16" i="10"/>
  <c r="H16" i="10"/>
  <c r="G16" i="10"/>
  <c r="F16" i="10"/>
  <c r="E16" i="10"/>
  <c r="D16" i="10"/>
  <c r="C16" i="10"/>
  <c r="K15" i="10"/>
  <c r="I15" i="10"/>
  <c r="H15" i="10"/>
  <c r="G15" i="10"/>
  <c r="F15" i="10"/>
  <c r="E15" i="10"/>
  <c r="D15" i="10"/>
  <c r="C15" i="10"/>
  <c r="K14" i="10"/>
  <c r="I14" i="10"/>
  <c r="H14" i="10"/>
  <c r="J14" i="10" s="1"/>
  <c r="G14" i="10"/>
  <c r="F14" i="10"/>
  <c r="E14" i="10"/>
  <c r="D14" i="10"/>
  <c r="C14" i="10"/>
  <c r="K13" i="10"/>
  <c r="I13" i="10"/>
  <c r="H13" i="10"/>
  <c r="G13" i="10"/>
  <c r="F13" i="10"/>
  <c r="E13" i="10"/>
  <c r="D13" i="10"/>
  <c r="C13" i="10"/>
  <c r="K12" i="10"/>
  <c r="I12" i="10"/>
  <c r="H12" i="10"/>
  <c r="G12" i="10"/>
  <c r="F12" i="10"/>
  <c r="E12" i="10"/>
  <c r="D12" i="10"/>
  <c r="C12" i="10"/>
  <c r="K11" i="10"/>
  <c r="I11" i="10"/>
  <c r="H11" i="10"/>
  <c r="G11" i="10"/>
  <c r="F11" i="10"/>
  <c r="E11" i="10"/>
  <c r="D11" i="10"/>
  <c r="C11" i="10"/>
  <c r="K10" i="10"/>
  <c r="I10" i="10"/>
  <c r="H10" i="10"/>
  <c r="G10" i="10"/>
  <c r="F10" i="10"/>
  <c r="E10" i="10"/>
  <c r="D10" i="10"/>
  <c r="C10" i="10"/>
  <c r="K9" i="10"/>
  <c r="I9" i="10"/>
  <c r="H9" i="10"/>
  <c r="G9" i="10"/>
  <c r="F9" i="10"/>
  <c r="E9" i="10"/>
  <c r="D9" i="10"/>
  <c r="C9" i="10"/>
  <c r="K8" i="10"/>
  <c r="I8" i="10"/>
  <c r="H8" i="10"/>
  <c r="G8" i="10"/>
  <c r="F8" i="10"/>
  <c r="E8" i="10"/>
  <c r="D8" i="10"/>
  <c r="C8" i="10"/>
  <c r="K7" i="10"/>
  <c r="I7" i="10"/>
  <c r="H7" i="10"/>
  <c r="J7" i="10" s="1"/>
  <c r="G7" i="10"/>
  <c r="F7" i="10"/>
  <c r="E7" i="10"/>
  <c r="D7" i="10"/>
  <c r="C7" i="10"/>
  <c r="J13" i="10" l="1"/>
  <c r="J18" i="10"/>
  <c r="N11" i="11"/>
  <c r="N14" i="11"/>
  <c r="J12" i="12"/>
  <c r="N12" i="11"/>
  <c r="J16" i="12"/>
  <c r="N13" i="12"/>
  <c r="N7" i="10"/>
  <c r="M12" i="10"/>
  <c r="M15" i="10"/>
  <c r="M16" i="10"/>
  <c r="J15" i="11"/>
  <c r="N8" i="10"/>
  <c r="N9" i="10"/>
  <c r="N10" i="10"/>
  <c r="N11" i="10"/>
  <c r="N8" i="11"/>
  <c r="N9" i="11"/>
  <c r="N10" i="11"/>
  <c r="J7" i="12"/>
  <c r="J11" i="12"/>
  <c r="M8" i="12"/>
  <c r="J11" i="10"/>
  <c r="N13" i="10"/>
  <c r="N14" i="10"/>
  <c r="J14" i="11"/>
  <c r="N8" i="12"/>
  <c r="N14" i="12"/>
  <c r="M7" i="10"/>
  <c r="J15" i="10"/>
  <c r="N16" i="10"/>
  <c r="N17" i="10"/>
  <c r="J7" i="11"/>
  <c r="J8" i="11"/>
  <c r="M9" i="11"/>
  <c r="M10" i="11"/>
  <c r="J8" i="12"/>
  <c r="N9" i="12"/>
  <c r="M10" i="12"/>
  <c r="M12" i="12"/>
  <c r="M14" i="12"/>
  <c r="N12" i="10"/>
  <c r="N15" i="10"/>
  <c r="N7" i="12"/>
  <c r="M9" i="12"/>
  <c r="J13" i="12"/>
  <c r="N15" i="12"/>
  <c r="M8" i="10"/>
  <c r="J9" i="10"/>
  <c r="J10" i="10"/>
  <c r="M11" i="10"/>
  <c r="N7" i="11"/>
  <c r="J11" i="11"/>
  <c r="J12" i="11"/>
  <c r="M13" i="11"/>
  <c r="M14" i="11"/>
  <c r="J9" i="12"/>
  <c r="N10" i="12"/>
  <c r="N11" i="12"/>
  <c r="N12" i="12"/>
  <c r="M13" i="12"/>
  <c r="J10" i="12"/>
  <c r="J14" i="12"/>
  <c r="M7" i="12"/>
  <c r="M11" i="12"/>
  <c r="M15" i="12"/>
  <c r="M8" i="11"/>
  <c r="M12" i="11"/>
  <c r="N15" i="11"/>
  <c r="M7" i="11"/>
  <c r="J9" i="11"/>
  <c r="M11" i="11"/>
  <c r="J13" i="11"/>
  <c r="J16" i="11"/>
  <c r="M9" i="10"/>
  <c r="M13" i="10"/>
  <c r="J8" i="10"/>
  <c r="M10" i="10"/>
  <c r="J12" i="10"/>
  <c r="M14" i="10"/>
  <c r="J16" i="10"/>
</calcChain>
</file>

<file path=xl/sharedStrings.xml><?xml version="1.0" encoding="utf-8"?>
<sst xmlns="http://schemas.openxmlformats.org/spreadsheetml/2006/main" count="59" uniqueCount="26">
  <si>
    <t>Liberation Petanque Club</t>
  </si>
  <si>
    <t>Doubles League (Summer 2014)</t>
  </si>
  <si>
    <r>
      <t>Liberation</t>
    </r>
    <r>
      <rPr>
        <b/>
        <sz val="20"/>
        <color indexed="8"/>
        <rFont val="Book Antiqua"/>
        <family val="1"/>
      </rPr>
      <t xml:space="preserve"> </t>
    </r>
    <r>
      <rPr>
        <b/>
        <sz val="20"/>
        <color indexed="9"/>
        <rFont val="Book Antiqua"/>
        <family val="1"/>
      </rPr>
      <t>Petanque</t>
    </r>
    <r>
      <rPr>
        <b/>
        <sz val="20"/>
        <color indexed="8"/>
        <rFont val="Book Antiqua"/>
        <family val="1"/>
      </rPr>
      <t xml:space="preserve"> </t>
    </r>
    <r>
      <rPr>
        <b/>
        <sz val="20"/>
        <color indexed="12"/>
        <rFont val="Book Antiqua"/>
        <family val="1"/>
      </rPr>
      <t>Club</t>
    </r>
    <r>
      <rPr>
        <b/>
        <sz val="20"/>
        <color indexed="8"/>
        <rFont val="Book Antiqua"/>
        <family val="1"/>
      </rPr>
      <t xml:space="preserve">   </t>
    </r>
    <r>
      <rPr>
        <b/>
        <sz val="20"/>
        <color indexed="10"/>
        <rFont val="Book Antiqua"/>
        <family val="1"/>
      </rPr>
      <t>Doubles</t>
    </r>
    <r>
      <rPr>
        <b/>
        <sz val="20"/>
        <color indexed="8"/>
        <rFont val="Book Antiqua"/>
        <family val="1"/>
      </rPr>
      <t xml:space="preserve"> </t>
    </r>
    <r>
      <rPr>
        <b/>
        <sz val="20"/>
        <color indexed="9"/>
        <rFont val="Book Antiqua"/>
        <family val="1"/>
      </rPr>
      <t>Premier</t>
    </r>
    <r>
      <rPr>
        <b/>
        <sz val="20"/>
        <color indexed="8"/>
        <rFont val="Book Antiqua"/>
        <family val="1"/>
      </rPr>
      <t xml:space="preserve"> </t>
    </r>
    <r>
      <rPr>
        <b/>
        <sz val="20"/>
        <color indexed="12"/>
        <rFont val="Book Antiqua"/>
        <family val="1"/>
      </rPr>
      <t>League</t>
    </r>
  </si>
  <si>
    <t>Position</t>
  </si>
  <si>
    <t>Name's</t>
  </si>
  <si>
    <t>Played</t>
  </si>
  <si>
    <t>Won</t>
  </si>
  <si>
    <t>Drawn</t>
  </si>
  <si>
    <t>Lost</t>
  </si>
  <si>
    <r>
      <t>Individual</t>
    </r>
    <r>
      <rPr>
        <b/>
        <sz val="10"/>
        <rFont val="Arial"/>
        <family val="2"/>
      </rPr>
      <t xml:space="preserve"> Points For </t>
    </r>
  </si>
  <si>
    <r>
      <t>Individual</t>
    </r>
    <r>
      <rPr>
        <b/>
        <sz val="10"/>
        <rFont val="Arial"/>
        <family val="2"/>
      </rPr>
      <t xml:space="preserve"> Points  Against</t>
    </r>
  </si>
  <si>
    <r>
      <t>Individual</t>
    </r>
    <r>
      <rPr>
        <b/>
        <sz val="10"/>
        <rFont val="Arial"/>
        <family val="2"/>
      </rPr>
      <t xml:space="preserve"> Points Difference</t>
    </r>
  </si>
  <si>
    <r>
      <t>League</t>
    </r>
    <r>
      <rPr>
        <b/>
        <sz val="10"/>
        <rFont val="Arial"/>
        <family val="2"/>
      </rPr>
      <t xml:space="preserve"> Points</t>
    </r>
  </si>
  <si>
    <t>Avg For (Per Game)</t>
  </si>
  <si>
    <t>Avg Against (Per Game)</t>
  </si>
  <si>
    <t>=</t>
  </si>
  <si>
    <t>Premier League Title Leader / Winner</t>
  </si>
  <si>
    <t>Relegation Places</t>
  </si>
  <si>
    <r>
      <t xml:space="preserve">Liberation </t>
    </r>
    <r>
      <rPr>
        <b/>
        <i/>
        <sz val="26"/>
        <color indexed="9"/>
        <rFont val="Constantia"/>
        <family val="1"/>
      </rPr>
      <t>Petanque</t>
    </r>
    <r>
      <rPr>
        <b/>
        <i/>
        <sz val="26"/>
        <color indexed="10"/>
        <rFont val="Constantia"/>
        <family val="1"/>
      </rPr>
      <t xml:space="preserve"> </t>
    </r>
    <r>
      <rPr>
        <b/>
        <i/>
        <sz val="26"/>
        <color indexed="12"/>
        <rFont val="Constantia"/>
        <family val="1"/>
      </rPr>
      <t>Club</t>
    </r>
    <r>
      <rPr>
        <b/>
        <i/>
        <sz val="26"/>
        <color indexed="10"/>
        <rFont val="Constantia"/>
        <family val="1"/>
      </rPr>
      <t xml:space="preserve">   Division 1</t>
    </r>
  </si>
  <si>
    <t>Name</t>
  </si>
  <si>
    <t>9 points deducted for 3 no shows</t>
  </si>
  <si>
    <t>Relegation  Zone</t>
  </si>
  <si>
    <r>
      <t xml:space="preserve">Liberation </t>
    </r>
    <r>
      <rPr>
        <b/>
        <i/>
        <sz val="26"/>
        <color indexed="9"/>
        <rFont val="Constantia"/>
        <family val="1"/>
      </rPr>
      <t>Petanque</t>
    </r>
    <r>
      <rPr>
        <b/>
        <i/>
        <sz val="26"/>
        <color indexed="10"/>
        <rFont val="Constantia"/>
        <family val="1"/>
      </rPr>
      <t xml:space="preserve"> </t>
    </r>
    <r>
      <rPr>
        <b/>
        <i/>
        <sz val="26"/>
        <color indexed="12"/>
        <rFont val="Constantia"/>
        <family val="1"/>
      </rPr>
      <t>Club</t>
    </r>
    <r>
      <rPr>
        <b/>
        <i/>
        <sz val="26"/>
        <color indexed="10"/>
        <rFont val="Constantia"/>
        <family val="1"/>
      </rPr>
      <t xml:space="preserve">   Division 2</t>
    </r>
  </si>
  <si>
    <t>3 points deducted</t>
  </si>
  <si>
    <t>Left Jersey</t>
  </si>
  <si>
    <t>Promotion Places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</si>
</sst>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 ;\-0\ "/>
    <numFmt numFmtId="165" formatCode="0.0"/>
    <numFmt numFmtId="166" formatCode="0.00_ ;\-0.00\ "/>
  </numFmts>
  <fonts count="20" x14ac:knownFonts="1">
    <font>
      <sz val="11"/>
      <color theme="1"/>
      <name val="Calibri"/>
      <family val="2"/>
      <scheme val="minor"/>
    </font>
    <font>
      <b/>
      <i/>
      <sz val="18"/>
      <name val="Constantia"/>
      <family val="1"/>
    </font>
    <font>
      <b/>
      <sz val="20"/>
      <color indexed="10"/>
      <name val="Book Antiqua"/>
      <family val="1"/>
    </font>
    <font>
      <b/>
      <sz val="20"/>
      <color indexed="8"/>
      <name val="Book Antiqua"/>
      <family val="1"/>
    </font>
    <font>
      <b/>
      <sz val="20"/>
      <color indexed="9"/>
      <name val="Book Antiqua"/>
      <family val="1"/>
    </font>
    <font>
      <b/>
      <sz val="20"/>
      <color indexed="12"/>
      <name val="Book Antiqua"/>
      <family val="1"/>
    </font>
    <font>
      <sz val="20"/>
      <name val="Arial"/>
    </font>
    <font>
      <b/>
      <sz val="10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sz val="12"/>
      <name val="Arial"/>
    </font>
    <font>
      <sz val="10"/>
      <name val="Arial"/>
      <family val="2"/>
    </font>
    <font>
      <sz val="18"/>
      <name val="Arial"/>
      <family val="2"/>
    </font>
    <font>
      <b/>
      <i/>
      <sz val="26"/>
      <color indexed="10"/>
      <name val="Constantia"/>
      <family val="1"/>
    </font>
    <font>
      <b/>
      <i/>
      <sz val="26"/>
      <color indexed="9"/>
      <name val="Constantia"/>
      <family val="1"/>
    </font>
    <font>
      <b/>
      <i/>
      <sz val="26"/>
      <color indexed="12"/>
      <name val="Constantia"/>
      <family val="1"/>
    </font>
    <font>
      <b/>
      <sz val="11"/>
      <name val="Arial"/>
      <family val="2"/>
    </font>
    <font>
      <sz val="11"/>
      <name val="Arial"/>
      <family val="2"/>
    </font>
    <font>
      <sz val="10"/>
      <name val="Arial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9"/>
      </top>
      <bottom style="medium">
        <color indexed="9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9" fillId="0" borderId="0"/>
  </cellStyleXfs>
  <cellXfs count="127">
    <xf numFmtId="0" fontId="0" fillId="0" borderId="0" xfId="0"/>
    <xf numFmtId="0" fontId="0" fillId="2" borderId="0" xfId="0" applyFill="1"/>
    <xf numFmtId="0" fontId="7" fillId="4" borderId="5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0" fillId="5" borderId="5" xfId="0" applyFill="1" applyBorder="1"/>
    <xf numFmtId="0" fontId="10" fillId="4" borderId="6" xfId="0" applyFont="1" applyFill="1" applyBorder="1" applyAlignment="1">
      <alignment horizontal="center" wrapText="1"/>
    </xf>
    <xf numFmtId="0" fontId="10" fillId="4" borderId="5" xfId="0" applyFont="1" applyFill="1" applyBorder="1" applyAlignment="1">
      <alignment horizontal="center" wrapText="1"/>
    </xf>
    <xf numFmtId="0" fontId="7" fillId="6" borderId="5" xfId="0" applyFont="1" applyFill="1" applyBorder="1" applyAlignment="1">
      <alignment horizontal="center" vertical="center"/>
    </xf>
    <xf numFmtId="0" fontId="11" fillId="7" borderId="5" xfId="0" applyFont="1" applyFill="1" applyBorder="1"/>
    <xf numFmtId="0" fontId="12" fillId="7" borderId="3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164" fontId="12" fillId="7" borderId="7" xfId="0" applyNumberFormat="1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/>
    </xf>
    <xf numFmtId="0" fontId="0" fillId="5" borderId="9" xfId="0" applyFill="1" applyBorder="1"/>
    <xf numFmtId="165" fontId="0" fillId="7" borderId="6" xfId="0" applyNumberFormat="1" applyFill="1" applyBorder="1" applyAlignment="1">
      <alignment horizontal="center"/>
    </xf>
    <xf numFmtId="165" fontId="0" fillId="7" borderId="5" xfId="0" applyNumberFormat="1" applyFill="1" applyBorder="1" applyAlignment="1">
      <alignment horizontal="center"/>
    </xf>
    <xf numFmtId="0" fontId="7" fillId="6" borderId="10" xfId="0" applyFont="1" applyFill="1" applyBorder="1" applyAlignment="1">
      <alignment horizontal="center" vertical="center"/>
    </xf>
    <xf numFmtId="0" fontId="11" fillId="8" borderId="10" xfId="0" applyFont="1" applyFill="1" applyBorder="1"/>
    <xf numFmtId="0" fontId="12" fillId="8" borderId="10" xfId="0" applyFont="1" applyFill="1" applyBorder="1" applyAlignment="1">
      <alignment horizontal="center" vertical="center"/>
    </xf>
    <xf numFmtId="0" fontId="12" fillId="8" borderId="5" xfId="0" applyFont="1" applyFill="1" applyBorder="1" applyAlignment="1">
      <alignment horizontal="center" vertical="center"/>
    </xf>
    <xf numFmtId="164" fontId="12" fillId="8" borderId="7" xfId="0" applyNumberFormat="1" applyFont="1" applyFill="1" applyBorder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165" fontId="0" fillId="8" borderId="6" xfId="0" applyNumberFormat="1" applyFill="1" applyBorder="1" applyAlignment="1">
      <alignment horizontal="center"/>
    </xf>
    <xf numFmtId="165" fontId="0" fillId="8" borderId="5" xfId="0" applyNumberFormat="1" applyFill="1" applyBorder="1" applyAlignment="1">
      <alignment horizontal="center"/>
    </xf>
    <xf numFmtId="0" fontId="11" fillId="6" borderId="11" xfId="0" applyFont="1" applyFill="1" applyBorder="1"/>
    <xf numFmtId="0" fontId="12" fillId="6" borderId="3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164" fontId="12" fillId="6" borderId="7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65" fontId="0" fillId="6" borderId="6" xfId="0" applyNumberFormat="1" applyFill="1" applyBorder="1" applyAlignment="1">
      <alignment horizontal="center"/>
    </xf>
    <xf numFmtId="165" fontId="0" fillId="6" borderId="5" xfId="0" applyNumberFormat="1" applyFill="1" applyBorder="1" applyAlignment="1">
      <alignment horizontal="center"/>
    </xf>
    <xf numFmtId="0" fontId="11" fillId="0" borderId="5" xfId="0" applyFont="1" applyBorder="1"/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164" fontId="12" fillId="0" borderId="7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65" fontId="0" fillId="0" borderId="6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0" fontId="11" fillId="0" borderId="10" xfId="0" applyFont="1" applyBorder="1"/>
    <xf numFmtId="165" fontId="0" fillId="0" borderId="12" xfId="0" applyNumberFormat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0" fontId="11" fillId="0" borderId="11" xfId="0" applyFont="1" applyBorder="1"/>
    <xf numFmtId="0" fontId="11" fillId="9" borderId="5" xfId="0" applyFont="1" applyFill="1" applyBorder="1"/>
    <xf numFmtId="0" fontId="12" fillId="9" borderId="2" xfId="0" applyFont="1" applyFill="1" applyBorder="1" applyAlignment="1">
      <alignment horizontal="center" vertical="center"/>
    </xf>
    <xf numFmtId="0" fontId="12" fillId="9" borderId="10" xfId="0" applyFont="1" applyFill="1" applyBorder="1" applyAlignment="1">
      <alignment horizontal="center" vertical="center"/>
    </xf>
    <xf numFmtId="164" fontId="12" fillId="9" borderId="7" xfId="0" applyNumberFormat="1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/>
    </xf>
    <xf numFmtId="165" fontId="0" fillId="9" borderId="13" xfId="0" applyNumberFormat="1" applyFill="1" applyBorder="1" applyAlignment="1">
      <alignment horizontal="center"/>
    </xf>
    <xf numFmtId="165" fontId="0" fillId="9" borderId="11" xfId="0" applyNumberFormat="1" applyFill="1" applyBorder="1" applyAlignment="1">
      <alignment horizontal="center"/>
    </xf>
    <xf numFmtId="0" fontId="7" fillId="10" borderId="10" xfId="0" applyFont="1" applyFill="1" applyBorder="1" applyAlignment="1">
      <alignment horizontal="center" vertical="center"/>
    </xf>
    <xf numFmtId="0" fontId="11" fillId="10" borderId="10" xfId="0" applyFont="1" applyFill="1" applyBorder="1"/>
    <xf numFmtId="0" fontId="12" fillId="10" borderId="2" xfId="0" applyFont="1" applyFill="1" applyBorder="1" applyAlignment="1">
      <alignment horizontal="center" vertical="center"/>
    </xf>
    <xf numFmtId="0" fontId="12" fillId="10" borderId="10" xfId="0" applyFont="1" applyFill="1" applyBorder="1" applyAlignment="1">
      <alignment horizontal="center" vertical="center"/>
    </xf>
    <xf numFmtId="164" fontId="12" fillId="10" borderId="10" xfId="0" applyNumberFormat="1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/>
    </xf>
    <xf numFmtId="0" fontId="0" fillId="5" borderId="11" xfId="0" applyFill="1" applyBorder="1"/>
    <xf numFmtId="165" fontId="0" fillId="10" borderId="13" xfId="0" applyNumberFormat="1" applyFill="1" applyBorder="1" applyAlignment="1">
      <alignment horizontal="center"/>
    </xf>
    <xf numFmtId="165" fontId="0" fillId="10" borderId="11" xfId="0" applyNumberFormat="1" applyFill="1" applyBorder="1" applyAlignment="1">
      <alignment horizontal="center"/>
    </xf>
    <xf numFmtId="0" fontId="0" fillId="11" borderId="0" xfId="0" applyFill="1"/>
    <xf numFmtId="0" fontId="0" fillId="0" borderId="0" xfId="0" applyAlignment="1">
      <alignment horizontal="center"/>
    </xf>
    <xf numFmtId="0" fontId="0" fillId="12" borderId="0" xfId="0" applyFill="1"/>
    <xf numFmtId="0" fontId="13" fillId="2" borderId="0" xfId="0" applyFont="1" applyFill="1"/>
    <xf numFmtId="0" fontId="7" fillId="2" borderId="9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0" fillId="13" borderId="5" xfId="0" applyFill="1" applyBorder="1"/>
    <xf numFmtId="0" fontId="10" fillId="0" borderId="12" xfId="0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0" fontId="17" fillId="11" borderId="5" xfId="0" applyFont="1" applyFill="1" applyBorder="1" applyAlignment="1">
      <alignment horizontal="center" vertical="center"/>
    </xf>
    <xf numFmtId="0" fontId="17" fillId="7" borderId="6" xfId="0" applyFont="1" applyFill="1" applyBorder="1"/>
    <xf numFmtId="0" fontId="18" fillId="7" borderId="5" xfId="0" applyFont="1" applyFill="1" applyBorder="1" applyAlignment="1">
      <alignment horizontal="center" vertical="center"/>
    </xf>
    <xf numFmtId="166" fontId="18" fillId="7" borderId="7" xfId="0" applyNumberFormat="1" applyFont="1" applyFill="1" applyBorder="1" applyAlignment="1">
      <alignment horizontal="center" vertical="center"/>
    </xf>
    <xf numFmtId="0" fontId="17" fillId="7" borderId="14" xfId="0" applyFont="1" applyFill="1" applyBorder="1" applyAlignment="1">
      <alignment horizontal="center" vertical="center"/>
    </xf>
    <xf numFmtId="0" fontId="18" fillId="13" borderId="9" xfId="0" applyFont="1" applyFill="1" applyBorder="1"/>
    <xf numFmtId="165" fontId="18" fillId="7" borderId="7" xfId="0" applyNumberFormat="1" applyFont="1" applyFill="1" applyBorder="1" applyAlignment="1">
      <alignment horizontal="center"/>
    </xf>
    <xf numFmtId="0" fontId="0" fillId="2" borderId="15" xfId="0" applyFill="1" applyBorder="1"/>
    <xf numFmtId="0" fontId="17" fillId="7" borderId="10" xfId="0" applyFont="1" applyFill="1" applyBorder="1" applyAlignment="1">
      <alignment horizontal="center" vertical="center"/>
    </xf>
    <xf numFmtId="0" fontId="17" fillId="7" borderId="4" xfId="0" applyFont="1" applyFill="1" applyBorder="1"/>
    <xf numFmtId="0" fontId="17" fillId="7" borderId="5" xfId="0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4" xfId="0" applyFont="1" applyBorder="1"/>
    <xf numFmtId="0" fontId="18" fillId="0" borderId="5" xfId="0" applyFont="1" applyBorder="1" applyAlignment="1">
      <alignment horizontal="center" vertical="center"/>
    </xf>
    <xf numFmtId="166" fontId="18" fillId="0" borderId="7" xfId="0" applyNumberFormat="1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165" fontId="18" fillId="0" borderId="16" xfId="0" applyNumberFormat="1" applyFont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4" xfId="0" applyFont="1" applyBorder="1"/>
    <xf numFmtId="0" fontId="17" fillId="12" borderId="10" xfId="0" applyFont="1" applyFill="1" applyBorder="1" applyAlignment="1">
      <alignment horizontal="center" vertical="center"/>
    </xf>
    <xf numFmtId="0" fontId="17" fillId="9" borderId="4" xfId="0" applyFont="1" applyFill="1" applyBorder="1"/>
    <xf numFmtId="0" fontId="18" fillId="9" borderId="5" xfId="0" applyFont="1" applyFill="1" applyBorder="1" applyAlignment="1">
      <alignment horizontal="center" vertical="center"/>
    </xf>
    <xf numFmtId="166" fontId="18" fillId="9" borderId="7" xfId="0" applyNumberFormat="1" applyFont="1" applyFill="1" applyBorder="1" applyAlignment="1">
      <alignment horizontal="center" vertical="center"/>
    </xf>
    <xf numFmtId="0" fontId="17" fillId="9" borderId="14" xfId="0" applyFont="1" applyFill="1" applyBorder="1" applyAlignment="1">
      <alignment horizontal="center" vertical="center"/>
    </xf>
    <xf numFmtId="165" fontId="18" fillId="9" borderId="16" xfId="0" applyNumberFormat="1" applyFont="1" applyFill="1" applyBorder="1" applyAlignment="1">
      <alignment horizontal="center"/>
    </xf>
    <xf numFmtId="0" fontId="17" fillId="12" borderId="5" xfId="0" applyFont="1" applyFill="1" applyBorder="1" applyAlignment="1">
      <alignment horizontal="center" vertical="center"/>
    </xf>
    <xf numFmtId="0" fontId="18" fillId="9" borderId="10" xfId="0" applyFont="1" applyFill="1" applyBorder="1" applyAlignment="1">
      <alignment horizontal="center" vertical="center"/>
    </xf>
    <xf numFmtId="0" fontId="17" fillId="9" borderId="4" xfId="0" applyFont="1" applyFill="1" applyBorder="1" applyAlignment="1">
      <alignment horizontal="center" vertical="center"/>
    </xf>
    <xf numFmtId="0" fontId="18" fillId="13" borderId="11" xfId="0" applyFont="1" applyFill="1" applyBorder="1"/>
    <xf numFmtId="0" fontId="0" fillId="2" borderId="0" xfId="0" applyFill="1" applyAlignment="1">
      <alignment horizontal="center"/>
    </xf>
    <xf numFmtId="165" fontId="18" fillId="7" borderId="16" xfId="0" applyNumberFormat="1" applyFont="1" applyFill="1" applyBorder="1" applyAlignment="1">
      <alignment horizontal="center"/>
    </xf>
    <xf numFmtId="0" fontId="17" fillId="14" borderId="10" xfId="0" applyFont="1" applyFill="1" applyBorder="1" applyAlignment="1">
      <alignment horizontal="center" vertical="center"/>
    </xf>
    <xf numFmtId="0" fontId="17" fillId="14" borderId="4" xfId="0" applyFont="1" applyFill="1" applyBorder="1"/>
    <xf numFmtId="0" fontId="18" fillId="14" borderId="10" xfId="0" applyFont="1" applyFill="1" applyBorder="1" applyAlignment="1">
      <alignment horizontal="center" vertical="center"/>
    </xf>
    <xf numFmtId="166" fontId="18" fillId="14" borderId="10" xfId="0" applyNumberFormat="1" applyFont="1" applyFill="1" applyBorder="1" applyAlignment="1">
      <alignment horizontal="center" vertical="center"/>
    </xf>
    <xf numFmtId="0" fontId="17" fillId="14" borderId="4" xfId="0" applyFont="1" applyFill="1" applyBorder="1" applyAlignment="1">
      <alignment horizontal="center" vertical="center"/>
    </xf>
    <xf numFmtId="0" fontId="18" fillId="14" borderId="10" xfId="0" applyFont="1" applyFill="1" applyBorder="1"/>
    <xf numFmtId="165" fontId="18" fillId="14" borderId="16" xfId="0" applyNumberFormat="1" applyFont="1" applyFill="1" applyBorder="1" applyAlignment="1">
      <alignment horizontal="center"/>
    </xf>
    <xf numFmtId="0" fontId="0" fillId="7" borderId="0" xfId="0" applyFill="1"/>
    <xf numFmtId="0" fontId="1" fillId="2" borderId="0" xfId="0" applyFont="1" applyFill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wrapText="1"/>
    </xf>
    <xf numFmtId="0" fontId="0" fillId="3" borderId="2" xfId="0" applyFill="1" applyBorder="1" applyAlignment="1">
      <alignment horizontal="center" wrapText="1"/>
    </xf>
    <xf numFmtId="0" fontId="0" fillId="3" borderId="2" xfId="0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0" fillId="3" borderId="4" xfId="0" applyFill="1" applyBorder="1" applyAlignment="1">
      <alignment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http://www.petanqueshop.com/lyonnaise-bocce-fib-c-68_80.html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0</xdr:rowOff>
    </xdr:from>
    <xdr:to>
      <xdr:col>17</xdr:col>
      <xdr:colOff>25959</xdr:colOff>
      <xdr:row>25</xdr:row>
      <xdr:rowOff>152399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F49F73-E990-A947-9FE2-95C1EDEA6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0"/>
          <a:ext cx="10989234" cy="58197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4</xdr:row>
      <xdr:rowOff>28575</xdr:rowOff>
    </xdr:from>
    <xdr:to>
      <xdr:col>1</xdr:col>
      <xdr:colOff>390525</xdr:colOff>
      <xdr:row>6</xdr:row>
      <xdr:rowOff>0</xdr:rowOff>
    </xdr:to>
    <xdr:pic>
      <xdr:nvPicPr>
        <xdr:cNvPr id="2" name="Picture 1" descr="FIB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952500"/>
          <a:ext cx="3714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304800</xdr:colOff>
      <xdr:row>4</xdr:row>
      <xdr:rowOff>19050</xdr:rowOff>
    </xdr:from>
    <xdr:to>
      <xdr:col>14</xdr:col>
      <xdr:colOff>66675</xdr:colOff>
      <xdr:row>5</xdr:row>
      <xdr:rowOff>180975</xdr:rowOff>
    </xdr:to>
    <xdr:pic>
      <xdr:nvPicPr>
        <xdr:cNvPr id="3" name="Picture 2" descr="FIB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942975"/>
          <a:ext cx="3714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209549</xdr:colOff>
      <xdr:row>0</xdr:row>
      <xdr:rowOff>161925</xdr:rowOff>
    </xdr:from>
    <xdr:to>
      <xdr:col>19</xdr:col>
      <xdr:colOff>529621</xdr:colOff>
      <xdr:row>23</xdr:row>
      <xdr:rowOff>38100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8F505C4-769B-C905-79DD-CA164A9D2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9549" y="161925"/>
          <a:ext cx="12940697" cy="5562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47625</xdr:rowOff>
    </xdr:from>
    <xdr:to>
      <xdr:col>16</xdr:col>
      <xdr:colOff>342900</xdr:colOff>
      <xdr:row>23</xdr:row>
      <xdr:rowOff>108344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8ECF74-2AD5-E16C-260C-8C1577428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47625"/>
          <a:ext cx="11115675" cy="57471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mmer%2014%20Leagues/League%20Tables/Doubles%20Premier%20Leagu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ummer%2014%20Leagues/League%20Tables/Doubles%20Division%2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ummer%2014%20Leagues/League%20Tables/Doubles%20Division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able Fixtures"/>
      <sheetName val="Fixtures "/>
      <sheetName val="Table"/>
      <sheetName val="BYE"/>
      <sheetName val="Colin &amp; Steve"/>
      <sheetName val="Ross &amp; Antony"/>
      <sheetName val="Toby &amp; Andy"/>
      <sheetName val="Colin &amp; Karen"/>
      <sheetName val="Paul &amp; Celine"/>
      <sheetName val="Brigitte &amp; Alice"/>
      <sheetName val="Keith &amp; Sue"/>
      <sheetName val="Brendan &amp; Jamie"/>
      <sheetName val="Brian &amp; David"/>
      <sheetName val="Matt &amp; David"/>
      <sheetName val="Callum &amp; Bells"/>
    </sheetNames>
    <sheetDataSet>
      <sheetData sheetId="0" refreshError="1"/>
      <sheetData sheetId="1" refreshError="1">
        <row r="5">
          <cell r="B5" t="str">
            <v>Callum Stewart &amp; Andrew Bellamy</v>
          </cell>
          <cell r="F5" t="str">
            <v>Matt Ryan &amp; David Ibitson</v>
          </cell>
        </row>
        <row r="7">
          <cell r="B7" t="str">
            <v>Brigitte &amp; Alice Ibitson</v>
          </cell>
          <cell r="F7" t="str">
            <v>BYE</v>
          </cell>
        </row>
        <row r="9">
          <cell r="B9" t="str">
            <v>Colin &amp; Karen Hidrio</v>
          </cell>
          <cell r="F9" t="str">
            <v>Brian Harris &amp; David Siouville</v>
          </cell>
        </row>
        <row r="11">
          <cell r="B11" t="str">
            <v>Brendan Jones &amp; Jamie Benson</v>
          </cell>
          <cell r="F11" t="str">
            <v>Paul Le Moine &amp; Celine Gimenez</v>
          </cell>
        </row>
        <row r="13">
          <cell r="B13" t="str">
            <v>Ross Payne  &amp; Antony Di Santo</v>
          </cell>
          <cell r="F13" t="str">
            <v>Toby Northern &amp; Andrew Le Breton</v>
          </cell>
        </row>
        <row r="15">
          <cell r="B15" t="str">
            <v>Keith &amp; Sue Pinel</v>
          </cell>
          <cell r="F15" t="str">
            <v>Colin Myers &amp; Steve Simpkin</v>
          </cell>
        </row>
      </sheetData>
      <sheetData sheetId="2" refreshError="1"/>
      <sheetData sheetId="3" refreshError="1">
        <row r="47">
          <cell r="D47">
            <v>0</v>
          </cell>
          <cell r="E47">
            <v>0</v>
          </cell>
        </row>
        <row r="48">
          <cell r="D48">
            <v>0</v>
          </cell>
        </row>
        <row r="49">
          <cell r="D49">
            <v>0</v>
          </cell>
        </row>
        <row r="50">
          <cell r="D50">
            <v>0</v>
          </cell>
        </row>
        <row r="51">
          <cell r="D51">
            <v>0</v>
          </cell>
        </row>
        <row r="52">
          <cell r="D52">
            <v>0</v>
          </cell>
        </row>
      </sheetData>
      <sheetData sheetId="4" refreshError="1">
        <row r="47">
          <cell r="D47">
            <v>192</v>
          </cell>
          <cell r="E47">
            <v>200</v>
          </cell>
        </row>
        <row r="48">
          <cell r="D48">
            <v>11</v>
          </cell>
        </row>
        <row r="49">
          <cell r="D49">
            <v>10</v>
          </cell>
        </row>
        <row r="50">
          <cell r="D50">
            <v>2</v>
          </cell>
        </row>
        <row r="51">
          <cell r="D51">
            <v>5</v>
          </cell>
        </row>
        <row r="52">
          <cell r="D52">
            <v>3</v>
          </cell>
        </row>
      </sheetData>
      <sheetData sheetId="5" refreshError="1">
        <row r="47">
          <cell r="D47">
            <v>246</v>
          </cell>
          <cell r="E47">
            <v>130</v>
          </cell>
        </row>
        <row r="48">
          <cell r="D48">
            <v>26</v>
          </cell>
        </row>
        <row r="49">
          <cell r="D49">
            <v>10</v>
          </cell>
        </row>
        <row r="50">
          <cell r="D50">
            <v>8</v>
          </cell>
        </row>
        <row r="51">
          <cell r="D51">
            <v>2</v>
          </cell>
        </row>
        <row r="52">
          <cell r="D52">
            <v>0</v>
          </cell>
        </row>
      </sheetData>
      <sheetData sheetId="6" refreshError="1">
        <row r="47">
          <cell r="D47">
            <v>200</v>
          </cell>
          <cell r="E47">
            <v>195</v>
          </cell>
        </row>
        <row r="48">
          <cell r="D48">
            <v>16</v>
          </cell>
        </row>
        <row r="49">
          <cell r="D49">
            <v>10</v>
          </cell>
        </row>
        <row r="50">
          <cell r="D50">
            <v>4</v>
          </cell>
        </row>
        <row r="51">
          <cell r="D51">
            <v>4</v>
          </cell>
        </row>
        <row r="52">
          <cell r="D52">
            <v>2</v>
          </cell>
        </row>
      </sheetData>
      <sheetData sheetId="7" refreshError="1">
        <row r="47">
          <cell r="D47">
            <v>123</v>
          </cell>
          <cell r="E47">
            <v>253</v>
          </cell>
        </row>
        <row r="48">
          <cell r="D48">
            <v>2</v>
          </cell>
        </row>
        <row r="49">
          <cell r="D49">
            <v>10</v>
          </cell>
        </row>
        <row r="50">
          <cell r="D50">
            <v>0</v>
          </cell>
        </row>
        <row r="51">
          <cell r="D51">
            <v>2</v>
          </cell>
        </row>
        <row r="52">
          <cell r="D52">
            <v>8</v>
          </cell>
        </row>
      </sheetData>
      <sheetData sheetId="8" refreshError="1">
        <row r="47">
          <cell r="D47">
            <v>176</v>
          </cell>
          <cell r="E47">
            <v>224</v>
          </cell>
        </row>
        <row r="48">
          <cell r="D48">
            <v>9</v>
          </cell>
        </row>
        <row r="49">
          <cell r="D49">
            <v>10</v>
          </cell>
        </row>
        <row r="50">
          <cell r="D50">
            <v>2</v>
          </cell>
        </row>
        <row r="51">
          <cell r="D51">
            <v>3</v>
          </cell>
        </row>
        <row r="52">
          <cell r="D52">
            <v>5</v>
          </cell>
        </row>
      </sheetData>
      <sheetData sheetId="9" refreshError="1">
        <row r="47">
          <cell r="D47">
            <v>187</v>
          </cell>
          <cell r="E47">
            <v>200</v>
          </cell>
        </row>
        <row r="48">
          <cell r="D48">
            <v>10</v>
          </cell>
        </row>
        <row r="49">
          <cell r="D49">
            <v>10</v>
          </cell>
        </row>
        <row r="50">
          <cell r="D50">
            <v>2</v>
          </cell>
        </row>
        <row r="51">
          <cell r="D51">
            <v>4</v>
          </cell>
        </row>
        <row r="52">
          <cell r="D52">
            <v>4</v>
          </cell>
        </row>
      </sheetData>
      <sheetData sheetId="10" refreshError="1">
        <row r="47">
          <cell r="D47">
            <v>179</v>
          </cell>
          <cell r="E47">
            <v>240</v>
          </cell>
        </row>
        <row r="48">
          <cell r="D48">
            <v>7</v>
          </cell>
        </row>
        <row r="49">
          <cell r="D49">
            <v>10</v>
          </cell>
        </row>
        <row r="50">
          <cell r="D50">
            <v>0</v>
          </cell>
        </row>
        <row r="51">
          <cell r="D51">
            <v>7</v>
          </cell>
        </row>
        <row r="52">
          <cell r="D52">
            <v>3</v>
          </cell>
        </row>
      </sheetData>
      <sheetData sheetId="11" refreshError="1">
        <row r="47">
          <cell r="D47">
            <v>215</v>
          </cell>
          <cell r="E47">
            <v>198</v>
          </cell>
        </row>
        <row r="48">
          <cell r="D48">
            <v>13</v>
          </cell>
        </row>
        <row r="49">
          <cell r="D49">
            <v>10</v>
          </cell>
        </row>
        <row r="50">
          <cell r="D50">
            <v>3</v>
          </cell>
        </row>
        <row r="51">
          <cell r="D51">
            <v>4</v>
          </cell>
        </row>
        <row r="52">
          <cell r="D52">
            <v>3</v>
          </cell>
        </row>
      </sheetData>
      <sheetData sheetId="12" refreshError="1">
        <row r="47">
          <cell r="D47">
            <v>224</v>
          </cell>
          <cell r="E47">
            <v>182</v>
          </cell>
        </row>
        <row r="48">
          <cell r="D48">
            <v>18</v>
          </cell>
        </row>
        <row r="49">
          <cell r="D49">
            <v>10</v>
          </cell>
        </row>
        <row r="50">
          <cell r="D50">
            <v>5</v>
          </cell>
        </row>
        <row r="51">
          <cell r="D51">
            <v>3</v>
          </cell>
        </row>
        <row r="52">
          <cell r="D52">
            <v>2</v>
          </cell>
        </row>
      </sheetData>
      <sheetData sheetId="13" refreshError="1">
        <row r="47">
          <cell r="D47">
            <v>212</v>
          </cell>
          <cell r="E47">
            <v>205</v>
          </cell>
        </row>
        <row r="48">
          <cell r="D48">
            <v>13</v>
          </cell>
        </row>
        <row r="49">
          <cell r="D49">
            <v>10</v>
          </cell>
        </row>
        <row r="50">
          <cell r="D50">
            <v>3</v>
          </cell>
        </row>
        <row r="51">
          <cell r="D51">
            <v>4</v>
          </cell>
        </row>
        <row r="52">
          <cell r="D52">
            <v>3</v>
          </cell>
        </row>
      </sheetData>
      <sheetData sheetId="14" refreshError="1">
        <row r="47">
          <cell r="D47">
            <v>228</v>
          </cell>
          <cell r="E47">
            <v>155</v>
          </cell>
        </row>
        <row r="48">
          <cell r="D48">
            <v>19</v>
          </cell>
        </row>
        <row r="49">
          <cell r="D49">
            <v>10</v>
          </cell>
        </row>
        <row r="50">
          <cell r="D50">
            <v>5</v>
          </cell>
        </row>
        <row r="51">
          <cell r="D51">
            <v>4</v>
          </cell>
        </row>
        <row r="52">
          <cell r="D52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able Fixtures"/>
      <sheetName val="Fixtures"/>
      <sheetName val="League Table"/>
      <sheetName val="Sheet1"/>
      <sheetName val="Alex &amp; Cassie"/>
      <sheetName val="Jake &amp; Stefan"/>
      <sheetName val="Joey &amp; Jonny"/>
      <sheetName val="Richard &amp; Nick"/>
      <sheetName val="Matt &amp; Nathan"/>
      <sheetName val="Chris &amp; Rosie"/>
      <sheetName val="Alan &amp; Craig"/>
      <sheetName val="Andy &amp; Lorna"/>
      <sheetName val="Rod &amp; Mary"/>
      <sheetName val="Karen &amp; Eamonn"/>
    </sheetNames>
    <sheetDataSet>
      <sheetData sheetId="0"/>
      <sheetData sheetId="1">
        <row r="5">
          <cell r="B5" t="str">
            <v>Alex &amp; Cassie Stewart</v>
          </cell>
          <cell r="F5" t="str">
            <v>Jake Romeril &amp; Stefan Riccio</v>
          </cell>
        </row>
        <row r="7">
          <cell r="B7" t="str">
            <v>Joey Le Clech &amp; Jonny Hill</v>
          </cell>
          <cell r="F7" t="str">
            <v>Richard Potrzeba &amp; Nick Pallot</v>
          </cell>
        </row>
        <row r="9">
          <cell r="B9" t="str">
            <v>Matt Buesnel &amp; Nathan Wheller</v>
          </cell>
          <cell r="F9" t="str">
            <v>Alan Oliveira &amp; Craig Kelly</v>
          </cell>
        </row>
        <row r="11">
          <cell r="B11" t="str">
            <v>Andy &amp; Lorna Limbrick</v>
          </cell>
          <cell r="F11" t="str">
            <v>Chris Romeril &amp; Rosie Boleat</v>
          </cell>
        </row>
        <row r="13">
          <cell r="B13" t="str">
            <v>Rod Mariette &amp; May Fortune</v>
          </cell>
          <cell r="F13" t="str">
            <v>Karen &amp; Eamonn Bougeard</v>
          </cell>
        </row>
      </sheetData>
      <sheetData sheetId="2"/>
      <sheetData sheetId="3"/>
      <sheetData sheetId="4">
        <row r="40">
          <cell r="D40">
            <v>168</v>
          </cell>
          <cell r="E40">
            <v>221</v>
          </cell>
        </row>
        <row r="41">
          <cell r="D41">
            <v>9</v>
          </cell>
        </row>
        <row r="42">
          <cell r="D42">
            <v>9</v>
          </cell>
        </row>
        <row r="43">
          <cell r="D43">
            <v>2</v>
          </cell>
        </row>
        <row r="44">
          <cell r="D44">
            <v>3</v>
          </cell>
        </row>
        <row r="45">
          <cell r="D45">
            <v>4</v>
          </cell>
        </row>
      </sheetData>
      <sheetData sheetId="5">
        <row r="40">
          <cell r="D40">
            <v>193</v>
          </cell>
          <cell r="E40">
            <v>168</v>
          </cell>
        </row>
        <row r="41">
          <cell r="D41">
            <v>16</v>
          </cell>
        </row>
        <row r="42">
          <cell r="D42">
            <v>9</v>
          </cell>
        </row>
        <row r="43">
          <cell r="D43">
            <v>4</v>
          </cell>
        </row>
        <row r="44">
          <cell r="D44">
            <v>4</v>
          </cell>
        </row>
        <row r="45">
          <cell r="D45">
            <v>1</v>
          </cell>
        </row>
      </sheetData>
      <sheetData sheetId="6">
        <row r="40">
          <cell r="D40">
            <v>208</v>
          </cell>
          <cell r="E40">
            <v>142</v>
          </cell>
        </row>
        <row r="41">
          <cell r="D41">
            <v>18</v>
          </cell>
        </row>
        <row r="42">
          <cell r="D42">
            <v>9</v>
          </cell>
        </row>
        <row r="43">
          <cell r="D43">
            <v>5</v>
          </cell>
        </row>
        <row r="44">
          <cell r="D44">
            <v>3</v>
          </cell>
        </row>
        <row r="45">
          <cell r="D45">
            <v>1</v>
          </cell>
        </row>
      </sheetData>
      <sheetData sheetId="7">
        <row r="40">
          <cell r="D40">
            <v>192</v>
          </cell>
          <cell r="E40">
            <v>191</v>
          </cell>
        </row>
        <row r="41">
          <cell r="D41">
            <v>13</v>
          </cell>
        </row>
        <row r="42">
          <cell r="D42">
            <v>9</v>
          </cell>
        </row>
        <row r="43">
          <cell r="D43">
            <v>4</v>
          </cell>
        </row>
        <row r="44">
          <cell r="D44">
            <v>1</v>
          </cell>
        </row>
        <row r="45">
          <cell r="D45">
            <v>4</v>
          </cell>
        </row>
      </sheetData>
      <sheetData sheetId="8">
        <row r="40">
          <cell r="D40">
            <v>206</v>
          </cell>
          <cell r="E40">
            <v>148</v>
          </cell>
        </row>
        <row r="41">
          <cell r="D41">
            <v>18</v>
          </cell>
        </row>
        <row r="42">
          <cell r="D42">
            <v>9</v>
          </cell>
        </row>
        <row r="43">
          <cell r="D43">
            <v>5</v>
          </cell>
        </row>
        <row r="44">
          <cell r="D44">
            <v>3</v>
          </cell>
        </row>
        <row r="45">
          <cell r="D45">
            <v>1</v>
          </cell>
        </row>
      </sheetData>
      <sheetData sheetId="9">
        <row r="40">
          <cell r="D40">
            <v>164</v>
          </cell>
          <cell r="E40">
            <v>208</v>
          </cell>
        </row>
        <row r="41">
          <cell r="D41">
            <v>4</v>
          </cell>
        </row>
        <row r="42">
          <cell r="D42">
            <v>9</v>
          </cell>
        </row>
        <row r="43">
          <cell r="D43">
            <v>0</v>
          </cell>
        </row>
        <row r="44">
          <cell r="D44">
            <v>4</v>
          </cell>
        </row>
        <row r="45">
          <cell r="D45">
            <v>5</v>
          </cell>
        </row>
      </sheetData>
      <sheetData sheetId="10">
        <row r="40">
          <cell r="D40">
            <v>219</v>
          </cell>
          <cell r="E40">
            <v>144</v>
          </cell>
        </row>
        <row r="41">
          <cell r="D41">
            <v>21</v>
          </cell>
        </row>
        <row r="42">
          <cell r="D42">
            <v>9</v>
          </cell>
        </row>
        <row r="43">
          <cell r="D43">
            <v>6</v>
          </cell>
        </row>
        <row r="44">
          <cell r="D44">
            <v>3</v>
          </cell>
        </row>
        <row r="45">
          <cell r="D45">
            <v>0</v>
          </cell>
        </row>
      </sheetData>
      <sheetData sheetId="11">
        <row r="40">
          <cell r="D40">
            <v>147</v>
          </cell>
          <cell r="E40">
            <v>201</v>
          </cell>
        </row>
        <row r="41">
          <cell r="D41">
            <v>2</v>
          </cell>
        </row>
        <row r="43">
          <cell r="D43">
            <v>0</v>
          </cell>
        </row>
        <row r="44">
          <cell r="D44">
            <v>2</v>
          </cell>
        </row>
      </sheetData>
      <sheetData sheetId="12">
        <row r="40">
          <cell r="D40">
            <v>116</v>
          </cell>
          <cell r="E40">
            <v>203</v>
          </cell>
        </row>
        <row r="41">
          <cell r="D41">
            <v>2</v>
          </cell>
        </row>
        <row r="43">
          <cell r="D43">
            <v>0</v>
          </cell>
        </row>
        <row r="44">
          <cell r="D44">
            <v>2</v>
          </cell>
        </row>
      </sheetData>
      <sheetData sheetId="13">
        <row r="40">
          <cell r="D40">
            <v>191</v>
          </cell>
          <cell r="E40">
            <v>178</v>
          </cell>
        </row>
        <row r="41">
          <cell r="D41">
            <v>16</v>
          </cell>
        </row>
        <row r="42">
          <cell r="D42">
            <v>9</v>
          </cell>
        </row>
        <row r="43">
          <cell r="D43">
            <v>5</v>
          </cell>
        </row>
        <row r="44">
          <cell r="D44">
            <v>1</v>
          </cell>
        </row>
        <row r="45">
          <cell r="D45">
            <v>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able Fixtures"/>
      <sheetName val="Fixtures"/>
      <sheetName val="League Table"/>
      <sheetName val="Teresa &amp; Pat"/>
      <sheetName val="Karolina &amp; Mike"/>
      <sheetName val="Marine &amp; Tulia"/>
      <sheetName val="Martin &amp; Robert"/>
      <sheetName val="Chris &amp; Linda"/>
      <sheetName val="Carol &amp; William"/>
      <sheetName val="Craig &amp; Alexandra"/>
      <sheetName val="Dawn &amp; John"/>
      <sheetName val="Amy &amp; Ashley"/>
      <sheetName val="Ann &amp; Ian"/>
    </sheetNames>
    <sheetDataSet>
      <sheetData sheetId="0"/>
      <sheetData sheetId="1">
        <row r="5">
          <cell r="B5" t="str">
            <v>Teresa Koradi &amp; Pat Cooper</v>
          </cell>
          <cell r="F5" t="str">
            <v>Karolina &amp; Mike Dean</v>
          </cell>
        </row>
        <row r="7">
          <cell r="B7" t="str">
            <v>Marine Oliveira &amp; Tulia Policarpo</v>
          </cell>
          <cell r="F7" t="str">
            <v>Martin Koradi &amp; Robert Hillis</v>
          </cell>
        </row>
        <row r="9">
          <cell r="B9" t="str">
            <v>Chris Hoegsburg &amp; Linda Warner</v>
          </cell>
          <cell r="F9" t="str">
            <v>Craig Honey &amp; Alexandra Kiff</v>
          </cell>
        </row>
        <row r="11">
          <cell r="B11" t="str">
            <v>Dawn Buckley &amp; John McGaw</v>
          </cell>
          <cell r="F11" t="str">
            <v>Carol &amp; William Kerr</v>
          </cell>
        </row>
        <row r="13">
          <cell r="B13" t="str">
            <v>Amy Williams &amp; Ashley O'Connell</v>
          </cell>
          <cell r="F13" t="str">
            <v>Ann Ellis &amp; Ian Foster</v>
          </cell>
        </row>
      </sheetData>
      <sheetData sheetId="2"/>
      <sheetData sheetId="3">
        <row r="40">
          <cell r="D40">
            <v>171</v>
          </cell>
          <cell r="E40">
            <v>159</v>
          </cell>
        </row>
        <row r="41">
          <cell r="D41">
            <v>12</v>
          </cell>
        </row>
        <row r="42">
          <cell r="D42">
            <v>8</v>
          </cell>
        </row>
        <row r="43">
          <cell r="D43">
            <v>3</v>
          </cell>
        </row>
        <row r="44">
          <cell r="D44">
            <v>3</v>
          </cell>
        </row>
        <row r="45">
          <cell r="D45">
            <v>2</v>
          </cell>
        </row>
      </sheetData>
      <sheetData sheetId="4">
        <row r="40">
          <cell r="D40">
            <v>148</v>
          </cell>
          <cell r="E40">
            <v>184</v>
          </cell>
        </row>
        <row r="41">
          <cell r="D41">
            <v>3</v>
          </cell>
        </row>
        <row r="42">
          <cell r="D42">
            <v>8</v>
          </cell>
        </row>
        <row r="43">
          <cell r="D43">
            <v>0</v>
          </cell>
        </row>
        <row r="44">
          <cell r="D44">
            <v>3</v>
          </cell>
        </row>
        <row r="45">
          <cell r="D45">
            <v>5</v>
          </cell>
        </row>
      </sheetData>
      <sheetData sheetId="5">
        <row r="40">
          <cell r="D40">
            <v>147</v>
          </cell>
          <cell r="E40">
            <v>184</v>
          </cell>
        </row>
        <row r="41">
          <cell r="D41">
            <v>11</v>
          </cell>
        </row>
        <row r="42">
          <cell r="D42">
            <v>8</v>
          </cell>
        </row>
        <row r="43">
          <cell r="D43">
            <v>3</v>
          </cell>
        </row>
        <row r="44">
          <cell r="D44">
            <v>2</v>
          </cell>
        </row>
        <row r="45">
          <cell r="D45">
            <v>3</v>
          </cell>
        </row>
      </sheetData>
      <sheetData sheetId="6">
        <row r="40">
          <cell r="D40">
            <v>150</v>
          </cell>
          <cell r="E40">
            <v>161</v>
          </cell>
        </row>
        <row r="41">
          <cell r="D41">
            <v>9</v>
          </cell>
        </row>
        <row r="42">
          <cell r="D42">
            <v>8</v>
          </cell>
        </row>
        <row r="43">
          <cell r="D43">
            <v>2</v>
          </cell>
        </row>
        <row r="44">
          <cell r="D44">
            <v>3</v>
          </cell>
        </row>
        <row r="45">
          <cell r="D45">
            <v>3</v>
          </cell>
        </row>
      </sheetData>
      <sheetData sheetId="7">
        <row r="40">
          <cell r="D40">
            <v>0</v>
          </cell>
          <cell r="E40">
            <v>0</v>
          </cell>
        </row>
        <row r="41">
          <cell r="D41">
            <v>0</v>
          </cell>
        </row>
        <row r="42">
          <cell r="D42">
            <v>0</v>
          </cell>
        </row>
        <row r="43">
          <cell r="D43">
            <v>0</v>
          </cell>
        </row>
        <row r="44">
          <cell r="D44">
            <v>0</v>
          </cell>
        </row>
        <row r="45">
          <cell r="D45">
            <v>0</v>
          </cell>
        </row>
      </sheetData>
      <sheetData sheetId="8">
        <row r="40">
          <cell r="D40">
            <v>185</v>
          </cell>
          <cell r="E40">
            <v>128</v>
          </cell>
        </row>
        <row r="41">
          <cell r="D41">
            <v>16</v>
          </cell>
        </row>
        <row r="42">
          <cell r="D42">
            <v>8</v>
          </cell>
        </row>
        <row r="43">
          <cell r="D43">
            <v>4</v>
          </cell>
        </row>
        <row r="44">
          <cell r="D44">
            <v>4</v>
          </cell>
        </row>
        <row r="45">
          <cell r="D45">
            <v>0</v>
          </cell>
        </row>
      </sheetData>
      <sheetData sheetId="9">
        <row r="40">
          <cell r="D40">
            <v>136</v>
          </cell>
          <cell r="E40">
            <v>160</v>
          </cell>
        </row>
        <row r="41">
          <cell r="D41">
            <v>7</v>
          </cell>
        </row>
        <row r="42">
          <cell r="D42">
            <v>7</v>
          </cell>
        </row>
        <row r="43">
          <cell r="D43">
            <v>1</v>
          </cell>
        </row>
        <row r="44">
          <cell r="D44">
            <v>4</v>
          </cell>
        </row>
        <row r="45">
          <cell r="D45">
            <v>2</v>
          </cell>
        </row>
      </sheetData>
      <sheetData sheetId="10">
        <row r="40">
          <cell r="D40">
            <v>199</v>
          </cell>
          <cell r="E40">
            <v>115</v>
          </cell>
        </row>
        <row r="41">
          <cell r="D41">
            <v>18</v>
          </cell>
        </row>
        <row r="42">
          <cell r="D42">
            <v>8</v>
          </cell>
        </row>
        <row r="43">
          <cell r="D43">
            <v>5</v>
          </cell>
        </row>
        <row r="44">
          <cell r="D44">
            <v>3</v>
          </cell>
        </row>
        <row r="45">
          <cell r="D45">
            <v>0</v>
          </cell>
        </row>
      </sheetData>
      <sheetData sheetId="11">
        <row r="40">
          <cell r="D40">
            <v>112</v>
          </cell>
          <cell r="E40">
            <v>187</v>
          </cell>
        </row>
        <row r="41">
          <cell r="D41">
            <v>1</v>
          </cell>
        </row>
        <row r="42">
          <cell r="D42">
            <v>8</v>
          </cell>
        </row>
        <row r="43">
          <cell r="D43">
            <v>0</v>
          </cell>
        </row>
        <row r="44">
          <cell r="D44">
            <v>1</v>
          </cell>
        </row>
        <row r="45">
          <cell r="D45">
            <v>7</v>
          </cell>
        </row>
      </sheetData>
      <sheetData sheetId="12">
        <row r="40">
          <cell r="D40">
            <v>153</v>
          </cell>
          <cell r="E40">
            <v>123</v>
          </cell>
        </row>
        <row r="41">
          <cell r="D41">
            <v>12</v>
          </cell>
        </row>
        <row r="42">
          <cell r="D42">
            <v>7</v>
          </cell>
        </row>
        <row r="43">
          <cell r="D43">
            <v>3</v>
          </cell>
        </row>
        <row r="44">
          <cell r="D44">
            <v>3</v>
          </cell>
        </row>
        <row r="45">
          <cell r="D45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1:N22"/>
  <sheetViews>
    <sheetView workbookViewId="0">
      <selection activeCell="T13" sqref="T13"/>
    </sheetView>
  </sheetViews>
  <sheetFormatPr defaultRowHeight="15" x14ac:dyDescent="0.25"/>
  <cols>
    <col min="1" max="1" width="4.140625" customWidth="1"/>
    <col min="2" max="2" width="8.42578125" customWidth="1"/>
    <col min="3" max="3" width="36" customWidth="1"/>
    <col min="4" max="7" width="8.5703125" customWidth="1"/>
    <col min="10" max="10" width="10.28515625" customWidth="1"/>
    <col min="11" max="11" width="7.85546875" customWidth="1"/>
    <col min="12" max="12" width="1.85546875" customWidth="1"/>
    <col min="14" max="14" width="10.140625" customWidth="1"/>
    <col min="257" max="257" width="4.140625" customWidth="1"/>
    <col min="258" max="258" width="8.42578125" customWidth="1"/>
    <col min="259" max="259" width="36" customWidth="1"/>
    <col min="260" max="263" width="8.5703125" customWidth="1"/>
    <col min="266" max="266" width="10.28515625" customWidth="1"/>
    <col min="267" max="267" width="7.85546875" customWidth="1"/>
    <col min="268" max="268" width="1.85546875" customWidth="1"/>
    <col min="270" max="270" width="10.140625" customWidth="1"/>
    <col min="513" max="513" width="4.140625" customWidth="1"/>
    <col min="514" max="514" width="8.42578125" customWidth="1"/>
    <col min="515" max="515" width="36" customWidth="1"/>
    <col min="516" max="519" width="8.5703125" customWidth="1"/>
    <col min="522" max="522" width="10.28515625" customWidth="1"/>
    <col min="523" max="523" width="7.85546875" customWidth="1"/>
    <col min="524" max="524" width="1.85546875" customWidth="1"/>
    <col min="526" max="526" width="10.140625" customWidth="1"/>
    <col min="769" max="769" width="4.140625" customWidth="1"/>
    <col min="770" max="770" width="8.42578125" customWidth="1"/>
    <col min="771" max="771" width="36" customWidth="1"/>
    <col min="772" max="775" width="8.5703125" customWidth="1"/>
    <col min="778" max="778" width="10.28515625" customWidth="1"/>
    <col min="779" max="779" width="7.85546875" customWidth="1"/>
    <col min="780" max="780" width="1.85546875" customWidth="1"/>
    <col min="782" max="782" width="10.140625" customWidth="1"/>
    <col min="1025" max="1025" width="4.140625" customWidth="1"/>
    <col min="1026" max="1026" width="8.42578125" customWidth="1"/>
    <col min="1027" max="1027" width="36" customWidth="1"/>
    <col min="1028" max="1031" width="8.5703125" customWidth="1"/>
    <col min="1034" max="1034" width="10.28515625" customWidth="1"/>
    <col min="1035" max="1035" width="7.85546875" customWidth="1"/>
    <col min="1036" max="1036" width="1.85546875" customWidth="1"/>
    <col min="1038" max="1038" width="10.140625" customWidth="1"/>
    <col min="1281" max="1281" width="4.140625" customWidth="1"/>
    <col min="1282" max="1282" width="8.42578125" customWidth="1"/>
    <col min="1283" max="1283" width="36" customWidth="1"/>
    <col min="1284" max="1287" width="8.5703125" customWidth="1"/>
    <col min="1290" max="1290" width="10.28515625" customWidth="1"/>
    <col min="1291" max="1291" width="7.85546875" customWidth="1"/>
    <col min="1292" max="1292" width="1.85546875" customWidth="1"/>
    <col min="1294" max="1294" width="10.140625" customWidth="1"/>
    <col min="1537" max="1537" width="4.140625" customWidth="1"/>
    <col min="1538" max="1538" width="8.42578125" customWidth="1"/>
    <col min="1539" max="1539" width="36" customWidth="1"/>
    <col min="1540" max="1543" width="8.5703125" customWidth="1"/>
    <col min="1546" max="1546" width="10.28515625" customWidth="1"/>
    <col min="1547" max="1547" width="7.85546875" customWidth="1"/>
    <col min="1548" max="1548" width="1.85546875" customWidth="1"/>
    <col min="1550" max="1550" width="10.140625" customWidth="1"/>
    <col min="1793" max="1793" width="4.140625" customWidth="1"/>
    <col min="1794" max="1794" width="8.42578125" customWidth="1"/>
    <col min="1795" max="1795" width="36" customWidth="1"/>
    <col min="1796" max="1799" width="8.5703125" customWidth="1"/>
    <col min="1802" max="1802" width="10.28515625" customWidth="1"/>
    <col min="1803" max="1803" width="7.85546875" customWidth="1"/>
    <col min="1804" max="1804" width="1.85546875" customWidth="1"/>
    <col min="1806" max="1806" width="10.140625" customWidth="1"/>
    <col min="2049" max="2049" width="4.140625" customWidth="1"/>
    <col min="2050" max="2050" width="8.42578125" customWidth="1"/>
    <col min="2051" max="2051" width="36" customWidth="1"/>
    <col min="2052" max="2055" width="8.5703125" customWidth="1"/>
    <col min="2058" max="2058" width="10.28515625" customWidth="1"/>
    <col min="2059" max="2059" width="7.85546875" customWidth="1"/>
    <col min="2060" max="2060" width="1.85546875" customWidth="1"/>
    <col min="2062" max="2062" width="10.140625" customWidth="1"/>
    <col min="2305" max="2305" width="4.140625" customWidth="1"/>
    <col min="2306" max="2306" width="8.42578125" customWidth="1"/>
    <col min="2307" max="2307" width="36" customWidth="1"/>
    <col min="2308" max="2311" width="8.5703125" customWidth="1"/>
    <col min="2314" max="2314" width="10.28515625" customWidth="1"/>
    <col min="2315" max="2315" width="7.85546875" customWidth="1"/>
    <col min="2316" max="2316" width="1.85546875" customWidth="1"/>
    <col min="2318" max="2318" width="10.140625" customWidth="1"/>
    <col min="2561" max="2561" width="4.140625" customWidth="1"/>
    <col min="2562" max="2562" width="8.42578125" customWidth="1"/>
    <col min="2563" max="2563" width="36" customWidth="1"/>
    <col min="2564" max="2567" width="8.5703125" customWidth="1"/>
    <col min="2570" max="2570" width="10.28515625" customWidth="1"/>
    <col min="2571" max="2571" width="7.85546875" customWidth="1"/>
    <col min="2572" max="2572" width="1.85546875" customWidth="1"/>
    <col min="2574" max="2574" width="10.140625" customWidth="1"/>
    <col min="2817" max="2817" width="4.140625" customWidth="1"/>
    <col min="2818" max="2818" width="8.42578125" customWidth="1"/>
    <col min="2819" max="2819" width="36" customWidth="1"/>
    <col min="2820" max="2823" width="8.5703125" customWidth="1"/>
    <col min="2826" max="2826" width="10.28515625" customWidth="1"/>
    <col min="2827" max="2827" width="7.85546875" customWidth="1"/>
    <col min="2828" max="2828" width="1.85546875" customWidth="1"/>
    <col min="2830" max="2830" width="10.140625" customWidth="1"/>
    <col min="3073" max="3073" width="4.140625" customWidth="1"/>
    <col min="3074" max="3074" width="8.42578125" customWidth="1"/>
    <col min="3075" max="3075" width="36" customWidth="1"/>
    <col min="3076" max="3079" width="8.5703125" customWidth="1"/>
    <col min="3082" max="3082" width="10.28515625" customWidth="1"/>
    <col min="3083" max="3083" width="7.85546875" customWidth="1"/>
    <col min="3084" max="3084" width="1.85546875" customWidth="1"/>
    <col min="3086" max="3086" width="10.140625" customWidth="1"/>
    <col min="3329" max="3329" width="4.140625" customWidth="1"/>
    <col min="3330" max="3330" width="8.42578125" customWidth="1"/>
    <col min="3331" max="3331" width="36" customWidth="1"/>
    <col min="3332" max="3335" width="8.5703125" customWidth="1"/>
    <col min="3338" max="3338" width="10.28515625" customWidth="1"/>
    <col min="3339" max="3339" width="7.85546875" customWidth="1"/>
    <col min="3340" max="3340" width="1.85546875" customWidth="1"/>
    <col min="3342" max="3342" width="10.140625" customWidth="1"/>
    <col min="3585" max="3585" width="4.140625" customWidth="1"/>
    <col min="3586" max="3586" width="8.42578125" customWidth="1"/>
    <col min="3587" max="3587" width="36" customWidth="1"/>
    <col min="3588" max="3591" width="8.5703125" customWidth="1"/>
    <col min="3594" max="3594" width="10.28515625" customWidth="1"/>
    <col min="3595" max="3595" width="7.85546875" customWidth="1"/>
    <col min="3596" max="3596" width="1.85546875" customWidth="1"/>
    <col min="3598" max="3598" width="10.140625" customWidth="1"/>
    <col min="3841" max="3841" width="4.140625" customWidth="1"/>
    <col min="3842" max="3842" width="8.42578125" customWidth="1"/>
    <col min="3843" max="3843" width="36" customWidth="1"/>
    <col min="3844" max="3847" width="8.5703125" customWidth="1"/>
    <col min="3850" max="3850" width="10.28515625" customWidth="1"/>
    <col min="3851" max="3851" width="7.85546875" customWidth="1"/>
    <col min="3852" max="3852" width="1.85546875" customWidth="1"/>
    <col min="3854" max="3854" width="10.140625" customWidth="1"/>
    <col min="4097" max="4097" width="4.140625" customWidth="1"/>
    <col min="4098" max="4098" width="8.42578125" customWidth="1"/>
    <col min="4099" max="4099" width="36" customWidth="1"/>
    <col min="4100" max="4103" width="8.5703125" customWidth="1"/>
    <col min="4106" max="4106" width="10.28515625" customWidth="1"/>
    <col min="4107" max="4107" width="7.85546875" customWidth="1"/>
    <col min="4108" max="4108" width="1.85546875" customWidth="1"/>
    <col min="4110" max="4110" width="10.140625" customWidth="1"/>
    <col min="4353" max="4353" width="4.140625" customWidth="1"/>
    <col min="4354" max="4354" width="8.42578125" customWidth="1"/>
    <col min="4355" max="4355" width="36" customWidth="1"/>
    <col min="4356" max="4359" width="8.5703125" customWidth="1"/>
    <col min="4362" max="4362" width="10.28515625" customWidth="1"/>
    <col min="4363" max="4363" width="7.85546875" customWidth="1"/>
    <col min="4364" max="4364" width="1.85546875" customWidth="1"/>
    <col min="4366" max="4366" width="10.140625" customWidth="1"/>
    <col min="4609" max="4609" width="4.140625" customWidth="1"/>
    <col min="4610" max="4610" width="8.42578125" customWidth="1"/>
    <col min="4611" max="4611" width="36" customWidth="1"/>
    <col min="4612" max="4615" width="8.5703125" customWidth="1"/>
    <col min="4618" max="4618" width="10.28515625" customWidth="1"/>
    <col min="4619" max="4619" width="7.85546875" customWidth="1"/>
    <col min="4620" max="4620" width="1.85546875" customWidth="1"/>
    <col min="4622" max="4622" width="10.140625" customWidth="1"/>
    <col min="4865" max="4865" width="4.140625" customWidth="1"/>
    <col min="4866" max="4866" width="8.42578125" customWidth="1"/>
    <col min="4867" max="4867" width="36" customWidth="1"/>
    <col min="4868" max="4871" width="8.5703125" customWidth="1"/>
    <col min="4874" max="4874" width="10.28515625" customWidth="1"/>
    <col min="4875" max="4875" width="7.85546875" customWidth="1"/>
    <col min="4876" max="4876" width="1.85546875" customWidth="1"/>
    <col min="4878" max="4878" width="10.140625" customWidth="1"/>
    <col min="5121" max="5121" width="4.140625" customWidth="1"/>
    <col min="5122" max="5122" width="8.42578125" customWidth="1"/>
    <col min="5123" max="5123" width="36" customWidth="1"/>
    <col min="5124" max="5127" width="8.5703125" customWidth="1"/>
    <col min="5130" max="5130" width="10.28515625" customWidth="1"/>
    <col min="5131" max="5131" width="7.85546875" customWidth="1"/>
    <col min="5132" max="5132" width="1.85546875" customWidth="1"/>
    <col min="5134" max="5134" width="10.140625" customWidth="1"/>
    <col min="5377" max="5377" width="4.140625" customWidth="1"/>
    <col min="5378" max="5378" width="8.42578125" customWidth="1"/>
    <col min="5379" max="5379" width="36" customWidth="1"/>
    <col min="5380" max="5383" width="8.5703125" customWidth="1"/>
    <col min="5386" max="5386" width="10.28515625" customWidth="1"/>
    <col min="5387" max="5387" width="7.85546875" customWidth="1"/>
    <col min="5388" max="5388" width="1.85546875" customWidth="1"/>
    <col min="5390" max="5390" width="10.140625" customWidth="1"/>
    <col min="5633" max="5633" width="4.140625" customWidth="1"/>
    <col min="5634" max="5634" width="8.42578125" customWidth="1"/>
    <col min="5635" max="5635" width="36" customWidth="1"/>
    <col min="5636" max="5639" width="8.5703125" customWidth="1"/>
    <col min="5642" max="5642" width="10.28515625" customWidth="1"/>
    <col min="5643" max="5643" width="7.85546875" customWidth="1"/>
    <col min="5644" max="5644" width="1.85546875" customWidth="1"/>
    <col min="5646" max="5646" width="10.140625" customWidth="1"/>
    <col min="5889" max="5889" width="4.140625" customWidth="1"/>
    <col min="5890" max="5890" width="8.42578125" customWidth="1"/>
    <col min="5891" max="5891" width="36" customWidth="1"/>
    <col min="5892" max="5895" width="8.5703125" customWidth="1"/>
    <col min="5898" max="5898" width="10.28515625" customWidth="1"/>
    <col min="5899" max="5899" width="7.85546875" customWidth="1"/>
    <col min="5900" max="5900" width="1.85546875" customWidth="1"/>
    <col min="5902" max="5902" width="10.140625" customWidth="1"/>
    <col min="6145" max="6145" width="4.140625" customWidth="1"/>
    <col min="6146" max="6146" width="8.42578125" customWidth="1"/>
    <col min="6147" max="6147" width="36" customWidth="1"/>
    <col min="6148" max="6151" width="8.5703125" customWidth="1"/>
    <col min="6154" max="6154" width="10.28515625" customWidth="1"/>
    <col min="6155" max="6155" width="7.85546875" customWidth="1"/>
    <col min="6156" max="6156" width="1.85546875" customWidth="1"/>
    <col min="6158" max="6158" width="10.140625" customWidth="1"/>
    <col min="6401" max="6401" width="4.140625" customWidth="1"/>
    <col min="6402" max="6402" width="8.42578125" customWidth="1"/>
    <col min="6403" max="6403" width="36" customWidth="1"/>
    <col min="6404" max="6407" width="8.5703125" customWidth="1"/>
    <col min="6410" max="6410" width="10.28515625" customWidth="1"/>
    <col min="6411" max="6411" width="7.85546875" customWidth="1"/>
    <col min="6412" max="6412" width="1.85546875" customWidth="1"/>
    <col min="6414" max="6414" width="10.140625" customWidth="1"/>
    <col min="6657" max="6657" width="4.140625" customWidth="1"/>
    <col min="6658" max="6658" width="8.42578125" customWidth="1"/>
    <col min="6659" max="6659" width="36" customWidth="1"/>
    <col min="6660" max="6663" width="8.5703125" customWidth="1"/>
    <col min="6666" max="6666" width="10.28515625" customWidth="1"/>
    <col min="6667" max="6667" width="7.85546875" customWidth="1"/>
    <col min="6668" max="6668" width="1.85546875" customWidth="1"/>
    <col min="6670" max="6670" width="10.140625" customWidth="1"/>
    <col min="6913" max="6913" width="4.140625" customWidth="1"/>
    <col min="6914" max="6914" width="8.42578125" customWidth="1"/>
    <col min="6915" max="6915" width="36" customWidth="1"/>
    <col min="6916" max="6919" width="8.5703125" customWidth="1"/>
    <col min="6922" max="6922" width="10.28515625" customWidth="1"/>
    <col min="6923" max="6923" width="7.85546875" customWidth="1"/>
    <col min="6924" max="6924" width="1.85546875" customWidth="1"/>
    <col min="6926" max="6926" width="10.140625" customWidth="1"/>
    <col min="7169" max="7169" width="4.140625" customWidth="1"/>
    <col min="7170" max="7170" width="8.42578125" customWidth="1"/>
    <col min="7171" max="7171" width="36" customWidth="1"/>
    <col min="7172" max="7175" width="8.5703125" customWidth="1"/>
    <col min="7178" max="7178" width="10.28515625" customWidth="1"/>
    <col min="7179" max="7179" width="7.85546875" customWidth="1"/>
    <col min="7180" max="7180" width="1.85546875" customWidth="1"/>
    <col min="7182" max="7182" width="10.140625" customWidth="1"/>
    <col min="7425" max="7425" width="4.140625" customWidth="1"/>
    <col min="7426" max="7426" width="8.42578125" customWidth="1"/>
    <col min="7427" max="7427" width="36" customWidth="1"/>
    <col min="7428" max="7431" width="8.5703125" customWidth="1"/>
    <col min="7434" max="7434" width="10.28515625" customWidth="1"/>
    <col min="7435" max="7435" width="7.85546875" customWidth="1"/>
    <col min="7436" max="7436" width="1.85546875" customWidth="1"/>
    <col min="7438" max="7438" width="10.140625" customWidth="1"/>
    <col min="7681" max="7681" width="4.140625" customWidth="1"/>
    <col min="7682" max="7682" width="8.42578125" customWidth="1"/>
    <col min="7683" max="7683" width="36" customWidth="1"/>
    <col min="7684" max="7687" width="8.5703125" customWidth="1"/>
    <col min="7690" max="7690" width="10.28515625" customWidth="1"/>
    <col min="7691" max="7691" width="7.85546875" customWidth="1"/>
    <col min="7692" max="7692" width="1.85546875" customWidth="1"/>
    <col min="7694" max="7694" width="10.140625" customWidth="1"/>
    <col min="7937" max="7937" width="4.140625" customWidth="1"/>
    <col min="7938" max="7938" width="8.42578125" customWidth="1"/>
    <col min="7939" max="7939" width="36" customWidth="1"/>
    <col min="7940" max="7943" width="8.5703125" customWidth="1"/>
    <col min="7946" max="7946" width="10.28515625" customWidth="1"/>
    <col min="7947" max="7947" width="7.85546875" customWidth="1"/>
    <col min="7948" max="7948" width="1.85546875" customWidth="1"/>
    <col min="7950" max="7950" width="10.140625" customWidth="1"/>
    <col min="8193" max="8193" width="4.140625" customWidth="1"/>
    <col min="8194" max="8194" width="8.42578125" customWidth="1"/>
    <col min="8195" max="8195" width="36" customWidth="1"/>
    <col min="8196" max="8199" width="8.5703125" customWidth="1"/>
    <col min="8202" max="8202" width="10.28515625" customWidth="1"/>
    <col min="8203" max="8203" width="7.85546875" customWidth="1"/>
    <col min="8204" max="8204" width="1.85546875" customWidth="1"/>
    <col min="8206" max="8206" width="10.140625" customWidth="1"/>
    <col min="8449" max="8449" width="4.140625" customWidth="1"/>
    <col min="8450" max="8450" width="8.42578125" customWidth="1"/>
    <col min="8451" max="8451" width="36" customWidth="1"/>
    <col min="8452" max="8455" width="8.5703125" customWidth="1"/>
    <col min="8458" max="8458" width="10.28515625" customWidth="1"/>
    <col min="8459" max="8459" width="7.85546875" customWidth="1"/>
    <col min="8460" max="8460" width="1.85546875" customWidth="1"/>
    <col min="8462" max="8462" width="10.140625" customWidth="1"/>
    <col min="8705" max="8705" width="4.140625" customWidth="1"/>
    <col min="8706" max="8706" width="8.42578125" customWidth="1"/>
    <col min="8707" max="8707" width="36" customWidth="1"/>
    <col min="8708" max="8711" width="8.5703125" customWidth="1"/>
    <col min="8714" max="8714" width="10.28515625" customWidth="1"/>
    <col min="8715" max="8715" width="7.85546875" customWidth="1"/>
    <col min="8716" max="8716" width="1.85546875" customWidth="1"/>
    <col min="8718" max="8718" width="10.140625" customWidth="1"/>
    <col min="8961" max="8961" width="4.140625" customWidth="1"/>
    <col min="8962" max="8962" width="8.42578125" customWidth="1"/>
    <col min="8963" max="8963" width="36" customWidth="1"/>
    <col min="8964" max="8967" width="8.5703125" customWidth="1"/>
    <col min="8970" max="8970" width="10.28515625" customWidth="1"/>
    <col min="8971" max="8971" width="7.85546875" customWidth="1"/>
    <col min="8972" max="8972" width="1.85546875" customWidth="1"/>
    <col min="8974" max="8974" width="10.140625" customWidth="1"/>
    <col min="9217" max="9217" width="4.140625" customWidth="1"/>
    <col min="9218" max="9218" width="8.42578125" customWidth="1"/>
    <col min="9219" max="9219" width="36" customWidth="1"/>
    <col min="9220" max="9223" width="8.5703125" customWidth="1"/>
    <col min="9226" max="9226" width="10.28515625" customWidth="1"/>
    <col min="9227" max="9227" width="7.85546875" customWidth="1"/>
    <col min="9228" max="9228" width="1.85546875" customWidth="1"/>
    <col min="9230" max="9230" width="10.140625" customWidth="1"/>
    <col min="9473" max="9473" width="4.140625" customWidth="1"/>
    <col min="9474" max="9474" width="8.42578125" customWidth="1"/>
    <col min="9475" max="9475" width="36" customWidth="1"/>
    <col min="9476" max="9479" width="8.5703125" customWidth="1"/>
    <col min="9482" max="9482" width="10.28515625" customWidth="1"/>
    <col min="9483" max="9483" width="7.85546875" customWidth="1"/>
    <col min="9484" max="9484" width="1.85546875" customWidth="1"/>
    <col min="9486" max="9486" width="10.140625" customWidth="1"/>
    <col min="9729" max="9729" width="4.140625" customWidth="1"/>
    <col min="9730" max="9730" width="8.42578125" customWidth="1"/>
    <col min="9731" max="9731" width="36" customWidth="1"/>
    <col min="9732" max="9735" width="8.5703125" customWidth="1"/>
    <col min="9738" max="9738" width="10.28515625" customWidth="1"/>
    <col min="9739" max="9739" width="7.85546875" customWidth="1"/>
    <col min="9740" max="9740" width="1.85546875" customWidth="1"/>
    <col min="9742" max="9742" width="10.140625" customWidth="1"/>
    <col min="9985" max="9985" width="4.140625" customWidth="1"/>
    <col min="9986" max="9986" width="8.42578125" customWidth="1"/>
    <col min="9987" max="9987" width="36" customWidth="1"/>
    <col min="9988" max="9991" width="8.5703125" customWidth="1"/>
    <col min="9994" max="9994" width="10.28515625" customWidth="1"/>
    <col min="9995" max="9995" width="7.85546875" customWidth="1"/>
    <col min="9996" max="9996" width="1.85546875" customWidth="1"/>
    <col min="9998" max="9998" width="10.140625" customWidth="1"/>
    <col min="10241" max="10241" width="4.140625" customWidth="1"/>
    <col min="10242" max="10242" width="8.42578125" customWidth="1"/>
    <col min="10243" max="10243" width="36" customWidth="1"/>
    <col min="10244" max="10247" width="8.5703125" customWidth="1"/>
    <col min="10250" max="10250" width="10.28515625" customWidth="1"/>
    <col min="10251" max="10251" width="7.85546875" customWidth="1"/>
    <col min="10252" max="10252" width="1.85546875" customWidth="1"/>
    <col min="10254" max="10254" width="10.140625" customWidth="1"/>
    <col min="10497" max="10497" width="4.140625" customWidth="1"/>
    <col min="10498" max="10498" width="8.42578125" customWidth="1"/>
    <col min="10499" max="10499" width="36" customWidth="1"/>
    <col min="10500" max="10503" width="8.5703125" customWidth="1"/>
    <col min="10506" max="10506" width="10.28515625" customWidth="1"/>
    <col min="10507" max="10507" width="7.85546875" customWidth="1"/>
    <col min="10508" max="10508" width="1.85546875" customWidth="1"/>
    <col min="10510" max="10510" width="10.140625" customWidth="1"/>
    <col min="10753" max="10753" width="4.140625" customWidth="1"/>
    <col min="10754" max="10754" width="8.42578125" customWidth="1"/>
    <col min="10755" max="10755" width="36" customWidth="1"/>
    <col min="10756" max="10759" width="8.5703125" customWidth="1"/>
    <col min="10762" max="10762" width="10.28515625" customWidth="1"/>
    <col min="10763" max="10763" width="7.85546875" customWidth="1"/>
    <col min="10764" max="10764" width="1.85546875" customWidth="1"/>
    <col min="10766" max="10766" width="10.140625" customWidth="1"/>
    <col min="11009" max="11009" width="4.140625" customWidth="1"/>
    <col min="11010" max="11010" width="8.42578125" customWidth="1"/>
    <col min="11011" max="11011" width="36" customWidth="1"/>
    <col min="11012" max="11015" width="8.5703125" customWidth="1"/>
    <col min="11018" max="11018" width="10.28515625" customWidth="1"/>
    <col min="11019" max="11019" width="7.85546875" customWidth="1"/>
    <col min="11020" max="11020" width="1.85546875" customWidth="1"/>
    <col min="11022" max="11022" width="10.140625" customWidth="1"/>
    <col min="11265" max="11265" width="4.140625" customWidth="1"/>
    <col min="11266" max="11266" width="8.42578125" customWidth="1"/>
    <col min="11267" max="11267" width="36" customWidth="1"/>
    <col min="11268" max="11271" width="8.5703125" customWidth="1"/>
    <col min="11274" max="11274" width="10.28515625" customWidth="1"/>
    <col min="11275" max="11275" width="7.85546875" customWidth="1"/>
    <col min="11276" max="11276" width="1.85546875" customWidth="1"/>
    <col min="11278" max="11278" width="10.140625" customWidth="1"/>
    <col min="11521" max="11521" width="4.140625" customWidth="1"/>
    <col min="11522" max="11522" width="8.42578125" customWidth="1"/>
    <col min="11523" max="11523" width="36" customWidth="1"/>
    <col min="11524" max="11527" width="8.5703125" customWidth="1"/>
    <col min="11530" max="11530" width="10.28515625" customWidth="1"/>
    <col min="11531" max="11531" width="7.85546875" customWidth="1"/>
    <col min="11532" max="11532" width="1.85546875" customWidth="1"/>
    <col min="11534" max="11534" width="10.140625" customWidth="1"/>
    <col min="11777" max="11777" width="4.140625" customWidth="1"/>
    <col min="11778" max="11778" width="8.42578125" customWidth="1"/>
    <col min="11779" max="11779" width="36" customWidth="1"/>
    <col min="11780" max="11783" width="8.5703125" customWidth="1"/>
    <col min="11786" max="11786" width="10.28515625" customWidth="1"/>
    <col min="11787" max="11787" width="7.85546875" customWidth="1"/>
    <col min="11788" max="11788" width="1.85546875" customWidth="1"/>
    <col min="11790" max="11790" width="10.140625" customWidth="1"/>
    <col min="12033" max="12033" width="4.140625" customWidth="1"/>
    <col min="12034" max="12034" width="8.42578125" customWidth="1"/>
    <col min="12035" max="12035" width="36" customWidth="1"/>
    <col min="12036" max="12039" width="8.5703125" customWidth="1"/>
    <col min="12042" max="12042" width="10.28515625" customWidth="1"/>
    <col min="12043" max="12043" width="7.85546875" customWidth="1"/>
    <col min="12044" max="12044" width="1.85546875" customWidth="1"/>
    <col min="12046" max="12046" width="10.140625" customWidth="1"/>
    <col min="12289" max="12289" width="4.140625" customWidth="1"/>
    <col min="12290" max="12290" width="8.42578125" customWidth="1"/>
    <col min="12291" max="12291" width="36" customWidth="1"/>
    <col min="12292" max="12295" width="8.5703125" customWidth="1"/>
    <col min="12298" max="12298" width="10.28515625" customWidth="1"/>
    <col min="12299" max="12299" width="7.85546875" customWidth="1"/>
    <col min="12300" max="12300" width="1.85546875" customWidth="1"/>
    <col min="12302" max="12302" width="10.140625" customWidth="1"/>
    <col min="12545" max="12545" width="4.140625" customWidth="1"/>
    <col min="12546" max="12546" width="8.42578125" customWidth="1"/>
    <col min="12547" max="12547" width="36" customWidth="1"/>
    <col min="12548" max="12551" width="8.5703125" customWidth="1"/>
    <col min="12554" max="12554" width="10.28515625" customWidth="1"/>
    <col min="12555" max="12555" width="7.85546875" customWidth="1"/>
    <col min="12556" max="12556" width="1.85546875" customWidth="1"/>
    <col min="12558" max="12558" width="10.140625" customWidth="1"/>
    <col min="12801" max="12801" width="4.140625" customWidth="1"/>
    <col min="12802" max="12802" width="8.42578125" customWidth="1"/>
    <col min="12803" max="12803" width="36" customWidth="1"/>
    <col min="12804" max="12807" width="8.5703125" customWidth="1"/>
    <col min="12810" max="12810" width="10.28515625" customWidth="1"/>
    <col min="12811" max="12811" width="7.85546875" customWidth="1"/>
    <col min="12812" max="12812" width="1.85546875" customWidth="1"/>
    <col min="12814" max="12814" width="10.140625" customWidth="1"/>
    <col min="13057" max="13057" width="4.140625" customWidth="1"/>
    <col min="13058" max="13058" width="8.42578125" customWidth="1"/>
    <col min="13059" max="13059" width="36" customWidth="1"/>
    <col min="13060" max="13063" width="8.5703125" customWidth="1"/>
    <col min="13066" max="13066" width="10.28515625" customWidth="1"/>
    <col min="13067" max="13067" width="7.85546875" customWidth="1"/>
    <col min="13068" max="13068" width="1.85546875" customWidth="1"/>
    <col min="13070" max="13070" width="10.140625" customWidth="1"/>
    <col min="13313" max="13313" width="4.140625" customWidth="1"/>
    <col min="13314" max="13314" width="8.42578125" customWidth="1"/>
    <col min="13315" max="13315" width="36" customWidth="1"/>
    <col min="13316" max="13319" width="8.5703125" customWidth="1"/>
    <col min="13322" max="13322" width="10.28515625" customWidth="1"/>
    <col min="13323" max="13323" width="7.85546875" customWidth="1"/>
    <col min="13324" max="13324" width="1.85546875" customWidth="1"/>
    <col min="13326" max="13326" width="10.140625" customWidth="1"/>
    <col min="13569" max="13569" width="4.140625" customWidth="1"/>
    <col min="13570" max="13570" width="8.42578125" customWidth="1"/>
    <col min="13571" max="13571" width="36" customWidth="1"/>
    <col min="13572" max="13575" width="8.5703125" customWidth="1"/>
    <col min="13578" max="13578" width="10.28515625" customWidth="1"/>
    <col min="13579" max="13579" width="7.85546875" customWidth="1"/>
    <col min="13580" max="13580" width="1.85546875" customWidth="1"/>
    <col min="13582" max="13582" width="10.140625" customWidth="1"/>
    <col min="13825" max="13825" width="4.140625" customWidth="1"/>
    <col min="13826" max="13826" width="8.42578125" customWidth="1"/>
    <col min="13827" max="13827" width="36" customWidth="1"/>
    <col min="13828" max="13831" width="8.5703125" customWidth="1"/>
    <col min="13834" max="13834" width="10.28515625" customWidth="1"/>
    <col min="13835" max="13835" width="7.85546875" customWidth="1"/>
    <col min="13836" max="13836" width="1.85546875" customWidth="1"/>
    <col min="13838" max="13838" width="10.140625" customWidth="1"/>
    <col min="14081" max="14081" width="4.140625" customWidth="1"/>
    <col min="14082" max="14082" width="8.42578125" customWidth="1"/>
    <col min="14083" max="14083" width="36" customWidth="1"/>
    <col min="14084" max="14087" width="8.5703125" customWidth="1"/>
    <col min="14090" max="14090" width="10.28515625" customWidth="1"/>
    <col min="14091" max="14091" width="7.85546875" customWidth="1"/>
    <col min="14092" max="14092" width="1.85546875" customWidth="1"/>
    <col min="14094" max="14094" width="10.140625" customWidth="1"/>
    <col min="14337" max="14337" width="4.140625" customWidth="1"/>
    <col min="14338" max="14338" width="8.42578125" customWidth="1"/>
    <col min="14339" max="14339" width="36" customWidth="1"/>
    <col min="14340" max="14343" width="8.5703125" customWidth="1"/>
    <col min="14346" max="14346" width="10.28515625" customWidth="1"/>
    <col min="14347" max="14347" width="7.85546875" customWidth="1"/>
    <col min="14348" max="14348" width="1.85546875" customWidth="1"/>
    <col min="14350" max="14350" width="10.140625" customWidth="1"/>
    <col min="14593" max="14593" width="4.140625" customWidth="1"/>
    <col min="14594" max="14594" width="8.42578125" customWidth="1"/>
    <col min="14595" max="14595" width="36" customWidth="1"/>
    <col min="14596" max="14599" width="8.5703125" customWidth="1"/>
    <col min="14602" max="14602" width="10.28515625" customWidth="1"/>
    <col min="14603" max="14603" width="7.85546875" customWidth="1"/>
    <col min="14604" max="14604" width="1.85546875" customWidth="1"/>
    <col min="14606" max="14606" width="10.140625" customWidth="1"/>
    <col min="14849" max="14849" width="4.140625" customWidth="1"/>
    <col min="14850" max="14850" width="8.42578125" customWidth="1"/>
    <col min="14851" max="14851" width="36" customWidth="1"/>
    <col min="14852" max="14855" width="8.5703125" customWidth="1"/>
    <col min="14858" max="14858" width="10.28515625" customWidth="1"/>
    <col min="14859" max="14859" width="7.85546875" customWidth="1"/>
    <col min="14860" max="14860" width="1.85546875" customWidth="1"/>
    <col min="14862" max="14862" width="10.140625" customWidth="1"/>
    <col min="15105" max="15105" width="4.140625" customWidth="1"/>
    <col min="15106" max="15106" width="8.42578125" customWidth="1"/>
    <col min="15107" max="15107" width="36" customWidth="1"/>
    <col min="15108" max="15111" width="8.5703125" customWidth="1"/>
    <col min="15114" max="15114" width="10.28515625" customWidth="1"/>
    <col min="15115" max="15115" width="7.85546875" customWidth="1"/>
    <col min="15116" max="15116" width="1.85546875" customWidth="1"/>
    <col min="15118" max="15118" width="10.140625" customWidth="1"/>
    <col min="15361" max="15361" width="4.140625" customWidth="1"/>
    <col min="15362" max="15362" width="8.42578125" customWidth="1"/>
    <col min="15363" max="15363" width="36" customWidth="1"/>
    <col min="15364" max="15367" width="8.5703125" customWidth="1"/>
    <col min="15370" max="15370" width="10.28515625" customWidth="1"/>
    <col min="15371" max="15371" width="7.85546875" customWidth="1"/>
    <col min="15372" max="15372" width="1.85546875" customWidth="1"/>
    <col min="15374" max="15374" width="10.140625" customWidth="1"/>
    <col min="15617" max="15617" width="4.140625" customWidth="1"/>
    <col min="15618" max="15618" width="8.42578125" customWidth="1"/>
    <col min="15619" max="15619" width="36" customWidth="1"/>
    <col min="15620" max="15623" width="8.5703125" customWidth="1"/>
    <col min="15626" max="15626" width="10.28515625" customWidth="1"/>
    <col min="15627" max="15627" width="7.85546875" customWidth="1"/>
    <col min="15628" max="15628" width="1.85546875" customWidth="1"/>
    <col min="15630" max="15630" width="10.140625" customWidth="1"/>
    <col min="15873" max="15873" width="4.140625" customWidth="1"/>
    <col min="15874" max="15874" width="8.42578125" customWidth="1"/>
    <col min="15875" max="15875" width="36" customWidth="1"/>
    <col min="15876" max="15879" width="8.5703125" customWidth="1"/>
    <col min="15882" max="15882" width="10.28515625" customWidth="1"/>
    <col min="15883" max="15883" width="7.85546875" customWidth="1"/>
    <col min="15884" max="15884" width="1.85546875" customWidth="1"/>
    <col min="15886" max="15886" width="10.140625" customWidth="1"/>
    <col min="16129" max="16129" width="4.140625" customWidth="1"/>
    <col min="16130" max="16130" width="8.42578125" customWidth="1"/>
    <col min="16131" max="16131" width="36" customWidth="1"/>
    <col min="16132" max="16135" width="8.5703125" customWidth="1"/>
    <col min="16138" max="16138" width="10.28515625" customWidth="1"/>
    <col min="16139" max="16139" width="7.85546875" customWidth="1"/>
    <col min="16140" max="16140" width="1.85546875" customWidth="1"/>
    <col min="16142" max="16142" width="10.140625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3.25" x14ac:dyDescent="0.35">
      <c r="A2" s="1"/>
      <c r="B2" s="116" t="s">
        <v>0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23.25" x14ac:dyDescent="0.35">
      <c r="A3" s="1"/>
      <c r="B3" s="116" t="s">
        <v>1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4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27" thickBot="1" x14ac:dyDescent="0.3">
      <c r="B5" s="118" t="s">
        <v>2</v>
      </c>
      <c r="C5" s="119"/>
      <c r="D5" s="119"/>
      <c r="E5" s="119"/>
      <c r="F5" s="119"/>
      <c r="G5" s="119"/>
      <c r="H5" s="119"/>
      <c r="I5" s="119"/>
      <c r="J5" s="119"/>
      <c r="K5" s="119"/>
      <c r="L5" s="120"/>
      <c r="M5" s="119"/>
      <c r="N5" s="121"/>
    </row>
    <row r="6" spans="1:14" ht="39" thickBot="1" x14ac:dyDescent="0.3">
      <c r="A6" s="1"/>
      <c r="B6" s="2" t="s">
        <v>3</v>
      </c>
      <c r="C6" s="2" t="s">
        <v>4</v>
      </c>
      <c r="D6" s="3" t="s">
        <v>5</v>
      </c>
      <c r="E6" s="4" t="s">
        <v>6</v>
      </c>
      <c r="F6" s="3" t="s">
        <v>7</v>
      </c>
      <c r="G6" s="4" t="s">
        <v>8</v>
      </c>
      <c r="H6" s="5" t="s">
        <v>9</v>
      </c>
      <c r="I6" s="6" t="s">
        <v>10</v>
      </c>
      <c r="J6" s="5" t="s">
        <v>11</v>
      </c>
      <c r="K6" s="7" t="s">
        <v>12</v>
      </c>
      <c r="L6" s="8"/>
      <c r="M6" s="9" t="s">
        <v>13</v>
      </c>
      <c r="N6" s="10" t="s">
        <v>14</v>
      </c>
    </row>
    <row r="7" spans="1:14" ht="16.5" thickBot="1" x14ac:dyDescent="0.3">
      <c r="A7" s="1"/>
      <c r="B7" s="11">
        <v>1</v>
      </c>
      <c r="C7" s="12" t="str">
        <f>('[1]Fixtures '!B13)</f>
        <v>Ross Payne  &amp; Antony Di Santo</v>
      </c>
      <c r="D7" s="13" t="e">
        <f>SUM('[1]Ross &amp; Antony'!D49:E49)</f>
        <v>#REF!</v>
      </c>
      <c r="E7" s="14" t="e">
        <f>SUM('[1]Ross &amp; Antony'!D50:E50)</f>
        <v>#REF!</v>
      </c>
      <c r="F7" s="14" t="e">
        <f>SUM('[1]Ross &amp; Antony'!D51:E51)</f>
        <v>#REF!</v>
      </c>
      <c r="G7" s="14" t="e">
        <f>SUM('[1]Ross &amp; Antony'!D52:E52)</f>
        <v>#REF!</v>
      </c>
      <c r="H7" s="14">
        <f>SUM('[1]Ross &amp; Antony'!D47)</f>
        <v>246</v>
      </c>
      <c r="I7" s="14">
        <f>SUM('[1]Ross &amp; Antony'!E47)</f>
        <v>130</v>
      </c>
      <c r="J7" s="15">
        <f t="shared" ref="J7:J18" si="0">SUM(H7-I7)</f>
        <v>116</v>
      </c>
      <c r="K7" s="16" t="e">
        <f>SUM('[1]Ross &amp; Antony'!D48:E48)</f>
        <v>#REF!</v>
      </c>
      <c r="L7" s="17"/>
      <c r="M7" s="18" t="e">
        <f t="shared" ref="M7:M17" si="1">SUM(H7/D7)/2</f>
        <v>#REF!</v>
      </c>
      <c r="N7" s="19" t="e">
        <f t="shared" ref="N7:N17" si="2">SUM(I7/D7)/2</f>
        <v>#REF!</v>
      </c>
    </row>
    <row r="8" spans="1:14" ht="16.5" thickBot="1" x14ac:dyDescent="0.3">
      <c r="A8" s="1"/>
      <c r="B8" s="20">
        <v>2</v>
      </c>
      <c r="C8" s="21" t="str">
        <f>('[1]Fixtures '!B5)</f>
        <v>Callum Stewart &amp; Andrew Bellamy</v>
      </c>
      <c r="D8" s="22" t="e">
        <f>SUM('[1]Callum &amp; Bells'!D49:E49)</f>
        <v>#REF!</v>
      </c>
      <c r="E8" s="23" t="e">
        <f>SUM('[1]Callum &amp; Bells'!D50:E50)</f>
        <v>#REF!</v>
      </c>
      <c r="F8" s="23" t="e">
        <f>SUM('[1]Callum &amp; Bells'!D51:E51)</f>
        <v>#REF!</v>
      </c>
      <c r="G8" s="23" t="e">
        <f>SUM('[1]Callum &amp; Bells'!D52:E52)</f>
        <v>#REF!</v>
      </c>
      <c r="H8" s="23">
        <f>SUM('[1]Callum &amp; Bells'!D47)</f>
        <v>228</v>
      </c>
      <c r="I8" s="23">
        <f>SUM('[1]Callum &amp; Bells'!E47)</f>
        <v>155</v>
      </c>
      <c r="J8" s="24">
        <f t="shared" si="0"/>
        <v>73</v>
      </c>
      <c r="K8" s="25" t="e">
        <f>SUM('[1]Callum &amp; Bells'!D48:E48)</f>
        <v>#REF!</v>
      </c>
      <c r="L8" s="17"/>
      <c r="M8" s="26" t="e">
        <f t="shared" si="1"/>
        <v>#REF!</v>
      </c>
      <c r="N8" s="27" t="e">
        <f t="shared" si="2"/>
        <v>#REF!</v>
      </c>
    </row>
    <row r="9" spans="1:14" ht="16.5" thickBot="1" x14ac:dyDescent="0.3">
      <c r="A9" s="1"/>
      <c r="B9" s="11">
        <v>3</v>
      </c>
      <c r="C9" s="28" t="str">
        <f>('[1]Fixtures '!F9)</f>
        <v>Brian Harris &amp; David Siouville</v>
      </c>
      <c r="D9" s="29" t="e">
        <f>SUM('[1]Brian &amp; David'!D49:E49)</f>
        <v>#REF!</v>
      </c>
      <c r="E9" s="30" t="e">
        <f>SUM('[1]Brian &amp; David'!D50:E50)</f>
        <v>#REF!</v>
      </c>
      <c r="F9" s="30" t="e">
        <f>SUM('[1]Brian &amp; David'!D51:E51)</f>
        <v>#REF!</v>
      </c>
      <c r="G9" s="30" t="e">
        <f>SUM('[1]Brian &amp; David'!D52:E52)</f>
        <v>#REF!</v>
      </c>
      <c r="H9" s="30">
        <f>SUM('[1]Brian &amp; David'!D47)</f>
        <v>224</v>
      </c>
      <c r="I9" s="30">
        <f>SUM('[1]Brian &amp; David'!E47)</f>
        <v>182</v>
      </c>
      <c r="J9" s="31">
        <f t="shared" si="0"/>
        <v>42</v>
      </c>
      <c r="K9" s="32" t="e">
        <f>SUM('[1]Brian &amp; David'!D48:E48)</f>
        <v>#REF!</v>
      </c>
      <c r="L9" s="17"/>
      <c r="M9" s="33" t="e">
        <f t="shared" si="1"/>
        <v>#REF!</v>
      </c>
      <c r="N9" s="34" t="e">
        <f t="shared" si="2"/>
        <v>#REF!</v>
      </c>
    </row>
    <row r="10" spans="1:14" ht="16.5" thickBot="1" x14ac:dyDescent="0.3">
      <c r="A10" s="1"/>
      <c r="B10" s="11">
        <v>4</v>
      </c>
      <c r="C10" s="35" t="str">
        <f>('[1]Fixtures '!F13)</f>
        <v>Toby Northern &amp; Andrew Le Breton</v>
      </c>
      <c r="D10" s="36" t="e">
        <f>SUM('[1]Toby &amp; Andy'!D49:E49)</f>
        <v>#REF!</v>
      </c>
      <c r="E10" s="37" t="e">
        <f>SUM('[1]Toby &amp; Andy'!D50:E50)</f>
        <v>#REF!</v>
      </c>
      <c r="F10" s="37" t="e">
        <f>SUM('[1]Toby &amp; Andy'!D51:E51)</f>
        <v>#REF!</v>
      </c>
      <c r="G10" s="37" t="e">
        <f>SUM('[1]Toby &amp; Andy'!D52:E52)</f>
        <v>#REF!</v>
      </c>
      <c r="H10" s="37">
        <f>SUM('[1]Toby &amp; Andy'!D47)</f>
        <v>200</v>
      </c>
      <c r="I10" s="37">
        <f>SUM('[1]Toby &amp; Andy'!E47)</f>
        <v>195</v>
      </c>
      <c r="J10" s="38">
        <f t="shared" si="0"/>
        <v>5</v>
      </c>
      <c r="K10" s="39" t="e">
        <f>SUM('[1]Toby &amp; Andy'!D48:E48)</f>
        <v>#REF!</v>
      </c>
      <c r="L10" s="17"/>
      <c r="M10" s="40" t="e">
        <f t="shared" si="1"/>
        <v>#REF!</v>
      </c>
      <c r="N10" s="41" t="e">
        <f t="shared" si="2"/>
        <v>#REF!</v>
      </c>
    </row>
    <row r="11" spans="1:14" ht="16.5" thickBot="1" x14ac:dyDescent="0.3">
      <c r="A11" s="1"/>
      <c r="B11" s="20">
        <v>5</v>
      </c>
      <c r="C11" s="35" t="str">
        <f>('[1]Fixtures '!B11)</f>
        <v>Brendan Jones &amp; Jamie Benson</v>
      </c>
      <c r="D11" s="36" t="e">
        <f>SUM('[1]Brendan &amp; Jamie'!D49:E49)</f>
        <v>#REF!</v>
      </c>
      <c r="E11" s="37" t="e">
        <f>SUM('[1]Brendan &amp; Jamie'!D50:E50)</f>
        <v>#REF!</v>
      </c>
      <c r="F11" s="37" t="e">
        <f>SUM('[1]Brendan &amp; Jamie'!D51:E51)</f>
        <v>#REF!</v>
      </c>
      <c r="G11" s="37" t="e">
        <f>SUM('[1]Brendan &amp; Jamie'!D52:E52)</f>
        <v>#REF!</v>
      </c>
      <c r="H11" s="37">
        <f>SUM('[1]Brendan &amp; Jamie'!D47)</f>
        <v>215</v>
      </c>
      <c r="I11" s="37">
        <f>SUM('[1]Brendan &amp; Jamie'!E47)</f>
        <v>198</v>
      </c>
      <c r="J11" s="38">
        <f t="shared" si="0"/>
        <v>17</v>
      </c>
      <c r="K11" s="39" t="e">
        <f>SUM('[1]Brendan &amp; Jamie'!D48:E48)</f>
        <v>#REF!</v>
      </c>
      <c r="L11" s="17"/>
      <c r="M11" s="42" t="e">
        <f t="shared" si="1"/>
        <v>#REF!</v>
      </c>
      <c r="N11" s="43" t="e">
        <f t="shared" si="2"/>
        <v>#REF!</v>
      </c>
    </row>
    <row r="12" spans="1:14" ht="16.5" thickBot="1" x14ac:dyDescent="0.3">
      <c r="A12" s="1"/>
      <c r="B12" s="11">
        <v>6</v>
      </c>
      <c r="C12" s="35" t="str">
        <f>('[1]Fixtures '!F5)</f>
        <v>Matt Ryan &amp; David Ibitson</v>
      </c>
      <c r="D12" s="36" t="e">
        <f>SUM('[1]Matt &amp; David'!D49:E49)</f>
        <v>#REF!</v>
      </c>
      <c r="E12" s="37" t="e">
        <f>SUM('[1]Matt &amp; David'!D50:E50)</f>
        <v>#REF!</v>
      </c>
      <c r="F12" s="37" t="e">
        <f>SUM('[1]Matt &amp; David'!D51:E51)</f>
        <v>#REF!</v>
      </c>
      <c r="G12" s="37" t="e">
        <f>SUM('[1]Matt &amp; David'!D52:E52)</f>
        <v>#REF!</v>
      </c>
      <c r="H12" s="37">
        <f>SUM('[1]Matt &amp; David'!D47)</f>
        <v>212</v>
      </c>
      <c r="I12" s="37">
        <f>SUM('[1]Matt &amp; David'!E47)</f>
        <v>205</v>
      </c>
      <c r="J12" s="38">
        <f>SUM(H12-I12)</f>
        <v>7</v>
      </c>
      <c r="K12" s="39" t="e">
        <f>SUM('[1]Matt &amp; David'!D48:E48)</f>
        <v>#REF!</v>
      </c>
      <c r="L12" s="17"/>
      <c r="M12" s="42" t="e">
        <f>SUM(H12/D12)/2</f>
        <v>#REF!</v>
      </c>
      <c r="N12" s="43" t="e">
        <f>SUM(I12/D12)/2</f>
        <v>#REF!</v>
      </c>
    </row>
    <row r="13" spans="1:14" ht="16.5" thickBot="1" x14ac:dyDescent="0.3">
      <c r="A13" s="1"/>
      <c r="B13" s="11">
        <v>7</v>
      </c>
      <c r="C13" s="35" t="str">
        <f>('[1]Fixtures '!F15)</f>
        <v>Colin Myers &amp; Steve Simpkin</v>
      </c>
      <c r="D13" s="36" t="e">
        <f>SUM('[1]Colin &amp; Steve'!D49:E49)</f>
        <v>#REF!</v>
      </c>
      <c r="E13" s="37" t="e">
        <f>SUM('[1]Colin &amp; Steve'!D50:E50)</f>
        <v>#REF!</v>
      </c>
      <c r="F13" s="37" t="e">
        <f>SUM('[1]Colin &amp; Steve'!D51:E51)</f>
        <v>#REF!</v>
      </c>
      <c r="G13" s="37" t="e">
        <f>SUM('[1]Colin &amp; Steve'!D52:E52)</f>
        <v>#REF!</v>
      </c>
      <c r="H13" s="37">
        <f>SUM('[1]Colin &amp; Steve'!D47)</f>
        <v>192</v>
      </c>
      <c r="I13" s="37">
        <f>SUM('[1]Colin &amp; Steve'!E47)</f>
        <v>200</v>
      </c>
      <c r="J13" s="38">
        <f>SUM(H13-I13)</f>
        <v>-8</v>
      </c>
      <c r="K13" s="39" t="e">
        <f>SUM('[1]Colin &amp; Steve'!D48:E48)</f>
        <v>#REF!</v>
      </c>
      <c r="L13" s="17"/>
      <c r="M13" s="42" t="e">
        <f>SUM(H13/D13)/2</f>
        <v>#REF!</v>
      </c>
      <c r="N13" s="43" t="e">
        <f>SUM(I13/D13)/2</f>
        <v>#REF!</v>
      </c>
    </row>
    <row r="14" spans="1:14" ht="16.5" thickBot="1" x14ac:dyDescent="0.3">
      <c r="A14" s="1"/>
      <c r="B14" s="20">
        <v>8</v>
      </c>
      <c r="C14" s="44" t="str">
        <f>('[1]Fixtures '!B7)</f>
        <v>Brigitte &amp; Alice Ibitson</v>
      </c>
      <c r="D14" s="36" t="e">
        <f>SUM('[1]Brigitte &amp; Alice'!D49:E49)</f>
        <v>#REF!</v>
      </c>
      <c r="E14" s="37" t="e">
        <f>SUM('[1]Brigitte &amp; Alice'!D50:E50)</f>
        <v>#REF!</v>
      </c>
      <c r="F14" s="37" t="e">
        <f>SUM('[1]Brigitte &amp; Alice'!D51:E51)</f>
        <v>#REF!</v>
      </c>
      <c r="G14" s="37" t="e">
        <f>SUM('[1]Brigitte &amp; Alice'!D52:E52)</f>
        <v>#REF!</v>
      </c>
      <c r="H14" s="37">
        <f>SUM('[1]Brigitte &amp; Alice'!D47)</f>
        <v>187</v>
      </c>
      <c r="I14" s="37">
        <f>SUM('[1]Brigitte &amp; Alice'!E47)</f>
        <v>200</v>
      </c>
      <c r="J14" s="38">
        <f>SUM(H14-I14)</f>
        <v>-13</v>
      </c>
      <c r="K14" s="39" t="e">
        <f>SUM('[1]Brigitte &amp; Alice'!D48:E48)</f>
        <v>#REF!</v>
      </c>
      <c r="L14" s="17"/>
      <c r="M14" s="45" t="e">
        <f>SUM(H14/D14)/2</f>
        <v>#REF!</v>
      </c>
      <c r="N14" s="46" t="e">
        <f>SUM(I14/D14)/2</f>
        <v>#REF!</v>
      </c>
    </row>
    <row r="15" spans="1:14" ht="16.5" thickBot="1" x14ac:dyDescent="0.3">
      <c r="A15" s="1"/>
      <c r="B15" s="11">
        <v>9</v>
      </c>
      <c r="C15" s="47" t="str">
        <f>('[1]Fixtures '!F11)</f>
        <v>Paul Le Moine &amp; Celine Gimenez</v>
      </c>
      <c r="D15" s="36" t="e">
        <f>SUM('[1]Paul &amp; Celine'!D49:E49)</f>
        <v>#REF!</v>
      </c>
      <c r="E15" s="37" t="e">
        <f>SUM('[1]Paul &amp; Celine'!D50:E50)</f>
        <v>#REF!</v>
      </c>
      <c r="F15" s="37" t="e">
        <f>SUM('[1]Paul &amp; Celine'!D51:E51)</f>
        <v>#REF!</v>
      </c>
      <c r="G15" s="37" t="e">
        <f>SUM('[1]Paul &amp; Celine'!D52:E52)</f>
        <v>#REF!</v>
      </c>
      <c r="H15" s="37">
        <f>SUM('[1]Paul &amp; Celine'!D47)</f>
        <v>176</v>
      </c>
      <c r="I15" s="37">
        <f>SUM('[1]Paul &amp; Celine'!E47)</f>
        <v>224</v>
      </c>
      <c r="J15" s="38">
        <f t="shared" si="0"/>
        <v>-48</v>
      </c>
      <c r="K15" s="39" t="e">
        <f>SUM('[1]Paul &amp; Celine'!D48:E48)</f>
        <v>#REF!</v>
      </c>
      <c r="L15" s="17"/>
      <c r="M15" s="42" t="e">
        <f t="shared" si="1"/>
        <v>#REF!</v>
      </c>
      <c r="N15" s="43" t="e">
        <f t="shared" si="2"/>
        <v>#REF!</v>
      </c>
    </row>
    <row r="16" spans="1:14" ht="16.5" thickBot="1" x14ac:dyDescent="0.3">
      <c r="A16" s="1"/>
      <c r="B16" s="20">
        <v>10</v>
      </c>
      <c r="C16" s="48" t="str">
        <f>('[1]Fixtures '!B15)</f>
        <v>Keith &amp; Sue Pinel</v>
      </c>
      <c r="D16" s="49" t="e">
        <f>SUM('[1]Keith &amp; Sue'!D49:E49)</f>
        <v>#REF!</v>
      </c>
      <c r="E16" s="50" t="e">
        <f>SUM('[1]Keith &amp; Sue'!D50:E50)</f>
        <v>#REF!</v>
      </c>
      <c r="F16" s="50" t="e">
        <f>SUM('[1]Keith &amp; Sue'!D51:E51)</f>
        <v>#REF!</v>
      </c>
      <c r="G16" s="50" t="e">
        <f>SUM('[1]Keith &amp; Sue'!D52:E52)</f>
        <v>#REF!</v>
      </c>
      <c r="H16" s="50">
        <f>SUM('[1]Keith &amp; Sue'!D47)</f>
        <v>179</v>
      </c>
      <c r="I16" s="50">
        <f>SUM('[1]Keith &amp; Sue'!E47)</f>
        <v>240</v>
      </c>
      <c r="J16" s="51">
        <f t="shared" si="0"/>
        <v>-61</v>
      </c>
      <c r="K16" s="52" t="e">
        <f>SUM('[1]Keith &amp; Sue'!D48:E48)</f>
        <v>#REF!</v>
      </c>
      <c r="L16" s="17"/>
      <c r="M16" s="53" t="e">
        <f t="shared" si="1"/>
        <v>#REF!</v>
      </c>
      <c r="N16" s="54" t="e">
        <f t="shared" si="2"/>
        <v>#REF!</v>
      </c>
    </row>
    <row r="17" spans="1:14" ht="16.5" thickBot="1" x14ac:dyDescent="0.3">
      <c r="A17" s="1"/>
      <c r="B17" s="20">
        <v>11</v>
      </c>
      <c r="C17" s="48" t="str">
        <f>('[1]Fixtures '!B9)</f>
        <v>Colin &amp; Karen Hidrio</v>
      </c>
      <c r="D17" s="49" t="e">
        <f>SUM('[1]Colin &amp; Karen'!D49:E49)</f>
        <v>#REF!</v>
      </c>
      <c r="E17" s="50" t="e">
        <f>SUM('[1]Colin &amp; Karen'!D50:E50)</f>
        <v>#REF!</v>
      </c>
      <c r="F17" s="50" t="e">
        <f>SUM('[1]Colin &amp; Karen'!D51:E51)</f>
        <v>#REF!</v>
      </c>
      <c r="G17" s="50" t="e">
        <f>SUM('[1]Colin &amp; Karen'!D52:E52)</f>
        <v>#REF!</v>
      </c>
      <c r="H17" s="50">
        <f>SUM('[1]Colin &amp; Karen'!D47)</f>
        <v>123</v>
      </c>
      <c r="I17" s="50">
        <f>SUM('[1]Colin &amp; Karen'!E47)</f>
        <v>253</v>
      </c>
      <c r="J17" s="51">
        <f t="shared" si="0"/>
        <v>-130</v>
      </c>
      <c r="K17" s="52" t="e">
        <f>SUM('[1]Colin &amp; Karen'!D48:E48)</f>
        <v>#REF!</v>
      </c>
      <c r="L17" s="17"/>
      <c r="M17" s="53" t="e">
        <f t="shared" si="1"/>
        <v>#REF!</v>
      </c>
      <c r="N17" s="54" t="e">
        <f t="shared" si="2"/>
        <v>#REF!</v>
      </c>
    </row>
    <row r="18" spans="1:14" ht="16.5" thickBot="1" x14ac:dyDescent="0.3">
      <c r="A18" s="1"/>
      <c r="B18" s="55">
        <v>12</v>
      </c>
      <c r="C18" s="56" t="str">
        <f>('[1]Fixtures '!F7)</f>
        <v>BYE</v>
      </c>
      <c r="D18" s="57" t="e">
        <f>SUM([1]BYE!D49:E49)</f>
        <v>#REF!</v>
      </c>
      <c r="E18" s="58" t="e">
        <f>SUM([1]BYE!D50:E50)</f>
        <v>#REF!</v>
      </c>
      <c r="F18" s="58" t="e">
        <f>SUM([1]BYE!D51:E51)</f>
        <v>#REF!</v>
      </c>
      <c r="G18" s="58" t="e">
        <f>SUM([1]BYE!D52:E52)</f>
        <v>#REF!</v>
      </c>
      <c r="H18" s="58">
        <f>SUM([1]BYE!D47)</f>
        <v>0</v>
      </c>
      <c r="I18" s="58">
        <f>SUM([1]BYE!E47)</f>
        <v>0</v>
      </c>
      <c r="J18" s="59">
        <f t="shared" si="0"/>
        <v>0</v>
      </c>
      <c r="K18" s="60" t="e">
        <f>SUM([1]BYE!D48:E48)</f>
        <v>#REF!</v>
      </c>
      <c r="L18" s="61"/>
      <c r="M18" s="62"/>
      <c r="N18" s="63"/>
    </row>
    <row r="19" spans="1:14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1" spans="1:14" x14ac:dyDescent="0.25">
      <c r="C21" s="64"/>
      <c r="D21" s="65" t="s">
        <v>15</v>
      </c>
      <c r="E21" t="s">
        <v>16</v>
      </c>
    </row>
    <row r="22" spans="1:14" x14ac:dyDescent="0.25">
      <c r="C22" s="66"/>
      <c r="D22" s="65" t="s">
        <v>15</v>
      </c>
      <c r="E22" t="s">
        <v>17</v>
      </c>
    </row>
  </sheetData>
  <mergeCells count="3">
    <mergeCell ref="B2:N2"/>
    <mergeCell ref="B3:N3"/>
    <mergeCell ref="B5:N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S51"/>
  <sheetViews>
    <sheetView workbookViewId="0">
      <selection activeCell="O29" sqref="O29"/>
    </sheetView>
  </sheetViews>
  <sheetFormatPr defaultRowHeight="15" x14ac:dyDescent="0.25"/>
  <cols>
    <col min="1" max="1" width="4.140625" customWidth="1"/>
    <col min="3" max="3" width="33.28515625" bestFit="1" customWidth="1"/>
    <col min="10" max="10" width="10.28515625" customWidth="1"/>
    <col min="12" max="12" width="3.42578125" customWidth="1"/>
    <col min="14" max="14" width="10.140625" customWidth="1"/>
    <col min="15" max="19" width="9.140625" style="1"/>
    <col min="257" max="257" width="4.140625" customWidth="1"/>
    <col min="259" max="259" width="33.28515625" bestFit="1" customWidth="1"/>
    <col min="266" max="266" width="10.28515625" customWidth="1"/>
    <col min="268" max="268" width="3.42578125" customWidth="1"/>
    <col min="270" max="270" width="10.140625" customWidth="1"/>
    <col min="513" max="513" width="4.140625" customWidth="1"/>
    <col min="515" max="515" width="33.28515625" bestFit="1" customWidth="1"/>
    <col min="522" max="522" width="10.28515625" customWidth="1"/>
    <col min="524" max="524" width="3.42578125" customWidth="1"/>
    <col min="526" max="526" width="10.140625" customWidth="1"/>
    <col min="769" max="769" width="4.140625" customWidth="1"/>
    <col min="771" max="771" width="33.28515625" bestFit="1" customWidth="1"/>
    <col min="778" max="778" width="10.28515625" customWidth="1"/>
    <col min="780" max="780" width="3.42578125" customWidth="1"/>
    <col min="782" max="782" width="10.140625" customWidth="1"/>
    <col min="1025" max="1025" width="4.140625" customWidth="1"/>
    <col min="1027" max="1027" width="33.28515625" bestFit="1" customWidth="1"/>
    <col min="1034" max="1034" width="10.28515625" customWidth="1"/>
    <col min="1036" max="1036" width="3.42578125" customWidth="1"/>
    <col min="1038" max="1038" width="10.140625" customWidth="1"/>
    <col min="1281" max="1281" width="4.140625" customWidth="1"/>
    <col min="1283" max="1283" width="33.28515625" bestFit="1" customWidth="1"/>
    <col min="1290" max="1290" width="10.28515625" customWidth="1"/>
    <col min="1292" max="1292" width="3.42578125" customWidth="1"/>
    <col min="1294" max="1294" width="10.140625" customWidth="1"/>
    <col min="1537" max="1537" width="4.140625" customWidth="1"/>
    <col min="1539" max="1539" width="33.28515625" bestFit="1" customWidth="1"/>
    <col min="1546" max="1546" width="10.28515625" customWidth="1"/>
    <col min="1548" max="1548" width="3.42578125" customWidth="1"/>
    <col min="1550" max="1550" width="10.140625" customWidth="1"/>
    <col min="1793" max="1793" width="4.140625" customWidth="1"/>
    <col min="1795" max="1795" width="33.28515625" bestFit="1" customWidth="1"/>
    <col min="1802" max="1802" width="10.28515625" customWidth="1"/>
    <col min="1804" max="1804" width="3.42578125" customWidth="1"/>
    <col min="1806" max="1806" width="10.140625" customWidth="1"/>
    <col min="2049" max="2049" width="4.140625" customWidth="1"/>
    <col min="2051" max="2051" width="33.28515625" bestFit="1" customWidth="1"/>
    <col min="2058" max="2058" width="10.28515625" customWidth="1"/>
    <col min="2060" max="2060" width="3.42578125" customWidth="1"/>
    <col min="2062" max="2062" width="10.140625" customWidth="1"/>
    <col min="2305" max="2305" width="4.140625" customWidth="1"/>
    <col min="2307" max="2307" width="33.28515625" bestFit="1" customWidth="1"/>
    <col min="2314" max="2314" width="10.28515625" customWidth="1"/>
    <col min="2316" max="2316" width="3.42578125" customWidth="1"/>
    <col min="2318" max="2318" width="10.140625" customWidth="1"/>
    <col min="2561" max="2561" width="4.140625" customWidth="1"/>
    <col min="2563" max="2563" width="33.28515625" bestFit="1" customWidth="1"/>
    <col min="2570" max="2570" width="10.28515625" customWidth="1"/>
    <col min="2572" max="2572" width="3.42578125" customWidth="1"/>
    <col min="2574" max="2574" width="10.140625" customWidth="1"/>
    <col min="2817" max="2817" width="4.140625" customWidth="1"/>
    <col min="2819" max="2819" width="33.28515625" bestFit="1" customWidth="1"/>
    <col min="2826" max="2826" width="10.28515625" customWidth="1"/>
    <col min="2828" max="2828" width="3.42578125" customWidth="1"/>
    <col min="2830" max="2830" width="10.140625" customWidth="1"/>
    <col min="3073" max="3073" width="4.140625" customWidth="1"/>
    <col min="3075" max="3075" width="33.28515625" bestFit="1" customWidth="1"/>
    <col min="3082" max="3082" width="10.28515625" customWidth="1"/>
    <col min="3084" max="3084" width="3.42578125" customWidth="1"/>
    <col min="3086" max="3086" width="10.140625" customWidth="1"/>
    <col min="3329" max="3329" width="4.140625" customWidth="1"/>
    <col min="3331" max="3331" width="33.28515625" bestFit="1" customWidth="1"/>
    <col min="3338" max="3338" width="10.28515625" customWidth="1"/>
    <col min="3340" max="3340" width="3.42578125" customWidth="1"/>
    <col min="3342" max="3342" width="10.140625" customWidth="1"/>
    <col min="3585" max="3585" width="4.140625" customWidth="1"/>
    <col min="3587" max="3587" width="33.28515625" bestFit="1" customWidth="1"/>
    <col min="3594" max="3594" width="10.28515625" customWidth="1"/>
    <col min="3596" max="3596" width="3.42578125" customWidth="1"/>
    <col min="3598" max="3598" width="10.140625" customWidth="1"/>
    <col min="3841" max="3841" width="4.140625" customWidth="1"/>
    <col min="3843" max="3843" width="33.28515625" bestFit="1" customWidth="1"/>
    <col min="3850" max="3850" width="10.28515625" customWidth="1"/>
    <col min="3852" max="3852" width="3.42578125" customWidth="1"/>
    <col min="3854" max="3854" width="10.140625" customWidth="1"/>
    <col min="4097" max="4097" width="4.140625" customWidth="1"/>
    <col min="4099" max="4099" width="33.28515625" bestFit="1" customWidth="1"/>
    <col min="4106" max="4106" width="10.28515625" customWidth="1"/>
    <col min="4108" max="4108" width="3.42578125" customWidth="1"/>
    <col min="4110" max="4110" width="10.140625" customWidth="1"/>
    <col min="4353" max="4353" width="4.140625" customWidth="1"/>
    <col min="4355" max="4355" width="33.28515625" bestFit="1" customWidth="1"/>
    <col min="4362" max="4362" width="10.28515625" customWidth="1"/>
    <col min="4364" max="4364" width="3.42578125" customWidth="1"/>
    <col min="4366" max="4366" width="10.140625" customWidth="1"/>
    <col min="4609" max="4609" width="4.140625" customWidth="1"/>
    <col min="4611" max="4611" width="33.28515625" bestFit="1" customWidth="1"/>
    <col min="4618" max="4618" width="10.28515625" customWidth="1"/>
    <col min="4620" max="4620" width="3.42578125" customWidth="1"/>
    <col min="4622" max="4622" width="10.140625" customWidth="1"/>
    <col min="4865" max="4865" width="4.140625" customWidth="1"/>
    <col min="4867" max="4867" width="33.28515625" bestFit="1" customWidth="1"/>
    <col min="4874" max="4874" width="10.28515625" customWidth="1"/>
    <col min="4876" max="4876" width="3.42578125" customWidth="1"/>
    <col min="4878" max="4878" width="10.140625" customWidth="1"/>
    <col min="5121" max="5121" width="4.140625" customWidth="1"/>
    <col min="5123" max="5123" width="33.28515625" bestFit="1" customWidth="1"/>
    <col min="5130" max="5130" width="10.28515625" customWidth="1"/>
    <col min="5132" max="5132" width="3.42578125" customWidth="1"/>
    <col min="5134" max="5134" width="10.140625" customWidth="1"/>
    <col min="5377" max="5377" width="4.140625" customWidth="1"/>
    <col min="5379" max="5379" width="33.28515625" bestFit="1" customWidth="1"/>
    <col min="5386" max="5386" width="10.28515625" customWidth="1"/>
    <col min="5388" max="5388" width="3.42578125" customWidth="1"/>
    <col min="5390" max="5390" width="10.140625" customWidth="1"/>
    <col min="5633" max="5633" width="4.140625" customWidth="1"/>
    <col min="5635" max="5635" width="33.28515625" bestFit="1" customWidth="1"/>
    <col min="5642" max="5642" width="10.28515625" customWidth="1"/>
    <col min="5644" max="5644" width="3.42578125" customWidth="1"/>
    <col min="5646" max="5646" width="10.140625" customWidth="1"/>
    <col min="5889" max="5889" width="4.140625" customWidth="1"/>
    <col min="5891" max="5891" width="33.28515625" bestFit="1" customWidth="1"/>
    <col min="5898" max="5898" width="10.28515625" customWidth="1"/>
    <col min="5900" max="5900" width="3.42578125" customWidth="1"/>
    <col min="5902" max="5902" width="10.140625" customWidth="1"/>
    <col min="6145" max="6145" width="4.140625" customWidth="1"/>
    <col min="6147" max="6147" width="33.28515625" bestFit="1" customWidth="1"/>
    <col min="6154" max="6154" width="10.28515625" customWidth="1"/>
    <col min="6156" max="6156" width="3.42578125" customWidth="1"/>
    <col min="6158" max="6158" width="10.140625" customWidth="1"/>
    <col min="6401" max="6401" width="4.140625" customWidth="1"/>
    <col min="6403" max="6403" width="33.28515625" bestFit="1" customWidth="1"/>
    <col min="6410" max="6410" width="10.28515625" customWidth="1"/>
    <col min="6412" max="6412" width="3.42578125" customWidth="1"/>
    <col min="6414" max="6414" width="10.140625" customWidth="1"/>
    <col min="6657" max="6657" width="4.140625" customWidth="1"/>
    <col min="6659" max="6659" width="33.28515625" bestFit="1" customWidth="1"/>
    <col min="6666" max="6666" width="10.28515625" customWidth="1"/>
    <col min="6668" max="6668" width="3.42578125" customWidth="1"/>
    <col min="6670" max="6670" width="10.140625" customWidth="1"/>
    <col min="6913" max="6913" width="4.140625" customWidth="1"/>
    <col min="6915" max="6915" width="33.28515625" bestFit="1" customWidth="1"/>
    <col min="6922" max="6922" width="10.28515625" customWidth="1"/>
    <col min="6924" max="6924" width="3.42578125" customWidth="1"/>
    <col min="6926" max="6926" width="10.140625" customWidth="1"/>
    <col min="7169" max="7169" width="4.140625" customWidth="1"/>
    <col min="7171" max="7171" width="33.28515625" bestFit="1" customWidth="1"/>
    <col min="7178" max="7178" width="10.28515625" customWidth="1"/>
    <col min="7180" max="7180" width="3.42578125" customWidth="1"/>
    <col min="7182" max="7182" width="10.140625" customWidth="1"/>
    <col min="7425" max="7425" width="4.140625" customWidth="1"/>
    <col min="7427" max="7427" width="33.28515625" bestFit="1" customWidth="1"/>
    <col min="7434" max="7434" width="10.28515625" customWidth="1"/>
    <col min="7436" max="7436" width="3.42578125" customWidth="1"/>
    <col min="7438" max="7438" width="10.140625" customWidth="1"/>
    <col min="7681" max="7681" width="4.140625" customWidth="1"/>
    <col min="7683" max="7683" width="33.28515625" bestFit="1" customWidth="1"/>
    <col min="7690" max="7690" width="10.28515625" customWidth="1"/>
    <col min="7692" max="7692" width="3.42578125" customWidth="1"/>
    <col min="7694" max="7694" width="10.140625" customWidth="1"/>
    <col min="7937" max="7937" width="4.140625" customWidth="1"/>
    <col min="7939" max="7939" width="33.28515625" bestFit="1" customWidth="1"/>
    <col min="7946" max="7946" width="10.28515625" customWidth="1"/>
    <col min="7948" max="7948" width="3.42578125" customWidth="1"/>
    <col min="7950" max="7950" width="10.140625" customWidth="1"/>
    <col min="8193" max="8193" width="4.140625" customWidth="1"/>
    <col min="8195" max="8195" width="33.28515625" bestFit="1" customWidth="1"/>
    <col min="8202" max="8202" width="10.28515625" customWidth="1"/>
    <col min="8204" max="8204" width="3.42578125" customWidth="1"/>
    <col min="8206" max="8206" width="10.140625" customWidth="1"/>
    <col min="8449" max="8449" width="4.140625" customWidth="1"/>
    <col min="8451" max="8451" width="33.28515625" bestFit="1" customWidth="1"/>
    <col min="8458" max="8458" width="10.28515625" customWidth="1"/>
    <col min="8460" max="8460" width="3.42578125" customWidth="1"/>
    <col min="8462" max="8462" width="10.140625" customWidth="1"/>
    <col min="8705" max="8705" width="4.140625" customWidth="1"/>
    <col min="8707" max="8707" width="33.28515625" bestFit="1" customWidth="1"/>
    <col min="8714" max="8714" width="10.28515625" customWidth="1"/>
    <col min="8716" max="8716" width="3.42578125" customWidth="1"/>
    <col min="8718" max="8718" width="10.140625" customWidth="1"/>
    <col min="8961" max="8961" width="4.140625" customWidth="1"/>
    <col min="8963" max="8963" width="33.28515625" bestFit="1" customWidth="1"/>
    <col min="8970" max="8970" width="10.28515625" customWidth="1"/>
    <col min="8972" max="8972" width="3.42578125" customWidth="1"/>
    <col min="8974" max="8974" width="10.140625" customWidth="1"/>
    <col min="9217" max="9217" width="4.140625" customWidth="1"/>
    <col min="9219" max="9219" width="33.28515625" bestFit="1" customWidth="1"/>
    <col min="9226" max="9226" width="10.28515625" customWidth="1"/>
    <col min="9228" max="9228" width="3.42578125" customWidth="1"/>
    <col min="9230" max="9230" width="10.140625" customWidth="1"/>
    <col min="9473" max="9473" width="4.140625" customWidth="1"/>
    <col min="9475" max="9475" width="33.28515625" bestFit="1" customWidth="1"/>
    <col min="9482" max="9482" width="10.28515625" customWidth="1"/>
    <col min="9484" max="9484" width="3.42578125" customWidth="1"/>
    <col min="9486" max="9486" width="10.140625" customWidth="1"/>
    <col min="9729" max="9729" width="4.140625" customWidth="1"/>
    <col min="9731" max="9731" width="33.28515625" bestFit="1" customWidth="1"/>
    <col min="9738" max="9738" width="10.28515625" customWidth="1"/>
    <col min="9740" max="9740" width="3.42578125" customWidth="1"/>
    <col min="9742" max="9742" width="10.140625" customWidth="1"/>
    <col min="9985" max="9985" width="4.140625" customWidth="1"/>
    <col min="9987" max="9987" width="33.28515625" bestFit="1" customWidth="1"/>
    <col min="9994" max="9994" width="10.28515625" customWidth="1"/>
    <col min="9996" max="9996" width="3.42578125" customWidth="1"/>
    <col min="9998" max="9998" width="10.140625" customWidth="1"/>
    <col min="10241" max="10241" width="4.140625" customWidth="1"/>
    <col min="10243" max="10243" width="33.28515625" bestFit="1" customWidth="1"/>
    <col min="10250" max="10250" width="10.28515625" customWidth="1"/>
    <col min="10252" max="10252" width="3.42578125" customWidth="1"/>
    <col min="10254" max="10254" width="10.140625" customWidth="1"/>
    <col min="10497" max="10497" width="4.140625" customWidth="1"/>
    <col min="10499" max="10499" width="33.28515625" bestFit="1" customWidth="1"/>
    <col min="10506" max="10506" width="10.28515625" customWidth="1"/>
    <col min="10508" max="10508" width="3.42578125" customWidth="1"/>
    <col min="10510" max="10510" width="10.140625" customWidth="1"/>
    <col min="10753" max="10753" width="4.140625" customWidth="1"/>
    <col min="10755" max="10755" width="33.28515625" bestFit="1" customWidth="1"/>
    <col min="10762" max="10762" width="10.28515625" customWidth="1"/>
    <col min="10764" max="10764" width="3.42578125" customWidth="1"/>
    <col min="10766" max="10766" width="10.140625" customWidth="1"/>
    <col min="11009" max="11009" width="4.140625" customWidth="1"/>
    <col min="11011" max="11011" width="33.28515625" bestFit="1" customWidth="1"/>
    <col min="11018" max="11018" width="10.28515625" customWidth="1"/>
    <col min="11020" max="11020" width="3.42578125" customWidth="1"/>
    <col min="11022" max="11022" width="10.140625" customWidth="1"/>
    <col min="11265" max="11265" width="4.140625" customWidth="1"/>
    <col min="11267" max="11267" width="33.28515625" bestFit="1" customWidth="1"/>
    <col min="11274" max="11274" width="10.28515625" customWidth="1"/>
    <col min="11276" max="11276" width="3.42578125" customWidth="1"/>
    <col min="11278" max="11278" width="10.140625" customWidth="1"/>
    <col min="11521" max="11521" width="4.140625" customWidth="1"/>
    <col min="11523" max="11523" width="33.28515625" bestFit="1" customWidth="1"/>
    <col min="11530" max="11530" width="10.28515625" customWidth="1"/>
    <col min="11532" max="11532" width="3.42578125" customWidth="1"/>
    <col min="11534" max="11534" width="10.140625" customWidth="1"/>
    <col min="11777" max="11777" width="4.140625" customWidth="1"/>
    <col min="11779" max="11779" width="33.28515625" bestFit="1" customWidth="1"/>
    <col min="11786" max="11786" width="10.28515625" customWidth="1"/>
    <col min="11788" max="11788" width="3.42578125" customWidth="1"/>
    <col min="11790" max="11790" width="10.140625" customWidth="1"/>
    <col min="12033" max="12033" width="4.140625" customWidth="1"/>
    <col min="12035" max="12035" width="33.28515625" bestFit="1" customWidth="1"/>
    <col min="12042" max="12042" width="10.28515625" customWidth="1"/>
    <col min="12044" max="12044" width="3.42578125" customWidth="1"/>
    <col min="12046" max="12046" width="10.140625" customWidth="1"/>
    <col min="12289" max="12289" width="4.140625" customWidth="1"/>
    <col min="12291" max="12291" width="33.28515625" bestFit="1" customWidth="1"/>
    <col min="12298" max="12298" width="10.28515625" customWidth="1"/>
    <col min="12300" max="12300" width="3.42578125" customWidth="1"/>
    <col min="12302" max="12302" width="10.140625" customWidth="1"/>
    <col min="12545" max="12545" width="4.140625" customWidth="1"/>
    <col min="12547" max="12547" width="33.28515625" bestFit="1" customWidth="1"/>
    <col min="12554" max="12554" width="10.28515625" customWidth="1"/>
    <col min="12556" max="12556" width="3.42578125" customWidth="1"/>
    <col min="12558" max="12558" width="10.140625" customWidth="1"/>
    <col min="12801" max="12801" width="4.140625" customWidth="1"/>
    <col min="12803" max="12803" width="33.28515625" bestFit="1" customWidth="1"/>
    <col min="12810" max="12810" width="10.28515625" customWidth="1"/>
    <col min="12812" max="12812" width="3.42578125" customWidth="1"/>
    <col min="12814" max="12814" width="10.140625" customWidth="1"/>
    <col min="13057" max="13057" width="4.140625" customWidth="1"/>
    <col min="13059" max="13059" width="33.28515625" bestFit="1" customWidth="1"/>
    <col min="13066" max="13066" width="10.28515625" customWidth="1"/>
    <col min="13068" max="13068" width="3.42578125" customWidth="1"/>
    <col min="13070" max="13070" width="10.140625" customWidth="1"/>
    <col min="13313" max="13313" width="4.140625" customWidth="1"/>
    <col min="13315" max="13315" width="33.28515625" bestFit="1" customWidth="1"/>
    <col min="13322" max="13322" width="10.28515625" customWidth="1"/>
    <col min="13324" max="13324" width="3.42578125" customWidth="1"/>
    <col min="13326" max="13326" width="10.140625" customWidth="1"/>
    <col min="13569" max="13569" width="4.140625" customWidth="1"/>
    <col min="13571" max="13571" width="33.28515625" bestFit="1" customWidth="1"/>
    <col min="13578" max="13578" width="10.28515625" customWidth="1"/>
    <col min="13580" max="13580" width="3.42578125" customWidth="1"/>
    <col min="13582" max="13582" width="10.140625" customWidth="1"/>
    <col min="13825" max="13825" width="4.140625" customWidth="1"/>
    <col min="13827" max="13827" width="33.28515625" bestFit="1" customWidth="1"/>
    <col min="13834" max="13834" width="10.28515625" customWidth="1"/>
    <col min="13836" max="13836" width="3.42578125" customWidth="1"/>
    <col min="13838" max="13838" width="10.140625" customWidth="1"/>
    <col min="14081" max="14081" width="4.140625" customWidth="1"/>
    <col min="14083" max="14083" width="33.28515625" bestFit="1" customWidth="1"/>
    <col min="14090" max="14090" width="10.28515625" customWidth="1"/>
    <col min="14092" max="14092" width="3.42578125" customWidth="1"/>
    <col min="14094" max="14094" width="10.140625" customWidth="1"/>
    <col min="14337" max="14337" width="4.140625" customWidth="1"/>
    <col min="14339" max="14339" width="33.28515625" bestFit="1" customWidth="1"/>
    <col min="14346" max="14346" width="10.28515625" customWidth="1"/>
    <col min="14348" max="14348" width="3.42578125" customWidth="1"/>
    <col min="14350" max="14350" width="10.140625" customWidth="1"/>
    <col min="14593" max="14593" width="4.140625" customWidth="1"/>
    <col min="14595" max="14595" width="33.28515625" bestFit="1" customWidth="1"/>
    <col min="14602" max="14602" width="10.28515625" customWidth="1"/>
    <col min="14604" max="14604" width="3.42578125" customWidth="1"/>
    <col min="14606" max="14606" width="10.140625" customWidth="1"/>
    <col min="14849" max="14849" width="4.140625" customWidth="1"/>
    <col min="14851" max="14851" width="33.28515625" bestFit="1" customWidth="1"/>
    <col min="14858" max="14858" width="10.28515625" customWidth="1"/>
    <col min="14860" max="14860" width="3.42578125" customWidth="1"/>
    <col min="14862" max="14862" width="10.140625" customWidth="1"/>
    <col min="15105" max="15105" width="4.140625" customWidth="1"/>
    <col min="15107" max="15107" width="33.28515625" bestFit="1" customWidth="1"/>
    <col min="15114" max="15114" width="10.28515625" customWidth="1"/>
    <col min="15116" max="15116" width="3.42578125" customWidth="1"/>
    <col min="15118" max="15118" width="10.140625" customWidth="1"/>
    <col min="15361" max="15361" width="4.140625" customWidth="1"/>
    <col min="15363" max="15363" width="33.28515625" bestFit="1" customWidth="1"/>
    <col min="15370" max="15370" width="10.28515625" customWidth="1"/>
    <col min="15372" max="15372" width="3.42578125" customWidth="1"/>
    <col min="15374" max="15374" width="10.140625" customWidth="1"/>
    <col min="15617" max="15617" width="4.140625" customWidth="1"/>
    <col min="15619" max="15619" width="33.28515625" bestFit="1" customWidth="1"/>
    <col min="15626" max="15626" width="10.28515625" customWidth="1"/>
    <col min="15628" max="15628" width="3.42578125" customWidth="1"/>
    <col min="15630" max="15630" width="10.140625" customWidth="1"/>
    <col min="15873" max="15873" width="4.140625" customWidth="1"/>
    <col min="15875" max="15875" width="33.28515625" bestFit="1" customWidth="1"/>
    <col min="15882" max="15882" width="10.28515625" customWidth="1"/>
    <col min="15884" max="15884" width="3.42578125" customWidth="1"/>
    <col min="15886" max="15886" width="10.140625" customWidth="1"/>
    <col min="16129" max="16129" width="4.140625" customWidth="1"/>
    <col min="16131" max="16131" width="33.28515625" bestFit="1" customWidth="1"/>
    <col min="16138" max="16138" width="10.28515625" customWidth="1"/>
    <col min="16140" max="16140" width="3.42578125" customWidth="1"/>
    <col min="16142" max="16142" width="10.140625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23.25" x14ac:dyDescent="0.35">
      <c r="A2" s="1"/>
      <c r="B2" s="116" t="s">
        <v>0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67"/>
    </row>
    <row r="3" spans="1:15" ht="23.25" x14ac:dyDescent="0.35">
      <c r="A3" s="1"/>
      <c r="B3" s="116" t="s">
        <v>1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5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5" ht="31.5" customHeight="1" thickBot="1" x14ac:dyDescent="0.55000000000000004">
      <c r="A5" s="1"/>
      <c r="B5" s="122" t="s">
        <v>18</v>
      </c>
      <c r="C5" s="123"/>
      <c r="D5" s="123"/>
      <c r="E5" s="123"/>
      <c r="F5" s="123"/>
      <c r="G5" s="123"/>
      <c r="H5" s="123"/>
      <c r="I5" s="124"/>
      <c r="J5" s="124"/>
      <c r="K5" s="124"/>
      <c r="L5" s="125"/>
      <c r="M5" s="124"/>
      <c r="N5" s="126"/>
    </row>
    <row r="6" spans="1:15" ht="39" thickBot="1" x14ac:dyDescent="0.3">
      <c r="A6" s="1"/>
      <c r="B6" s="68" t="s">
        <v>3</v>
      </c>
      <c r="C6" s="68" t="s">
        <v>19</v>
      </c>
      <c r="D6" s="69" t="s">
        <v>5</v>
      </c>
      <c r="E6" s="70" t="s">
        <v>6</v>
      </c>
      <c r="F6" s="69" t="s">
        <v>7</v>
      </c>
      <c r="G6" s="70" t="s">
        <v>8</v>
      </c>
      <c r="H6" s="71" t="s">
        <v>9</v>
      </c>
      <c r="I6" s="72" t="s">
        <v>10</v>
      </c>
      <c r="J6" s="71" t="s">
        <v>11</v>
      </c>
      <c r="K6" s="73" t="s">
        <v>12</v>
      </c>
      <c r="L6" s="74"/>
      <c r="M6" s="75" t="s">
        <v>13</v>
      </c>
      <c r="N6" s="76" t="s">
        <v>14</v>
      </c>
    </row>
    <row r="7" spans="1:15" ht="19.5" customHeight="1" thickBot="1" x14ac:dyDescent="0.3">
      <c r="A7" s="1"/>
      <c r="B7" s="77">
        <v>1</v>
      </c>
      <c r="C7" s="78" t="str">
        <f>[2]Fixtures!F9</f>
        <v>Alan Oliveira &amp; Craig Kelly</v>
      </c>
      <c r="D7" s="79">
        <f>SUM('[2]Alan &amp; Craig'!D42:E42)</f>
        <v>9</v>
      </c>
      <c r="E7" s="79">
        <f>SUM('[2]Alan &amp; Craig'!D43:E43)</f>
        <v>6</v>
      </c>
      <c r="F7" s="79">
        <f>SUM('[2]Alan &amp; Craig'!D44:E44)</f>
        <v>3</v>
      </c>
      <c r="G7" s="79">
        <f>SUM('[2]Alan &amp; Craig'!D45:E45)</f>
        <v>0</v>
      </c>
      <c r="H7" s="79">
        <f>SUM('[2]Alan &amp; Craig'!D40)</f>
        <v>219</v>
      </c>
      <c r="I7" s="79">
        <f>SUM('[2]Alan &amp; Craig'!E40)</f>
        <v>144</v>
      </c>
      <c r="J7" s="80">
        <f t="shared" ref="J7:J16" si="0">SUM(H7-I7)</f>
        <v>75</v>
      </c>
      <c r="K7" s="81">
        <f>SUM('[2]Alan &amp; Craig'!D41:E41)</f>
        <v>21</v>
      </c>
      <c r="L7" s="82"/>
      <c r="M7" s="83">
        <f t="shared" ref="M7:M16" si="1">SUM(H7/D7)/2</f>
        <v>12.166666666666666</v>
      </c>
      <c r="N7" s="83">
        <f t="shared" ref="N7:N16" si="2">SUM(I7/D7)/2</f>
        <v>8</v>
      </c>
      <c r="O7" s="84"/>
    </row>
    <row r="8" spans="1:15" ht="19.5" customHeight="1" thickBot="1" x14ac:dyDescent="0.3">
      <c r="A8" s="1"/>
      <c r="B8" s="85">
        <v>2</v>
      </c>
      <c r="C8" s="86" t="str">
        <f>[2]Fixtures!B7</f>
        <v>Joey Le Clech &amp; Jonny Hill</v>
      </c>
      <c r="D8" s="79">
        <f>SUM('[2]Joey &amp; Jonny'!D42:E42)</f>
        <v>9</v>
      </c>
      <c r="E8" s="79">
        <f>SUM('[2]Joey &amp; Jonny'!D43:E43)</f>
        <v>5</v>
      </c>
      <c r="F8" s="79">
        <f>SUM('[2]Joey &amp; Jonny'!D44:E44)</f>
        <v>3</v>
      </c>
      <c r="G8" s="79">
        <f>SUM('[2]Joey &amp; Jonny'!D45:E45)</f>
        <v>1</v>
      </c>
      <c r="H8" s="79">
        <f>SUM('[2]Joey &amp; Jonny'!D40)</f>
        <v>208</v>
      </c>
      <c r="I8" s="79">
        <f>SUM('[2]Joey &amp; Jonny'!E40)</f>
        <v>142</v>
      </c>
      <c r="J8" s="80">
        <f t="shared" si="0"/>
        <v>66</v>
      </c>
      <c r="K8" s="81">
        <f>SUM('[2]Joey &amp; Jonny'!D41)</f>
        <v>18</v>
      </c>
      <c r="L8" s="82"/>
      <c r="M8" s="83">
        <f t="shared" si="1"/>
        <v>11.555555555555555</v>
      </c>
      <c r="N8" s="83">
        <f t="shared" si="2"/>
        <v>7.8888888888888893</v>
      </c>
      <c r="O8" s="84"/>
    </row>
    <row r="9" spans="1:15" ht="19.5" customHeight="1" thickBot="1" x14ac:dyDescent="0.3">
      <c r="A9" s="1"/>
      <c r="B9" s="87">
        <v>3</v>
      </c>
      <c r="C9" s="86" t="str">
        <f>[2]Fixtures!B9</f>
        <v>Matt Buesnel &amp; Nathan Wheller</v>
      </c>
      <c r="D9" s="79">
        <f>SUM('[2]Matt &amp; Nathan'!D42:E42)</f>
        <v>9</v>
      </c>
      <c r="E9" s="79">
        <f>SUM('[2]Matt &amp; Nathan'!D43:E43)</f>
        <v>5</v>
      </c>
      <c r="F9" s="79">
        <f>SUM('[2]Matt &amp; Nathan'!D44:E44)</f>
        <v>3</v>
      </c>
      <c r="G9" s="79">
        <f>SUM('[2]Matt &amp; Nathan'!D45:E45)</f>
        <v>1</v>
      </c>
      <c r="H9" s="79">
        <f>SUM('[2]Matt &amp; Nathan'!D40)</f>
        <v>206</v>
      </c>
      <c r="I9" s="79">
        <f>SUM('[2]Matt &amp; Nathan'!E40)</f>
        <v>148</v>
      </c>
      <c r="J9" s="80">
        <f t="shared" si="0"/>
        <v>58</v>
      </c>
      <c r="K9" s="81">
        <f>SUM('[2]Matt &amp; Nathan'!D41:E41)</f>
        <v>18</v>
      </c>
      <c r="L9" s="82"/>
      <c r="M9" s="83">
        <f t="shared" si="1"/>
        <v>11.444444444444445</v>
      </c>
      <c r="N9" s="83">
        <f t="shared" si="2"/>
        <v>8.2222222222222214</v>
      </c>
      <c r="O9" s="84"/>
    </row>
    <row r="10" spans="1:15" ht="19.5" customHeight="1" thickBot="1" x14ac:dyDescent="0.3">
      <c r="A10" s="1"/>
      <c r="B10" s="88">
        <v>4</v>
      </c>
      <c r="C10" s="89" t="str">
        <f>[2]Fixtures!F5</f>
        <v>Jake Romeril &amp; Stefan Riccio</v>
      </c>
      <c r="D10" s="90">
        <f>SUM('[2]Jake &amp; Stefan'!D42:E42)</f>
        <v>9</v>
      </c>
      <c r="E10" s="90">
        <f>SUM('[2]Jake &amp; Stefan'!D43:E43)</f>
        <v>4</v>
      </c>
      <c r="F10" s="90">
        <f>SUM('[2]Jake &amp; Stefan'!D44:E44)</f>
        <v>4</v>
      </c>
      <c r="G10" s="90">
        <f>SUM('[2]Jake &amp; Stefan'!D45:E45)</f>
        <v>1</v>
      </c>
      <c r="H10" s="90">
        <f>SUM('[2]Jake &amp; Stefan'!D40)</f>
        <v>193</v>
      </c>
      <c r="I10" s="90">
        <f>SUM('[2]Jake &amp; Stefan'!E40)</f>
        <v>168</v>
      </c>
      <c r="J10" s="91">
        <f t="shared" si="0"/>
        <v>25</v>
      </c>
      <c r="K10" s="92">
        <f>SUM('[2]Jake &amp; Stefan'!D41:E41)</f>
        <v>16</v>
      </c>
      <c r="L10" s="82"/>
      <c r="M10" s="93">
        <f t="shared" si="1"/>
        <v>10.722222222222221</v>
      </c>
      <c r="N10" s="93">
        <f t="shared" si="2"/>
        <v>9.3333333333333339</v>
      </c>
      <c r="O10" s="84"/>
    </row>
    <row r="11" spans="1:15" ht="19.5" customHeight="1" thickBot="1" x14ac:dyDescent="0.3">
      <c r="A11" s="1"/>
      <c r="B11" s="94">
        <v>5</v>
      </c>
      <c r="C11" s="95" t="str">
        <f>[2]Fixtures!F13</f>
        <v>Karen &amp; Eamonn Bougeard</v>
      </c>
      <c r="D11" s="90">
        <f>SUM('[2]Karen &amp; Eamonn'!D42:E42)</f>
        <v>9</v>
      </c>
      <c r="E11" s="90">
        <f>SUM('[2]Karen &amp; Eamonn'!D43:E43)</f>
        <v>5</v>
      </c>
      <c r="F11" s="90">
        <f>SUM('[2]Karen &amp; Eamonn'!D44:E44)</f>
        <v>1</v>
      </c>
      <c r="G11" s="90">
        <f>SUM('[2]Karen &amp; Eamonn'!D45:E45)</f>
        <v>3</v>
      </c>
      <c r="H11" s="90">
        <f>SUM('[2]Karen &amp; Eamonn'!D40)</f>
        <v>191</v>
      </c>
      <c r="I11" s="90">
        <f>SUM('[2]Karen &amp; Eamonn'!E40)</f>
        <v>178</v>
      </c>
      <c r="J11" s="91">
        <f t="shared" si="0"/>
        <v>13</v>
      </c>
      <c r="K11" s="92">
        <f>SUM('[2]Karen &amp; Eamonn'!D41:E41)</f>
        <v>16</v>
      </c>
      <c r="L11" s="82"/>
      <c r="M11" s="93">
        <f t="shared" si="1"/>
        <v>10.611111111111111</v>
      </c>
      <c r="N11" s="93">
        <f t="shared" si="2"/>
        <v>9.8888888888888893</v>
      </c>
      <c r="O11" s="84"/>
    </row>
    <row r="12" spans="1:15" ht="19.5" customHeight="1" thickBot="1" x14ac:dyDescent="0.3">
      <c r="A12" s="1"/>
      <c r="B12" s="88">
        <v>6</v>
      </c>
      <c r="C12" s="95" t="str">
        <f>[2]Fixtures!F7</f>
        <v>Richard Potrzeba &amp; Nick Pallot</v>
      </c>
      <c r="D12" s="90">
        <f>SUM('[2]Richard &amp; Nick'!D42:E42)</f>
        <v>9</v>
      </c>
      <c r="E12" s="90">
        <f>SUM('[2]Richard &amp; Nick'!D43:E43)</f>
        <v>4</v>
      </c>
      <c r="F12" s="90">
        <f>SUM('[2]Richard &amp; Nick'!D44:E44)</f>
        <v>1</v>
      </c>
      <c r="G12" s="90">
        <f>SUM('[2]Richard &amp; Nick'!D45:E45)</f>
        <v>4</v>
      </c>
      <c r="H12" s="90">
        <f>SUM('[2]Richard &amp; Nick'!D40)</f>
        <v>192</v>
      </c>
      <c r="I12" s="90">
        <f>SUM('[2]Richard &amp; Nick'!E40)</f>
        <v>191</v>
      </c>
      <c r="J12" s="91">
        <f t="shared" si="0"/>
        <v>1</v>
      </c>
      <c r="K12" s="92">
        <f>SUM('[2]Richard &amp; Nick'!D41:E41)</f>
        <v>13</v>
      </c>
      <c r="L12" s="82"/>
      <c r="M12" s="93">
        <f t="shared" si="1"/>
        <v>10.666666666666666</v>
      </c>
      <c r="N12" s="93">
        <f t="shared" si="2"/>
        <v>10.611111111111111</v>
      </c>
      <c r="O12" s="84"/>
    </row>
    <row r="13" spans="1:15" ht="19.5" customHeight="1" thickBot="1" x14ac:dyDescent="0.3">
      <c r="A13" s="1"/>
      <c r="B13" s="94">
        <v>7</v>
      </c>
      <c r="C13" s="95" t="str">
        <f>[2]Fixtures!B5</f>
        <v>Alex &amp; Cassie Stewart</v>
      </c>
      <c r="D13" s="90">
        <f>SUM('[2]Alex &amp; Cassie'!D42:E42)</f>
        <v>9</v>
      </c>
      <c r="E13" s="90">
        <f>SUM('[2]Alex &amp; Cassie'!D43:E43)</f>
        <v>2</v>
      </c>
      <c r="F13" s="90">
        <f>SUM('[2]Alex &amp; Cassie'!D44:E44)</f>
        <v>3</v>
      </c>
      <c r="G13" s="90">
        <f>SUM('[2]Alex &amp; Cassie'!D45:E45)</f>
        <v>4</v>
      </c>
      <c r="H13" s="90">
        <f>SUM('[2]Alex &amp; Cassie'!D40)</f>
        <v>168</v>
      </c>
      <c r="I13" s="90">
        <f>SUM('[2]Alex &amp; Cassie'!E40)</f>
        <v>221</v>
      </c>
      <c r="J13" s="91">
        <f t="shared" si="0"/>
        <v>-53</v>
      </c>
      <c r="K13" s="92">
        <f>SUM('[2]Alex &amp; Cassie'!D41:E41)</f>
        <v>9</v>
      </c>
      <c r="L13" s="82"/>
      <c r="M13" s="93">
        <f t="shared" si="1"/>
        <v>9.3333333333333339</v>
      </c>
      <c r="N13" s="93">
        <f t="shared" si="2"/>
        <v>12.277777777777779</v>
      </c>
      <c r="O13" s="84"/>
    </row>
    <row r="14" spans="1:15" ht="19.5" customHeight="1" thickBot="1" x14ac:dyDescent="0.3">
      <c r="A14" s="1"/>
      <c r="B14" s="96">
        <v>8</v>
      </c>
      <c r="C14" s="97" t="str">
        <f>[2]Fixtures!F11</f>
        <v>Chris Romeril &amp; Rosie Boleat</v>
      </c>
      <c r="D14" s="98">
        <f>SUM('[2]Chris &amp; Rosie'!D42:E42)</f>
        <v>9</v>
      </c>
      <c r="E14" s="98">
        <f>SUM('[2]Chris &amp; Rosie'!D43:E43)</f>
        <v>0</v>
      </c>
      <c r="F14" s="98">
        <f>SUM('[2]Chris &amp; Rosie'!D44:E44)</f>
        <v>4</v>
      </c>
      <c r="G14" s="98">
        <f>SUM('[2]Chris &amp; Rosie'!D45:E45)</f>
        <v>5</v>
      </c>
      <c r="H14" s="98">
        <f>SUM('[2]Chris &amp; Rosie'!D40)</f>
        <v>164</v>
      </c>
      <c r="I14" s="98">
        <f>SUM('[2]Chris &amp; Rosie'!E40)</f>
        <v>208</v>
      </c>
      <c r="J14" s="99">
        <f t="shared" si="0"/>
        <v>-44</v>
      </c>
      <c r="K14" s="100">
        <f>SUM('[2]Chris &amp; Rosie'!D41:E41)</f>
        <v>4</v>
      </c>
      <c r="L14" s="82"/>
      <c r="M14" s="101">
        <f t="shared" si="1"/>
        <v>9.1111111111111107</v>
      </c>
      <c r="N14" s="101">
        <f t="shared" si="2"/>
        <v>11.555555555555555</v>
      </c>
      <c r="O14" s="84"/>
    </row>
    <row r="15" spans="1:15" ht="19.5" customHeight="1" thickBot="1" x14ac:dyDescent="0.3">
      <c r="A15" s="1"/>
      <c r="B15" s="102">
        <v>9</v>
      </c>
      <c r="C15" s="97" t="str">
        <f>[2]Fixtures!B11</f>
        <v>Andy &amp; Lorna Limbrick</v>
      </c>
      <c r="D15" s="98">
        <v>9</v>
      </c>
      <c r="E15" s="98">
        <f>SUM('[2]Andy &amp; Lorna'!D43:E43)</f>
        <v>0</v>
      </c>
      <c r="F15" s="98">
        <f>SUM('[2]Andy &amp; Lorna'!D44:E44)</f>
        <v>2</v>
      </c>
      <c r="G15" s="98">
        <v>7</v>
      </c>
      <c r="H15" s="98">
        <f>SUM('[2]Andy &amp; Lorna'!D40)</f>
        <v>147</v>
      </c>
      <c r="I15" s="98">
        <f>SUM('[2]Andy &amp; Lorna'!E40)</f>
        <v>201</v>
      </c>
      <c r="J15" s="99">
        <f t="shared" si="0"/>
        <v>-54</v>
      </c>
      <c r="K15" s="100">
        <f>SUM('[2]Andy &amp; Lorna'!D41:E41)-9</f>
        <v>-7</v>
      </c>
      <c r="L15" s="82"/>
      <c r="M15" s="101">
        <f t="shared" si="1"/>
        <v>8.1666666666666661</v>
      </c>
      <c r="N15" s="101">
        <f t="shared" si="2"/>
        <v>11.166666666666666</v>
      </c>
      <c r="O15" s="84" t="s">
        <v>20</v>
      </c>
    </row>
    <row r="16" spans="1:15" ht="19.5" customHeight="1" thickBot="1" x14ac:dyDescent="0.3">
      <c r="A16" s="1"/>
      <c r="B16" s="96">
        <v>10</v>
      </c>
      <c r="C16" s="97" t="str">
        <f>[2]Fixtures!B13</f>
        <v>Rod Mariette &amp; May Fortune</v>
      </c>
      <c r="D16" s="103">
        <v>9</v>
      </c>
      <c r="E16" s="103">
        <f>SUM('[2]Rod &amp; Mary'!D43:E43)</f>
        <v>0</v>
      </c>
      <c r="F16" s="103">
        <f>SUM('[2]Rod &amp; Mary'!D44:E44)</f>
        <v>2</v>
      </c>
      <c r="G16" s="103">
        <v>7</v>
      </c>
      <c r="H16" s="103">
        <f>SUM('[2]Rod &amp; Mary'!D40)</f>
        <v>116</v>
      </c>
      <c r="I16" s="103">
        <f>SUM('[2]Rod &amp; Mary'!E40)</f>
        <v>203</v>
      </c>
      <c r="J16" s="99">
        <f t="shared" si="0"/>
        <v>-87</v>
      </c>
      <c r="K16" s="104">
        <f>SUM('[2]Rod &amp; Mary'!D41:E41)-9</f>
        <v>-7</v>
      </c>
      <c r="L16" s="105"/>
      <c r="M16" s="101">
        <f t="shared" si="1"/>
        <v>6.4444444444444446</v>
      </c>
      <c r="N16" s="101">
        <f t="shared" si="2"/>
        <v>11.277777777777779</v>
      </c>
      <c r="O16" s="84" t="s">
        <v>20</v>
      </c>
    </row>
    <row r="17" spans="1:14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25">
      <c r="A19" s="1"/>
      <c r="B19" s="1"/>
      <c r="C19" s="66"/>
      <c r="D19" s="106" t="s">
        <v>15</v>
      </c>
      <c r="E19" s="1" t="s">
        <v>21</v>
      </c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</sheetData>
  <mergeCells count="3">
    <mergeCell ref="B2:N2"/>
    <mergeCell ref="B3:N3"/>
    <mergeCell ref="B5:N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</sheetPr>
  <dimension ref="A1:S51"/>
  <sheetViews>
    <sheetView tabSelected="1" workbookViewId="0">
      <selection activeCell="R6" sqref="R6"/>
    </sheetView>
  </sheetViews>
  <sheetFormatPr defaultRowHeight="15" x14ac:dyDescent="0.25"/>
  <cols>
    <col min="1" max="1" width="4.140625" customWidth="1"/>
    <col min="3" max="3" width="35.28515625" bestFit="1" customWidth="1"/>
    <col min="10" max="10" width="10.28515625" customWidth="1"/>
    <col min="12" max="12" width="3.42578125" customWidth="1"/>
    <col min="14" max="14" width="10.140625" customWidth="1"/>
    <col min="15" max="19" width="9.140625" style="1"/>
    <col min="257" max="257" width="4.140625" customWidth="1"/>
    <col min="259" max="259" width="35.28515625" bestFit="1" customWidth="1"/>
    <col min="266" max="266" width="10.28515625" customWidth="1"/>
    <col min="268" max="268" width="3.42578125" customWidth="1"/>
    <col min="270" max="270" width="10.140625" customWidth="1"/>
    <col min="513" max="513" width="4.140625" customWidth="1"/>
    <col min="515" max="515" width="35.28515625" bestFit="1" customWidth="1"/>
    <col min="522" max="522" width="10.28515625" customWidth="1"/>
    <col min="524" max="524" width="3.42578125" customWidth="1"/>
    <col min="526" max="526" width="10.140625" customWidth="1"/>
    <col min="769" max="769" width="4.140625" customWidth="1"/>
    <col min="771" max="771" width="35.28515625" bestFit="1" customWidth="1"/>
    <col min="778" max="778" width="10.28515625" customWidth="1"/>
    <col min="780" max="780" width="3.42578125" customWidth="1"/>
    <col min="782" max="782" width="10.140625" customWidth="1"/>
    <col min="1025" max="1025" width="4.140625" customWidth="1"/>
    <col min="1027" max="1027" width="35.28515625" bestFit="1" customWidth="1"/>
    <col min="1034" max="1034" width="10.28515625" customWidth="1"/>
    <col min="1036" max="1036" width="3.42578125" customWidth="1"/>
    <col min="1038" max="1038" width="10.140625" customWidth="1"/>
    <col min="1281" max="1281" width="4.140625" customWidth="1"/>
    <col min="1283" max="1283" width="35.28515625" bestFit="1" customWidth="1"/>
    <col min="1290" max="1290" width="10.28515625" customWidth="1"/>
    <col min="1292" max="1292" width="3.42578125" customWidth="1"/>
    <col min="1294" max="1294" width="10.140625" customWidth="1"/>
    <col min="1537" max="1537" width="4.140625" customWidth="1"/>
    <col min="1539" max="1539" width="35.28515625" bestFit="1" customWidth="1"/>
    <col min="1546" max="1546" width="10.28515625" customWidth="1"/>
    <col min="1548" max="1548" width="3.42578125" customWidth="1"/>
    <col min="1550" max="1550" width="10.140625" customWidth="1"/>
    <col min="1793" max="1793" width="4.140625" customWidth="1"/>
    <col min="1795" max="1795" width="35.28515625" bestFit="1" customWidth="1"/>
    <col min="1802" max="1802" width="10.28515625" customWidth="1"/>
    <col min="1804" max="1804" width="3.42578125" customWidth="1"/>
    <col min="1806" max="1806" width="10.140625" customWidth="1"/>
    <col min="2049" max="2049" width="4.140625" customWidth="1"/>
    <col min="2051" max="2051" width="35.28515625" bestFit="1" customWidth="1"/>
    <col min="2058" max="2058" width="10.28515625" customWidth="1"/>
    <col min="2060" max="2060" width="3.42578125" customWidth="1"/>
    <col min="2062" max="2062" width="10.140625" customWidth="1"/>
    <col min="2305" max="2305" width="4.140625" customWidth="1"/>
    <col min="2307" max="2307" width="35.28515625" bestFit="1" customWidth="1"/>
    <col min="2314" max="2314" width="10.28515625" customWidth="1"/>
    <col min="2316" max="2316" width="3.42578125" customWidth="1"/>
    <col min="2318" max="2318" width="10.140625" customWidth="1"/>
    <col min="2561" max="2561" width="4.140625" customWidth="1"/>
    <col min="2563" max="2563" width="35.28515625" bestFit="1" customWidth="1"/>
    <col min="2570" max="2570" width="10.28515625" customWidth="1"/>
    <col min="2572" max="2572" width="3.42578125" customWidth="1"/>
    <col min="2574" max="2574" width="10.140625" customWidth="1"/>
    <col min="2817" max="2817" width="4.140625" customWidth="1"/>
    <col min="2819" max="2819" width="35.28515625" bestFit="1" customWidth="1"/>
    <col min="2826" max="2826" width="10.28515625" customWidth="1"/>
    <col min="2828" max="2828" width="3.42578125" customWidth="1"/>
    <col min="2830" max="2830" width="10.140625" customWidth="1"/>
    <col min="3073" max="3073" width="4.140625" customWidth="1"/>
    <col min="3075" max="3075" width="35.28515625" bestFit="1" customWidth="1"/>
    <col min="3082" max="3082" width="10.28515625" customWidth="1"/>
    <col min="3084" max="3084" width="3.42578125" customWidth="1"/>
    <col min="3086" max="3086" width="10.140625" customWidth="1"/>
    <col min="3329" max="3329" width="4.140625" customWidth="1"/>
    <col min="3331" max="3331" width="35.28515625" bestFit="1" customWidth="1"/>
    <col min="3338" max="3338" width="10.28515625" customWidth="1"/>
    <col min="3340" max="3340" width="3.42578125" customWidth="1"/>
    <col min="3342" max="3342" width="10.140625" customWidth="1"/>
    <col min="3585" max="3585" width="4.140625" customWidth="1"/>
    <col min="3587" max="3587" width="35.28515625" bestFit="1" customWidth="1"/>
    <col min="3594" max="3594" width="10.28515625" customWidth="1"/>
    <col min="3596" max="3596" width="3.42578125" customWidth="1"/>
    <col min="3598" max="3598" width="10.140625" customWidth="1"/>
    <col min="3841" max="3841" width="4.140625" customWidth="1"/>
    <col min="3843" max="3843" width="35.28515625" bestFit="1" customWidth="1"/>
    <col min="3850" max="3850" width="10.28515625" customWidth="1"/>
    <col min="3852" max="3852" width="3.42578125" customWidth="1"/>
    <col min="3854" max="3854" width="10.140625" customWidth="1"/>
    <col min="4097" max="4097" width="4.140625" customWidth="1"/>
    <col min="4099" max="4099" width="35.28515625" bestFit="1" customWidth="1"/>
    <col min="4106" max="4106" width="10.28515625" customWidth="1"/>
    <col min="4108" max="4108" width="3.42578125" customWidth="1"/>
    <col min="4110" max="4110" width="10.140625" customWidth="1"/>
    <col min="4353" max="4353" width="4.140625" customWidth="1"/>
    <col min="4355" max="4355" width="35.28515625" bestFit="1" customWidth="1"/>
    <col min="4362" max="4362" width="10.28515625" customWidth="1"/>
    <col min="4364" max="4364" width="3.42578125" customWidth="1"/>
    <col min="4366" max="4366" width="10.140625" customWidth="1"/>
    <col min="4609" max="4609" width="4.140625" customWidth="1"/>
    <col min="4611" max="4611" width="35.28515625" bestFit="1" customWidth="1"/>
    <col min="4618" max="4618" width="10.28515625" customWidth="1"/>
    <col min="4620" max="4620" width="3.42578125" customWidth="1"/>
    <col min="4622" max="4622" width="10.140625" customWidth="1"/>
    <col min="4865" max="4865" width="4.140625" customWidth="1"/>
    <col min="4867" max="4867" width="35.28515625" bestFit="1" customWidth="1"/>
    <col min="4874" max="4874" width="10.28515625" customWidth="1"/>
    <col min="4876" max="4876" width="3.42578125" customWidth="1"/>
    <col min="4878" max="4878" width="10.140625" customWidth="1"/>
    <col min="5121" max="5121" width="4.140625" customWidth="1"/>
    <col min="5123" max="5123" width="35.28515625" bestFit="1" customWidth="1"/>
    <col min="5130" max="5130" width="10.28515625" customWidth="1"/>
    <col min="5132" max="5132" width="3.42578125" customWidth="1"/>
    <col min="5134" max="5134" width="10.140625" customWidth="1"/>
    <col min="5377" max="5377" width="4.140625" customWidth="1"/>
    <col min="5379" max="5379" width="35.28515625" bestFit="1" customWidth="1"/>
    <col min="5386" max="5386" width="10.28515625" customWidth="1"/>
    <col min="5388" max="5388" width="3.42578125" customWidth="1"/>
    <col min="5390" max="5390" width="10.140625" customWidth="1"/>
    <col min="5633" max="5633" width="4.140625" customWidth="1"/>
    <col min="5635" max="5635" width="35.28515625" bestFit="1" customWidth="1"/>
    <col min="5642" max="5642" width="10.28515625" customWidth="1"/>
    <col min="5644" max="5644" width="3.42578125" customWidth="1"/>
    <col min="5646" max="5646" width="10.140625" customWidth="1"/>
    <col min="5889" max="5889" width="4.140625" customWidth="1"/>
    <col min="5891" max="5891" width="35.28515625" bestFit="1" customWidth="1"/>
    <col min="5898" max="5898" width="10.28515625" customWidth="1"/>
    <col min="5900" max="5900" width="3.42578125" customWidth="1"/>
    <col min="5902" max="5902" width="10.140625" customWidth="1"/>
    <col min="6145" max="6145" width="4.140625" customWidth="1"/>
    <col min="6147" max="6147" width="35.28515625" bestFit="1" customWidth="1"/>
    <col min="6154" max="6154" width="10.28515625" customWidth="1"/>
    <col min="6156" max="6156" width="3.42578125" customWidth="1"/>
    <col min="6158" max="6158" width="10.140625" customWidth="1"/>
    <col min="6401" max="6401" width="4.140625" customWidth="1"/>
    <col min="6403" max="6403" width="35.28515625" bestFit="1" customWidth="1"/>
    <col min="6410" max="6410" width="10.28515625" customWidth="1"/>
    <col min="6412" max="6412" width="3.42578125" customWidth="1"/>
    <col min="6414" max="6414" width="10.140625" customWidth="1"/>
    <col min="6657" max="6657" width="4.140625" customWidth="1"/>
    <col min="6659" max="6659" width="35.28515625" bestFit="1" customWidth="1"/>
    <col min="6666" max="6666" width="10.28515625" customWidth="1"/>
    <col min="6668" max="6668" width="3.42578125" customWidth="1"/>
    <col min="6670" max="6670" width="10.140625" customWidth="1"/>
    <col min="6913" max="6913" width="4.140625" customWidth="1"/>
    <col min="6915" max="6915" width="35.28515625" bestFit="1" customWidth="1"/>
    <col min="6922" max="6922" width="10.28515625" customWidth="1"/>
    <col min="6924" max="6924" width="3.42578125" customWidth="1"/>
    <col min="6926" max="6926" width="10.140625" customWidth="1"/>
    <col min="7169" max="7169" width="4.140625" customWidth="1"/>
    <col min="7171" max="7171" width="35.28515625" bestFit="1" customWidth="1"/>
    <col min="7178" max="7178" width="10.28515625" customWidth="1"/>
    <col min="7180" max="7180" width="3.42578125" customWidth="1"/>
    <col min="7182" max="7182" width="10.140625" customWidth="1"/>
    <col min="7425" max="7425" width="4.140625" customWidth="1"/>
    <col min="7427" max="7427" width="35.28515625" bestFit="1" customWidth="1"/>
    <col min="7434" max="7434" width="10.28515625" customWidth="1"/>
    <col min="7436" max="7436" width="3.42578125" customWidth="1"/>
    <col min="7438" max="7438" width="10.140625" customWidth="1"/>
    <col min="7681" max="7681" width="4.140625" customWidth="1"/>
    <col min="7683" max="7683" width="35.28515625" bestFit="1" customWidth="1"/>
    <col min="7690" max="7690" width="10.28515625" customWidth="1"/>
    <col min="7692" max="7692" width="3.42578125" customWidth="1"/>
    <col min="7694" max="7694" width="10.140625" customWidth="1"/>
    <col min="7937" max="7937" width="4.140625" customWidth="1"/>
    <col min="7939" max="7939" width="35.28515625" bestFit="1" customWidth="1"/>
    <col min="7946" max="7946" width="10.28515625" customWidth="1"/>
    <col min="7948" max="7948" width="3.42578125" customWidth="1"/>
    <col min="7950" max="7950" width="10.140625" customWidth="1"/>
    <col min="8193" max="8193" width="4.140625" customWidth="1"/>
    <col min="8195" max="8195" width="35.28515625" bestFit="1" customWidth="1"/>
    <col min="8202" max="8202" width="10.28515625" customWidth="1"/>
    <col min="8204" max="8204" width="3.42578125" customWidth="1"/>
    <col min="8206" max="8206" width="10.140625" customWidth="1"/>
    <col min="8449" max="8449" width="4.140625" customWidth="1"/>
    <col min="8451" max="8451" width="35.28515625" bestFit="1" customWidth="1"/>
    <col min="8458" max="8458" width="10.28515625" customWidth="1"/>
    <col min="8460" max="8460" width="3.42578125" customWidth="1"/>
    <col min="8462" max="8462" width="10.140625" customWidth="1"/>
    <col min="8705" max="8705" width="4.140625" customWidth="1"/>
    <col min="8707" max="8707" width="35.28515625" bestFit="1" customWidth="1"/>
    <col min="8714" max="8714" width="10.28515625" customWidth="1"/>
    <col min="8716" max="8716" width="3.42578125" customWidth="1"/>
    <col min="8718" max="8718" width="10.140625" customWidth="1"/>
    <col min="8961" max="8961" width="4.140625" customWidth="1"/>
    <col min="8963" max="8963" width="35.28515625" bestFit="1" customWidth="1"/>
    <col min="8970" max="8970" width="10.28515625" customWidth="1"/>
    <col min="8972" max="8972" width="3.42578125" customWidth="1"/>
    <col min="8974" max="8974" width="10.140625" customWidth="1"/>
    <col min="9217" max="9217" width="4.140625" customWidth="1"/>
    <col min="9219" max="9219" width="35.28515625" bestFit="1" customWidth="1"/>
    <col min="9226" max="9226" width="10.28515625" customWidth="1"/>
    <col min="9228" max="9228" width="3.42578125" customWidth="1"/>
    <col min="9230" max="9230" width="10.140625" customWidth="1"/>
    <col min="9473" max="9473" width="4.140625" customWidth="1"/>
    <col min="9475" max="9475" width="35.28515625" bestFit="1" customWidth="1"/>
    <col min="9482" max="9482" width="10.28515625" customWidth="1"/>
    <col min="9484" max="9484" width="3.42578125" customWidth="1"/>
    <col min="9486" max="9486" width="10.140625" customWidth="1"/>
    <col min="9729" max="9729" width="4.140625" customWidth="1"/>
    <col min="9731" max="9731" width="35.28515625" bestFit="1" customWidth="1"/>
    <col min="9738" max="9738" width="10.28515625" customWidth="1"/>
    <col min="9740" max="9740" width="3.42578125" customWidth="1"/>
    <col min="9742" max="9742" width="10.140625" customWidth="1"/>
    <col min="9985" max="9985" width="4.140625" customWidth="1"/>
    <col min="9987" max="9987" width="35.28515625" bestFit="1" customWidth="1"/>
    <col min="9994" max="9994" width="10.28515625" customWidth="1"/>
    <col min="9996" max="9996" width="3.42578125" customWidth="1"/>
    <col min="9998" max="9998" width="10.140625" customWidth="1"/>
    <col min="10241" max="10241" width="4.140625" customWidth="1"/>
    <col min="10243" max="10243" width="35.28515625" bestFit="1" customWidth="1"/>
    <col min="10250" max="10250" width="10.28515625" customWidth="1"/>
    <col min="10252" max="10252" width="3.42578125" customWidth="1"/>
    <col min="10254" max="10254" width="10.140625" customWidth="1"/>
    <col min="10497" max="10497" width="4.140625" customWidth="1"/>
    <col min="10499" max="10499" width="35.28515625" bestFit="1" customWidth="1"/>
    <col min="10506" max="10506" width="10.28515625" customWidth="1"/>
    <col min="10508" max="10508" width="3.42578125" customWidth="1"/>
    <col min="10510" max="10510" width="10.140625" customWidth="1"/>
    <col min="10753" max="10753" width="4.140625" customWidth="1"/>
    <col min="10755" max="10755" width="35.28515625" bestFit="1" customWidth="1"/>
    <col min="10762" max="10762" width="10.28515625" customWidth="1"/>
    <col min="10764" max="10764" width="3.42578125" customWidth="1"/>
    <col min="10766" max="10766" width="10.140625" customWidth="1"/>
    <col min="11009" max="11009" width="4.140625" customWidth="1"/>
    <col min="11011" max="11011" width="35.28515625" bestFit="1" customWidth="1"/>
    <col min="11018" max="11018" width="10.28515625" customWidth="1"/>
    <col min="11020" max="11020" width="3.42578125" customWidth="1"/>
    <col min="11022" max="11022" width="10.140625" customWidth="1"/>
    <col min="11265" max="11265" width="4.140625" customWidth="1"/>
    <col min="11267" max="11267" width="35.28515625" bestFit="1" customWidth="1"/>
    <col min="11274" max="11274" width="10.28515625" customWidth="1"/>
    <col min="11276" max="11276" width="3.42578125" customWidth="1"/>
    <col min="11278" max="11278" width="10.140625" customWidth="1"/>
    <col min="11521" max="11521" width="4.140625" customWidth="1"/>
    <col min="11523" max="11523" width="35.28515625" bestFit="1" customWidth="1"/>
    <col min="11530" max="11530" width="10.28515625" customWidth="1"/>
    <col min="11532" max="11532" width="3.42578125" customWidth="1"/>
    <col min="11534" max="11534" width="10.140625" customWidth="1"/>
    <col min="11777" max="11777" width="4.140625" customWidth="1"/>
    <col min="11779" max="11779" width="35.28515625" bestFit="1" customWidth="1"/>
    <col min="11786" max="11786" width="10.28515625" customWidth="1"/>
    <col min="11788" max="11788" width="3.42578125" customWidth="1"/>
    <col min="11790" max="11790" width="10.140625" customWidth="1"/>
    <col min="12033" max="12033" width="4.140625" customWidth="1"/>
    <col min="12035" max="12035" width="35.28515625" bestFit="1" customWidth="1"/>
    <col min="12042" max="12042" width="10.28515625" customWidth="1"/>
    <col min="12044" max="12044" width="3.42578125" customWidth="1"/>
    <col min="12046" max="12046" width="10.140625" customWidth="1"/>
    <col min="12289" max="12289" width="4.140625" customWidth="1"/>
    <col min="12291" max="12291" width="35.28515625" bestFit="1" customWidth="1"/>
    <col min="12298" max="12298" width="10.28515625" customWidth="1"/>
    <col min="12300" max="12300" width="3.42578125" customWidth="1"/>
    <col min="12302" max="12302" width="10.140625" customWidth="1"/>
    <col min="12545" max="12545" width="4.140625" customWidth="1"/>
    <col min="12547" max="12547" width="35.28515625" bestFit="1" customWidth="1"/>
    <col min="12554" max="12554" width="10.28515625" customWidth="1"/>
    <col min="12556" max="12556" width="3.42578125" customWidth="1"/>
    <col min="12558" max="12558" width="10.140625" customWidth="1"/>
    <col min="12801" max="12801" width="4.140625" customWidth="1"/>
    <col min="12803" max="12803" width="35.28515625" bestFit="1" customWidth="1"/>
    <col min="12810" max="12810" width="10.28515625" customWidth="1"/>
    <col min="12812" max="12812" width="3.42578125" customWidth="1"/>
    <col min="12814" max="12814" width="10.140625" customWidth="1"/>
    <col min="13057" max="13057" width="4.140625" customWidth="1"/>
    <col min="13059" max="13059" width="35.28515625" bestFit="1" customWidth="1"/>
    <col min="13066" max="13066" width="10.28515625" customWidth="1"/>
    <col min="13068" max="13068" width="3.42578125" customWidth="1"/>
    <col min="13070" max="13070" width="10.140625" customWidth="1"/>
    <col min="13313" max="13313" width="4.140625" customWidth="1"/>
    <col min="13315" max="13315" width="35.28515625" bestFit="1" customWidth="1"/>
    <col min="13322" max="13322" width="10.28515625" customWidth="1"/>
    <col min="13324" max="13324" width="3.42578125" customWidth="1"/>
    <col min="13326" max="13326" width="10.140625" customWidth="1"/>
    <col min="13569" max="13569" width="4.140625" customWidth="1"/>
    <col min="13571" max="13571" width="35.28515625" bestFit="1" customWidth="1"/>
    <col min="13578" max="13578" width="10.28515625" customWidth="1"/>
    <col min="13580" max="13580" width="3.42578125" customWidth="1"/>
    <col min="13582" max="13582" width="10.140625" customWidth="1"/>
    <col min="13825" max="13825" width="4.140625" customWidth="1"/>
    <col min="13827" max="13827" width="35.28515625" bestFit="1" customWidth="1"/>
    <col min="13834" max="13834" width="10.28515625" customWidth="1"/>
    <col min="13836" max="13836" width="3.42578125" customWidth="1"/>
    <col min="13838" max="13838" width="10.140625" customWidth="1"/>
    <col min="14081" max="14081" width="4.140625" customWidth="1"/>
    <col min="14083" max="14083" width="35.28515625" bestFit="1" customWidth="1"/>
    <col min="14090" max="14090" width="10.28515625" customWidth="1"/>
    <col min="14092" max="14092" width="3.42578125" customWidth="1"/>
    <col min="14094" max="14094" width="10.140625" customWidth="1"/>
    <col min="14337" max="14337" width="4.140625" customWidth="1"/>
    <col min="14339" max="14339" width="35.28515625" bestFit="1" customWidth="1"/>
    <col min="14346" max="14346" width="10.28515625" customWidth="1"/>
    <col min="14348" max="14348" width="3.42578125" customWidth="1"/>
    <col min="14350" max="14350" width="10.140625" customWidth="1"/>
    <col min="14593" max="14593" width="4.140625" customWidth="1"/>
    <col min="14595" max="14595" width="35.28515625" bestFit="1" customWidth="1"/>
    <col min="14602" max="14602" width="10.28515625" customWidth="1"/>
    <col min="14604" max="14604" width="3.42578125" customWidth="1"/>
    <col min="14606" max="14606" width="10.140625" customWidth="1"/>
    <col min="14849" max="14849" width="4.140625" customWidth="1"/>
    <col min="14851" max="14851" width="35.28515625" bestFit="1" customWidth="1"/>
    <col min="14858" max="14858" width="10.28515625" customWidth="1"/>
    <col min="14860" max="14860" width="3.42578125" customWidth="1"/>
    <col min="14862" max="14862" width="10.140625" customWidth="1"/>
    <col min="15105" max="15105" width="4.140625" customWidth="1"/>
    <col min="15107" max="15107" width="35.28515625" bestFit="1" customWidth="1"/>
    <col min="15114" max="15114" width="10.28515625" customWidth="1"/>
    <col min="15116" max="15116" width="3.42578125" customWidth="1"/>
    <col min="15118" max="15118" width="10.140625" customWidth="1"/>
    <col min="15361" max="15361" width="4.140625" customWidth="1"/>
    <col min="15363" max="15363" width="35.28515625" bestFit="1" customWidth="1"/>
    <col min="15370" max="15370" width="10.28515625" customWidth="1"/>
    <col min="15372" max="15372" width="3.42578125" customWidth="1"/>
    <col min="15374" max="15374" width="10.140625" customWidth="1"/>
    <col min="15617" max="15617" width="4.140625" customWidth="1"/>
    <col min="15619" max="15619" width="35.28515625" bestFit="1" customWidth="1"/>
    <col min="15626" max="15626" width="10.28515625" customWidth="1"/>
    <col min="15628" max="15628" width="3.42578125" customWidth="1"/>
    <col min="15630" max="15630" width="10.140625" customWidth="1"/>
    <col min="15873" max="15873" width="4.140625" customWidth="1"/>
    <col min="15875" max="15875" width="35.28515625" bestFit="1" customWidth="1"/>
    <col min="15882" max="15882" width="10.28515625" customWidth="1"/>
    <col min="15884" max="15884" width="3.42578125" customWidth="1"/>
    <col min="15886" max="15886" width="10.140625" customWidth="1"/>
    <col min="16129" max="16129" width="4.140625" customWidth="1"/>
    <col min="16131" max="16131" width="35.28515625" bestFit="1" customWidth="1"/>
    <col min="16138" max="16138" width="10.28515625" customWidth="1"/>
    <col min="16140" max="16140" width="3.42578125" customWidth="1"/>
    <col min="16142" max="16142" width="10.140625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23.25" x14ac:dyDescent="0.35">
      <c r="A2" s="1"/>
      <c r="B2" s="116" t="s">
        <v>0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67"/>
    </row>
    <row r="3" spans="1:15" ht="23.25" x14ac:dyDescent="0.35">
      <c r="A3" s="1"/>
      <c r="B3" s="116" t="s">
        <v>1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5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5" ht="31.5" customHeight="1" thickBot="1" x14ac:dyDescent="0.55000000000000004">
      <c r="A5" s="1"/>
      <c r="B5" s="122" t="s">
        <v>22</v>
      </c>
      <c r="C5" s="123"/>
      <c r="D5" s="123"/>
      <c r="E5" s="123"/>
      <c r="F5" s="123"/>
      <c r="G5" s="123"/>
      <c r="H5" s="123"/>
      <c r="I5" s="124"/>
      <c r="J5" s="124"/>
      <c r="K5" s="124"/>
      <c r="L5" s="125"/>
      <c r="M5" s="124"/>
      <c r="N5" s="126"/>
    </row>
    <row r="6" spans="1:15" ht="39" thickBot="1" x14ac:dyDescent="0.3">
      <c r="A6" s="1"/>
      <c r="B6" s="68" t="s">
        <v>3</v>
      </c>
      <c r="C6" s="68" t="s">
        <v>19</v>
      </c>
      <c r="D6" s="69" t="s">
        <v>5</v>
      </c>
      <c r="E6" s="70" t="s">
        <v>6</v>
      </c>
      <c r="F6" s="69" t="s">
        <v>7</v>
      </c>
      <c r="G6" s="70" t="s">
        <v>8</v>
      </c>
      <c r="H6" s="71" t="s">
        <v>9</v>
      </c>
      <c r="I6" s="72" t="s">
        <v>10</v>
      </c>
      <c r="J6" s="71" t="s">
        <v>11</v>
      </c>
      <c r="K6" s="73" t="s">
        <v>12</v>
      </c>
      <c r="L6" s="74"/>
      <c r="M6" s="75" t="s">
        <v>13</v>
      </c>
      <c r="N6" s="76" t="s">
        <v>14</v>
      </c>
    </row>
    <row r="7" spans="1:15" ht="19.5" customHeight="1" thickBot="1" x14ac:dyDescent="0.3">
      <c r="A7" s="1"/>
      <c r="B7" s="87">
        <v>1</v>
      </c>
      <c r="C7" s="78" t="str">
        <f>[3]Fixtures!B11</f>
        <v>Dawn Buckley &amp; John McGaw</v>
      </c>
      <c r="D7" s="79">
        <f>SUM('[3]Dawn &amp; John'!D42:E42)</f>
        <v>8</v>
      </c>
      <c r="E7" s="79">
        <f>SUM('[3]Dawn &amp; John'!D43:E43)</f>
        <v>5</v>
      </c>
      <c r="F7" s="79">
        <f>SUM('[3]Dawn &amp; John'!D44:E44)</f>
        <v>3</v>
      </c>
      <c r="G7" s="79">
        <f>SUM('[3]Dawn &amp; John'!D45:E45)</f>
        <v>0</v>
      </c>
      <c r="H7" s="79">
        <f>SUM('[3]Dawn &amp; John'!D40)</f>
        <v>199</v>
      </c>
      <c r="I7" s="79">
        <f>SUM('[3]Dawn &amp; John'!E40)</f>
        <v>115</v>
      </c>
      <c r="J7" s="80">
        <f t="shared" ref="J7:J16" si="0">SUM(H7-I7)</f>
        <v>84</v>
      </c>
      <c r="K7" s="81">
        <f>SUM('[3]Dawn &amp; John'!D41:E41)</f>
        <v>18</v>
      </c>
      <c r="L7" s="82"/>
      <c r="M7" s="107">
        <f t="shared" ref="M7:M15" si="1">SUM(H7/D7)/2</f>
        <v>12.4375</v>
      </c>
      <c r="N7" s="107">
        <f t="shared" ref="N7:N15" si="2">SUM(I7/D7)/2</f>
        <v>7.1875</v>
      </c>
      <c r="O7" s="84"/>
    </row>
    <row r="8" spans="1:15" ht="19.5" customHeight="1" thickBot="1" x14ac:dyDescent="0.3">
      <c r="A8" s="1"/>
      <c r="B8" s="85">
        <v>2</v>
      </c>
      <c r="C8" s="86" t="str">
        <f>[3]Fixtures!F11</f>
        <v>Carol &amp; William Kerr</v>
      </c>
      <c r="D8" s="79">
        <f>SUM('[3]Carol &amp; William'!D42:E42)</f>
        <v>8</v>
      </c>
      <c r="E8" s="79">
        <f>SUM('[3]Carol &amp; William'!D43:E43)</f>
        <v>4</v>
      </c>
      <c r="F8" s="79">
        <f>SUM('[3]Carol &amp; William'!D44:E44)</f>
        <v>4</v>
      </c>
      <c r="G8" s="79">
        <f>SUM('[3]Carol &amp; William'!D45:E45)</f>
        <v>0</v>
      </c>
      <c r="H8" s="79">
        <f>SUM('[3]Carol &amp; William'!D40)</f>
        <v>185</v>
      </c>
      <c r="I8" s="79">
        <f>SUM('[3]Carol &amp; William'!E40)</f>
        <v>128</v>
      </c>
      <c r="J8" s="80">
        <f t="shared" si="0"/>
        <v>57</v>
      </c>
      <c r="K8" s="81">
        <f>SUM('[3]Carol &amp; William'!D41:E41)</f>
        <v>16</v>
      </c>
      <c r="L8" s="82"/>
      <c r="M8" s="107">
        <f t="shared" si="1"/>
        <v>11.5625</v>
      </c>
      <c r="N8" s="107">
        <f t="shared" si="2"/>
        <v>8</v>
      </c>
      <c r="O8" s="84"/>
    </row>
    <row r="9" spans="1:15" ht="19.5" customHeight="1" thickBot="1" x14ac:dyDescent="0.3">
      <c r="A9" s="1"/>
      <c r="B9" s="87">
        <v>3</v>
      </c>
      <c r="C9" s="86" t="str">
        <f>[3]Fixtures!F13</f>
        <v>Ann Ellis &amp; Ian Foster</v>
      </c>
      <c r="D9" s="79">
        <f>SUM('[3]Ann &amp; Ian'!D42:E42)</f>
        <v>7</v>
      </c>
      <c r="E9" s="79">
        <f>SUM('[3]Ann &amp; Ian'!D43:E43)</f>
        <v>3</v>
      </c>
      <c r="F9" s="79">
        <f>SUM('[3]Ann &amp; Ian'!D44:E44)</f>
        <v>3</v>
      </c>
      <c r="G9" s="79">
        <f>SUM('[3]Ann &amp; Ian'!D45:E45)</f>
        <v>1</v>
      </c>
      <c r="H9" s="79">
        <f>SUM('[3]Ann &amp; Ian'!D40)</f>
        <v>153</v>
      </c>
      <c r="I9" s="79">
        <f>SUM('[3]Ann &amp; Ian'!E40)</f>
        <v>123</v>
      </c>
      <c r="J9" s="80">
        <f t="shared" si="0"/>
        <v>30</v>
      </c>
      <c r="K9" s="81">
        <f>SUM('[3]Ann &amp; Ian'!D41:E41)</f>
        <v>12</v>
      </c>
      <c r="L9" s="82"/>
      <c r="M9" s="107">
        <f t="shared" si="1"/>
        <v>10.928571428571429</v>
      </c>
      <c r="N9" s="107">
        <f t="shared" si="2"/>
        <v>8.7857142857142865</v>
      </c>
      <c r="O9" s="84"/>
    </row>
    <row r="10" spans="1:15" ht="19.5" customHeight="1" thickBot="1" x14ac:dyDescent="0.3">
      <c r="A10" s="1"/>
      <c r="B10" s="88">
        <v>4</v>
      </c>
      <c r="C10" s="89" t="str">
        <f>[3]Fixtures!B5</f>
        <v>Teresa Koradi &amp; Pat Cooper</v>
      </c>
      <c r="D10" s="90">
        <f>SUM('[3]Teresa &amp; Pat'!D42:E42)</f>
        <v>8</v>
      </c>
      <c r="E10" s="90">
        <f>SUM('[3]Teresa &amp; Pat'!D43:E43)</f>
        <v>3</v>
      </c>
      <c r="F10" s="90">
        <f>SUM('[3]Teresa &amp; Pat'!D44:E44)</f>
        <v>3</v>
      </c>
      <c r="G10" s="90">
        <f>SUM('[3]Teresa &amp; Pat'!D45:E45)</f>
        <v>2</v>
      </c>
      <c r="H10" s="90">
        <f>SUM('[3]Teresa &amp; Pat'!D40)</f>
        <v>171</v>
      </c>
      <c r="I10" s="90">
        <f>SUM('[3]Teresa &amp; Pat'!E40)</f>
        <v>159</v>
      </c>
      <c r="J10" s="91">
        <f t="shared" si="0"/>
        <v>12</v>
      </c>
      <c r="K10" s="92">
        <f>SUM('[3]Teresa &amp; Pat'!D41:E41)</f>
        <v>12</v>
      </c>
      <c r="L10" s="82"/>
      <c r="M10" s="93">
        <f t="shared" si="1"/>
        <v>10.6875</v>
      </c>
      <c r="N10" s="93">
        <f t="shared" si="2"/>
        <v>9.9375</v>
      </c>
      <c r="O10" s="84"/>
    </row>
    <row r="11" spans="1:15" ht="19.5" customHeight="1" thickBot="1" x14ac:dyDescent="0.3">
      <c r="A11" s="1"/>
      <c r="B11" s="94">
        <v>5</v>
      </c>
      <c r="C11" s="95" t="str">
        <f>[3]Fixtures!B7</f>
        <v>Marine Oliveira &amp; Tulia Policarpo</v>
      </c>
      <c r="D11" s="90">
        <f>SUM('[3]Marine &amp; Tulia'!D42:E42)</f>
        <v>8</v>
      </c>
      <c r="E11" s="90">
        <f>SUM('[3]Marine &amp; Tulia'!D43:E43)</f>
        <v>3</v>
      </c>
      <c r="F11" s="90">
        <f>SUM('[3]Marine &amp; Tulia'!D44:E44)</f>
        <v>2</v>
      </c>
      <c r="G11" s="90">
        <f>SUM('[3]Marine &amp; Tulia'!D45:E45)</f>
        <v>3</v>
      </c>
      <c r="H11" s="90">
        <f>SUM('[3]Marine &amp; Tulia'!D40)</f>
        <v>147</v>
      </c>
      <c r="I11" s="90">
        <f>SUM('[3]Marine &amp; Tulia'!E40)</f>
        <v>184</v>
      </c>
      <c r="J11" s="91">
        <f t="shared" si="0"/>
        <v>-37</v>
      </c>
      <c r="K11" s="92">
        <f>SUM('[3]Marine &amp; Tulia'!D41)</f>
        <v>11</v>
      </c>
      <c r="L11" s="82"/>
      <c r="M11" s="93">
        <f t="shared" si="1"/>
        <v>9.1875</v>
      </c>
      <c r="N11" s="93">
        <f t="shared" si="2"/>
        <v>11.5</v>
      </c>
      <c r="O11" s="84"/>
    </row>
    <row r="12" spans="1:15" ht="19.5" customHeight="1" thickBot="1" x14ac:dyDescent="0.3">
      <c r="A12" s="1"/>
      <c r="B12" s="88">
        <v>6</v>
      </c>
      <c r="C12" s="95" t="str">
        <f>[3]Fixtures!F7</f>
        <v>Martin Koradi &amp; Robert Hillis</v>
      </c>
      <c r="D12" s="90">
        <f>SUM('[3]Martin &amp; Robert'!D42:E42)</f>
        <v>8</v>
      </c>
      <c r="E12" s="90">
        <f>SUM('[3]Martin &amp; Robert'!D43:E43)</f>
        <v>2</v>
      </c>
      <c r="F12" s="90">
        <f>SUM('[3]Martin &amp; Robert'!D44:E44)</f>
        <v>3</v>
      </c>
      <c r="G12" s="90">
        <f>SUM('[3]Martin &amp; Robert'!D45:E45)</f>
        <v>3</v>
      </c>
      <c r="H12" s="90">
        <f>SUM('[3]Martin &amp; Robert'!D40)</f>
        <v>150</v>
      </c>
      <c r="I12" s="90">
        <f>SUM('[3]Martin &amp; Robert'!E40)</f>
        <v>161</v>
      </c>
      <c r="J12" s="91">
        <f t="shared" si="0"/>
        <v>-11</v>
      </c>
      <c r="K12" s="92">
        <f>SUM('[3]Martin &amp; Robert'!D41:E41)</f>
        <v>9</v>
      </c>
      <c r="L12" s="82"/>
      <c r="M12" s="93">
        <f t="shared" si="1"/>
        <v>9.375</v>
      </c>
      <c r="N12" s="93">
        <f t="shared" si="2"/>
        <v>10.0625</v>
      </c>
      <c r="O12" s="84"/>
    </row>
    <row r="13" spans="1:15" ht="19.5" customHeight="1" thickBot="1" x14ac:dyDescent="0.3">
      <c r="A13" s="1"/>
      <c r="B13" s="94">
        <v>7</v>
      </c>
      <c r="C13" s="95" t="str">
        <f>[3]Fixtures!F9</f>
        <v>Craig Honey &amp; Alexandra Kiff</v>
      </c>
      <c r="D13" s="90">
        <f>SUM('[3]Craig &amp; Alexandra'!D42:E42)</f>
        <v>7</v>
      </c>
      <c r="E13" s="90">
        <f>SUM('[3]Craig &amp; Alexandra'!D43:E43)</f>
        <v>1</v>
      </c>
      <c r="F13" s="90">
        <f>SUM('[3]Craig &amp; Alexandra'!D44:E44)</f>
        <v>4</v>
      </c>
      <c r="G13" s="90">
        <f>SUM('[3]Craig &amp; Alexandra'!D45:E45)</f>
        <v>2</v>
      </c>
      <c r="H13" s="90">
        <f>SUM('[3]Craig &amp; Alexandra'!D40)</f>
        <v>136</v>
      </c>
      <c r="I13" s="90">
        <f>SUM('[3]Craig &amp; Alexandra'!E40)</f>
        <v>160</v>
      </c>
      <c r="J13" s="91">
        <f t="shared" si="0"/>
        <v>-24</v>
      </c>
      <c r="K13" s="92">
        <f>SUM('[3]Craig &amp; Alexandra'!D41:E41)</f>
        <v>7</v>
      </c>
      <c r="L13" s="82"/>
      <c r="M13" s="93">
        <f t="shared" si="1"/>
        <v>9.7142857142857135</v>
      </c>
      <c r="N13" s="93">
        <f t="shared" si="2"/>
        <v>11.428571428571429</v>
      </c>
      <c r="O13" s="84"/>
    </row>
    <row r="14" spans="1:15" ht="19.5" customHeight="1" thickBot="1" x14ac:dyDescent="0.3">
      <c r="A14" s="1"/>
      <c r="B14" s="96">
        <v>8</v>
      </c>
      <c r="C14" s="97" t="str">
        <f>[3]Fixtures!B13</f>
        <v>Amy Williams &amp; Ashley O'Connell</v>
      </c>
      <c r="D14" s="98">
        <f>SUM('[3]Amy &amp; Ashley'!D42:E42)</f>
        <v>8</v>
      </c>
      <c r="E14" s="98">
        <f>SUM('[3]Amy &amp; Ashley'!D43:E43)</f>
        <v>0</v>
      </c>
      <c r="F14" s="98">
        <f>SUM('[3]Amy &amp; Ashley'!D44:E44)</f>
        <v>1</v>
      </c>
      <c r="G14" s="98">
        <f>SUM('[3]Amy &amp; Ashley'!D45:E45)</f>
        <v>7</v>
      </c>
      <c r="H14" s="98">
        <f>SUM('[3]Amy &amp; Ashley'!D40)</f>
        <v>112</v>
      </c>
      <c r="I14" s="98">
        <f>SUM('[3]Amy &amp; Ashley'!E40)</f>
        <v>187</v>
      </c>
      <c r="J14" s="99">
        <f t="shared" si="0"/>
        <v>-75</v>
      </c>
      <c r="K14" s="100">
        <f>SUM('[3]Amy &amp; Ashley'!D41:E41)</f>
        <v>1</v>
      </c>
      <c r="L14" s="82"/>
      <c r="M14" s="101">
        <f t="shared" si="1"/>
        <v>7</v>
      </c>
      <c r="N14" s="101">
        <f t="shared" si="2"/>
        <v>11.6875</v>
      </c>
    </row>
    <row r="15" spans="1:15" ht="19.5" customHeight="1" thickBot="1" x14ac:dyDescent="0.3">
      <c r="A15" s="1"/>
      <c r="B15" s="102">
        <v>9</v>
      </c>
      <c r="C15" s="97" t="str">
        <f>[3]Fixtures!F5</f>
        <v>Karolina &amp; Mike Dean</v>
      </c>
      <c r="D15" s="98">
        <f>SUM('[3]Karolina &amp; Mike'!D42:E42)</f>
        <v>8</v>
      </c>
      <c r="E15" s="98">
        <f>SUM('[3]Karolina &amp; Mike'!D43:E43)</f>
        <v>0</v>
      </c>
      <c r="F15" s="98">
        <f>SUM('[3]Karolina &amp; Mike'!D44:E44)</f>
        <v>3</v>
      </c>
      <c r="G15" s="98">
        <f>SUM('[3]Karolina &amp; Mike'!D45:E45)</f>
        <v>5</v>
      </c>
      <c r="H15" s="98">
        <f>SUM('[3]Karolina &amp; Mike'!D40)</f>
        <v>148</v>
      </c>
      <c r="I15" s="98">
        <f>SUM('[3]Karolina &amp; Mike'!E40)</f>
        <v>184</v>
      </c>
      <c r="J15" s="99">
        <f t="shared" si="0"/>
        <v>-36</v>
      </c>
      <c r="K15" s="100">
        <f>SUM('[3]Karolina &amp; Mike'!D41:E41)-3</f>
        <v>0</v>
      </c>
      <c r="L15" s="82"/>
      <c r="M15" s="101">
        <f t="shared" si="1"/>
        <v>9.25</v>
      </c>
      <c r="N15" s="101">
        <f t="shared" si="2"/>
        <v>11.5</v>
      </c>
      <c r="O15" s="84" t="s">
        <v>23</v>
      </c>
    </row>
    <row r="16" spans="1:15" ht="19.5" customHeight="1" thickBot="1" x14ac:dyDescent="0.3">
      <c r="A16" s="1"/>
      <c r="B16" s="108">
        <v>10</v>
      </c>
      <c r="C16" s="109" t="str">
        <f>[3]Fixtures!B9</f>
        <v>Chris Hoegsburg &amp; Linda Warner</v>
      </c>
      <c r="D16" s="110">
        <f>SUM('[3]Chris &amp; Linda'!D42:E42)</f>
        <v>0</v>
      </c>
      <c r="E16" s="110">
        <f>SUM('[3]Chris &amp; Linda'!D43:E43)</f>
        <v>0</v>
      </c>
      <c r="F16" s="110">
        <f>SUM('[3]Chris &amp; Linda'!D44:E44)</f>
        <v>0</v>
      </c>
      <c r="G16" s="110">
        <f>SUM('[3]Chris &amp; Linda'!D45:E45)</f>
        <v>0</v>
      </c>
      <c r="H16" s="110">
        <f>SUM('[3]Chris &amp; Linda'!D40)</f>
        <v>0</v>
      </c>
      <c r="I16" s="110">
        <f>SUM('[3]Chris &amp; Linda'!E40)</f>
        <v>0</v>
      </c>
      <c r="J16" s="111">
        <f t="shared" si="0"/>
        <v>0</v>
      </c>
      <c r="K16" s="112">
        <f>SUM('[3]Chris &amp; Linda'!D41:E41)</f>
        <v>0</v>
      </c>
      <c r="L16" s="113"/>
      <c r="M16" s="114">
        <v>0</v>
      </c>
      <c r="N16" s="114">
        <v>0</v>
      </c>
      <c r="O16" s="84" t="s">
        <v>24</v>
      </c>
    </row>
    <row r="17" spans="1:14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25">
      <c r="A18" s="1"/>
      <c r="B18" s="1"/>
      <c r="C18" s="115"/>
      <c r="D18" s="106" t="s">
        <v>15</v>
      </c>
      <c r="E18" s="1" t="s">
        <v>25</v>
      </c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25">
      <c r="A19" s="1"/>
      <c r="B19" s="1"/>
      <c r="C19" s="66"/>
      <c r="D19" s="106" t="s">
        <v>15</v>
      </c>
      <c r="E19" s="1" t="s">
        <v>21</v>
      </c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</sheetData>
  <mergeCells count="3">
    <mergeCell ref="B2:N2"/>
    <mergeCell ref="B3:N3"/>
    <mergeCell ref="B5:N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Summer 2014 PL#</vt:lpstr>
      <vt:lpstr>Summer 2014 D1#</vt:lpstr>
      <vt:lpstr>Summer 2014 D2#</vt:lpstr>
    </vt:vector>
  </TitlesOfParts>
  <Company>States of Jersey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Toby Northern</dc:creator>
  <cp:lastModifiedBy>toby northern</cp:lastModifiedBy>
  <dcterms:created xsi:type="dcterms:W3CDTF">2015-01-29T15:10:10Z</dcterms:created>
  <dcterms:modified xsi:type="dcterms:W3CDTF">2024-10-01T18:23:42Z</dcterms:modified>
</cp:coreProperties>
</file>