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liamlake\Desktop\Lake's Super Awesome Mathematical Stuff on the School Computer with all of the  whatnots\Waelder\Pre-Cal\food and people project\"/>
    </mc:Choice>
  </mc:AlternateContent>
  <bookViews>
    <workbookView xWindow="0" yWindow="0" windowWidth="20490" windowHeight="7755"/>
  </bookViews>
  <sheets>
    <sheet name="results" sheetId="3" r:id="rId1"/>
    <sheet name="people" sheetId="1" r:id="rId2"/>
    <sheet name="food" sheetId="2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2" l="1"/>
  <c r="B26" i="2"/>
  <c r="B25" i="2"/>
  <c r="N24" i="2"/>
  <c r="C21" i="2"/>
  <c r="C14" i="2"/>
  <c r="H19" i="2" s="1"/>
  <c r="G9" i="2"/>
  <c r="F9" i="2"/>
  <c r="B21" i="2" s="1"/>
  <c r="E9" i="2"/>
  <c r="B16" i="2" s="1"/>
  <c r="C9" i="2"/>
  <c r="H31" i="2" s="1"/>
  <c r="B9" i="2"/>
  <c r="G8" i="2"/>
  <c r="C25" i="2" s="1"/>
  <c r="F8" i="2"/>
  <c r="C20" i="2" s="1"/>
  <c r="E8" i="2"/>
  <c r="C8" i="2"/>
  <c r="B8" i="2"/>
  <c r="G7" i="2"/>
  <c r="C24" i="2" s="1"/>
  <c r="F7" i="2"/>
  <c r="E7" i="2"/>
  <c r="B14" i="2" s="1"/>
  <c r="G19" i="2" s="1"/>
  <c r="C7" i="2"/>
  <c r="H29" i="2" s="1"/>
  <c r="B7" i="2"/>
  <c r="C6" i="2"/>
  <c r="B6" i="2"/>
  <c r="G25" i="2" l="1"/>
  <c r="G36" i="2" s="1"/>
  <c r="G30" i="2"/>
  <c r="H35" i="2"/>
  <c r="G31" i="2"/>
  <c r="H25" i="2"/>
  <c r="H36" i="2" s="1"/>
  <c r="H30" i="2"/>
  <c r="G29" i="2"/>
  <c r="C16" i="2"/>
  <c r="G34" i="2"/>
  <c r="B15" i="2"/>
  <c r="B19" i="2"/>
  <c r="B20" i="2"/>
  <c r="B24" i="2"/>
  <c r="H34" i="2"/>
  <c r="C15" i="2"/>
  <c r="C19" i="2"/>
  <c r="G35" i="2" l="1"/>
</calcChain>
</file>

<file path=xl/sharedStrings.xml><?xml version="1.0" encoding="utf-8"?>
<sst xmlns="http://schemas.openxmlformats.org/spreadsheetml/2006/main" count="36" uniqueCount="35">
  <si>
    <t>wikipedia</t>
  </si>
  <si>
    <t>year</t>
  </si>
  <si>
    <t>people in millions</t>
  </si>
  <si>
    <t>food production</t>
  </si>
  <si>
    <t>science dir</t>
  </si>
  <si>
    <t>mine\wiki</t>
  </si>
  <si>
    <t>current mix</t>
  </si>
  <si>
    <t>half like us</t>
  </si>
  <si>
    <t>us all the way</t>
  </si>
  <si>
    <t>percent of food wasted</t>
  </si>
  <si>
    <t xml:space="preserve">food per person at world production </t>
  </si>
  <si>
    <t>roughly 50%</t>
  </si>
  <si>
    <t>currently</t>
  </si>
  <si>
    <t>kg grain per person</t>
  </si>
  <si>
    <t>this will be our baseline, all other values will be compared against</t>
  </si>
  <si>
    <t>hectares in production</t>
  </si>
  <si>
    <t>developed</t>
  </si>
  <si>
    <t>developing</t>
  </si>
  <si>
    <t>africa</t>
  </si>
  <si>
    <t>world</t>
  </si>
  <si>
    <t>food per person half like us production</t>
  </si>
  <si>
    <t>15% eat like us now</t>
  </si>
  <si>
    <t>this is the amount of kg per person</t>
  </si>
  <si>
    <t>with current production</t>
  </si>
  <si>
    <t>per person</t>
  </si>
  <si>
    <t xml:space="preserve">increases to food system demand </t>
  </si>
  <si>
    <t>food per person with us production</t>
  </si>
  <si>
    <t>by percent increase eating developed</t>
  </si>
  <si>
    <t>30% eating like us</t>
  </si>
  <si>
    <t>bring in eating index and mult by percent pop</t>
  </si>
  <si>
    <t>use that to create demand curve</t>
  </si>
  <si>
    <t>under hypothetical scenarios</t>
  </si>
  <si>
    <t>consumption outlook</t>
  </si>
  <si>
    <t>demand 15% eating like us per million in kgs</t>
  </si>
  <si>
    <t>demand 30% eating like us per million in kgs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</si>
</sst>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people%20and%20food%20final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results"/>
      <sheetName val="results"/>
      <sheetName val="food"/>
      <sheetName val="people"/>
      <sheetName val="yield"/>
    </sheetNames>
    <sheetDataSet>
      <sheetData sheetId="0"/>
      <sheetData sheetId="1">
        <row r="15">
          <cell r="E15">
            <v>959870000</v>
          </cell>
        </row>
      </sheetData>
      <sheetData sheetId="2"/>
      <sheetData sheetId="3"/>
      <sheetData sheetId="4">
        <row r="314">
          <cell r="L314">
            <v>3568.6999999999971</v>
          </cell>
          <cell r="O314">
            <v>6613.8999999999942</v>
          </cell>
        </row>
        <row r="324">
          <cell r="L324">
            <v>3987.3999999999942</v>
          </cell>
          <cell r="O324">
            <v>7447.7999999999884</v>
          </cell>
        </row>
        <row r="334">
          <cell r="L334">
            <v>4406.0999999999913</v>
          </cell>
          <cell r="O334">
            <v>8281.7000000000116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C14" sqref="C14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32"/>
  <sheetViews>
    <sheetView topLeftCell="A13" workbookViewId="0">
      <selection activeCell="E20" sqref="E20"/>
    </sheetView>
  </sheetViews>
  <sheetFormatPr defaultRowHeight="15" x14ac:dyDescent="0.25"/>
  <sheetData>
    <row r="3" spans="2:3" x14ac:dyDescent="0.25">
      <c r="C3" t="s">
        <v>0</v>
      </c>
    </row>
    <row r="4" spans="2:3" x14ac:dyDescent="0.25">
      <c r="B4" t="s">
        <v>1</v>
      </c>
      <c r="C4" t="s">
        <v>2</v>
      </c>
    </row>
    <row r="5" spans="2:3" x14ac:dyDescent="0.25">
      <c r="B5">
        <v>1</v>
      </c>
      <c r="C5">
        <v>200</v>
      </c>
    </row>
    <row r="6" spans="2:3" x14ac:dyDescent="0.25">
      <c r="B6">
        <v>1000</v>
      </c>
      <c r="C6">
        <v>310</v>
      </c>
    </row>
    <row r="7" spans="2:3" x14ac:dyDescent="0.25">
      <c r="B7">
        <v>1750</v>
      </c>
      <c r="C7">
        <v>791</v>
      </c>
    </row>
    <row r="8" spans="2:3" x14ac:dyDescent="0.25">
      <c r="B8">
        <v>1800</v>
      </c>
      <c r="C8">
        <v>978</v>
      </c>
    </row>
    <row r="9" spans="2:3" x14ac:dyDescent="0.25">
      <c r="B9">
        <v>1850</v>
      </c>
      <c r="C9">
        <v>1262</v>
      </c>
    </row>
    <row r="10" spans="2:3" x14ac:dyDescent="0.25">
      <c r="B10">
        <v>1900</v>
      </c>
      <c r="C10">
        <v>1650</v>
      </c>
    </row>
    <row r="11" spans="2:3" x14ac:dyDescent="0.25">
      <c r="B11">
        <v>1950</v>
      </c>
      <c r="C11">
        <v>2519</v>
      </c>
    </row>
    <row r="12" spans="2:3" x14ac:dyDescent="0.25">
      <c r="B12">
        <v>1955</v>
      </c>
      <c r="C12">
        <v>2756</v>
      </c>
    </row>
    <row r="13" spans="2:3" x14ac:dyDescent="0.25">
      <c r="B13">
        <v>1960</v>
      </c>
      <c r="C13">
        <v>2982</v>
      </c>
    </row>
    <row r="14" spans="2:3" x14ac:dyDescent="0.25">
      <c r="B14">
        <v>1965</v>
      </c>
      <c r="C14">
        <v>3335</v>
      </c>
    </row>
    <row r="15" spans="2:3" x14ac:dyDescent="0.25">
      <c r="B15">
        <v>1970</v>
      </c>
      <c r="C15">
        <v>3692</v>
      </c>
    </row>
    <row r="16" spans="2:3" x14ac:dyDescent="0.25">
      <c r="B16">
        <v>1975</v>
      </c>
      <c r="C16">
        <v>4068</v>
      </c>
    </row>
    <row r="17" spans="2:3" x14ac:dyDescent="0.25">
      <c r="B17">
        <v>1980</v>
      </c>
      <c r="C17">
        <v>4435</v>
      </c>
    </row>
    <row r="18" spans="2:3" x14ac:dyDescent="0.25">
      <c r="B18">
        <v>1985</v>
      </c>
      <c r="C18">
        <v>4831</v>
      </c>
    </row>
    <row r="19" spans="2:3" x14ac:dyDescent="0.25">
      <c r="B19">
        <v>1990</v>
      </c>
      <c r="C19">
        <v>5263</v>
      </c>
    </row>
    <row r="20" spans="2:3" x14ac:dyDescent="0.25">
      <c r="B20">
        <v>1995</v>
      </c>
      <c r="C20">
        <v>5674</v>
      </c>
    </row>
    <row r="21" spans="2:3" x14ac:dyDescent="0.25">
      <c r="B21">
        <v>2000</v>
      </c>
      <c r="C21">
        <v>6070</v>
      </c>
    </row>
    <row r="22" spans="2:3" x14ac:dyDescent="0.25">
      <c r="B22">
        <v>2005</v>
      </c>
      <c r="C22">
        <v>6454</v>
      </c>
    </row>
    <row r="23" spans="2:3" x14ac:dyDescent="0.25">
      <c r="B23">
        <v>2010</v>
      </c>
      <c r="C23">
        <v>6972</v>
      </c>
    </row>
    <row r="24" spans="2:3" x14ac:dyDescent="0.25">
      <c r="B24">
        <v>2015</v>
      </c>
    </row>
    <row r="25" spans="2:3" x14ac:dyDescent="0.25">
      <c r="B25">
        <v>2020</v>
      </c>
    </row>
    <row r="26" spans="2:3" x14ac:dyDescent="0.25">
      <c r="B26">
        <v>2025</v>
      </c>
    </row>
    <row r="27" spans="2:3" x14ac:dyDescent="0.25">
      <c r="B27">
        <v>2030</v>
      </c>
    </row>
    <row r="28" spans="2:3" x14ac:dyDescent="0.25">
      <c r="B28">
        <v>2035</v>
      </c>
    </row>
    <row r="29" spans="2:3" x14ac:dyDescent="0.25">
      <c r="B29">
        <v>2040</v>
      </c>
    </row>
    <row r="30" spans="2:3" x14ac:dyDescent="0.25">
      <c r="B30">
        <v>2045</v>
      </c>
    </row>
    <row r="31" spans="2:3" x14ac:dyDescent="0.25">
      <c r="B31">
        <v>2050</v>
      </c>
    </row>
    <row r="32" spans="2:3" x14ac:dyDescent="0.25">
      <c r="B32">
        <v>2055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36"/>
  <sheetViews>
    <sheetView workbookViewId="0">
      <selection activeCell="C14" sqref="C14"/>
    </sheetView>
  </sheetViews>
  <sheetFormatPr defaultRowHeight="15" x14ac:dyDescent="0.25"/>
  <sheetData>
    <row r="4" spans="1:9" x14ac:dyDescent="0.25">
      <c r="E4" t="s">
        <v>3</v>
      </c>
    </row>
    <row r="5" spans="1:9" x14ac:dyDescent="0.25">
      <c r="B5" t="s">
        <v>4</v>
      </c>
      <c r="C5" t="s">
        <v>5</v>
      </c>
      <c r="E5" t="s">
        <v>6</v>
      </c>
      <c r="F5" t="s">
        <v>7</v>
      </c>
      <c r="G5" t="s">
        <v>8</v>
      </c>
    </row>
    <row r="6" spans="1:9" x14ac:dyDescent="0.25">
      <c r="A6">
        <v>2000</v>
      </c>
      <c r="B6">
        <f>6.1*1000000000</f>
        <v>6100000000</v>
      </c>
      <c r="C6">
        <f>6070*1000000</f>
        <v>6070000000</v>
      </c>
    </row>
    <row r="7" spans="1:9" x14ac:dyDescent="0.25">
      <c r="A7">
        <v>2010</v>
      </c>
      <c r="B7">
        <f>6.94*1000000000</f>
        <v>6940000000</v>
      </c>
      <c r="C7">
        <f>6972*1000000</f>
        <v>6972000000</v>
      </c>
      <c r="E7">
        <f>E15*[1]yield!L314</f>
        <v>3425488068999.9971</v>
      </c>
      <c r="F7">
        <f>(([1]yield!L314+[1]yield!O314)/2)*E15</f>
        <v>4886986130999.9961</v>
      </c>
      <c r="G7">
        <f>[1]yield!O314*[1]results!E15</f>
        <v>6348484192999.9941</v>
      </c>
    </row>
    <row r="8" spans="1:9" x14ac:dyDescent="0.25">
      <c r="A8">
        <v>2020</v>
      </c>
      <c r="B8">
        <f>7.67*1000000000</f>
        <v>7670000000</v>
      </c>
      <c r="C8">
        <f>8601.921*1000000</f>
        <v>8601921000</v>
      </c>
      <c r="E8">
        <f>E15*[1]yield!L324</f>
        <v>3827385637999.9946</v>
      </c>
      <c r="F8">
        <f>(([1]yield!L324+[1]yield!O324)/2)*[1]results!E15</f>
        <v>5488152711999.9912</v>
      </c>
      <c r="G8">
        <f>[1]yield!O324*[1]results!E15</f>
        <v>7148919785999.9893</v>
      </c>
    </row>
    <row r="9" spans="1:9" x14ac:dyDescent="0.25">
      <c r="A9">
        <v>2030</v>
      </c>
      <c r="B9">
        <f>8.25*1000000000</f>
        <v>8250000000</v>
      </c>
      <c r="C9">
        <f>10219.58*1000000</f>
        <v>10219580000</v>
      </c>
      <c r="E9">
        <f>E15*[1]yield!L334</f>
        <v>4229283206999.9917</v>
      </c>
      <c r="F9">
        <f>(([1]yield!L334+[1]yield!O334)/2)*[1]results!E15</f>
        <v>6089319293000.001</v>
      </c>
      <c r="G9">
        <f>[1]yield!O334*[1]results!E15</f>
        <v>7949355379000.0107</v>
      </c>
    </row>
    <row r="11" spans="1:9" x14ac:dyDescent="0.25">
      <c r="I11" t="s">
        <v>9</v>
      </c>
    </row>
    <row r="12" spans="1:9" x14ac:dyDescent="0.25">
      <c r="B12" t="s">
        <v>10</v>
      </c>
      <c r="I12" t="s">
        <v>11</v>
      </c>
    </row>
    <row r="13" spans="1:9" x14ac:dyDescent="0.25">
      <c r="B13" t="s">
        <v>12</v>
      </c>
      <c r="C13" t="s">
        <v>13</v>
      </c>
    </row>
    <row r="14" spans="1:9" x14ac:dyDescent="0.25">
      <c r="A14" s="1">
        <v>2010</v>
      </c>
      <c r="B14" s="1">
        <f>E7/B7</f>
        <v>493.58617708933673</v>
      </c>
      <c r="C14" s="1">
        <f>E7/C7</f>
        <v>491.32072131382631</v>
      </c>
      <c r="D14" t="s">
        <v>14</v>
      </c>
    </row>
    <row r="15" spans="1:9" x14ac:dyDescent="0.25">
      <c r="A15">
        <v>2020</v>
      </c>
      <c r="B15">
        <f>E8/B8</f>
        <v>499.00725397653122</v>
      </c>
      <c r="C15">
        <f>E8/C8</f>
        <v>444.94545323073703</v>
      </c>
      <c r="E15">
        <v>959870000</v>
      </c>
      <c r="F15" t="s">
        <v>15</v>
      </c>
    </row>
    <row r="16" spans="1:9" x14ac:dyDescent="0.25">
      <c r="A16">
        <v>2030</v>
      </c>
      <c r="B16">
        <f>E9/B9</f>
        <v>512.64038872727167</v>
      </c>
      <c r="C16">
        <f>E9/C9</f>
        <v>413.84119572428528</v>
      </c>
    </row>
    <row r="17" spans="1:15" x14ac:dyDescent="0.25">
      <c r="L17" t="s">
        <v>16</v>
      </c>
      <c r="M17" t="s">
        <v>17</v>
      </c>
      <c r="N17" t="s">
        <v>18</v>
      </c>
      <c r="O17" t="s">
        <v>19</v>
      </c>
    </row>
    <row r="18" spans="1:15" x14ac:dyDescent="0.25">
      <c r="B18" t="s">
        <v>20</v>
      </c>
      <c r="G18" t="s">
        <v>21</v>
      </c>
      <c r="I18" t="s">
        <v>22</v>
      </c>
      <c r="L18">
        <v>1.1700680272108843</v>
      </c>
      <c r="M18">
        <v>0.96938775510204078</v>
      </c>
      <c r="N18">
        <v>0.80272108843537415</v>
      </c>
      <c r="O18">
        <v>1</v>
      </c>
    </row>
    <row r="19" spans="1:15" x14ac:dyDescent="0.25">
      <c r="A19">
        <v>2010</v>
      </c>
      <c r="B19">
        <f>F7/B7</f>
        <v>704.17667593659883</v>
      </c>
      <c r="C19">
        <f>F7/C7</f>
        <v>700.94465447504251</v>
      </c>
      <c r="F19" s="1">
        <v>2010</v>
      </c>
      <c r="G19" s="1">
        <f>B14</f>
        <v>493.58617708933673</v>
      </c>
      <c r="H19" s="1">
        <f>C14</f>
        <v>491.32072131382631</v>
      </c>
      <c r="I19" t="s">
        <v>23</v>
      </c>
    </row>
    <row r="20" spans="1:15" x14ac:dyDescent="0.25">
      <c r="A20">
        <v>2020</v>
      </c>
      <c r="B20">
        <f t="shared" ref="B20:B21" si="0">F8/B8</f>
        <v>715.53490378096365</v>
      </c>
      <c r="C20">
        <f t="shared" ref="C20:C21" si="1">F8/C8</f>
        <v>638.01477739681536</v>
      </c>
      <c r="D20" t="s">
        <v>24</v>
      </c>
      <c r="G20" s="2"/>
      <c r="H20" s="2"/>
    </row>
    <row r="21" spans="1:15" x14ac:dyDescent="0.25">
      <c r="A21">
        <v>2030</v>
      </c>
      <c r="B21">
        <f t="shared" si="0"/>
        <v>738.0993082424244</v>
      </c>
      <c r="C21">
        <f t="shared" si="1"/>
        <v>595.84829249342943</v>
      </c>
      <c r="G21" s="2"/>
      <c r="H21" s="2"/>
    </row>
    <row r="22" spans="1:15" x14ac:dyDescent="0.25">
      <c r="N22" t="s">
        <v>25</v>
      </c>
    </row>
    <row r="23" spans="1:15" x14ac:dyDescent="0.25">
      <c r="B23" t="s">
        <v>26</v>
      </c>
      <c r="N23" t="s">
        <v>27</v>
      </c>
    </row>
    <row r="24" spans="1:15" x14ac:dyDescent="0.25">
      <c r="A24">
        <v>2010</v>
      </c>
      <c r="B24">
        <f>G7/B7</f>
        <v>914.76717478386081</v>
      </c>
      <c r="C24">
        <f>G7/C7</f>
        <v>910.56858763625848</v>
      </c>
      <c r="G24" t="s">
        <v>28</v>
      </c>
      <c r="I24" t="s">
        <v>29</v>
      </c>
      <c r="N24">
        <f>1+0.01*(L18-M18)</f>
        <v>1.0020068027210884</v>
      </c>
    </row>
    <row r="25" spans="1:15" x14ac:dyDescent="0.25">
      <c r="A25">
        <v>2020</v>
      </c>
      <c r="B25">
        <f t="shared" ref="B25:B26" si="2">G8/B8</f>
        <v>932.06255358539624</v>
      </c>
      <c r="C25">
        <f t="shared" ref="C25:C26" si="3">G8/C8</f>
        <v>831.08410156289381</v>
      </c>
      <c r="D25" t="s">
        <v>24</v>
      </c>
      <c r="F25">
        <v>2010</v>
      </c>
      <c r="G25">
        <f>G19*(1+(15*0.002007))</f>
        <v>508.44558895061124</v>
      </c>
      <c r="H25">
        <f>H19*(1+(15*0.002007))</f>
        <v>506.11193162897905</v>
      </c>
      <c r="I25" t="s">
        <v>30</v>
      </c>
    </row>
    <row r="26" spans="1:15" x14ac:dyDescent="0.25">
      <c r="A26">
        <v>2030</v>
      </c>
      <c r="B26">
        <f t="shared" si="2"/>
        <v>963.55822775757701</v>
      </c>
      <c r="C26">
        <f t="shared" si="3"/>
        <v>777.85538926257345</v>
      </c>
      <c r="I26" t="s">
        <v>31</v>
      </c>
    </row>
    <row r="28" spans="1:15" x14ac:dyDescent="0.25">
      <c r="B28" t="s">
        <v>32</v>
      </c>
      <c r="G28" t="s">
        <v>33</v>
      </c>
    </row>
    <row r="29" spans="1:15" x14ac:dyDescent="0.25">
      <c r="A29">
        <v>2010</v>
      </c>
      <c r="F29">
        <v>2010</v>
      </c>
      <c r="G29">
        <f>B7*G19</f>
        <v>3425488068999.9971</v>
      </c>
      <c r="H29">
        <f>C7*H19</f>
        <v>3425488068999.9971</v>
      </c>
    </row>
    <row r="30" spans="1:15" x14ac:dyDescent="0.25">
      <c r="A30">
        <v>2020</v>
      </c>
      <c r="F30">
        <v>2020</v>
      </c>
      <c r="G30">
        <f>B8*G19</f>
        <v>3785805978275.2129</v>
      </c>
      <c r="H30">
        <f>C8*H19</f>
        <v>4226302030404.5503</v>
      </c>
    </row>
    <row r="31" spans="1:15" x14ac:dyDescent="0.25">
      <c r="A31">
        <v>2030</v>
      </c>
      <c r="F31">
        <v>2030</v>
      </c>
      <c r="G31">
        <f>B9*G19</f>
        <v>4072085960987.0278</v>
      </c>
      <c r="H31">
        <f>C9*H19</f>
        <v>5021091417124.3535</v>
      </c>
    </row>
    <row r="33" spans="6:8" x14ac:dyDescent="0.25">
      <c r="G33" t="s">
        <v>34</v>
      </c>
    </row>
    <row r="34" spans="6:8" x14ac:dyDescent="0.25">
      <c r="F34">
        <v>2010</v>
      </c>
      <c r="G34">
        <f>B7*G25</f>
        <v>3528612387317.2422</v>
      </c>
      <c r="H34">
        <f>C7*H25</f>
        <v>3528612387317.2417</v>
      </c>
    </row>
    <row r="35" spans="6:8" x14ac:dyDescent="0.25">
      <c r="F35">
        <v>2020</v>
      </c>
      <c r="G35">
        <f>B8*G25</f>
        <v>3899777667251.188</v>
      </c>
      <c r="H35">
        <f>C8*H25</f>
        <v>4353534853029.8789</v>
      </c>
    </row>
    <row r="36" spans="6:8" x14ac:dyDescent="0.25">
      <c r="F36">
        <v>2030</v>
      </c>
      <c r="G36">
        <f>B9*G25</f>
        <v>4194676108842.5425</v>
      </c>
      <c r="H36">
        <f>C9*H25</f>
        <v>5172251374236.8818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</vt:lpstr>
      <vt:lpstr>people</vt:lpstr>
      <vt:lpstr>food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Lake</dc:creator>
  <cp:lastModifiedBy>William Lake</cp:lastModifiedBy>
  <dcterms:created xsi:type="dcterms:W3CDTF">2016-12-07T12:35:52Z</dcterms:created>
  <dcterms:modified xsi:type="dcterms:W3CDTF">2016-12-07T12:42:32Z</dcterms:modified>
</cp:coreProperties>
</file>