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a01891ac83665fb5/W^0DAS/Trophies and Points tables/"/>
    </mc:Choice>
  </mc:AlternateContent>
  <xr:revisionPtr revIDLastSave="4" documentId="8_{1CD2C978-3429-4180-964F-5779A076FC6B}" xr6:coauthVersionLast="31" xr6:coauthVersionMax="31" xr10:uidLastSave="{606AC192-74C7-4A21-B1AB-48D360072611}"/>
  <bookViews>
    <workbookView xWindow="0" yWindow="0" windowWidth="28800" windowHeight="11625" xr2:uid="{00000000-000D-0000-FFFF-FFFF00000000}"/>
  </bookViews>
  <sheets>
    <sheet name="Final Summaries" sheetId="1" r:id="rId1"/>
    <sheet name="Points" sheetId="2" r:id="rId2"/>
    <sheet name="Weights" sheetId="3" r:id="rId3"/>
    <sheet name="Notes" sheetId="4" r:id="rId4"/>
  </sheets>
  <definedNames>
    <definedName name="_xlnm.Print_Area" localSheetId="0">'Final Summaries'!$A$1:$G$40</definedName>
    <definedName name="_xlnm.Print_Titles" localSheetId="1">Points!$A:$A</definedName>
    <definedName name="_xlnm.Print_Titles" localSheetId="2">Weights!$A:$A</definedName>
  </definedNames>
  <calcPr calcId="179017" concurrentCalc="0"/>
</workbook>
</file>

<file path=xl/calcChain.xml><?xml version="1.0" encoding="utf-8"?>
<calcChain xmlns="http://schemas.openxmlformats.org/spreadsheetml/2006/main">
  <c r="AT34" i="3" l="1"/>
  <c r="AT40" i="3"/>
  <c r="G40" i="1"/>
  <c r="F40" i="1"/>
  <c r="AT8" i="3"/>
  <c r="G8" i="1"/>
  <c r="AT10" i="2"/>
  <c r="AT9" i="2"/>
  <c r="C9" i="1"/>
  <c r="AT7" i="2"/>
  <c r="AT12" i="2"/>
  <c r="C10" i="1"/>
  <c r="AT14" i="2"/>
  <c r="AT11" i="2"/>
  <c r="C11" i="1"/>
  <c r="AT24" i="2"/>
  <c r="AT13" i="2"/>
  <c r="C12" i="1"/>
  <c r="AT23" i="2"/>
  <c r="C13" i="1"/>
  <c r="AT18" i="2"/>
  <c r="AT21" i="2"/>
  <c r="C14" i="1"/>
  <c r="AT16" i="2"/>
  <c r="AT15" i="2"/>
  <c r="C15" i="1"/>
  <c r="AT8" i="2"/>
  <c r="C16" i="1"/>
  <c r="AT17" i="2"/>
  <c r="C17" i="1"/>
  <c r="AT19" i="2"/>
  <c r="C18" i="1"/>
  <c r="AT20" i="2"/>
  <c r="C19" i="1"/>
  <c r="C20" i="1"/>
  <c r="C21" i="1"/>
  <c r="AT22" i="2"/>
  <c r="C22" i="1"/>
  <c r="C23" i="1"/>
  <c r="AT28" i="2"/>
  <c r="AT26" i="2"/>
  <c r="AT27" i="2"/>
  <c r="C24" i="1"/>
  <c r="AT33" i="2"/>
  <c r="AT31" i="2"/>
  <c r="AT25" i="2"/>
  <c r="C25" i="1"/>
  <c r="AT30" i="2"/>
  <c r="C26" i="1"/>
  <c r="C27" i="1"/>
  <c r="AT35" i="2"/>
  <c r="C28" i="1"/>
  <c r="AT29" i="2"/>
  <c r="C29" i="1"/>
  <c r="AT36" i="2"/>
  <c r="C30" i="1"/>
  <c r="C31" i="1"/>
  <c r="AT34" i="2"/>
  <c r="AT32" i="2"/>
  <c r="C32" i="1"/>
  <c r="C33" i="1"/>
  <c r="AT37" i="2"/>
  <c r="C34" i="1"/>
  <c r="C35" i="1"/>
  <c r="C36" i="1"/>
  <c r="AT39" i="2"/>
  <c r="C37" i="1"/>
  <c r="AT38" i="2"/>
  <c r="C38" i="1"/>
  <c r="C39" i="1"/>
  <c r="AT40" i="2"/>
  <c r="C40" i="1"/>
  <c r="C8" i="1"/>
  <c r="AT6" i="2"/>
  <c r="C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8" i="1"/>
  <c r="AT31" i="3"/>
  <c r="AV33" i="3"/>
  <c r="AT33" i="3"/>
  <c r="AW33" i="3"/>
  <c r="AT4" i="3"/>
  <c r="AT5" i="3"/>
  <c r="AT6" i="3"/>
  <c r="AT3" i="3"/>
  <c r="AT7" i="3"/>
  <c r="AT13" i="3"/>
  <c r="AT16" i="3"/>
  <c r="AT10" i="3"/>
  <c r="AT15" i="3"/>
  <c r="AT18" i="3"/>
  <c r="AT22" i="3"/>
  <c r="AT9" i="3"/>
  <c r="AT14" i="3"/>
  <c r="AT17" i="3"/>
  <c r="AT20" i="3"/>
  <c r="AT19" i="3"/>
  <c r="AT27" i="3"/>
  <c r="AT12" i="3"/>
  <c r="AT11" i="3"/>
  <c r="AT28" i="3"/>
  <c r="AT26" i="3"/>
  <c r="AT21" i="3"/>
  <c r="AT23" i="3"/>
  <c r="AT32" i="3"/>
  <c r="AT24" i="3"/>
  <c r="AT35" i="3"/>
  <c r="AT25" i="3"/>
  <c r="AT29" i="3"/>
  <c r="AT36" i="3"/>
  <c r="AT37" i="3"/>
  <c r="AT30" i="3"/>
  <c r="AT39" i="3"/>
  <c r="AT38" i="3"/>
  <c r="AT41" i="3"/>
  <c r="AV32" i="3"/>
  <c r="AW32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N41" i="3"/>
  <c r="AV3" i="3"/>
  <c r="AV4" i="3"/>
  <c r="AV8" i="3"/>
  <c r="AV6" i="3"/>
  <c r="AV13" i="3"/>
  <c r="AV14" i="3"/>
  <c r="AV21" i="3"/>
  <c r="AV7" i="3"/>
  <c r="AV22" i="3"/>
  <c r="AV25" i="3"/>
  <c r="AV9" i="3"/>
  <c r="AV16" i="3"/>
  <c r="AV10" i="3"/>
  <c r="AV15" i="3"/>
  <c r="AV17" i="3"/>
  <c r="AV18" i="3"/>
  <c r="AV12" i="3"/>
  <c r="AV38" i="3"/>
  <c r="AV11" i="3"/>
  <c r="AV23" i="3"/>
  <c r="AV19" i="3"/>
  <c r="AV30" i="3"/>
  <c r="AV28" i="3"/>
  <c r="AV26" i="3"/>
  <c r="AV31" i="3"/>
  <c r="AV24" i="3"/>
  <c r="AV34" i="3"/>
  <c r="AV36" i="3"/>
  <c r="AV37" i="3"/>
  <c r="AV29" i="3"/>
  <c r="AV35" i="3"/>
  <c r="AV20" i="3"/>
  <c r="AV27" i="3"/>
  <c r="AV40" i="3"/>
  <c r="AV39" i="3"/>
  <c r="B41" i="3"/>
  <c r="C41" i="3"/>
  <c r="D41" i="3"/>
  <c r="E41" i="3"/>
  <c r="F41" i="3"/>
  <c r="G41" i="3"/>
  <c r="H41" i="3"/>
  <c r="I41" i="3"/>
  <c r="J41" i="3"/>
  <c r="K41" i="3"/>
  <c r="L41" i="3"/>
  <c r="M41" i="3"/>
  <c r="AV41" i="3"/>
  <c r="AV5" i="3"/>
  <c r="AW3" i="3"/>
  <c r="AW4" i="3"/>
  <c r="AW8" i="3"/>
  <c r="AW6" i="3"/>
  <c r="AW13" i="3"/>
  <c r="AW14" i="3"/>
  <c r="AW21" i="3"/>
  <c r="AW7" i="3"/>
  <c r="AW22" i="3"/>
  <c r="AW25" i="3"/>
  <c r="AW9" i="3"/>
  <c r="AW16" i="3"/>
  <c r="AW10" i="3"/>
  <c r="AW15" i="3"/>
  <c r="AW17" i="3"/>
  <c r="AW18" i="3"/>
  <c r="AW12" i="3"/>
  <c r="AW38" i="3"/>
  <c r="AW11" i="3"/>
  <c r="AW23" i="3"/>
  <c r="AW19" i="3"/>
  <c r="AW30" i="3"/>
  <c r="AW28" i="3"/>
  <c r="AW26" i="3"/>
  <c r="AW31" i="3"/>
  <c r="AW24" i="3"/>
  <c r="AW34" i="3"/>
  <c r="AW36" i="3"/>
  <c r="AW37" i="3"/>
  <c r="AW29" i="3"/>
  <c r="AW35" i="3"/>
  <c r="AW20" i="3"/>
  <c r="AW27" i="3"/>
  <c r="AW40" i="3"/>
  <c r="AW39" i="3"/>
  <c r="AW5" i="3"/>
  <c r="AX4" i="2"/>
  <c r="AX5" i="2"/>
  <c r="AX6" i="2"/>
  <c r="AX7" i="2"/>
  <c r="AX13" i="2"/>
  <c r="AX15" i="2"/>
  <c r="AX18" i="2"/>
  <c r="AX12" i="2"/>
  <c r="AX28" i="2"/>
  <c r="AX11" i="2"/>
  <c r="AX10" i="2"/>
  <c r="AX8" i="2"/>
  <c r="AX22" i="2"/>
  <c r="AX23" i="2"/>
  <c r="AX16" i="2"/>
  <c r="AX36" i="2"/>
  <c r="AX19" i="2"/>
  <c r="AX27" i="2"/>
  <c r="AX33" i="2"/>
  <c r="AX39" i="2"/>
  <c r="AX9" i="2"/>
  <c r="AX14" i="2"/>
  <c r="AX30" i="2"/>
  <c r="AX17" i="2"/>
  <c r="AX25" i="2"/>
  <c r="AX32" i="2"/>
  <c r="AX38" i="2"/>
  <c r="AX21" i="2"/>
  <c r="AX31" i="2"/>
  <c r="AX20" i="2"/>
  <c r="AX37" i="2"/>
  <c r="AX34" i="2"/>
  <c r="AX29" i="2"/>
  <c r="AX35" i="2"/>
  <c r="AX40" i="2"/>
  <c r="AX24" i="2"/>
  <c r="AX26" i="2"/>
  <c r="AT4" i="2"/>
  <c r="AV4" i="2"/>
  <c r="AW4" i="2"/>
  <c r="AT5" i="2"/>
  <c r="AV5" i="2"/>
  <c r="AW5" i="2"/>
  <c r="AV6" i="2"/>
  <c r="AW6" i="2"/>
  <c r="AV7" i="2"/>
  <c r="AW7" i="2"/>
  <c r="AV13" i="2"/>
  <c r="AW13" i="2"/>
  <c r="AV15" i="2"/>
  <c r="AW15" i="2"/>
  <c r="AV18" i="2"/>
  <c r="AW18" i="2"/>
  <c r="AV12" i="2"/>
  <c r="AW12" i="2"/>
  <c r="AV28" i="2"/>
  <c r="AW28" i="2"/>
  <c r="AV11" i="2"/>
  <c r="AW11" i="2"/>
  <c r="AV10" i="2"/>
  <c r="AW10" i="2"/>
  <c r="AV8" i="2"/>
  <c r="AW8" i="2"/>
  <c r="AV22" i="2"/>
  <c r="AW22" i="2"/>
  <c r="AV23" i="2"/>
  <c r="AW23" i="2"/>
  <c r="AV16" i="2"/>
  <c r="AW16" i="2"/>
  <c r="AV36" i="2"/>
  <c r="AW36" i="2"/>
  <c r="AV19" i="2"/>
  <c r="AW19" i="2"/>
  <c r="AV27" i="2"/>
  <c r="AW27" i="2"/>
  <c r="AV33" i="2"/>
  <c r="AW33" i="2"/>
  <c r="AV39" i="2"/>
  <c r="AW39" i="2"/>
  <c r="AV9" i="2"/>
  <c r="AW9" i="2"/>
  <c r="AV14" i="2"/>
  <c r="AW14" i="2"/>
  <c r="AV30" i="2"/>
  <c r="AW30" i="2"/>
  <c r="AV17" i="2"/>
  <c r="AW17" i="2"/>
  <c r="AV25" i="2"/>
  <c r="AW25" i="2"/>
  <c r="AV32" i="2"/>
  <c r="AW32" i="2"/>
  <c r="AV38" i="2"/>
  <c r="AW38" i="2"/>
  <c r="AV21" i="2"/>
  <c r="AW21" i="2"/>
  <c r="AV31" i="2"/>
  <c r="AW31" i="2"/>
  <c r="AV20" i="2"/>
  <c r="AW20" i="2"/>
  <c r="AV37" i="2"/>
  <c r="AW37" i="2"/>
  <c r="AV34" i="2"/>
  <c r="AW34" i="2"/>
  <c r="AV29" i="2"/>
  <c r="AW29" i="2"/>
  <c r="AV35" i="2"/>
  <c r="AW35" i="2"/>
  <c r="AV40" i="2"/>
  <c r="AW40" i="2"/>
  <c r="AV24" i="2"/>
  <c r="AW24" i="2"/>
  <c r="AV26" i="2"/>
  <c r="AW26" i="2"/>
  <c r="AX3" i="2"/>
  <c r="AT3" i="2"/>
  <c r="AV3" i="2"/>
  <c r="AW3" i="2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1" i="1"/>
  <c r="G10" i="1"/>
  <c r="G9" i="1"/>
  <c r="G7" i="1"/>
  <c r="G6" i="1"/>
  <c r="G4" i="1"/>
  <c r="G3" i="1"/>
  <c r="F39" i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5" i="1"/>
  <c r="B6" i="1"/>
  <c r="B7" i="1"/>
  <c r="G12" i="1"/>
  <c r="G5" i="1"/>
  <c r="G15" i="1"/>
  <c r="B4" i="1"/>
  <c r="B3" i="1"/>
  <c r="C5" i="1"/>
  <c r="C6" i="1"/>
  <c r="C3" i="1"/>
  <c r="G16" i="1"/>
  <c r="G28" i="1"/>
  <c r="C4" i="1"/>
  <c r="AY3" i="2"/>
</calcChain>
</file>

<file path=xl/sharedStrings.xml><?xml version="1.0" encoding="utf-8"?>
<sst xmlns="http://schemas.openxmlformats.org/spreadsheetml/2006/main" count="322" uniqueCount="126">
  <si>
    <t>Points</t>
  </si>
  <si>
    <t>Weights (lbs)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</si>
  <si>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</si>
  <si>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</si>
  <si>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</si>
  <si>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</si>
  <si>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</si>
  <si>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</si>
  <si>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</si>
  <si>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</si>
  <si>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</si>
  <si>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</si>
  <si>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</si>
  <si>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</si>
  <si>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</si>
  <si>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</si>
  <si>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</si>
  <si>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</si>
  <si>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</si>
  <si>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</si>
  <si>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</si>
  <si>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</si>
  <si>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</si>
  <si>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</si>
  <si>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</si>
  <si>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</si>
  <si>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</si>
  <si>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</si>
  <si>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</si>
  <si>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</si>
  <si>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</si>
  <si>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</si>
  <si>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</si>
  <si>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</si>
  <si>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</si>
  <si>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</si>
  <si>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</si>
  <si>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</si>
  <si>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</si>
  <si>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</si>
  <si>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Date</t>
  </si>
  <si>
    <t>Venue</t>
  </si>
  <si>
    <t>No. of Matches attended</t>
  </si>
  <si>
    <t>Average points per match</t>
  </si>
  <si>
    <t>Number of Wins</t>
  </si>
  <si>
    <t>Average weight per match</t>
  </si>
  <si>
    <t>All values:  go to Format Cell and Fraction and as sixteenths</t>
  </si>
  <si>
    <t>Passies- Road, Field &amp; Bunker</t>
  </si>
  <si>
    <t>Hartleylands- Pear Tree</t>
  </si>
  <si>
    <t>Orchard Place-No 6</t>
  </si>
  <si>
    <t>Marsh Farm-Richardsons</t>
  </si>
  <si>
    <t>Bough Beech-Dam Wall</t>
  </si>
  <si>
    <t>Hartleylands-Pear Tree</t>
  </si>
  <si>
    <t>More House Farm-Sidewinder</t>
  </si>
  <si>
    <t>Pulborough-River Arun</t>
  </si>
  <si>
    <t xml:space="preserve">Falkenvil-Racetrack </t>
  </si>
  <si>
    <t>Bury Hill-Miltons</t>
  </si>
  <si>
    <t>Sumners Ponds-Match Lake</t>
  </si>
  <si>
    <t xml:space="preserve">Championship Tables 2017 - 2018 Season </t>
  </si>
  <si>
    <t>River Medway Barming</t>
  </si>
  <si>
    <t>Marsh Farm Harris Lake</t>
  </si>
  <si>
    <t>Hartleylands Nicks Lake</t>
  </si>
  <si>
    <t>Bough Beech West Bank</t>
  </si>
  <si>
    <t>Orchard Place Silver Lake</t>
  </si>
  <si>
    <t>Passies,Road,Field &amp; Bunker</t>
  </si>
  <si>
    <t>Hassocks Stretch River Ouse</t>
  </si>
  <si>
    <t>Falkenvil Match Lake No 3</t>
  </si>
  <si>
    <t>More House Farm Sidewinder</t>
  </si>
  <si>
    <t xml:space="preserve">Chiddingstone River Eden </t>
  </si>
  <si>
    <t>Willow Park Middle Lake</t>
  </si>
  <si>
    <t>Bough Beech Dam Wall</t>
  </si>
  <si>
    <t>Bury Hill Front Bank</t>
  </si>
  <si>
    <t xml:space="preserve">Marsh Farm V GAS Harris lake </t>
  </si>
  <si>
    <t>Hartleylands Reservior Lake</t>
  </si>
  <si>
    <t>Orchard Place No 6</t>
  </si>
  <si>
    <t>Royal Berkshire Fishery Lake 3</t>
  </si>
  <si>
    <t>Passies, Road, Field &amp; Bunker</t>
  </si>
  <si>
    <t>Claygate Lake Eva</t>
  </si>
  <si>
    <t>Sumners Ponds Match Lake</t>
  </si>
  <si>
    <t>Willingshurst Johns Lake</t>
  </si>
  <si>
    <t>Monk Lakes No 1</t>
  </si>
  <si>
    <t>Claygate Lake Sophie</t>
  </si>
  <si>
    <t>Craig Winchester</t>
  </si>
  <si>
    <t>Gary Toland</t>
  </si>
  <si>
    <t>Jasper</t>
  </si>
  <si>
    <t>Keith Harper</t>
  </si>
  <si>
    <t>Phil Harris</t>
  </si>
  <si>
    <t>Paul Oliver</t>
  </si>
  <si>
    <t>Micky Biles</t>
  </si>
  <si>
    <t>Brian Beacroft</t>
  </si>
  <si>
    <t>Paul Harding</t>
  </si>
  <si>
    <t>Chris Lawrence</t>
  </si>
  <si>
    <t>Martin Twine</t>
  </si>
  <si>
    <t>Micky Gray</t>
  </si>
  <si>
    <t>Dale Smith</t>
  </si>
  <si>
    <t>Shakey</t>
  </si>
  <si>
    <t>Terry Forrest</t>
  </si>
  <si>
    <t>Bobby Stone</t>
  </si>
  <si>
    <t>Peter Rock</t>
  </si>
  <si>
    <t>John Palmer</t>
  </si>
  <si>
    <t>Barry Stagg</t>
  </si>
  <si>
    <t>Dave King</t>
  </si>
  <si>
    <t>Terry Archer</t>
  </si>
  <si>
    <t>John Benjamin</t>
  </si>
  <si>
    <t>Andy Tickner</t>
  </si>
  <si>
    <t>Sam Docker</t>
  </si>
  <si>
    <t>David Morris</t>
  </si>
  <si>
    <t>Adrian Bell</t>
  </si>
  <si>
    <t>Steve Hanson</t>
  </si>
  <si>
    <t>David Adby</t>
  </si>
  <si>
    <t>TOTALS</t>
  </si>
  <si>
    <t>Tony Morris</t>
  </si>
  <si>
    <t>Steve Longhurst</t>
  </si>
  <si>
    <t>David Hughes</t>
  </si>
  <si>
    <t>Keith Best</t>
  </si>
  <si>
    <t>Gary Clifford</t>
  </si>
  <si>
    <t>Bob Docker</t>
  </si>
  <si>
    <t>Ian Carley</t>
  </si>
  <si>
    <t>Don Boutell</t>
  </si>
  <si>
    <t>DNW</t>
  </si>
  <si>
    <t xml:space="preserve">Grand Totals (lbs decimal) </t>
  </si>
  <si>
    <t>Mick Hull</t>
  </si>
  <si>
    <t>Dave Hull</t>
  </si>
  <si>
    <t>Passies Road, Field &amp; Bunker</t>
  </si>
  <si>
    <t>Gold Valley Middle Lake</t>
  </si>
  <si>
    <t xml:space="preserve">More House Farm Sidewinder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</si>
</sst>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\ ??/16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5" fontId="0" fillId="0" borderId="0" xfId="0" applyNumberFormat="1"/>
    <xf numFmtId="49" fontId="18" fillId="0" borderId="0" xfId="0" applyNumberFormat="1" applyFont="1" applyAlignment="1">
      <alignment wrapText="1"/>
    </xf>
    <xf numFmtId="15" fontId="16" fillId="0" borderId="0" xfId="0" applyNumberFormat="1" applyFont="1"/>
    <xf numFmtId="49" fontId="19" fillId="33" borderId="0" xfId="0" applyNumberFormat="1" applyFont="1" applyFill="1" applyAlignment="1">
      <alignment vertical="center" wrapText="1"/>
    </xf>
    <xf numFmtId="49" fontId="19" fillId="33" borderId="0" xfId="0" applyNumberFormat="1" applyFont="1" applyFill="1" applyAlignment="1">
      <alignment textRotation="60" wrapText="1"/>
    </xf>
    <xf numFmtId="49" fontId="19" fillId="33" borderId="0" xfId="0" applyNumberFormat="1" applyFont="1" applyFill="1" applyAlignment="1">
      <alignment wrapText="1"/>
    </xf>
    <xf numFmtId="0" fontId="0" fillId="34" borderId="10" xfId="0" applyFill="1" applyBorder="1"/>
    <xf numFmtId="165" fontId="0" fillId="34" borderId="10" xfId="0" applyNumberFormat="1" applyFill="1" applyBorder="1"/>
    <xf numFmtId="0" fontId="0" fillId="35" borderId="0" xfId="0" applyFill="1"/>
    <xf numFmtId="15" fontId="13" fillId="35" borderId="0" xfId="0" applyNumberFormat="1" applyFont="1" applyFill="1" applyBorder="1"/>
    <xf numFmtId="15" fontId="13" fillId="0" borderId="0" xfId="0" applyNumberFormat="1" applyFont="1" applyFill="1"/>
    <xf numFmtId="15" fontId="13" fillId="0" borderId="0" xfId="0" applyNumberFormat="1" applyFont="1" applyFill="1" applyBorder="1"/>
    <xf numFmtId="49" fontId="19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Alignment="1">
      <alignment vertical="center" wrapText="1"/>
    </xf>
    <xf numFmtId="0" fontId="16" fillId="34" borderId="0" xfId="0" applyFont="1" applyFill="1" applyBorder="1"/>
    <xf numFmtId="0" fontId="16" fillId="0" borderId="0" xfId="0" applyFont="1"/>
    <xf numFmtId="15" fontId="13" fillId="33" borderId="0" xfId="0" applyNumberFormat="1" applyFont="1" applyFill="1" applyBorder="1"/>
    <xf numFmtId="15" fontId="0" fillId="0" borderId="0" xfId="0" applyNumberForma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ill="1"/>
    <xf numFmtId="0" fontId="20" fillId="0" borderId="0" xfId="0" applyFont="1" applyFill="1"/>
    <xf numFmtId="0" fontId="0" fillId="36" borderId="0" xfId="0" applyFill="1"/>
    <xf numFmtId="165" fontId="0" fillId="36" borderId="0" xfId="0" applyNumberFormat="1" applyFill="1"/>
    <xf numFmtId="0" fontId="0" fillId="0" borderId="0" xfId="0" applyFont="1" applyFill="1"/>
    <xf numFmtId="0" fontId="0" fillId="0" borderId="10" xfId="0" applyFont="1" applyFill="1" applyBorder="1" applyAlignment="1">
      <alignment horizontal="left"/>
    </xf>
    <xf numFmtId="166" fontId="0" fillId="0" borderId="10" xfId="0" applyNumberFormat="1" applyFont="1" applyFill="1" applyBorder="1" applyAlignment="1">
      <alignment horizontal="left"/>
    </xf>
    <xf numFmtId="166" fontId="16" fillId="36" borderId="0" xfId="0" applyNumberFormat="1" applyFont="1" applyFill="1"/>
    <xf numFmtId="0" fontId="16" fillId="36" borderId="0" xfId="0" applyFont="1" applyFill="1"/>
    <xf numFmtId="12" fontId="0" fillId="0" borderId="0" xfId="0" applyNumberFormat="1"/>
    <xf numFmtId="49" fontId="21" fillId="33" borderId="0" xfId="0" applyNumberFormat="1" applyFont="1" applyFill="1" applyAlignment="1">
      <alignment horizontal="center" vertical="center" textRotation="180" wrapText="1"/>
    </xf>
    <xf numFmtId="0" fontId="22" fillId="37" borderId="12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2" fillId="37" borderId="14" xfId="0" applyFont="1" applyFill="1" applyBorder="1" applyAlignment="1">
      <alignment horizontal="center" vertical="center"/>
    </xf>
    <xf numFmtId="0" fontId="21" fillId="37" borderId="15" xfId="0" applyFont="1" applyFill="1" applyBorder="1" applyAlignment="1">
      <alignment horizontal="center"/>
    </xf>
    <xf numFmtId="0" fontId="21" fillId="37" borderId="16" xfId="0" applyFont="1" applyFill="1" applyBorder="1" applyAlignment="1">
      <alignment horizontal="center"/>
    </xf>
    <xf numFmtId="0" fontId="21" fillId="37" borderId="17" xfId="0" applyFont="1" applyFill="1" applyBorder="1" applyAlignment="1">
      <alignment horizontal="center"/>
    </xf>
    <xf numFmtId="0" fontId="13" fillId="37" borderId="0" xfId="0" applyFont="1" applyFill="1" applyBorder="1"/>
    <xf numFmtId="0" fontId="17" fillId="37" borderId="19" xfId="0" applyFont="1" applyFill="1" applyBorder="1"/>
    <xf numFmtId="164" fontId="17" fillId="37" borderId="19" xfId="42" applyNumberFormat="1" applyFont="1" applyFill="1" applyBorder="1" applyAlignment="1">
      <alignment horizontal="right"/>
    </xf>
    <xf numFmtId="164" fontId="17" fillId="37" borderId="18" xfId="42" applyNumberFormat="1" applyFont="1" applyFill="1" applyBorder="1" applyAlignment="1">
      <alignment horizontal="right"/>
    </xf>
    <xf numFmtId="0" fontId="17" fillId="37" borderId="0" xfId="0" applyFont="1" applyFill="1" applyBorder="1"/>
    <xf numFmtId="0" fontId="17" fillId="37" borderId="21" xfId="0" applyFont="1" applyFill="1" applyBorder="1"/>
    <xf numFmtId="0" fontId="17" fillId="37" borderId="20" xfId="0" applyFont="1" applyFill="1" applyBorder="1"/>
    <xf numFmtId="164" fontId="17" fillId="37" borderId="20" xfId="42" applyNumberFormat="1" applyFont="1" applyFill="1" applyBorder="1" applyAlignment="1">
      <alignment horizontal="right"/>
    </xf>
    <xf numFmtId="164" fontId="17" fillId="37" borderId="11" xfId="42" applyNumberFormat="1" applyFont="1" applyFill="1" applyBorder="1" applyAlignment="1">
      <alignment horizontal="right"/>
    </xf>
    <xf numFmtId="0" fontId="17" fillId="37" borderId="22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E5" sqref="E5"/>
    </sheetView>
  </sheetViews>
  <sheetFormatPr defaultColWidth="8.85546875" defaultRowHeight="15" x14ac:dyDescent="0.25"/>
  <cols>
    <col min="1" max="1" width="8.85546875" style="19"/>
    <col min="2" max="2" width="19" style="19" customWidth="1"/>
    <col min="3" max="5" width="8.85546875" style="19"/>
    <col min="6" max="6" width="17.42578125" style="19" customWidth="1"/>
    <col min="7" max="7" width="10.7109375" style="20" bestFit="1" customWidth="1"/>
    <col min="8" max="16384" width="8.85546875" style="19"/>
  </cols>
  <sheetData>
    <row r="1" spans="1:7" ht="39.75" customHeight="1" thickBot="1" x14ac:dyDescent="0.3">
      <c r="A1" s="32" t="s">
        <v>58</v>
      </c>
      <c r="B1" s="33"/>
      <c r="C1" s="33"/>
      <c r="D1" s="33"/>
      <c r="E1" s="33"/>
      <c r="F1" s="33"/>
      <c r="G1" s="34"/>
    </row>
    <row r="2" spans="1:7" ht="16.5" thickBot="1" x14ac:dyDescent="0.3">
      <c r="A2" s="35" t="s">
        <v>0</v>
      </c>
      <c r="B2" s="36"/>
      <c r="C2" s="37"/>
      <c r="D2" s="38"/>
      <c r="E2" s="35" t="s">
        <v>1</v>
      </c>
      <c r="F2" s="36"/>
      <c r="G2" s="37"/>
    </row>
    <row r="3" spans="1:7" x14ac:dyDescent="0.25">
      <c r="A3" s="39" t="s">
        <v>2</v>
      </c>
      <c r="B3" s="40" t="str">
        <f>+Points!A3</f>
        <v>Paul Oliver</v>
      </c>
      <c r="C3" s="41">
        <f>+Points!AT3</f>
        <v>275</v>
      </c>
      <c r="D3" s="42"/>
      <c r="E3" s="43" t="s">
        <v>2</v>
      </c>
      <c r="F3" s="39" t="str">
        <f>+Weights!A3</f>
        <v>Paul Oliver</v>
      </c>
      <c r="G3" s="40">
        <f>+Weights!AT3</f>
        <v>1053</v>
      </c>
    </row>
    <row r="4" spans="1:7" x14ac:dyDescent="0.25">
      <c r="A4" s="44" t="s">
        <v>3</v>
      </c>
      <c r="B4" s="45" t="str">
        <f>+Points!A4</f>
        <v>Shakey</v>
      </c>
      <c r="C4" s="46">
        <f>+Points!AT4</f>
        <v>269</v>
      </c>
      <c r="D4" s="42"/>
      <c r="E4" s="47" t="s">
        <v>3</v>
      </c>
      <c r="F4" s="44" t="str">
        <f>+Weights!A4</f>
        <v>Sam Docker</v>
      </c>
      <c r="G4" s="45">
        <f>+Weights!AT4</f>
        <v>1008</v>
      </c>
    </row>
    <row r="5" spans="1:7" x14ac:dyDescent="0.25">
      <c r="A5" s="44" t="s">
        <v>4</v>
      </c>
      <c r="B5" s="45" t="str">
        <f>+Points!A5</f>
        <v>Jasper</v>
      </c>
      <c r="C5" s="46">
        <f>+Points!AT5</f>
        <v>236</v>
      </c>
      <c r="D5" s="42"/>
      <c r="E5" s="47" t="s">
        <v>4</v>
      </c>
      <c r="F5" s="44" t="str">
        <f>+Weights!A5</f>
        <v>Jasper</v>
      </c>
      <c r="G5" s="45">
        <f>+Weights!AT5</f>
        <v>1000</v>
      </c>
    </row>
    <row r="6" spans="1:7" x14ac:dyDescent="0.25">
      <c r="A6" s="44" t="s">
        <v>5</v>
      </c>
      <c r="B6" s="45" t="str">
        <f>+Points!A6</f>
        <v>Phil Harris</v>
      </c>
      <c r="C6" s="46">
        <f>+Points!AT6</f>
        <v>231</v>
      </c>
      <c r="D6" s="42"/>
      <c r="E6" s="47" t="s">
        <v>5</v>
      </c>
      <c r="F6" s="44" t="str">
        <f>+Weights!A6</f>
        <v>David Morris</v>
      </c>
      <c r="G6" s="45">
        <f>+Weights!AT6</f>
        <v>984</v>
      </c>
    </row>
    <row r="7" spans="1:7" x14ac:dyDescent="0.25">
      <c r="A7" s="44" t="s">
        <v>6</v>
      </c>
      <c r="B7" s="45" t="str">
        <f>+Points!A7</f>
        <v>Barry Stagg</v>
      </c>
      <c r="C7" s="46">
        <f>+Points!AT7</f>
        <v>162</v>
      </c>
      <c r="D7" s="42"/>
      <c r="E7" s="47" t="s">
        <v>6</v>
      </c>
      <c r="F7" s="44" t="str">
        <f>+Weights!A7</f>
        <v>Shakey</v>
      </c>
      <c r="G7" s="45">
        <f>+Weights!AT7</f>
        <v>980</v>
      </c>
    </row>
    <row r="8" spans="1:7" x14ac:dyDescent="0.25">
      <c r="A8" s="44" t="s">
        <v>7</v>
      </c>
      <c r="B8" s="45" t="str">
        <f>+Points!A8</f>
        <v>Chris Lawrence</v>
      </c>
      <c r="C8" s="46">
        <f>+Points!AT8</f>
        <v>161</v>
      </c>
      <c r="D8" s="42"/>
      <c r="E8" s="47" t="s">
        <v>7</v>
      </c>
      <c r="F8" s="44" t="s">
        <v>86</v>
      </c>
      <c r="G8" s="45">
        <f>+Weights!AT8</f>
        <v>873</v>
      </c>
    </row>
    <row r="9" spans="1:7" x14ac:dyDescent="0.25">
      <c r="A9" s="44" t="s">
        <v>8</v>
      </c>
      <c r="B9" s="45" t="str">
        <f>+Points!A9</f>
        <v>John Palmer</v>
      </c>
      <c r="C9" s="46">
        <f>+Points!AT9</f>
        <v>150</v>
      </c>
      <c r="D9" s="42"/>
      <c r="E9" s="47" t="s">
        <v>8</v>
      </c>
      <c r="F9" s="44" t="str">
        <f>+Weights!A9</f>
        <v>Chris Lawrence</v>
      </c>
      <c r="G9" s="45">
        <f>+Weights!AT9</f>
        <v>589</v>
      </c>
    </row>
    <row r="10" spans="1:7" x14ac:dyDescent="0.25">
      <c r="A10" s="44" t="s">
        <v>9</v>
      </c>
      <c r="B10" s="45" t="str">
        <f>+Points!A10</f>
        <v>David Morris</v>
      </c>
      <c r="C10" s="46">
        <f>+Points!AT10</f>
        <v>148</v>
      </c>
      <c r="D10" s="42"/>
      <c r="E10" s="47" t="s">
        <v>9</v>
      </c>
      <c r="F10" s="44" t="str">
        <f>+Weights!A10</f>
        <v>Gary Toland</v>
      </c>
      <c r="G10" s="45">
        <f>+Weights!AT10</f>
        <v>578</v>
      </c>
    </row>
    <row r="11" spans="1:7" x14ac:dyDescent="0.25">
      <c r="A11" s="44" t="s">
        <v>10</v>
      </c>
      <c r="B11" s="45" t="str">
        <f>+Points!A11</f>
        <v>Martin Twine</v>
      </c>
      <c r="C11" s="46">
        <f>+Points!AT11</f>
        <v>138</v>
      </c>
      <c r="D11" s="42"/>
      <c r="E11" s="47" t="s">
        <v>10</v>
      </c>
      <c r="F11" s="44" t="str">
        <f>+Weights!A11</f>
        <v>John Palmer</v>
      </c>
      <c r="G11" s="45">
        <f>+Weights!AT11</f>
        <v>547</v>
      </c>
    </row>
    <row r="12" spans="1:7" x14ac:dyDescent="0.25">
      <c r="A12" s="44" t="s">
        <v>11</v>
      </c>
      <c r="B12" s="45" t="str">
        <f>+Points!A12</f>
        <v>Sam Docker</v>
      </c>
      <c r="C12" s="46">
        <f>+Points!AT12</f>
        <v>134</v>
      </c>
      <c r="D12" s="42"/>
      <c r="E12" s="47" t="s">
        <v>11</v>
      </c>
      <c r="F12" s="44" t="str">
        <f>+Weights!A12</f>
        <v>Martin Twine</v>
      </c>
      <c r="G12" s="45">
        <f>+Weights!AT12</f>
        <v>546</v>
      </c>
    </row>
    <row r="13" spans="1:7" x14ac:dyDescent="0.25">
      <c r="A13" s="44" t="s">
        <v>12</v>
      </c>
      <c r="B13" s="45" t="str">
        <f>+Points!A13</f>
        <v>Craig Winchester</v>
      </c>
      <c r="C13" s="46">
        <f>+Points!AT13</f>
        <v>122</v>
      </c>
      <c r="D13" s="42"/>
      <c r="E13" s="47" t="s">
        <v>12</v>
      </c>
      <c r="F13" s="44" t="str">
        <f>+Weights!A13</f>
        <v>Paul Harding</v>
      </c>
      <c r="G13" s="45">
        <f>+Weights!AT13</f>
        <v>536</v>
      </c>
    </row>
    <row r="14" spans="1:7" x14ac:dyDescent="0.25">
      <c r="A14" s="44" t="s">
        <v>13</v>
      </c>
      <c r="B14" s="45" t="str">
        <f>+Points!A14</f>
        <v>John Benjamin</v>
      </c>
      <c r="C14" s="46">
        <f>+Points!AT14</f>
        <v>116</v>
      </c>
      <c r="D14" s="42"/>
      <c r="E14" s="47" t="s">
        <v>13</v>
      </c>
      <c r="F14" s="44" t="str">
        <f>+Weights!A14</f>
        <v>Barry Stagg</v>
      </c>
      <c r="G14" s="45">
        <f>+Weights!AT14</f>
        <v>517</v>
      </c>
    </row>
    <row r="15" spans="1:7" x14ac:dyDescent="0.25">
      <c r="A15" s="44" t="s">
        <v>14</v>
      </c>
      <c r="B15" s="45" t="str">
        <f>+Points!A15</f>
        <v>Paul Harding</v>
      </c>
      <c r="C15" s="46">
        <f>+Points!AT15</f>
        <v>115</v>
      </c>
      <c r="D15" s="42"/>
      <c r="E15" s="47" t="s">
        <v>14</v>
      </c>
      <c r="F15" s="44" t="str">
        <f>+Weights!A15</f>
        <v>Adrian Bell</v>
      </c>
      <c r="G15" s="45">
        <f>+Weights!AT15</f>
        <v>503</v>
      </c>
    </row>
    <row r="16" spans="1:7" x14ac:dyDescent="0.25">
      <c r="A16" s="44" t="s">
        <v>15</v>
      </c>
      <c r="B16" s="45" t="str">
        <f>+Points!A16</f>
        <v>Gary Toland</v>
      </c>
      <c r="C16" s="46">
        <f>+Points!AT16</f>
        <v>110</v>
      </c>
      <c r="D16" s="42"/>
      <c r="E16" s="47" t="s">
        <v>15</v>
      </c>
      <c r="F16" s="44" t="str">
        <f>+Weights!A16</f>
        <v>Micky Biles</v>
      </c>
      <c r="G16" s="45">
        <f>+Weights!AT16</f>
        <v>494</v>
      </c>
    </row>
    <row r="17" spans="1:7" x14ac:dyDescent="0.25">
      <c r="A17" s="44" t="s">
        <v>16</v>
      </c>
      <c r="B17" s="45" t="str">
        <f>+Points!A17</f>
        <v>David Adby</v>
      </c>
      <c r="C17" s="46">
        <f>+Points!AT17</f>
        <v>110</v>
      </c>
      <c r="D17" s="42"/>
      <c r="E17" s="47" t="s">
        <v>16</v>
      </c>
      <c r="F17" s="44" t="str">
        <f>+Weights!A17</f>
        <v>Tony Morris</v>
      </c>
      <c r="G17" s="45">
        <f>+Weights!AT17</f>
        <v>491</v>
      </c>
    </row>
    <row r="18" spans="1:7" x14ac:dyDescent="0.25">
      <c r="A18" s="44" t="s">
        <v>17</v>
      </c>
      <c r="B18" s="45" t="str">
        <f>+Points!A18</f>
        <v>Micky Biles</v>
      </c>
      <c r="C18" s="46">
        <f>+Points!AT18</f>
        <v>107</v>
      </c>
      <c r="D18" s="42"/>
      <c r="E18" s="47" t="s">
        <v>17</v>
      </c>
      <c r="F18" s="44" t="str">
        <f>+Weights!A18</f>
        <v>Bobby Stone</v>
      </c>
      <c r="G18" s="45">
        <f>+Weights!AT18</f>
        <v>428</v>
      </c>
    </row>
    <row r="19" spans="1:7" x14ac:dyDescent="0.25">
      <c r="A19" s="44" t="s">
        <v>18</v>
      </c>
      <c r="B19" s="45" t="str">
        <f>+Points!A19</f>
        <v>Keith Harper</v>
      </c>
      <c r="C19" s="46">
        <f>+Points!AT19</f>
        <v>106</v>
      </c>
      <c r="D19" s="42"/>
      <c r="E19" s="47" t="s">
        <v>18</v>
      </c>
      <c r="F19" s="44" t="str">
        <f>+Weights!A19</f>
        <v>Keith Harper</v>
      </c>
      <c r="G19" s="45">
        <f>+Weights!AT19</f>
        <v>425</v>
      </c>
    </row>
    <row r="20" spans="1:7" x14ac:dyDescent="0.25">
      <c r="A20" s="44" t="s">
        <v>19</v>
      </c>
      <c r="B20" s="45" t="str">
        <f>+Points!A20</f>
        <v>Tony Morris</v>
      </c>
      <c r="C20" s="46">
        <f>+Points!AT20</f>
        <v>101</v>
      </c>
      <c r="D20" s="42"/>
      <c r="E20" s="47" t="s">
        <v>19</v>
      </c>
      <c r="F20" s="44" t="str">
        <f>+Weights!A20</f>
        <v>John Benjamin</v>
      </c>
      <c r="G20" s="45">
        <f>+Weights!AT20</f>
        <v>412</v>
      </c>
    </row>
    <row r="21" spans="1:7" x14ac:dyDescent="0.25">
      <c r="A21" s="44" t="s">
        <v>20</v>
      </c>
      <c r="B21" s="45" t="str">
        <f>+Points!A21</f>
        <v>David Hughes</v>
      </c>
      <c r="C21" s="46">
        <f>+Points!AT21</f>
        <v>100</v>
      </c>
      <c r="D21" s="42"/>
      <c r="E21" s="47" t="s">
        <v>20</v>
      </c>
      <c r="F21" s="44" t="str">
        <f>+Weights!A21</f>
        <v>Bob Docker</v>
      </c>
      <c r="G21" s="45">
        <f>+Weights!AT21</f>
        <v>395</v>
      </c>
    </row>
    <row r="22" spans="1:7" x14ac:dyDescent="0.25">
      <c r="A22" s="44" t="s">
        <v>21</v>
      </c>
      <c r="B22" s="45" t="str">
        <f>+Points!A22</f>
        <v>Dave Hull</v>
      </c>
      <c r="C22" s="46">
        <f>+Points!AT22</f>
        <v>92</v>
      </c>
      <c r="D22" s="42"/>
      <c r="E22" s="47" t="s">
        <v>21</v>
      </c>
      <c r="F22" s="44" t="str">
        <f>+Weights!A22</f>
        <v>David Hughes</v>
      </c>
      <c r="G22" s="45">
        <f>+Weights!AT22</f>
        <v>383</v>
      </c>
    </row>
    <row r="23" spans="1:7" x14ac:dyDescent="0.25">
      <c r="A23" s="44" t="s">
        <v>22</v>
      </c>
      <c r="B23" s="45" t="str">
        <f>+Points!A23</f>
        <v>Bobby Stone</v>
      </c>
      <c r="C23" s="46">
        <f>+Points!AT23</f>
        <v>90</v>
      </c>
      <c r="D23" s="42"/>
      <c r="E23" s="47" t="s">
        <v>22</v>
      </c>
      <c r="F23" s="44" t="str">
        <f>+Weights!A23</f>
        <v>David Adby</v>
      </c>
      <c r="G23" s="45">
        <f>+Weights!AT23</f>
        <v>342</v>
      </c>
    </row>
    <row r="24" spans="1:7" x14ac:dyDescent="0.25">
      <c r="A24" s="44" t="s">
        <v>23</v>
      </c>
      <c r="B24" s="45" t="str">
        <f>+Points!A24</f>
        <v>Adrian Bell</v>
      </c>
      <c r="C24" s="46">
        <f>+Points!AT24</f>
        <v>89</v>
      </c>
      <c r="D24" s="42"/>
      <c r="E24" s="47" t="s">
        <v>23</v>
      </c>
      <c r="F24" s="44" t="str">
        <f>+Weights!A24</f>
        <v>Peter Rock</v>
      </c>
      <c r="G24" s="45">
        <f>+Weights!AT24</f>
        <v>308</v>
      </c>
    </row>
    <row r="25" spans="1:7" x14ac:dyDescent="0.25">
      <c r="A25" s="44" t="s">
        <v>24</v>
      </c>
      <c r="B25" s="45" t="str">
        <f>+Points!A25</f>
        <v>Mick Hull</v>
      </c>
      <c r="C25" s="46">
        <f>+Points!AT25</f>
        <v>73</v>
      </c>
      <c r="D25" s="42"/>
      <c r="E25" s="47" t="s">
        <v>24</v>
      </c>
      <c r="F25" s="44" t="str">
        <f>+Weights!A25</f>
        <v>Craig Winchester</v>
      </c>
      <c r="G25" s="45">
        <f>+Weights!AT25</f>
        <v>283</v>
      </c>
    </row>
    <row r="26" spans="1:7" x14ac:dyDescent="0.25">
      <c r="A26" s="44" t="s">
        <v>25</v>
      </c>
      <c r="B26" s="45" t="str">
        <f>+Points!A26</f>
        <v>Peter Rock</v>
      </c>
      <c r="C26" s="46">
        <f>+Points!AT26</f>
        <v>65</v>
      </c>
      <c r="D26" s="42"/>
      <c r="E26" s="47" t="s">
        <v>25</v>
      </c>
      <c r="F26" s="44" t="str">
        <f>+Weights!A26</f>
        <v>Micky Gray</v>
      </c>
      <c r="G26" s="45">
        <f>+Weights!AT26</f>
        <v>272</v>
      </c>
    </row>
    <row r="27" spans="1:7" x14ac:dyDescent="0.25">
      <c r="A27" s="44" t="s">
        <v>26</v>
      </c>
      <c r="B27" s="45" t="str">
        <f>+Points!A27</f>
        <v>Micky Gray</v>
      </c>
      <c r="C27" s="46">
        <f>+Points!AT27</f>
        <v>63</v>
      </c>
      <c r="D27" s="42"/>
      <c r="E27" s="47" t="s">
        <v>26</v>
      </c>
      <c r="F27" s="44" t="str">
        <f>+Weights!A27</f>
        <v>Ian Carley</v>
      </c>
      <c r="G27" s="45">
        <f>+Weights!AT27</f>
        <v>270</v>
      </c>
    </row>
    <row r="28" spans="1:7" x14ac:dyDescent="0.25">
      <c r="A28" s="44" t="s">
        <v>27</v>
      </c>
      <c r="B28" s="45" t="str">
        <f>+Points!A28</f>
        <v>Andy Tickner</v>
      </c>
      <c r="C28" s="46">
        <f>+Points!AT28</f>
        <v>60</v>
      </c>
      <c r="D28" s="42"/>
      <c r="E28" s="47" t="s">
        <v>27</v>
      </c>
      <c r="F28" s="44" t="str">
        <f>+Weights!A28</f>
        <v>Dale Smith</v>
      </c>
      <c r="G28" s="45">
        <f>+Weights!AT28</f>
        <v>270</v>
      </c>
    </row>
    <row r="29" spans="1:7" x14ac:dyDescent="0.25">
      <c r="A29" s="44" t="s">
        <v>28</v>
      </c>
      <c r="B29" s="45" t="str">
        <f>+Points!A29</f>
        <v>Brian Beacroft</v>
      </c>
      <c r="C29" s="46">
        <f>+Points!AT29</f>
        <v>57</v>
      </c>
      <c r="D29" s="42"/>
      <c r="E29" s="47" t="s">
        <v>28</v>
      </c>
      <c r="F29" s="44" t="str">
        <f>+Weights!A29</f>
        <v>Dave King</v>
      </c>
      <c r="G29" s="45">
        <f>+Weights!AT29</f>
        <v>255</v>
      </c>
    </row>
    <row r="30" spans="1:7" x14ac:dyDescent="0.25">
      <c r="A30" s="44" t="s">
        <v>29</v>
      </c>
      <c r="B30" s="45" t="str">
        <f>+Points!A30</f>
        <v>Bob Docker</v>
      </c>
      <c r="C30" s="46">
        <f>+Points!AT30</f>
        <v>54</v>
      </c>
      <c r="D30" s="42"/>
      <c r="E30" s="47" t="s">
        <v>29</v>
      </c>
      <c r="F30" s="44" t="str">
        <f>+Weights!A30</f>
        <v>Brian Beacroft</v>
      </c>
      <c r="G30" s="45">
        <f>+Weights!AT30</f>
        <v>212</v>
      </c>
    </row>
    <row r="31" spans="1:7" x14ac:dyDescent="0.25">
      <c r="A31" s="44" t="s">
        <v>30</v>
      </c>
      <c r="B31" s="45" t="str">
        <f>+Points!A31</f>
        <v>Steve Longhurst</v>
      </c>
      <c r="C31" s="46">
        <f>+Points!AT31</f>
        <v>49</v>
      </c>
      <c r="D31" s="42"/>
      <c r="E31" s="47" t="s">
        <v>30</v>
      </c>
      <c r="F31" s="44" t="str">
        <f>+Weights!A31</f>
        <v>Dave Hull</v>
      </c>
      <c r="G31" s="45">
        <f>+Weights!AT31</f>
        <v>196</v>
      </c>
    </row>
    <row r="32" spans="1:7" x14ac:dyDescent="0.25">
      <c r="A32" s="44" t="s">
        <v>31</v>
      </c>
      <c r="B32" s="45" t="str">
        <f>+Points!A32</f>
        <v>Dave King</v>
      </c>
      <c r="C32" s="46">
        <f>+Points!AT32</f>
        <v>46</v>
      </c>
      <c r="D32" s="42"/>
      <c r="E32" s="47" t="s">
        <v>31</v>
      </c>
      <c r="F32" s="44" t="str">
        <f>+Weights!A32</f>
        <v>Terry Archer</v>
      </c>
      <c r="G32" s="45">
        <f>+Weights!AT32</f>
        <v>193</v>
      </c>
    </row>
    <row r="33" spans="1:7" x14ac:dyDescent="0.25">
      <c r="A33" s="44" t="s">
        <v>32</v>
      </c>
      <c r="B33" s="45" t="str">
        <f>+Points!A33</f>
        <v>Dale Smith</v>
      </c>
      <c r="C33" s="46">
        <f>+Points!AT33</f>
        <v>41</v>
      </c>
      <c r="D33" s="42"/>
      <c r="E33" s="47" t="s">
        <v>32</v>
      </c>
      <c r="F33" s="44" t="str">
        <f>+Weights!A33</f>
        <v>Mick Hull</v>
      </c>
      <c r="G33" s="45">
        <f>+Weights!AT33</f>
        <v>191</v>
      </c>
    </row>
    <row r="34" spans="1:7" x14ac:dyDescent="0.25">
      <c r="A34" s="44" t="s">
        <v>33</v>
      </c>
      <c r="B34" s="45" t="str">
        <f>+Points!A34</f>
        <v>Gary Clifford</v>
      </c>
      <c r="C34" s="46">
        <f>+Points!AT34</f>
        <v>26</v>
      </c>
      <c r="D34" s="42"/>
      <c r="E34" s="47" t="s">
        <v>33</v>
      </c>
      <c r="F34" s="44" t="str">
        <f>+Weights!A34</f>
        <v>Steve Longhurst</v>
      </c>
      <c r="G34" s="45">
        <f>+Weights!AT34</f>
        <v>159</v>
      </c>
    </row>
    <row r="35" spans="1:7" x14ac:dyDescent="0.25">
      <c r="A35" s="44" t="s">
        <v>34</v>
      </c>
      <c r="B35" s="45" t="str">
        <f>+Points!A35</f>
        <v>Ian Carley</v>
      </c>
      <c r="C35" s="46">
        <f>+Points!AT35</f>
        <v>23</v>
      </c>
      <c r="D35" s="42"/>
      <c r="E35" s="47" t="s">
        <v>34</v>
      </c>
      <c r="F35" s="44" t="str">
        <f>+Weights!A35</f>
        <v>Steve Hanson</v>
      </c>
      <c r="G35" s="45">
        <f>+Weights!AT35</f>
        <v>146</v>
      </c>
    </row>
    <row r="36" spans="1:7" x14ac:dyDescent="0.25">
      <c r="A36" s="44" t="s">
        <v>35</v>
      </c>
      <c r="B36" s="45" t="str">
        <f>+Points!A36</f>
        <v>Terry Archer</v>
      </c>
      <c r="C36" s="46">
        <f>+Points!AT36</f>
        <v>18</v>
      </c>
      <c r="D36" s="42"/>
      <c r="E36" s="47" t="s">
        <v>35</v>
      </c>
      <c r="F36" s="44" t="str">
        <f>+Weights!A36</f>
        <v>Terry Forrest</v>
      </c>
      <c r="G36" s="45">
        <f>+Weights!AT36</f>
        <v>142</v>
      </c>
    </row>
    <row r="37" spans="1:7" x14ac:dyDescent="0.25">
      <c r="A37" s="44" t="s">
        <v>36</v>
      </c>
      <c r="B37" s="45" t="str">
        <f>+Points!A37</f>
        <v>Keith Best</v>
      </c>
      <c r="C37" s="46">
        <f>+Points!AT37</f>
        <v>15</v>
      </c>
      <c r="D37" s="42"/>
      <c r="E37" s="47" t="s">
        <v>36</v>
      </c>
      <c r="F37" s="44" t="str">
        <f>+Weights!A37</f>
        <v>Gary Clifford</v>
      </c>
      <c r="G37" s="45">
        <f>+Weights!AT37</f>
        <v>132</v>
      </c>
    </row>
    <row r="38" spans="1:7" x14ac:dyDescent="0.25">
      <c r="A38" s="44" t="s">
        <v>37</v>
      </c>
      <c r="B38" s="45" t="str">
        <f>+Points!A38</f>
        <v>Terry Forrest</v>
      </c>
      <c r="C38" s="46">
        <f>+Points!AT38</f>
        <v>15</v>
      </c>
      <c r="D38" s="42"/>
      <c r="E38" s="47" t="s">
        <v>37</v>
      </c>
      <c r="F38" s="44" t="str">
        <f>+Weights!A38</f>
        <v>Andy Tickner</v>
      </c>
      <c r="G38" s="45">
        <f>+Weights!AT38</f>
        <v>101</v>
      </c>
    </row>
    <row r="39" spans="1:7" x14ac:dyDescent="0.25">
      <c r="A39" s="44" t="s">
        <v>38</v>
      </c>
      <c r="B39" s="45" t="str">
        <f>+Points!A39</f>
        <v>Steve Hanson</v>
      </c>
      <c r="C39" s="46">
        <f>+Points!AT39</f>
        <v>14</v>
      </c>
      <c r="D39" s="42"/>
      <c r="E39" s="47" t="s">
        <v>38</v>
      </c>
      <c r="F39" s="44" t="str">
        <f>+Weights!A39</f>
        <v>Don Boutell</v>
      </c>
      <c r="G39" s="45">
        <f>+Weights!AT39</f>
        <v>81</v>
      </c>
    </row>
    <row r="40" spans="1:7" x14ac:dyDescent="0.25">
      <c r="A40" s="44" t="s">
        <v>39</v>
      </c>
      <c r="B40" s="45" t="str">
        <f>+Points!A40</f>
        <v>Don Boutell</v>
      </c>
      <c r="C40" s="46">
        <f>+Points!AT40</f>
        <v>3</v>
      </c>
      <c r="D40" s="42"/>
      <c r="E40" s="47" t="s">
        <v>39</v>
      </c>
      <c r="F40" s="44" t="str">
        <f>+Weights!A40</f>
        <v>Keith Best</v>
      </c>
      <c r="G40" s="45">
        <f>+Weights!AT40</f>
        <v>50</v>
      </c>
    </row>
  </sheetData>
  <sortState ref="F3:G40">
    <sortCondition descending="1" ref="G3:G40"/>
  </sortState>
  <mergeCells count="3">
    <mergeCell ref="E2:G2"/>
    <mergeCell ref="A2:C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0"/>
  <sheetViews>
    <sheetView workbookViewId="0">
      <pane xSplit="1" ySplit="2" topLeftCell="AA24" activePane="bottomRight" state="frozen"/>
      <selection pane="topRight" activeCell="B1" sqref="B1"/>
      <selection pane="bottomLeft" activeCell="A3" sqref="A3"/>
      <selection pane="bottomRight" activeCell="A41" sqref="A41:XFD48"/>
    </sheetView>
  </sheetViews>
  <sheetFormatPr defaultRowHeight="15" x14ac:dyDescent="0.25"/>
  <cols>
    <col min="1" max="1" width="17.85546875" bestFit="1" customWidth="1"/>
    <col min="2" max="6" width="10.28515625" bestFit="1" customWidth="1"/>
    <col min="7" max="10" width="9.42578125" bestFit="1" customWidth="1"/>
    <col min="11" max="14" width="8.85546875" bestFit="1" customWidth="1"/>
    <col min="15" max="19" width="9.85546875" bestFit="1" customWidth="1"/>
    <col min="20" max="23" width="9.7109375" bestFit="1" customWidth="1"/>
    <col min="24" max="26" width="9.42578125" bestFit="1" customWidth="1"/>
    <col min="27" max="31" width="10" bestFit="1" customWidth="1"/>
    <col min="32" max="34" width="9.7109375" bestFit="1" customWidth="1"/>
    <col min="35" max="35" width="10.5703125" customWidth="1"/>
    <col min="36" max="39" width="9.28515625" bestFit="1" customWidth="1"/>
    <col min="40" max="43" width="9.7109375" bestFit="1" customWidth="1"/>
    <col min="44" max="45" width="10" bestFit="1" customWidth="1"/>
    <col min="46" max="46" width="7.140625" bestFit="1" customWidth="1"/>
    <col min="47" max="47" width="3.5703125" customWidth="1"/>
    <col min="48" max="48" width="6.7109375" bestFit="1" customWidth="1"/>
    <col min="49" max="49" width="7.7109375" customWidth="1"/>
  </cols>
  <sheetData>
    <row r="1" spans="1:51" s="12" customFormat="1" ht="14.45" x14ac:dyDescent="0.3">
      <c r="A1" s="17" t="s">
        <v>40</v>
      </c>
      <c r="B1" s="17">
        <v>42862</v>
      </c>
      <c r="C1" s="17">
        <v>42869</v>
      </c>
      <c r="D1" s="17">
        <v>42876</v>
      </c>
      <c r="E1" s="17">
        <v>42883</v>
      </c>
      <c r="F1" s="17">
        <v>42890</v>
      </c>
      <c r="G1" s="17">
        <v>42897</v>
      </c>
      <c r="H1" s="17">
        <v>42904</v>
      </c>
      <c r="I1" s="17">
        <v>42911</v>
      </c>
      <c r="J1" s="17">
        <v>42918</v>
      </c>
      <c r="K1" s="17">
        <v>42925</v>
      </c>
      <c r="L1" s="17">
        <v>42932</v>
      </c>
      <c r="M1" s="17">
        <v>42939</v>
      </c>
      <c r="N1" s="17">
        <v>42946</v>
      </c>
      <c r="O1" s="17">
        <v>42953</v>
      </c>
      <c r="P1" s="17">
        <v>42960</v>
      </c>
      <c r="Q1" s="17">
        <v>42967</v>
      </c>
      <c r="R1" s="17">
        <v>42974</v>
      </c>
      <c r="S1" s="17">
        <v>42981</v>
      </c>
      <c r="T1" s="17">
        <v>42988</v>
      </c>
      <c r="U1" s="17">
        <v>42995</v>
      </c>
      <c r="V1" s="17">
        <v>43002</v>
      </c>
      <c r="W1" s="17">
        <v>43009</v>
      </c>
      <c r="X1" s="17">
        <v>43023</v>
      </c>
      <c r="Y1" s="17">
        <v>43030</v>
      </c>
      <c r="Z1" s="17">
        <v>43037</v>
      </c>
      <c r="AA1" s="17">
        <v>43044</v>
      </c>
      <c r="AB1" s="17">
        <v>43051</v>
      </c>
      <c r="AC1" s="17">
        <v>43058</v>
      </c>
      <c r="AD1" s="17">
        <v>43065</v>
      </c>
      <c r="AE1" s="17">
        <v>43072</v>
      </c>
      <c r="AF1" s="17">
        <v>43079</v>
      </c>
      <c r="AG1" s="17">
        <v>43086</v>
      </c>
      <c r="AH1" s="17">
        <v>43107</v>
      </c>
      <c r="AI1" s="17">
        <v>43114</v>
      </c>
      <c r="AJ1" s="17">
        <v>43121</v>
      </c>
      <c r="AK1" s="17">
        <v>43128</v>
      </c>
      <c r="AL1" s="17">
        <v>43135</v>
      </c>
      <c r="AM1" s="17">
        <v>43142</v>
      </c>
      <c r="AN1" s="17">
        <v>43149</v>
      </c>
      <c r="AO1" s="17">
        <v>43156</v>
      </c>
      <c r="AP1" s="17">
        <v>43163</v>
      </c>
      <c r="AQ1" s="17">
        <v>43170</v>
      </c>
      <c r="AR1" s="17">
        <v>43198</v>
      </c>
      <c r="AS1" s="17"/>
      <c r="AT1" s="18"/>
      <c r="AU1" s="14"/>
      <c r="AV1" s="14"/>
      <c r="AW1" s="14"/>
      <c r="AX1" s="10"/>
    </row>
    <row r="2" spans="1:51" s="13" customFormat="1" ht="91.5" customHeight="1" x14ac:dyDescent="0.25">
      <c r="A2" s="4" t="s">
        <v>41</v>
      </c>
      <c r="B2" s="5" t="s">
        <v>48</v>
      </c>
      <c r="C2" s="5" t="s">
        <v>47</v>
      </c>
      <c r="D2" s="5" t="s">
        <v>50</v>
      </c>
      <c r="E2" s="5" t="s">
        <v>49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64</v>
      </c>
      <c r="S2" s="5" t="s">
        <v>65</v>
      </c>
      <c r="T2" s="5" t="s">
        <v>66</v>
      </c>
      <c r="U2" s="5" t="s">
        <v>67</v>
      </c>
      <c r="V2" s="5" t="s">
        <v>68</v>
      </c>
      <c r="W2" s="5" t="s">
        <v>69</v>
      </c>
      <c r="X2" s="5" t="s">
        <v>70</v>
      </c>
      <c r="Y2" s="5" t="s">
        <v>71</v>
      </c>
      <c r="Z2" s="5" t="s">
        <v>72</v>
      </c>
      <c r="AA2" s="5" t="s">
        <v>73</v>
      </c>
      <c r="AB2" s="5" t="s">
        <v>74</v>
      </c>
      <c r="AC2" s="5" t="s">
        <v>75</v>
      </c>
      <c r="AD2" s="5" t="s">
        <v>76</v>
      </c>
      <c r="AE2" s="5" t="s">
        <v>77</v>
      </c>
      <c r="AF2" s="5" t="s">
        <v>78</v>
      </c>
      <c r="AG2" s="5" t="s">
        <v>67</v>
      </c>
      <c r="AH2" s="5" t="s">
        <v>74</v>
      </c>
      <c r="AI2" s="5" t="s">
        <v>81</v>
      </c>
      <c r="AJ2" s="5" t="s">
        <v>79</v>
      </c>
      <c r="AK2" s="5" t="s">
        <v>80</v>
      </c>
      <c r="AL2" s="5" t="s">
        <v>75</v>
      </c>
      <c r="AM2" s="5" t="s">
        <v>67</v>
      </c>
      <c r="AN2" s="5" t="s">
        <v>81</v>
      </c>
      <c r="AO2" s="5" t="s">
        <v>123</v>
      </c>
      <c r="AP2" s="5" t="s">
        <v>74</v>
      </c>
      <c r="AQ2" s="5" t="s">
        <v>124</v>
      </c>
      <c r="AR2" s="5" t="s">
        <v>124</v>
      </c>
      <c r="AS2" s="5"/>
      <c r="AT2" s="31" t="s">
        <v>110</v>
      </c>
      <c r="AU2" s="11"/>
      <c r="AV2" s="5" t="s">
        <v>42</v>
      </c>
      <c r="AW2" s="5" t="s">
        <v>43</v>
      </c>
      <c r="AX2" s="5" t="s">
        <v>44</v>
      </c>
    </row>
    <row r="3" spans="1:51" ht="14.45" x14ac:dyDescent="0.3">
      <c r="A3" s="7" t="s">
        <v>87</v>
      </c>
      <c r="B3" s="7">
        <v>7</v>
      </c>
      <c r="C3" s="7">
        <v>8</v>
      </c>
      <c r="D3" s="7">
        <v>15</v>
      </c>
      <c r="E3" s="7">
        <v>12</v>
      </c>
      <c r="F3" s="7">
        <v>10</v>
      </c>
      <c r="G3" s="7">
        <v>3</v>
      </c>
      <c r="H3" s="7">
        <v>15</v>
      </c>
      <c r="I3" s="7"/>
      <c r="J3" s="7"/>
      <c r="K3" s="7">
        <v>3</v>
      </c>
      <c r="L3" s="7">
        <v>3</v>
      </c>
      <c r="M3" s="7">
        <v>15</v>
      </c>
      <c r="N3" s="7">
        <v>3</v>
      </c>
      <c r="O3" s="7">
        <v>3</v>
      </c>
      <c r="P3" s="7">
        <v>7</v>
      </c>
      <c r="Q3" s="7">
        <v>15</v>
      </c>
      <c r="R3" s="7">
        <v>7</v>
      </c>
      <c r="S3" s="7">
        <v>15</v>
      </c>
      <c r="T3" s="7">
        <v>4</v>
      </c>
      <c r="U3" s="7">
        <v>10</v>
      </c>
      <c r="V3" s="7">
        <v>15</v>
      </c>
      <c r="W3" s="7">
        <v>8</v>
      </c>
      <c r="X3" s="7">
        <v>6</v>
      </c>
      <c r="Y3" s="7">
        <v>9</v>
      </c>
      <c r="Z3" s="7">
        <v>12</v>
      </c>
      <c r="AA3" s="7">
        <v>12</v>
      </c>
      <c r="AB3" s="7">
        <v>15</v>
      </c>
      <c r="AC3" s="7"/>
      <c r="AD3" s="7"/>
      <c r="AE3" s="7"/>
      <c r="AF3" s="7">
        <v>9</v>
      </c>
      <c r="AG3" s="7">
        <v>3</v>
      </c>
      <c r="AH3" s="7">
        <v>12</v>
      </c>
      <c r="AI3" s="7"/>
      <c r="AJ3" s="7">
        <v>1</v>
      </c>
      <c r="AK3" s="7">
        <v>15</v>
      </c>
      <c r="AL3" s="7"/>
      <c r="AM3" s="7"/>
      <c r="AN3" s="7"/>
      <c r="AO3" s="7"/>
      <c r="AP3" s="7"/>
      <c r="AQ3" s="7"/>
      <c r="AR3" s="7">
        <v>3</v>
      </c>
      <c r="AS3" s="7"/>
      <c r="AT3" s="7">
        <f>SUM(B3:AR3)</f>
        <v>275</v>
      </c>
      <c r="AV3" s="7">
        <f t="shared" ref="AV3:AV40" si="0">COUNT(B3:AS3)</f>
        <v>31</v>
      </c>
      <c r="AW3" s="8">
        <f t="shared" ref="AW3:AW40" si="1">+AT3/AV3</f>
        <v>8.870967741935484</v>
      </c>
      <c r="AX3" s="8">
        <f t="shared" ref="AX3:AX40" si="2">COUNTIF(B3:AS3,"=15")</f>
        <v>8</v>
      </c>
      <c r="AY3" s="9">
        <f>COUNTIF(AX3:AX40,"&gt;=1")</f>
        <v>20</v>
      </c>
    </row>
    <row r="4" spans="1:51" ht="14.45" x14ac:dyDescent="0.3">
      <c r="A4" s="7" t="s">
        <v>95</v>
      </c>
      <c r="B4" s="7">
        <v>3</v>
      </c>
      <c r="C4" s="7">
        <v>9</v>
      </c>
      <c r="D4" s="7">
        <v>12</v>
      </c>
      <c r="E4" s="7">
        <v>6</v>
      </c>
      <c r="F4" s="7">
        <v>3</v>
      </c>
      <c r="G4" s="7">
        <v>5</v>
      </c>
      <c r="H4" s="7">
        <v>4</v>
      </c>
      <c r="I4" s="7">
        <v>10</v>
      </c>
      <c r="J4" s="7">
        <v>5</v>
      </c>
      <c r="K4" s="7">
        <v>1</v>
      </c>
      <c r="L4" s="7">
        <v>3</v>
      </c>
      <c r="M4" s="7">
        <v>7</v>
      </c>
      <c r="N4" s="7">
        <v>6</v>
      </c>
      <c r="O4" s="7">
        <v>7</v>
      </c>
      <c r="P4" s="7">
        <v>3</v>
      </c>
      <c r="Q4" s="7">
        <v>7</v>
      </c>
      <c r="R4" s="7">
        <v>10</v>
      </c>
      <c r="S4" s="7">
        <v>5</v>
      </c>
      <c r="T4" s="7">
        <v>10</v>
      </c>
      <c r="U4" s="7">
        <v>3</v>
      </c>
      <c r="V4" s="7">
        <v>3</v>
      </c>
      <c r="W4" s="7">
        <v>15</v>
      </c>
      <c r="X4" s="7">
        <v>10</v>
      </c>
      <c r="Y4" s="7">
        <v>6</v>
      </c>
      <c r="Z4" s="7">
        <v>10</v>
      </c>
      <c r="AA4" s="7">
        <v>3</v>
      </c>
      <c r="AB4" s="7">
        <v>3</v>
      </c>
      <c r="AC4" s="7">
        <v>8</v>
      </c>
      <c r="AD4" s="7">
        <v>8</v>
      </c>
      <c r="AE4" s="7">
        <v>4</v>
      </c>
      <c r="AF4" s="7">
        <v>8</v>
      </c>
      <c r="AG4" s="7">
        <v>7</v>
      </c>
      <c r="AH4" s="7">
        <v>5</v>
      </c>
      <c r="AI4" s="7">
        <v>3</v>
      </c>
      <c r="AJ4" s="7">
        <v>12</v>
      </c>
      <c r="AK4" s="7">
        <v>3</v>
      </c>
      <c r="AL4" s="7">
        <v>8</v>
      </c>
      <c r="AM4" s="7">
        <v>7</v>
      </c>
      <c r="AN4" s="7">
        <v>8</v>
      </c>
      <c r="AO4" s="7">
        <v>6</v>
      </c>
      <c r="AP4" s="7">
        <v>7</v>
      </c>
      <c r="AQ4" s="7">
        <v>3</v>
      </c>
      <c r="AR4" s="7">
        <v>3</v>
      </c>
      <c r="AS4" s="7"/>
      <c r="AT4" s="7">
        <f>SUM(B4:AR4)</f>
        <v>269</v>
      </c>
      <c r="AV4" s="7">
        <f t="shared" si="0"/>
        <v>43</v>
      </c>
      <c r="AW4" s="8">
        <f t="shared" si="1"/>
        <v>6.2558139534883717</v>
      </c>
      <c r="AX4" s="8">
        <f t="shared" si="2"/>
        <v>1</v>
      </c>
    </row>
    <row r="5" spans="1:51" ht="14.45" x14ac:dyDescent="0.3">
      <c r="A5" s="7" t="s">
        <v>84</v>
      </c>
      <c r="B5" s="7">
        <v>10</v>
      </c>
      <c r="C5" s="7">
        <v>5</v>
      </c>
      <c r="D5" s="7">
        <v>8</v>
      </c>
      <c r="E5" s="7">
        <v>15</v>
      </c>
      <c r="F5" s="7">
        <v>8</v>
      </c>
      <c r="G5" s="7">
        <v>10</v>
      </c>
      <c r="H5" s="7">
        <v>3</v>
      </c>
      <c r="I5" s="7">
        <v>5</v>
      </c>
      <c r="J5" s="7">
        <v>8</v>
      </c>
      <c r="K5" s="7">
        <v>12</v>
      </c>
      <c r="L5" s="7">
        <v>3</v>
      </c>
      <c r="M5" s="7">
        <v>10</v>
      </c>
      <c r="N5" s="7">
        <v>3</v>
      </c>
      <c r="O5" s="7">
        <v>10</v>
      </c>
      <c r="P5" s="7">
        <v>4</v>
      </c>
      <c r="Q5" s="7">
        <v>3</v>
      </c>
      <c r="R5" s="7">
        <v>3</v>
      </c>
      <c r="S5" s="7">
        <v>9</v>
      </c>
      <c r="T5" s="7">
        <v>15</v>
      </c>
      <c r="U5" s="7">
        <v>3</v>
      </c>
      <c r="V5" s="7">
        <v>3</v>
      </c>
      <c r="W5" s="7">
        <v>3</v>
      </c>
      <c r="X5" s="7">
        <v>8</v>
      </c>
      <c r="Y5" s="7">
        <v>3</v>
      </c>
      <c r="Z5" s="7">
        <v>1</v>
      </c>
      <c r="AA5" s="7">
        <v>4</v>
      </c>
      <c r="AB5" s="7">
        <v>4</v>
      </c>
      <c r="AC5" s="7">
        <v>3</v>
      </c>
      <c r="AD5" s="7">
        <v>3</v>
      </c>
      <c r="AE5" s="7">
        <v>3</v>
      </c>
      <c r="AF5" s="7">
        <v>6</v>
      </c>
      <c r="AG5" s="7">
        <v>1</v>
      </c>
      <c r="AH5" s="7">
        <v>6</v>
      </c>
      <c r="AI5" s="7">
        <v>9</v>
      </c>
      <c r="AJ5" s="7">
        <v>1</v>
      </c>
      <c r="AK5" s="7">
        <v>1</v>
      </c>
      <c r="AL5" s="7">
        <v>9</v>
      </c>
      <c r="AM5" s="7">
        <v>8</v>
      </c>
      <c r="AN5" s="7">
        <v>3</v>
      </c>
      <c r="AO5" s="7">
        <v>3</v>
      </c>
      <c r="AP5" s="7">
        <v>1</v>
      </c>
      <c r="AQ5" s="7">
        <v>3</v>
      </c>
      <c r="AR5" s="7">
        <v>3</v>
      </c>
      <c r="AS5" s="7"/>
      <c r="AT5" s="7">
        <f>SUM(B5:AR5)</f>
        <v>236</v>
      </c>
      <c r="AV5" s="7">
        <f t="shared" si="0"/>
        <v>43</v>
      </c>
      <c r="AW5" s="8">
        <f t="shared" si="1"/>
        <v>5.4883720930232558</v>
      </c>
      <c r="AX5" s="8">
        <f t="shared" si="2"/>
        <v>2</v>
      </c>
    </row>
    <row r="6" spans="1:51" ht="14.45" x14ac:dyDescent="0.3">
      <c r="A6" s="7" t="s">
        <v>86</v>
      </c>
      <c r="B6" s="7">
        <v>8</v>
      </c>
      <c r="C6" s="7">
        <v>4</v>
      </c>
      <c r="D6" s="7">
        <v>6</v>
      </c>
      <c r="E6" s="7">
        <v>8</v>
      </c>
      <c r="F6" s="7">
        <v>1</v>
      </c>
      <c r="G6" s="7">
        <v>12</v>
      </c>
      <c r="H6" s="7">
        <v>3</v>
      </c>
      <c r="I6" s="7">
        <v>3</v>
      </c>
      <c r="J6" s="7">
        <v>8</v>
      </c>
      <c r="K6" s="7">
        <v>9</v>
      </c>
      <c r="L6" s="7">
        <v>3</v>
      </c>
      <c r="M6" s="7">
        <v>5</v>
      </c>
      <c r="N6" s="7">
        <v>3</v>
      </c>
      <c r="O6" s="7">
        <v>9</v>
      </c>
      <c r="P6" s="7">
        <v>8</v>
      </c>
      <c r="Q6" s="7">
        <v>3</v>
      </c>
      <c r="R6" s="7"/>
      <c r="S6" s="7">
        <v>8</v>
      </c>
      <c r="T6" s="7">
        <v>1</v>
      </c>
      <c r="U6" s="7">
        <v>4</v>
      </c>
      <c r="V6" s="7">
        <v>9</v>
      </c>
      <c r="W6" s="7">
        <v>7</v>
      </c>
      <c r="X6" s="7"/>
      <c r="Y6" s="7">
        <v>12</v>
      </c>
      <c r="Z6" s="7"/>
      <c r="AA6" s="7">
        <v>15</v>
      </c>
      <c r="AB6" s="7"/>
      <c r="AC6" s="7">
        <v>7</v>
      </c>
      <c r="AD6" s="7"/>
      <c r="AE6" s="7">
        <v>15</v>
      </c>
      <c r="AF6" s="7"/>
      <c r="AG6" s="7">
        <v>10</v>
      </c>
      <c r="AH6" s="7"/>
      <c r="AI6" s="7">
        <v>10</v>
      </c>
      <c r="AJ6" s="7"/>
      <c r="AK6" s="7">
        <v>10</v>
      </c>
      <c r="AL6" s="7"/>
      <c r="AM6" s="7">
        <v>12</v>
      </c>
      <c r="AN6" s="7"/>
      <c r="AO6" s="7">
        <v>9</v>
      </c>
      <c r="AP6" s="7"/>
      <c r="AQ6" s="7">
        <v>3</v>
      </c>
      <c r="AR6" s="7">
        <v>6</v>
      </c>
      <c r="AS6" s="7"/>
      <c r="AT6" s="7">
        <f>SUM(B6:AR6)</f>
        <v>231</v>
      </c>
      <c r="AV6" s="7">
        <f t="shared" si="0"/>
        <v>32</v>
      </c>
      <c r="AW6" s="8">
        <f t="shared" si="1"/>
        <v>7.21875</v>
      </c>
      <c r="AX6" s="8">
        <f t="shared" si="2"/>
        <v>2</v>
      </c>
    </row>
    <row r="7" spans="1:51" ht="14.45" x14ac:dyDescent="0.3">
      <c r="A7" s="7" t="s">
        <v>100</v>
      </c>
      <c r="B7" s="7">
        <v>3</v>
      </c>
      <c r="C7" s="7">
        <v>3</v>
      </c>
      <c r="D7" s="7">
        <v>10</v>
      </c>
      <c r="E7" s="7">
        <v>4</v>
      </c>
      <c r="F7" s="7">
        <v>7</v>
      </c>
      <c r="G7" s="7">
        <v>3</v>
      </c>
      <c r="H7" s="7">
        <v>3</v>
      </c>
      <c r="I7" s="7">
        <v>8</v>
      </c>
      <c r="J7" s="7">
        <v>3</v>
      </c>
      <c r="K7" s="7">
        <v>5</v>
      </c>
      <c r="L7" s="7">
        <v>3</v>
      </c>
      <c r="M7" s="7">
        <v>6</v>
      </c>
      <c r="N7" s="7">
        <v>9</v>
      </c>
      <c r="O7" s="7">
        <v>3</v>
      </c>
      <c r="P7" s="7">
        <v>5</v>
      </c>
      <c r="Q7" s="7">
        <v>3</v>
      </c>
      <c r="R7" s="7"/>
      <c r="S7" s="7">
        <v>7</v>
      </c>
      <c r="T7" s="7"/>
      <c r="U7" s="7">
        <v>5</v>
      </c>
      <c r="V7" s="7">
        <v>7</v>
      </c>
      <c r="W7" s="7">
        <v>6</v>
      </c>
      <c r="X7" s="7">
        <v>9</v>
      </c>
      <c r="Y7" s="7">
        <v>15</v>
      </c>
      <c r="Z7" s="7">
        <v>9</v>
      </c>
      <c r="AA7" s="7">
        <v>3</v>
      </c>
      <c r="AB7" s="7">
        <v>3</v>
      </c>
      <c r="AC7" s="7">
        <v>1</v>
      </c>
      <c r="AD7" s="7"/>
      <c r="AE7" s="7">
        <v>12</v>
      </c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>
        <v>3</v>
      </c>
      <c r="AR7" s="7">
        <v>4</v>
      </c>
      <c r="AS7" s="7"/>
      <c r="AT7" s="7">
        <f>SUM(B7:AR7)</f>
        <v>162</v>
      </c>
      <c r="AV7" s="7">
        <f t="shared" si="0"/>
        <v>29</v>
      </c>
      <c r="AW7" s="8">
        <f t="shared" si="1"/>
        <v>5.5862068965517242</v>
      </c>
      <c r="AX7" s="8">
        <f t="shared" si="2"/>
        <v>1</v>
      </c>
    </row>
    <row r="8" spans="1:51" ht="14.45" x14ac:dyDescent="0.3">
      <c r="A8" s="7" t="s">
        <v>91</v>
      </c>
      <c r="B8" s="7">
        <v>3</v>
      </c>
      <c r="C8" s="7">
        <v>3</v>
      </c>
      <c r="D8" s="7">
        <v>4</v>
      </c>
      <c r="E8" s="7">
        <v>3</v>
      </c>
      <c r="F8" s="7">
        <v>10</v>
      </c>
      <c r="G8" s="7">
        <v>3</v>
      </c>
      <c r="H8" s="7">
        <v>5</v>
      </c>
      <c r="I8" s="7"/>
      <c r="J8" s="7">
        <v>3</v>
      </c>
      <c r="K8" s="7">
        <v>1</v>
      </c>
      <c r="L8" s="7">
        <v>5</v>
      </c>
      <c r="M8" s="7"/>
      <c r="N8" s="7">
        <v>4</v>
      </c>
      <c r="O8" s="7">
        <v>3</v>
      </c>
      <c r="P8" s="7">
        <v>3</v>
      </c>
      <c r="Q8" s="7">
        <v>3</v>
      </c>
      <c r="R8" s="7"/>
      <c r="S8" s="7"/>
      <c r="T8" s="7"/>
      <c r="U8" s="7"/>
      <c r="V8" s="7"/>
      <c r="W8" s="7">
        <v>3</v>
      </c>
      <c r="X8" s="7">
        <v>15</v>
      </c>
      <c r="Y8" s="7">
        <v>4</v>
      </c>
      <c r="Z8" s="7">
        <v>15</v>
      </c>
      <c r="AA8" s="7">
        <v>8</v>
      </c>
      <c r="AB8" s="7">
        <v>3</v>
      </c>
      <c r="AC8" s="7"/>
      <c r="AD8" s="7">
        <v>15</v>
      </c>
      <c r="AE8" s="7">
        <v>7</v>
      </c>
      <c r="AF8" s="7">
        <v>4</v>
      </c>
      <c r="AG8" s="7">
        <v>3</v>
      </c>
      <c r="AH8" s="7">
        <v>3</v>
      </c>
      <c r="AI8" s="7">
        <v>3</v>
      </c>
      <c r="AJ8" s="7">
        <v>1</v>
      </c>
      <c r="AK8" s="7">
        <v>3</v>
      </c>
      <c r="AL8" s="7"/>
      <c r="AM8" s="7">
        <v>3</v>
      </c>
      <c r="AN8" s="7">
        <v>5</v>
      </c>
      <c r="AO8" s="7">
        <v>3</v>
      </c>
      <c r="AP8" s="7">
        <v>1</v>
      </c>
      <c r="AQ8" s="7">
        <v>6</v>
      </c>
      <c r="AR8" s="7">
        <v>3</v>
      </c>
      <c r="AS8" s="7"/>
      <c r="AT8" s="7">
        <f>SUM(B8:AR8)</f>
        <v>161</v>
      </c>
      <c r="AV8" s="7">
        <f t="shared" si="0"/>
        <v>34</v>
      </c>
      <c r="AW8" s="8">
        <f t="shared" si="1"/>
        <v>4.7352941176470589</v>
      </c>
      <c r="AX8" s="8">
        <f t="shared" si="2"/>
        <v>3</v>
      </c>
    </row>
    <row r="9" spans="1:51" ht="14.45" x14ac:dyDescent="0.3">
      <c r="A9" s="7" t="s">
        <v>99</v>
      </c>
      <c r="B9" s="7">
        <v>3</v>
      </c>
      <c r="C9" s="7"/>
      <c r="D9" s="7">
        <v>3</v>
      </c>
      <c r="E9" s="7">
        <v>3</v>
      </c>
      <c r="F9" s="7"/>
      <c r="G9" s="7"/>
      <c r="H9" s="7">
        <v>3</v>
      </c>
      <c r="I9" s="7"/>
      <c r="J9" s="7">
        <v>3</v>
      </c>
      <c r="K9" s="7">
        <v>7</v>
      </c>
      <c r="L9" s="7">
        <v>3</v>
      </c>
      <c r="M9" s="7">
        <v>4</v>
      </c>
      <c r="N9" s="7">
        <v>3</v>
      </c>
      <c r="O9" s="7">
        <v>6</v>
      </c>
      <c r="P9" s="7"/>
      <c r="Q9" s="7">
        <v>9</v>
      </c>
      <c r="R9" s="7"/>
      <c r="S9" s="7"/>
      <c r="T9" s="7">
        <v>3</v>
      </c>
      <c r="U9" s="7">
        <v>3</v>
      </c>
      <c r="V9" s="7"/>
      <c r="W9" s="7">
        <v>9</v>
      </c>
      <c r="X9" s="7"/>
      <c r="Y9" s="7">
        <v>3</v>
      </c>
      <c r="Z9" s="7">
        <v>1</v>
      </c>
      <c r="AA9" s="7">
        <v>9</v>
      </c>
      <c r="AB9" s="7">
        <v>3</v>
      </c>
      <c r="AC9" s="7">
        <v>5</v>
      </c>
      <c r="AD9" s="7">
        <v>10</v>
      </c>
      <c r="AE9" s="7">
        <v>3</v>
      </c>
      <c r="AF9" s="7"/>
      <c r="AG9" s="7">
        <v>1</v>
      </c>
      <c r="AH9" s="7"/>
      <c r="AI9" s="7">
        <v>3</v>
      </c>
      <c r="AJ9" s="7">
        <v>1</v>
      </c>
      <c r="AK9" s="7">
        <v>3</v>
      </c>
      <c r="AL9" s="7">
        <v>1</v>
      </c>
      <c r="AM9" s="7">
        <v>9</v>
      </c>
      <c r="AN9" s="7">
        <v>3</v>
      </c>
      <c r="AO9" s="7"/>
      <c r="AP9" s="7">
        <v>15</v>
      </c>
      <c r="AQ9" s="7">
        <v>15</v>
      </c>
      <c r="AR9" s="7">
        <v>3</v>
      </c>
      <c r="AS9" s="7"/>
      <c r="AT9" s="7">
        <f>SUM(B9:AR9)</f>
        <v>150</v>
      </c>
      <c r="AV9" s="7">
        <f t="shared" si="0"/>
        <v>31</v>
      </c>
      <c r="AW9" s="8">
        <f t="shared" si="1"/>
        <v>4.838709677419355</v>
      </c>
      <c r="AX9" s="8">
        <f t="shared" si="2"/>
        <v>2</v>
      </c>
    </row>
    <row r="10" spans="1:51" ht="14.45" x14ac:dyDescent="0.3">
      <c r="A10" s="7" t="s">
        <v>106</v>
      </c>
      <c r="B10" s="7"/>
      <c r="C10" s="7">
        <v>12</v>
      </c>
      <c r="D10" s="7"/>
      <c r="E10" s="7">
        <v>7</v>
      </c>
      <c r="F10" s="7"/>
      <c r="G10" s="7">
        <v>6</v>
      </c>
      <c r="H10" s="7">
        <v>9</v>
      </c>
      <c r="I10" s="7"/>
      <c r="J10" s="7"/>
      <c r="K10" s="7"/>
      <c r="L10" s="7">
        <v>12</v>
      </c>
      <c r="M10" s="7"/>
      <c r="N10" s="7"/>
      <c r="O10" s="7"/>
      <c r="P10" s="7">
        <v>10</v>
      </c>
      <c r="Q10" s="7">
        <v>5</v>
      </c>
      <c r="R10" s="7">
        <v>15</v>
      </c>
      <c r="S10" s="7">
        <v>10</v>
      </c>
      <c r="T10" s="7">
        <v>12</v>
      </c>
      <c r="U10" s="7">
        <v>6</v>
      </c>
      <c r="V10" s="7"/>
      <c r="W10" s="7"/>
      <c r="X10" s="7"/>
      <c r="Y10" s="7">
        <v>3</v>
      </c>
      <c r="Z10" s="7"/>
      <c r="AA10" s="7"/>
      <c r="AB10" s="7">
        <v>9</v>
      </c>
      <c r="AC10" s="7"/>
      <c r="AD10" s="7"/>
      <c r="AE10" s="7"/>
      <c r="AF10" s="7"/>
      <c r="AG10" s="7">
        <v>1</v>
      </c>
      <c r="AH10" s="7">
        <v>3</v>
      </c>
      <c r="AI10" s="7"/>
      <c r="AJ10" s="7"/>
      <c r="AK10" s="7">
        <v>5</v>
      </c>
      <c r="AL10" s="7"/>
      <c r="AM10" s="7">
        <v>10</v>
      </c>
      <c r="AN10" s="7"/>
      <c r="AO10" s="7">
        <v>8</v>
      </c>
      <c r="AP10" s="7"/>
      <c r="AQ10" s="7"/>
      <c r="AR10" s="7">
        <v>5</v>
      </c>
      <c r="AS10" s="7"/>
      <c r="AT10" s="7">
        <f>SUM(B10:AR10)</f>
        <v>148</v>
      </c>
      <c r="AV10" s="7">
        <f t="shared" si="0"/>
        <v>19</v>
      </c>
      <c r="AW10" s="8">
        <f t="shared" si="1"/>
        <v>7.7894736842105265</v>
      </c>
      <c r="AX10" s="8">
        <f t="shared" si="2"/>
        <v>1</v>
      </c>
    </row>
    <row r="11" spans="1:51" ht="14.45" x14ac:dyDescent="0.3">
      <c r="A11" s="7" t="s">
        <v>92</v>
      </c>
      <c r="B11" s="7">
        <v>3</v>
      </c>
      <c r="C11" s="7"/>
      <c r="D11" s="7">
        <v>9</v>
      </c>
      <c r="E11" s="7">
        <v>3</v>
      </c>
      <c r="F11" s="7">
        <v>3</v>
      </c>
      <c r="G11" s="7">
        <v>3</v>
      </c>
      <c r="H11" s="7">
        <v>3</v>
      </c>
      <c r="I11" s="7"/>
      <c r="J11" s="7">
        <v>3</v>
      </c>
      <c r="K11" s="7">
        <v>1</v>
      </c>
      <c r="L11" s="7">
        <v>3</v>
      </c>
      <c r="M11" s="7"/>
      <c r="N11" s="7">
        <v>8</v>
      </c>
      <c r="O11" s="7">
        <v>3</v>
      </c>
      <c r="P11" s="7">
        <v>3</v>
      </c>
      <c r="Q11" s="7">
        <v>3</v>
      </c>
      <c r="R11" s="7">
        <v>3</v>
      </c>
      <c r="S11" s="7">
        <v>4</v>
      </c>
      <c r="T11" s="7">
        <v>3</v>
      </c>
      <c r="U11" s="7">
        <v>3</v>
      </c>
      <c r="V11" s="7"/>
      <c r="W11" s="7">
        <v>4</v>
      </c>
      <c r="X11" s="7">
        <v>7</v>
      </c>
      <c r="Y11" s="7">
        <v>5</v>
      </c>
      <c r="Z11" s="7">
        <v>1</v>
      </c>
      <c r="AA11" s="7">
        <v>6</v>
      </c>
      <c r="AB11" s="7">
        <v>7</v>
      </c>
      <c r="AC11" s="7">
        <v>1</v>
      </c>
      <c r="AD11" s="7">
        <v>1</v>
      </c>
      <c r="AE11" s="7">
        <v>3</v>
      </c>
      <c r="AF11" s="7">
        <v>15</v>
      </c>
      <c r="AG11" s="7">
        <v>1</v>
      </c>
      <c r="AH11" s="7">
        <v>3</v>
      </c>
      <c r="AI11" s="7"/>
      <c r="AJ11" s="7"/>
      <c r="AK11" s="7">
        <v>3</v>
      </c>
      <c r="AL11" s="7"/>
      <c r="AM11" s="7"/>
      <c r="AN11" s="7">
        <v>3</v>
      </c>
      <c r="AO11" s="7">
        <v>3</v>
      </c>
      <c r="AP11" s="7">
        <v>8</v>
      </c>
      <c r="AQ11" s="7">
        <v>3</v>
      </c>
      <c r="AR11" s="7">
        <v>3</v>
      </c>
      <c r="AS11" s="7"/>
      <c r="AT11" s="7">
        <f>SUM(B11:AR11)</f>
        <v>138</v>
      </c>
      <c r="AV11" s="7">
        <f t="shared" si="0"/>
        <v>35</v>
      </c>
      <c r="AW11" s="8">
        <f t="shared" si="1"/>
        <v>3.9428571428571431</v>
      </c>
      <c r="AX11" s="8">
        <f t="shared" si="2"/>
        <v>1</v>
      </c>
    </row>
    <row r="12" spans="1:51" ht="14.45" x14ac:dyDescent="0.3">
      <c r="A12" s="7" t="s">
        <v>105</v>
      </c>
      <c r="B12" s="7"/>
      <c r="C12" s="7">
        <v>15</v>
      </c>
      <c r="D12" s="7"/>
      <c r="E12" s="7">
        <v>10</v>
      </c>
      <c r="F12" s="7"/>
      <c r="G12" s="7">
        <v>15</v>
      </c>
      <c r="H12" s="7">
        <v>8</v>
      </c>
      <c r="I12" s="7"/>
      <c r="J12" s="7">
        <v>15</v>
      </c>
      <c r="K12" s="7">
        <v>1</v>
      </c>
      <c r="L12" s="7">
        <v>10</v>
      </c>
      <c r="M12" s="7"/>
      <c r="N12" s="7"/>
      <c r="O12" s="7">
        <v>12</v>
      </c>
      <c r="P12" s="7"/>
      <c r="Q12" s="7">
        <v>3</v>
      </c>
      <c r="R12" s="7">
        <v>12</v>
      </c>
      <c r="S12" s="7"/>
      <c r="T12" s="7">
        <v>1</v>
      </c>
      <c r="U12" s="7">
        <v>3</v>
      </c>
      <c r="V12" s="7"/>
      <c r="W12" s="7"/>
      <c r="X12" s="7"/>
      <c r="Y12" s="7"/>
      <c r="Z12" s="7"/>
      <c r="AA12" s="7"/>
      <c r="AB12" s="7">
        <v>1</v>
      </c>
      <c r="AC12" s="7"/>
      <c r="AD12" s="7"/>
      <c r="AE12" s="7"/>
      <c r="AF12" s="7"/>
      <c r="AG12" s="7">
        <v>8</v>
      </c>
      <c r="AH12" s="7">
        <v>10</v>
      </c>
      <c r="AI12" s="7"/>
      <c r="AJ12" s="7"/>
      <c r="AK12" s="7"/>
      <c r="AL12" s="7"/>
      <c r="AM12" s="7"/>
      <c r="AN12" s="7"/>
      <c r="AO12" s="7"/>
      <c r="AP12" s="7">
        <v>10</v>
      </c>
      <c r="AQ12" s="7"/>
      <c r="AR12" s="7"/>
      <c r="AS12" s="7"/>
      <c r="AT12" s="7">
        <f>SUM(B12:AR12)</f>
        <v>134</v>
      </c>
      <c r="AV12" s="7">
        <f t="shared" si="0"/>
        <v>16</v>
      </c>
      <c r="AW12" s="8">
        <f t="shared" si="1"/>
        <v>8.375</v>
      </c>
      <c r="AX12" s="8">
        <f t="shared" si="2"/>
        <v>3</v>
      </c>
    </row>
    <row r="13" spans="1:51" ht="14.45" x14ac:dyDescent="0.3">
      <c r="A13" s="7" t="s">
        <v>82</v>
      </c>
      <c r="B13" s="7">
        <v>15</v>
      </c>
      <c r="C13" s="7"/>
      <c r="D13" s="7">
        <v>1</v>
      </c>
      <c r="E13" s="7"/>
      <c r="F13" s="7">
        <v>3</v>
      </c>
      <c r="G13" s="7"/>
      <c r="H13" s="7">
        <v>7</v>
      </c>
      <c r="I13" s="7">
        <v>9</v>
      </c>
      <c r="J13" s="7">
        <v>1</v>
      </c>
      <c r="K13" s="7">
        <v>5</v>
      </c>
      <c r="L13" s="7"/>
      <c r="M13" s="7"/>
      <c r="N13" s="7">
        <v>7</v>
      </c>
      <c r="O13" s="7"/>
      <c r="P13" s="7"/>
      <c r="Q13" s="7"/>
      <c r="R13" s="7">
        <v>3</v>
      </c>
      <c r="S13" s="7"/>
      <c r="T13" s="7"/>
      <c r="U13" s="7"/>
      <c r="V13" s="7">
        <v>12</v>
      </c>
      <c r="W13" s="7"/>
      <c r="X13" s="7"/>
      <c r="Y13" s="7">
        <v>3</v>
      </c>
      <c r="Z13" s="7"/>
      <c r="AA13" s="7">
        <v>10</v>
      </c>
      <c r="AB13" s="7"/>
      <c r="AC13" s="7"/>
      <c r="AD13" s="7"/>
      <c r="AE13" s="7">
        <v>10</v>
      </c>
      <c r="AF13" s="7"/>
      <c r="AG13" s="7">
        <v>15</v>
      </c>
      <c r="AH13" s="7"/>
      <c r="AI13" s="7">
        <v>3</v>
      </c>
      <c r="AJ13" s="7">
        <v>1</v>
      </c>
      <c r="AK13" s="7">
        <v>4</v>
      </c>
      <c r="AL13" s="7"/>
      <c r="AM13" s="7">
        <v>3</v>
      </c>
      <c r="AN13" s="7"/>
      <c r="AO13" s="7">
        <v>1</v>
      </c>
      <c r="AP13" s="7"/>
      <c r="AQ13" s="7">
        <v>9</v>
      </c>
      <c r="AR13" s="7"/>
      <c r="AS13" s="7"/>
      <c r="AT13" s="7">
        <f>SUM(B13:AR13)</f>
        <v>122</v>
      </c>
      <c r="AV13" s="7">
        <f t="shared" si="0"/>
        <v>20</v>
      </c>
      <c r="AW13" s="8">
        <f t="shared" si="1"/>
        <v>6.1</v>
      </c>
      <c r="AX13" s="8">
        <f t="shared" si="2"/>
        <v>2</v>
      </c>
    </row>
    <row r="14" spans="1:51" ht="14.45" x14ac:dyDescent="0.3">
      <c r="A14" s="7" t="s">
        <v>103</v>
      </c>
      <c r="B14" s="7">
        <v>3</v>
      </c>
      <c r="C14" s="7">
        <v>3</v>
      </c>
      <c r="D14" s="7"/>
      <c r="E14" s="7">
        <v>3</v>
      </c>
      <c r="F14" s="7">
        <v>6</v>
      </c>
      <c r="G14" s="7">
        <v>7</v>
      </c>
      <c r="H14" s="7">
        <v>3</v>
      </c>
      <c r="I14" s="7">
        <v>15</v>
      </c>
      <c r="J14" s="7">
        <v>3</v>
      </c>
      <c r="K14" s="7">
        <v>1</v>
      </c>
      <c r="L14" s="7">
        <v>3</v>
      </c>
      <c r="M14" s="7"/>
      <c r="N14" s="7">
        <v>3</v>
      </c>
      <c r="O14" s="7">
        <v>3</v>
      </c>
      <c r="P14" s="7">
        <v>3</v>
      </c>
      <c r="Q14" s="7">
        <v>3</v>
      </c>
      <c r="R14" s="7">
        <v>8</v>
      </c>
      <c r="S14" s="7">
        <v>6</v>
      </c>
      <c r="T14" s="7"/>
      <c r="U14" s="7">
        <v>3</v>
      </c>
      <c r="V14" s="7">
        <v>3</v>
      </c>
      <c r="W14" s="7">
        <v>3</v>
      </c>
      <c r="X14" s="7"/>
      <c r="Y14" s="7">
        <v>3</v>
      </c>
      <c r="Z14" s="7"/>
      <c r="AA14" s="7">
        <v>3</v>
      </c>
      <c r="AB14" s="7"/>
      <c r="AC14" s="7">
        <v>1</v>
      </c>
      <c r="AD14" s="7"/>
      <c r="AE14" s="7"/>
      <c r="AF14" s="7"/>
      <c r="AG14" s="7">
        <v>1</v>
      </c>
      <c r="AH14" s="7"/>
      <c r="AI14" s="7">
        <v>4</v>
      </c>
      <c r="AJ14" s="7"/>
      <c r="AK14" s="7">
        <v>3</v>
      </c>
      <c r="AL14" s="7"/>
      <c r="AM14" s="7">
        <v>3</v>
      </c>
      <c r="AN14" s="7"/>
      <c r="AO14" s="7">
        <v>5</v>
      </c>
      <c r="AP14" s="7"/>
      <c r="AQ14" s="7">
        <v>8</v>
      </c>
      <c r="AR14" s="7">
        <v>3</v>
      </c>
      <c r="AS14" s="7"/>
      <c r="AT14" s="7">
        <f>SUM(B14:AR14)</f>
        <v>116</v>
      </c>
      <c r="AV14" s="7">
        <f t="shared" si="0"/>
        <v>29</v>
      </c>
      <c r="AW14" s="8">
        <f t="shared" si="1"/>
        <v>4</v>
      </c>
      <c r="AX14" s="8">
        <f t="shared" si="2"/>
        <v>1</v>
      </c>
    </row>
    <row r="15" spans="1:51" ht="14.45" x14ac:dyDescent="0.3">
      <c r="A15" s="7" t="s">
        <v>90</v>
      </c>
      <c r="B15" s="7">
        <v>4</v>
      </c>
      <c r="C15" s="7">
        <v>3</v>
      </c>
      <c r="D15" s="7"/>
      <c r="E15" s="7">
        <v>3</v>
      </c>
      <c r="F15" s="7">
        <v>5</v>
      </c>
      <c r="G15" s="7"/>
      <c r="H15" s="7"/>
      <c r="I15" s="7"/>
      <c r="J15" s="7">
        <v>12</v>
      </c>
      <c r="K15" s="7"/>
      <c r="L15" s="7">
        <v>7</v>
      </c>
      <c r="M15" s="7"/>
      <c r="N15" s="7"/>
      <c r="O15" s="7"/>
      <c r="P15" s="7">
        <v>3</v>
      </c>
      <c r="Q15" s="7">
        <v>6</v>
      </c>
      <c r="R15" s="7">
        <v>6</v>
      </c>
      <c r="S15" s="7"/>
      <c r="T15" s="7">
        <v>3</v>
      </c>
      <c r="U15" s="7">
        <v>3</v>
      </c>
      <c r="V15" s="7"/>
      <c r="W15" s="7"/>
      <c r="X15" s="7"/>
      <c r="Y15" s="7"/>
      <c r="Z15" s="7"/>
      <c r="AA15" s="7"/>
      <c r="AB15" s="7"/>
      <c r="AC15" s="7">
        <v>9</v>
      </c>
      <c r="AD15" s="7"/>
      <c r="AE15" s="7">
        <v>6</v>
      </c>
      <c r="AF15" s="7"/>
      <c r="AG15" s="7">
        <v>1</v>
      </c>
      <c r="AH15" s="7"/>
      <c r="AI15" s="7">
        <v>15</v>
      </c>
      <c r="AJ15" s="7"/>
      <c r="AK15" s="7">
        <v>6</v>
      </c>
      <c r="AL15" s="7"/>
      <c r="AM15" s="7">
        <v>1</v>
      </c>
      <c r="AN15" s="7"/>
      <c r="AO15" s="7">
        <v>7</v>
      </c>
      <c r="AP15" s="7"/>
      <c r="AQ15" s="7">
        <v>3</v>
      </c>
      <c r="AR15" s="7">
        <v>12</v>
      </c>
      <c r="AS15" s="7"/>
      <c r="AT15" s="7">
        <f>SUM(B15:AR15)</f>
        <v>115</v>
      </c>
      <c r="AV15" s="7">
        <f t="shared" si="0"/>
        <v>20</v>
      </c>
      <c r="AW15" s="8">
        <f t="shared" si="1"/>
        <v>5.75</v>
      </c>
      <c r="AX15" s="8">
        <f t="shared" si="2"/>
        <v>1</v>
      </c>
    </row>
    <row r="16" spans="1:51" ht="14.45" x14ac:dyDescent="0.3">
      <c r="A16" s="7" t="s">
        <v>83</v>
      </c>
      <c r="B16" s="7">
        <v>12</v>
      </c>
      <c r="C16" s="7">
        <v>3</v>
      </c>
      <c r="D16" s="7">
        <v>1</v>
      </c>
      <c r="E16" s="7">
        <v>3</v>
      </c>
      <c r="F16" s="7">
        <v>1</v>
      </c>
      <c r="G16" s="7">
        <v>3</v>
      </c>
      <c r="H16" s="7"/>
      <c r="I16" s="7"/>
      <c r="J16" s="7"/>
      <c r="K16" s="7">
        <v>8</v>
      </c>
      <c r="L16" s="7">
        <v>3</v>
      </c>
      <c r="M16" s="7"/>
      <c r="N16" s="7"/>
      <c r="O16" s="7">
        <v>3</v>
      </c>
      <c r="P16" s="7">
        <v>3</v>
      </c>
      <c r="Q16" s="7">
        <v>3</v>
      </c>
      <c r="R16" s="7"/>
      <c r="S16" s="7"/>
      <c r="T16" s="7">
        <v>8</v>
      </c>
      <c r="U16" s="7">
        <v>7</v>
      </c>
      <c r="V16" s="7"/>
      <c r="W16" s="7">
        <v>3</v>
      </c>
      <c r="X16" s="7"/>
      <c r="Y16" s="7"/>
      <c r="Z16" s="7"/>
      <c r="AA16" s="7"/>
      <c r="AB16" s="7"/>
      <c r="AC16" s="7">
        <v>10</v>
      </c>
      <c r="AD16" s="7"/>
      <c r="AE16" s="7"/>
      <c r="AF16" s="7"/>
      <c r="AG16" s="7">
        <v>9</v>
      </c>
      <c r="AH16" s="7"/>
      <c r="AI16" s="7"/>
      <c r="AJ16" s="7"/>
      <c r="AK16" s="7">
        <v>3</v>
      </c>
      <c r="AL16" s="7"/>
      <c r="AM16" s="7"/>
      <c r="AN16" s="7"/>
      <c r="AO16" s="7">
        <v>15</v>
      </c>
      <c r="AP16" s="7"/>
      <c r="AQ16" s="7">
        <v>12</v>
      </c>
      <c r="AR16" s="7"/>
      <c r="AS16" s="7"/>
      <c r="AT16" s="7">
        <f>SUM(B16:AR16)</f>
        <v>110</v>
      </c>
      <c r="AV16" s="7">
        <f t="shared" si="0"/>
        <v>19</v>
      </c>
      <c r="AW16" s="8">
        <f t="shared" si="1"/>
        <v>5.7894736842105265</v>
      </c>
      <c r="AX16" s="8">
        <f t="shared" si="2"/>
        <v>1</v>
      </c>
    </row>
    <row r="17" spans="1:50" ht="14.45" x14ac:dyDescent="0.3">
      <c r="A17" s="7" t="s">
        <v>109</v>
      </c>
      <c r="B17" s="7"/>
      <c r="C17" s="7"/>
      <c r="D17" s="7">
        <v>5</v>
      </c>
      <c r="E17" s="7">
        <v>3</v>
      </c>
      <c r="F17" s="7">
        <v>3</v>
      </c>
      <c r="G17" s="7">
        <v>3</v>
      </c>
      <c r="H17" s="7">
        <v>3</v>
      </c>
      <c r="I17" s="7"/>
      <c r="J17" s="7">
        <v>3</v>
      </c>
      <c r="K17" s="7"/>
      <c r="L17" s="7"/>
      <c r="M17" s="7">
        <v>8</v>
      </c>
      <c r="N17" s="7">
        <v>3</v>
      </c>
      <c r="O17" s="7">
        <v>3</v>
      </c>
      <c r="P17" s="7">
        <v>3</v>
      </c>
      <c r="Q17" s="7"/>
      <c r="R17" s="7">
        <v>4</v>
      </c>
      <c r="S17" s="7"/>
      <c r="T17" s="7">
        <v>3</v>
      </c>
      <c r="U17" s="7"/>
      <c r="V17" s="7">
        <v>3</v>
      </c>
      <c r="W17" s="7">
        <v>3</v>
      </c>
      <c r="X17" s="7"/>
      <c r="Y17" s="7"/>
      <c r="Z17" s="7"/>
      <c r="AA17" s="7">
        <v>7</v>
      </c>
      <c r="AB17" s="7">
        <v>3</v>
      </c>
      <c r="AC17" s="7">
        <v>3</v>
      </c>
      <c r="AD17" s="7">
        <v>5</v>
      </c>
      <c r="AE17" s="7">
        <v>10</v>
      </c>
      <c r="AF17" s="7">
        <v>3</v>
      </c>
      <c r="AG17" s="7">
        <v>1</v>
      </c>
      <c r="AH17" s="7">
        <v>3</v>
      </c>
      <c r="AI17" s="7"/>
      <c r="AJ17" s="7"/>
      <c r="AK17" s="7">
        <v>8</v>
      </c>
      <c r="AL17" s="7">
        <v>1</v>
      </c>
      <c r="AM17" s="7">
        <v>4</v>
      </c>
      <c r="AN17" s="7">
        <v>6</v>
      </c>
      <c r="AO17" s="7"/>
      <c r="AP17" s="7"/>
      <c r="AQ17" s="7">
        <v>3</v>
      </c>
      <c r="AR17" s="7">
        <v>3</v>
      </c>
      <c r="AS17" s="7"/>
      <c r="AT17" s="7">
        <f>SUM(B17:AR17)</f>
        <v>110</v>
      </c>
      <c r="AV17" s="7">
        <f t="shared" si="0"/>
        <v>28</v>
      </c>
      <c r="AW17" s="8">
        <f t="shared" si="1"/>
        <v>3.9285714285714284</v>
      </c>
      <c r="AX17" s="8">
        <f t="shared" si="2"/>
        <v>0</v>
      </c>
    </row>
    <row r="18" spans="1:50" x14ac:dyDescent="0.25">
      <c r="A18" s="7" t="s">
        <v>88</v>
      </c>
      <c r="B18" s="7">
        <v>6</v>
      </c>
      <c r="C18" s="7">
        <v>3</v>
      </c>
      <c r="D18" s="7"/>
      <c r="E18" s="7">
        <v>3</v>
      </c>
      <c r="F18" s="7"/>
      <c r="G18" s="7">
        <v>4</v>
      </c>
      <c r="H18" s="7">
        <v>3</v>
      </c>
      <c r="I18" s="7">
        <v>7</v>
      </c>
      <c r="J18" s="7">
        <v>4</v>
      </c>
      <c r="K18" s="7">
        <v>5</v>
      </c>
      <c r="L18" s="7">
        <v>3</v>
      </c>
      <c r="M18" s="7">
        <v>3</v>
      </c>
      <c r="N18" s="7">
        <v>3</v>
      </c>
      <c r="O18" s="7">
        <v>5</v>
      </c>
      <c r="P18" s="7">
        <v>3</v>
      </c>
      <c r="Q18" s="7">
        <v>3</v>
      </c>
      <c r="R18" s="7"/>
      <c r="S18" s="7"/>
      <c r="T18" s="7">
        <v>3</v>
      </c>
      <c r="U18" s="7">
        <v>8</v>
      </c>
      <c r="V18" s="7">
        <v>4</v>
      </c>
      <c r="W18" s="7">
        <v>5</v>
      </c>
      <c r="X18" s="7"/>
      <c r="Y18" s="7">
        <v>8</v>
      </c>
      <c r="Z18" s="7">
        <v>1</v>
      </c>
      <c r="AA18" s="7">
        <v>4</v>
      </c>
      <c r="AB18" s="7"/>
      <c r="AC18" s="7">
        <v>6</v>
      </c>
      <c r="AD18" s="7"/>
      <c r="AE18" s="7"/>
      <c r="AF18" s="7"/>
      <c r="AG18" s="7"/>
      <c r="AH18" s="7"/>
      <c r="AI18" s="7">
        <v>3</v>
      </c>
      <c r="AJ18" s="7"/>
      <c r="AK18" s="7"/>
      <c r="AL18" s="7"/>
      <c r="AM18" s="7"/>
      <c r="AN18" s="7">
        <v>9</v>
      </c>
      <c r="AO18" s="7"/>
      <c r="AP18" s="7">
        <v>1</v>
      </c>
      <c r="AQ18" s="7"/>
      <c r="AR18" s="7"/>
      <c r="AS18" s="7"/>
      <c r="AT18" s="7">
        <f>SUM(B18:AR18)</f>
        <v>107</v>
      </c>
      <c r="AV18" s="7">
        <f t="shared" si="0"/>
        <v>25</v>
      </c>
      <c r="AW18" s="8">
        <f t="shared" si="1"/>
        <v>4.28</v>
      </c>
      <c r="AX18" s="8">
        <f t="shared" si="2"/>
        <v>0</v>
      </c>
    </row>
    <row r="19" spans="1:50" x14ac:dyDescent="0.25">
      <c r="A19" s="7" t="s">
        <v>85</v>
      </c>
      <c r="B19" s="7">
        <v>9</v>
      </c>
      <c r="C19" s="7">
        <v>3</v>
      </c>
      <c r="D19" s="7">
        <v>3</v>
      </c>
      <c r="E19" s="7">
        <v>3</v>
      </c>
      <c r="F19" s="7">
        <v>1</v>
      </c>
      <c r="G19" s="7"/>
      <c r="H19" s="7"/>
      <c r="I19" s="7"/>
      <c r="J19" s="7"/>
      <c r="K19" s="7"/>
      <c r="L19" s="7"/>
      <c r="M19" s="7"/>
      <c r="N19" s="7"/>
      <c r="O19" s="7">
        <v>3</v>
      </c>
      <c r="P19" s="7">
        <v>3</v>
      </c>
      <c r="Q19" s="7">
        <v>12</v>
      </c>
      <c r="R19" s="7">
        <v>5</v>
      </c>
      <c r="S19" s="7">
        <v>3</v>
      </c>
      <c r="T19" s="7"/>
      <c r="U19" s="7">
        <v>3</v>
      </c>
      <c r="V19" s="7">
        <v>3</v>
      </c>
      <c r="W19" s="7"/>
      <c r="X19" s="7"/>
      <c r="Y19" s="7"/>
      <c r="Z19" s="7"/>
      <c r="AA19" s="7">
        <v>5</v>
      </c>
      <c r="AB19" s="7">
        <v>3</v>
      </c>
      <c r="AC19" s="7">
        <v>4</v>
      </c>
      <c r="AD19" s="7">
        <v>12</v>
      </c>
      <c r="AE19" s="7"/>
      <c r="AF19" s="7">
        <v>3</v>
      </c>
      <c r="AG19" s="7">
        <v>6</v>
      </c>
      <c r="AH19" s="7"/>
      <c r="AI19" s="7">
        <v>6</v>
      </c>
      <c r="AJ19" s="7">
        <v>1</v>
      </c>
      <c r="AK19" s="7"/>
      <c r="AL19" s="7">
        <v>1</v>
      </c>
      <c r="AM19" s="7"/>
      <c r="AN19" s="7"/>
      <c r="AO19" s="7">
        <v>5</v>
      </c>
      <c r="AP19" s="7">
        <v>6</v>
      </c>
      <c r="AQ19" s="7">
        <v>3</v>
      </c>
      <c r="AR19" s="7"/>
      <c r="AS19" s="7"/>
      <c r="AT19" s="7">
        <f>SUM(B19:AR19)</f>
        <v>106</v>
      </c>
      <c r="AV19" s="7">
        <f t="shared" si="0"/>
        <v>24</v>
      </c>
      <c r="AW19" s="8">
        <f t="shared" si="1"/>
        <v>4.416666666666667</v>
      </c>
      <c r="AX19" s="8">
        <f t="shared" si="2"/>
        <v>0</v>
      </c>
    </row>
    <row r="20" spans="1:50" x14ac:dyDescent="0.25">
      <c r="A20" s="7" t="s">
        <v>111</v>
      </c>
      <c r="B20" s="7"/>
      <c r="C20" s="7"/>
      <c r="D20" s="7"/>
      <c r="E20" s="7">
        <v>9</v>
      </c>
      <c r="F20" s="7">
        <v>12</v>
      </c>
      <c r="G20" s="7"/>
      <c r="H20" s="7">
        <v>10</v>
      </c>
      <c r="I20" s="7"/>
      <c r="J20" s="7"/>
      <c r="K20" s="7"/>
      <c r="L20" s="7">
        <v>3</v>
      </c>
      <c r="M20" s="7"/>
      <c r="N20" s="7"/>
      <c r="O20" s="7"/>
      <c r="P20" s="7">
        <v>12</v>
      </c>
      <c r="Q20" s="7"/>
      <c r="R20" s="7">
        <v>3</v>
      </c>
      <c r="S20" s="7"/>
      <c r="T20" s="7">
        <v>3</v>
      </c>
      <c r="U20" s="7"/>
      <c r="V20" s="7"/>
      <c r="W20" s="7"/>
      <c r="X20" s="7"/>
      <c r="Y20" s="7">
        <v>10</v>
      </c>
      <c r="Z20" s="7"/>
      <c r="AA20" s="7"/>
      <c r="AB20" s="7"/>
      <c r="AC20" s="7"/>
      <c r="AD20" s="7"/>
      <c r="AE20" s="7"/>
      <c r="AF20" s="7"/>
      <c r="AG20" s="7">
        <v>1</v>
      </c>
      <c r="AH20" s="7">
        <v>7</v>
      </c>
      <c r="AI20" s="7"/>
      <c r="AJ20" s="7">
        <v>15</v>
      </c>
      <c r="AK20" s="7"/>
      <c r="AL20" s="7"/>
      <c r="AM20" s="7"/>
      <c r="AN20" s="7"/>
      <c r="AO20" s="7">
        <v>3</v>
      </c>
      <c r="AP20" s="7"/>
      <c r="AQ20" s="7">
        <v>5</v>
      </c>
      <c r="AR20" s="7">
        <v>8</v>
      </c>
      <c r="AS20" s="7"/>
      <c r="AT20" s="7">
        <f>SUM(B20:AR20)</f>
        <v>101</v>
      </c>
      <c r="AV20" s="7">
        <f t="shared" si="0"/>
        <v>14</v>
      </c>
      <c r="AW20" s="8">
        <f t="shared" si="1"/>
        <v>7.2142857142857144</v>
      </c>
      <c r="AX20" s="8">
        <f t="shared" si="2"/>
        <v>1</v>
      </c>
    </row>
    <row r="21" spans="1:50" x14ac:dyDescent="0.25">
      <c r="A21" s="7" t="s">
        <v>113</v>
      </c>
      <c r="B21" s="7"/>
      <c r="C21" s="7"/>
      <c r="D21" s="7"/>
      <c r="E21" s="7"/>
      <c r="F21" s="7">
        <v>15</v>
      </c>
      <c r="G21" s="7"/>
      <c r="H21" s="7"/>
      <c r="I21" s="7">
        <v>12</v>
      </c>
      <c r="J21" s="7"/>
      <c r="K21" s="7"/>
      <c r="L21" s="7">
        <v>15</v>
      </c>
      <c r="M21" s="7">
        <v>10</v>
      </c>
      <c r="N21" s="7">
        <v>10</v>
      </c>
      <c r="O21" s="7"/>
      <c r="P21" s="7">
        <v>15</v>
      </c>
      <c r="Q21" s="7"/>
      <c r="R21" s="7">
        <v>9</v>
      </c>
      <c r="S21" s="7"/>
      <c r="T21" s="7">
        <v>3</v>
      </c>
      <c r="U21" s="7"/>
      <c r="V21" s="7"/>
      <c r="W21" s="7"/>
      <c r="X21" s="7"/>
      <c r="Y21" s="7">
        <v>7</v>
      </c>
      <c r="Z21" s="7"/>
      <c r="AA21" s="7"/>
      <c r="AB21" s="7"/>
      <c r="AC21" s="7"/>
      <c r="AD21" s="7"/>
      <c r="AE21" s="7"/>
      <c r="AF21" s="7"/>
      <c r="AG21" s="7"/>
      <c r="AH21" s="7">
        <v>4</v>
      </c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>
        <f>SUM(B21:AR21)</f>
        <v>100</v>
      </c>
      <c r="AV21" s="7">
        <f t="shared" si="0"/>
        <v>10</v>
      </c>
      <c r="AW21" s="8">
        <f t="shared" si="1"/>
        <v>10</v>
      </c>
      <c r="AX21" s="8">
        <f t="shared" si="2"/>
        <v>3</v>
      </c>
    </row>
    <row r="22" spans="1:50" x14ac:dyDescent="0.25">
      <c r="A22" s="7" t="s">
        <v>122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15</v>
      </c>
      <c r="O22" s="7">
        <v>3</v>
      </c>
      <c r="P22" s="7"/>
      <c r="Q22" s="7"/>
      <c r="R22" s="7"/>
      <c r="S22" s="7"/>
      <c r="T22" s="7"/>
      <c r="U22" s="7"/>
      <c r="V22" s="7"/>
      <c r="W22" s="7">
        <v>12</v>
      </c>
      <c r="X22" s="7"/>
      <c r="Y22" s="7">
        <v>1</v>
      </c>
      <c r="Z22" s="7">
        <v>1</v>
      </c>
      <c r="AA22" s="7"/>
      <c r="AB22" s="7"/>
      <c r="AC22" s="7">
        <v>1</v>
      </c>
      <c r="AD22" s="7">
        <v>9</v>
      </c>
      <c r="AE22" s="7"/>
      <c r="AF22" s="7">
        <v>1</v>
      </c>
      <c r="AG22" s="7"/>
      <c r="AH22" s="7"/>
      <c r="AI22" s="7"/>
      <c r="AJ22" s="7">
        <v>1</v>
      </c>
      <c r="AK22" s="7">
        <v>3</v>
      </c>
      <c r="AL22" s="7">
        <v>12</v>
      </c>
      <c r="AM22" s="7"/>
      <c r="AN22" s="7">
        <v>15</v>
      </c>
      <c r="AO22" s="7"/>
      <c r="AP22" s="7"/>
      <c r="AQ22" s="7">
        <v>3</v>
      </c>
      <c r="AR22" s="7">
        <v>15</v>
      </c>
      <c r="AS22" s="7"/>
      <c r="AT22" s="7">
        <f>SUM(B22:AR22)</f>
        <v>92</v>
      </c>
      <c r="AV22" s="7">
        <f t="shared" si="0"/>
        <v>14</v>
      </c>
      <c r="AW22" s="8">
        <f t="shared" si="1"/>
        <v>6.5714285714285712</v>
      </c>
      <c r="AX22" s="8">
        <f t="shared" si="2"/>
        <v>3</v>
      </c>
    </row>
    <row r="23" spans="1:50" x14ac:dyDescent="0.25">
      <c r="A23" s="7" t="s">
        <v>97</v>
      </c>
      <c r="B23" s="7">
        <v>3</v>
      </c>
      <c r="C23" s="7">
        <v>7</v>
      </c>
      <c r="D23" s="7"/>
      <c r="E23" s="7">
        <v>3</v>
      </c>
      <c r="F23" s="7">
        <v>3</v>
      </c>
      <c r="G23" s="7">
        <v>3</v>
      </c>
      <c r="H23" s="7">
        <v>3</v>
      </c>
      <c r="I23" s="7">
        <v>4</v>
      </c>
      <c r="J23" s="7">
        <v>3</v>
      </c>
      <c r="K23" s="7"/>
      <c r="L23" s="7">
        <v>3</v>
      </c>
      <c r="M23" s="7">
        <v>12</v>
      </c>
      <c r="N23" s="7"/>
      <c r="O23" s="7">
        <v>4</v>
      </c>
      <c r="P23" s="7">
        <v>6</v>
      </c>
      <c r="Q23" s="7">
        <v>3</v>
      </c>
      <c r="R23" s="7"/>
      <c r="S23" s="7"/>
      <c r="T23" s="7">
        <v>9</v>
      </c>
      <c r="U23" s="7">
        <v>3</v>
      </c>
      <c r="V23" s="7">
        <v>3</v>
      </c>
      <c r="W23" s="7">
        <v>3</v>
      </c>
      <c r="X23" s="7">
        <v>12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>
        <v>3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>
        <f>SUM(B23:AR23)</f>
        <v>90</v>
      </c>
      <c r="AV23" s="7">
        <f t="shared" si="0"/>
        <v>19</v>
      </c>
      <c r="AW23" s="8">
        <f t="shared" si="1"/>
        <v>4.7368421052631575</v>
      </c>
      <c r="AX23" s="8">
        <f t="shared" si="2"/>
        <v>0</v>
      </c>
    </row>
    <row r="24" spans="1:50" x14ac:dyDescent="0.25">
      <c r="A24" s="7" t="s">
        <v>107</v>
      </c>
      <c r="B24" s="7"/>
      <c r="C24" s="7">
        <v>10</v>
      </c>
      <c r="D24" s="7"/>
      <c r="E24" s="7"/>
      <c r="F24" s="7"/>
      <c r="G24" s="7"/>
      <c r="H24" s="7">
        <v>12</v>
      </c>
      <c r="I24" s="7"/>
      <c r="J24" s="7">
        <v>9</v>
      </c>
      <c r="K24" s="7">
        <v>15</v>
      </c>
      <c r="L24" s="7">
        <v>6</v>
      </c>
      <c r="M24" s="7"/>
      <c r="N24" s="7"/>
      <c r="O24" s="7"/>
      <c r="P24" s="7"/>
      <c r="Q24" s="7">
        <v>9</v>
      </c>
      <c r="R24" s="7">
        <v>3</v>
      </c>
      <c r="S24" s="7"/>
      <c r="T24" s="7">
        <v>3</v>
      </c>
      <c r="U24" s="7">
        <v>9</v>
      </c>
      <c r="V24" s="7"/>
      <c r="W24" s="7"/>
      <c r="X24" s="7"/>
      <c r="Y24" s="7"/>
      <c r="Z24" s="7"/>
      <c r="AA24" s="7"/>
      <c r="AB24" s="7">
        <v>12</v>
      </c>
      <c r="AC24" s="7"/>
      <c r="AD24" s="7"/>
      <c r="AE24" s="7"/>
      <c r="AF24" s="7"/>
      <c r="AG24" s="7">
        <v>1</v>
      </c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>
        <f>SUM(B24:AR24)</f>
        <v>89</v>
      </c>
      <c r="AV24" s="7">
        <f t="shared" si="0"/>
        <v>11</v>
      </c>
      <c r="AW24" s="8">
        <f t="shared" si="1"/>
        <v>8.0909090909090917</v>
      </c>
      <c r="AX24" s="8">
        <f t="shared" si="2"/>
        <v>1</v>
      </c>
    </row>
    <row r="25" spans="1:50" x14ac:dyDescent="0.25">
      <c r="A25" s="7" t="s">
        <v>121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12</v>
      </c>
      <c r="O25" s="7">
        <v>3</v>
      </c>
      <c r="P25" s="7"/>
      <c r="Q25" s="7"/>
      <c r="R25" s="7"/>
      <c r="S25" s="7"/>
      <c r="T25" s="7"/>
      <c r="U25" s="7"/>
      <c r="V25" s="7"/>
      <c r="W25" s="7">
        <v>3</v>
      </c>
      <c r="X25" s="7"/>
      <c r="Y25" s="7">
        <v>1</v>
      </c>
      <c r="Z25" s="7">
        <v>1</v>
      </c>
      <c r="AA25" s="7"/>
      <c r="AB25" s="7"/>
      <c r="AC25" s="7">
        <v>3</v>
      </c>
      <c r="AD25" s="7">
        <v>6</v>
      </c>
      <c r="AE25" s="7"/>
      <c r="AF25" s="7">
        <v>7</v>
      </c>
      <c r="AG25" s="7"/>
      <c r="AH25" s="7"/>
      <c r="AI25" s="7">
        <v>5</v>
      </c>
      <c r="AJ25" s="7">
        <v>1</v>
      </c>
      <c r="AK25" s="7"/>
      <c r="AL25" s="7">
        <v>7</v>
      </c>
      <c r="AM25" s="7">
        <v>5</v>
      </c>
      <c r="AN25" s="7">
        <v>3</v>
      </c>
      <c r="AO25" s="7">
        <v>3</v>
      </c>
      <c r="AP25" s="7"/>
      <c r="AQ25" s="7">
        <v>4</v>
      </c>
      <c r="AR25" s="7">
        <v>9</v>
      </c>
      <c r="AS25" s="7"/>
      <c r="AT25" s="7">
        <f>SUM(B25:AR25)</f>
        <v>73</v>
      </c>
      <c r="AV25" s="7">
        <f t="shared" si="0"/>
        <v>16</v>
      </c>
      <c r="AW25" s="8">
        <f t="shared" si="1"/>
        <v>4.5625</v>
      </c>
      <c r="AX25" s="8">
        <f t="shared" si="2"/>
        <v>0</v>
      </c>
    </row>
    <row r="26" spans="1:50" x14ac:dyDescent="0.25">
      <c r="A26" s="7" t="s">
        <v>98</v>
      </c>
      <c r="B26" s="7">
        <v>3</v>
      </c>
      <c r="C26" s="7"/>
      <c r="D26" s="7"/>
      <c r="E26" s="7">
        <v>3</v>
      </c>
      <c r="F26" s="7">
        <v>1</v>
      </c>
      <c r="G26" s="7">
        <v>3</v>
      </c>
      <c r="H26" s="7"/>
      <c r="I26" s="7"/>
      <c r="J26" s="7">
        <v>3</v>
      </c>
      <c r="K26" s="7"/>
      <c r="L26" s="7"/>
      <c r="M26" s="7"/>
      <c r="N26" s="7"/>
      <c r="O26" s="7">
        <v>3</v>
      </c>
      <c r="P26" s="7"/>
      <c r="Q26" s="7">
        <v>12</v>
      </c>
      <c r="R26" s="7"/>
      <c r="S26" s="7"/>
      <c r="T26" s="7">
        <v>7</v>
      </c>
      <c r="U26" s="7"/>
      <c r="V26" s="7">
        <v>6</v>
      </c>
      <c r="W26" s="7"/>
      <c r="X26" s="7">
        <v>5</v>
      </c>
      <c r="Y26" s="7"/>
      <c r="Z26" s="7"/>
      <c r="AA26" s="7">
        <v>3</v>
      </c>
      <c r="AB26" s="7">
        <v>6</v>
      </c>
      <c r="AC26" s="7"/>
      <c r="AD26" s="7"/>
      <c r="AE26" s="7"/>
      <c r="AF26" s="7"/>
      <c r="AG26" s="7"/>
      <c r="AH26" s="7"/>
      <c r="AI26" s="7"/>
      <c r="AJ26" s="7"/>
      <c r="AK26" s="7">
        <v>3</v>
      </c>
      <c r="AL26" s="7"/>
      <c r="AM26" s="7"/>
      <c r="AN26" s="7">
        <v>7</v>
      </c>
      <c r="AO26" s="7"/>
      <c r="AP26" s="7"/>
      <c r="AQ26" s="7"/>
      <c r="AR26" s="7"/>
      <c r="AS26" s="7"/>
      <c r="AT26" s="7">
        <f>SUM(B26:AR26)</f>
        <v>65</v>
      </c>
      <c r="AV26" s="7">
        <f t="shared" si="0"/>
        <v>14</v>
      </c>
      <c r="AW26" s="8">
        <f t="shared" si="1"/>
        <v>4.6428571428571432</v>
      </c>
      <c r="AX26" s="8">
        <f t="shared" si="2"/>
        <v>0</v>
      </c>
    </row>
    <row r="27" spans="1:50" x14ac:dyDescent="0.25">
      <c r="A27" s="7" t="s">
        <v>93</v>
      </c>
      <c r="B27" s="7">
        <v>3</v>
      </c>
      <c r="C27" s="7">
        <v>3</v>
      </c>
      <c r="D27" s="7"/>
      <c r="E27" s="7">
        <v>5</v>
      </c>
      <c r="F27" s="7"/>
      <c r="G27" s="7"/>
      <c r="H27" s="7">
        <v>1</v>
      </c>
      <c r="I27" s="7"/>
      <c r="J27" s="7"/>
      <c r="K27" s="7"/>
      <c r="L27" s="7">
        <v>3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>
        <v>12</v>
      </c>
      <c r="AD27" s="7"/>
      <c r="AE27" s="7"/>
      <c r="AF27" s="7"/>
      <c r="AG27" s="7">
        <v>12</v>
      </c>
      <c r="AH27" s="7"/>
      <c r="AI27" s="7">
        <v>12</v>
      </c>
      <c r="AJ27" s="7"/>
      <c r="AK27" s="7">
        <v>12</v>
      </c>
      <c r="AL27" s="7"/>
      <c r="AM27" s="7"/>
      <c r="AN27" s="7"/>
      <c r="AO27" s="7"/>
      <c r="AP27" s="7"/>
      <c r="AQ27" s="7"/>
      <c r="AR27" s="7"/>
      <c r="AS27" s="7"/>
      <c r="AT27" s="7">
        <f>SUM(B27:AR27)</f>
        <v>63</v>
      </c>
      <c r="AV27" s="7">
        <f t="shared" si="0"/>
        <v>9</v>
      </c>
      <c r="AW27" s="8">
        <f t="shared" si="1"/>
        <v>7</v>
      </c>
      <c r="AX27" s="8">
        <f t="shared" si="2"/>
        <v>0</v>
      </c>
    </row>
    <row r="28" spans="1:50" x14ac:dyDescent="0.25">
      <c r="A28" s="7" t="s">
        <v>104</v>
      </c>
      <c r="B28" s="7">
        <v>3</v>
      </c>
      <c r="C28" s="7">
        <v>3</v>
      </c>
      <c r="D28" s="7">
        <v>7</v>
      </c>
      <c r="E28" s="7"/>
      <c r="F28" s="7">
        <v>1</v>
      </c>
      <c r="G28" s="7"/>
      <c r="H28" s="7">
        <v>3</v>
      </c>
      <c r="I28" s="7">
        <v>3</v>
      </c>
      <c r="J28" s="7"/>
      <c r="K28" s="7">
        <v>6</v>
      </c>
      <c r="L28" s="7">
        <v>3</v>
      </c>
      <c r="M28" s="7"/>
      <c r="N28" s="7">
        <v>3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>
        <v>3</v>
      </c>
      <c r="Z28" s="7"/>
      <c r="AA28" s="7">
        <v>3</v>
      </c>
      <c r="AB28" s="7"/>
      <c r="AC28" s="7"/>
      <c r="AD28" s="7"/>
      <c r="AE28" s="7"/>
      <c r="AF28" s="7"/>
      <c r="AG28" s="7">
        <v>4</v>
      </c>
      <c r="AH28" s="7"/>
      <c r="AI28" s="7">
        <v>3</v>
      </c>
      <c r="AJ28" s="7"/>
      <c r="AK28" s="7">
        <v>3</v>
      </c>
      <c r="AL28" s="7"/>
      <c r="AM28" s="7">
        <v>6</v>
      </c>
      <c r="AN28" s="7"/>
      <c r="AO28" s="7">
        <v>3</v>
      </c>
      <c r="AP28" s="7"/>
      <c r="AQ28" s="7">
        <v>3</v>
      </c>
      <c r="AR28" s="7"/>
      <c r="AS28" s="7"/>
      <c r="AT28" s="7">
        <f>SUM(B28:AR28)</f>
        <v>60</v>
      </c>
      <c r="AV28" s="7">
        <f t="shared" si="0"/>
        <v>17</v>
      </c>
      <c r="AW28" s="8">
        <f t="shared" si="1"/>
        <v>3.5294117647058822</v>
      </c>
      <c r="AX28" s="8">
        <f t="shared" si="2"/>
        <v>0</v>
      </c>
    </row>
    <row r="29" spans="1:50" x14ac:dyDescent="0.25">
      <c r="A29" s="7" t="s">
        <v>89</v>
      </c>
      <c r="B29" s="7">
        <v>5</v>
      </c>
      <c r="C29" s="7"/>
      <c r="D29" s="7"/>
      <c r="E29" s="7">
        <v>3</v>
      </c>
      <c r="F29" s="7"/>
      <c r="G29" s="7"/>
      <c r="H29" s="7"/>
      <c r="I29" s="7"/>
      <c r="J29" s="7">
        <v>6</v>
      </c>
      <c r="K29" s="7"/>
      <c r="L29" s="7"/>
      <c r="M29" s="7"/>
      <c r="N29" s="7"/>
      <c r="O29" s="7"/>
      <c r="P29" s="7"/>
      <c r="Q29" s="7"/>
      <c r="R29" s="7"/>
      <c r="S29" s="7"/>
      <c r="T29" s="7">
        <v>6</v>
      </c>
      <c r="U29" s="7"/>
      <c r="V29" s="7"/>
      <c r="W29" s="7"/>
      <c r="X29" s="7"/>
      <c r="Y29" s="7"/>
      <c r="Z29" s="7"/>
      <c r="AA29" s="7"/>
      <c r="AB29" s="7">
        <v>3</v>
      </c>
      <c r="AC29" s="7"/>
      <c r="AD29" s="7"/>
      <c r="AE29" s="7">
        <v>3</v>
      </c>
      <c r="AF29" s="7">
        <v>3</v>
      </c>
      <c r="AG29" s="7">
        <v>1</v>
      </c>
      <c r="AH29" s="7">
        <v>3</v>
      </c>
      <c r="AI29" s="7">
        <v>3</v>
      </c>
      <c r="AJ29" s="7">
        <v>1</v>
      </c>
      <c r="AK29" s="7">
        <v>3</v>
      </c>
      <c r="AL29" s="7">
        <v>1</v>
      </c>
      <c r="AM29" s="7">
        <v>1</v>
      </c>
      <c r="AN29" s="7">
        <v>5</v>
      </c>
      <c r="AO29" s="7"/>
      <c r="AP29" s="7"/>
      <c r="AQ29" s="7">
        <v>3</v>
      </c>
      <c r="AR29" s="7">
        <v>7</v>
      </c>
      <c r="AS29" s="7"/>
      <c r="AT29" s="7">
        <f>SUM(B29:AR29)</f>
        <v>57</v>
      </c>
      <c r="AV29" s="7">
        <f t="shared" si="0"/>
        <v>17</v>
      </c>
      <c r="AW29" s="8">
        <f t="shared" si="1"/>
        <v>3.3529411764705883</v>
      </c>
      <c r="AX29" s="8">
        <f t="shared" si="2"/>
        <v>0</v>
      </c>
    </row>
    <row r="30" spans="1:50" x14ac:dyDescent="0.25">
      <c r="A30" s="7" t="s">
        <v>116</v>
      </c>
      <c r="B30" s="7"/>
      <c r="C30" s="7"/>
      <c r="D30" s="7"/>
      <c r="E30" s="7"/>
      <c r="F30" s="7"/>
      <c r="G30" s="7">
        <v>3</v>
      </c>
      <c r="H30" s="7">
        <v>6</v>
      </c>
      <c r="I30" s="7"/>
      <c r="J30" s="7"/>
      <c r="K30" s="7"/>
      <c r="L30" s="7"/>
      <c r="M30" s="7"/>
      <c r="N30" s="7"/>
      <c r="O30" s="7">
        <v>8</v>
      </c>
      <c r="P30" s="7"/>
      <c r="Q30" s="7">
        <v>3</v>
      </c>
      <c r="R30" s="7"/>
      <c r="S30" s="7"/>
      <c r="T30" s="7"/>
      <c r="U30" s="7">
        <v>15</v>
      </c>
      <c r="V30" s="7"/>
      <c r="W30" s="7"/>
      <c r="X30" s="7"/>
      <c r="Y30" s="7"/>
      <c r="Z30" s="7"/>
      <c r="AA30" s="7"/>
      <c r="AB30" s="7">
        <v>10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>
        <v>9</v>
      </c>
      <c r="AQ30" s="7"/>
      <c r="AR30" s="7"/>
      <c r="AS30" s="7"/>
      <c r="AT30" s="7">
        <f>SUM(B30:AR30)</f>
        <v>54</v>
      </c>
      <c r="AV30" s="7">
        <f t="shared" si="0"/>
        <v>7</v>
      </c>
      <c r="AW30" s="8">
        <f t="shared" si="1"/>
        <v>7.7142857142857144</v>
      </c>
      <c r="AX30" s="8">
        <f t="shared" si="2"/>
        <v>1</v>
      </c>
    </row>
    <row r="31" spans="1:50" x14ac:dyDescent="0.25">
      <c r="A31" s="7" t="s">
        <v>112</v>
      </c>
      <c r="B31" s="7"/>
      <c r="C31" s="7"/>
      <c r="D31" s="7"/>
      <c r="E31" s="7"/>
      <c r="F31" s="7">
        <v>1</v>
      </c>
      <c r="G31" s="7"/>
      <c r="H31" s="7"/>
      <c r="I31" s="7"/>
      <c r="J31" s="7"/>
      <c r="K31" s="7">
        <v>5</v>
      </c>
      <c r="L31" s="7">
        <v>3</v>
      </c>
      <c r="M31" s="7"/>
      <c r="N31" s="7"/>
      <c r="O31" s="7"/>
      <c r="P31" s="7">
        <v>3</v>
      </c>
      <c r="Q31" s="7"/>
      <c r="R31" s="7"/>
      <c r="S31" s="7">
        <v>12</v>
      </c>
      <c r="T31" s="7"/>
      <c r="U31" s="7">
        <v>12</v>
      </c>
      <c r="V31" s="7">
        <v>10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>
        <v>3</v>
      </c>
      <c r="AS31" s="7"/>
      <c r="AT31" s="7">
        <f>SUM(B31:AR31)</f>
        <v>49</v>
      </c>
      <c r="AV31" s="7">
        <f t="shared" si="0"/>
        <v>8</v>
      </c>
      <c r="AW31" s="8">
        <f t="shared" si="1"/>
        <v>6.125</v>
      </c>
      <c r="AX31" s="8">
        <f t="shared" si="2"/>
        <v>0</v>
      </c>
    </row>
    <row r="32" spans="1:50" x14ac:dyDescent="0.25">
      <c r="A32" s="7" t="s">
        <v>101</v>
      </c>
      <c r="B32" s="7">
        <v>3</v>
      </c>
      <c r="C32" s="7"/>
      <c r="D32" s="7"/>
      <c r="E32" s="7">
        <v>3</v>
      </c>
      <c r="F32" s="7"/>
      <c r="G32" s="7"/>
      <c r="H32" s="7"/>
      <c r="I32" s="7"/>
      <c r="J32" s="7">
        <v>3</v>
      </c>
      <c r="K32" s="7"/>
      <c r="L32" s="7"/>
      <c r="M32" s="7"/>
      <c r="N32" s="7"/>
      <c r="O32" s="7"/>
      <c r="P32" s="7"/>
      <c r="Q32" s="7"/>
      <c r="R32" s="7"/>
      <c r="S32" s="7"/>
      <c r="T32" s="7">
        <v>5</v>
      </c>
      <c r="U32" s="7"/>
      <c r="V32" s="7"/>
      <c r="W32" s="7"/>
      <c r="X32" s="7"/>
      <c r="Y32" s="7"/>
      <c r="Z32" s="7"/>
      <c r="AA32" s="7"/>
      <c r="AB32" s="7">
        <v>5</v>
      </c>
      <c r="AC32" s="7"/>
      <c r="AD32" s="7"/>
      <c r="AE32" s="7"/>
      <c r="AF32" s="7">
        <v>5</v>
      </c>
      <c r="AG32" s="7">
        <v>1</v>
      </c>
      <c r="AH32" s="7">
        <v>3</v>
      </c>
      <c r="AI32" s="7">
        <v>1</v>
      </c>
      <c r="AJ32" s="7">
        <v>1</v>
      </c>
      <c r="AK32" s="7">
        <v>3</v>
      </c>
      <c r="AL32" s="7">
        <v>1</v>
      </c>
      <c r="AM32" s="7">
        <v>3</v>
      </c>
      <c r="AN32" s="7">
        <v>3</v>
      </c>
      <c r="AO32" s="7"/>
      <c r="AP32" s="7"/>
      <c r="AQ32" s="7">
        <v>3</v>
      </c>
      <c r="AR32" s="7">
        <v>3</v>
      </c>
      <c r="AS32" s="7"/>
      <c r="AT32" s="7">
        <f>SUM(B32:AR32)</f>
        <v>46</v>
      </c>
      <c r="AV32" s="7">
        <f t="shared" si="0"/>
        <v>16</v>
      </c>
      <c r="AW32" s="8">
        <f t="shared" si="1"/>
        <v>2.875</v>
      </c>
      <c r="AX32" s="8">
        <f t="shared" si="2"/>
        <v>0</v>
      </c>
    </row>
    <row r="33" spans="1:50" x14ac:dyDescent="0.25">
      <c r="A33" s="7" t="s">
        <v>94</v>
      </c>
      <c r="B33" s="7">
        <v>3</v>
      </c>
      <c r="C33" s="7">
        <v>3</v>
      </c>
      <c r="D33" s="7"/>
      <c r="E33" s="7"/>
      <c r="F33" s="7"/>
      <c r="G33" s="7">
        <v>3</v>
      </c>
      <c r="H33" s="7">
        <v>3</v>
      </c>
      <c r="I33" s="7"/>
      <c r="J33" s="7">
        <v>3</v>
      </c>
      <c r="K33" s="7"/>
      <c r="L33" s="7">
        <v>3</v>
      </c>
      <c r="M33" s="7"/>
      <c r="N33" s="7"/>
      <c r="O33" s="7">
        <v>3</v>
      </c>
      <c r="P33" s="7"/>
      <c r="Q33" s="7">
        <v>4</v>
      </c>
      <c r="R33" s="7">
        <v>3</v>
      </c>
      <c r="S33" s="7"/>
      <c r="T33" s="7">
        <v>1</v>
      </c>
      <c r="U33" s="7">
        <v>3</v>
      </c>
      <c r="V33" s="7"/>
      <c r="W33" s="7"/>
      <c r="X33" s="7"/>
      <c r="Y33" s="7"/>
      <c r="Z33" s="7"/>
      <c r="AA33" s="7"/>
      <c r="AB33" s="7"/>
      <c r="AC33" s="7"/>
      <c r="AD33" s="7"/>
      <c r="AE33" s="7">
        <v>5</v>
      </c>
      <c r="AF33" s="7"/>
      <c r="AG33" s="7">
        <v>1</v>
      </c>
      <c r="AH33" s="7">
        <v>3</v>
      </c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>
        <f>SUM(B33:AR33)</f>
        <v>41</v>
      </c>
      <c r="AV33" s="7">
        <f t="shared" si="0"/>
        <v>14</v>
      </c>
      <c r="AW33" s="8">
        <f t="shared" si="1"/>
        <v>2.9285714285714284</v>
      </c>
      <c r="AX33" s="8">
        <f t="shared" si="2"/>
        <v>0</v>
      </c>
    </row>
    <row r="34" spans="1:50" x14ac:dyDescent="0.25">
      <c r="A34" s="7" t="s">
        <v>115</v>
      </c>
      <c r="B34" s="7"/>
      <c r="C34" s="7"/>
      <c r="D34" s="7"/>
      <c r="E34" s="7"/>
      <c r="F34" s="7"/>
      <c r="G34" s="7">
        <v>8</v>
      </c>
      <c r="H34" s="7"/>
      <c r="I34" s="7"/>
      <c r="J34" s="7"/>
      <c r="K34" s="7"/>
      <c r="L34" s="7">
        <v>3</v>
      </c>
      <c r="M34" s="7"/>
      <c r="N34" s="7">
        <v>5</v>
      </c>
      <c r="O34" s="7"/>
      <c r="P34" s="7"/>
      <c r="Q34" s="7"/>
      <c r="R34" s="7"/>
      <c r="S34" s="7"/>
      <c r="T34" s="7"/>
      <c r="U34" s="7"/>
      <c r="V34" s="7"/>
      <c r="W34" s="7">
        <v>10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>
        <f>SUM(B34:AR34)</f>
        <v>26</v>
      </c>
      <c r="AV34" s="7">
        <f t="shared" si="0"/>
        <v>4</v>
      </c>
      <c r="AW34" s="8">
        <f t="shared" si="1"/>
        <v>6.5</v>
      </c>
      <c r="AX34" s="8">
        <f t="shared" si="2"/>
        <v>0</v>
      </c>
    </row>
    <row r="35" spans="1:50" x14ac:dyDescent="0.25">
      <c r="A35" s="7" t="s">
        <v>117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>
        <v>8</v>
      </c>
      <c r="M35" s="7"/>
      <c r="N35" s="7"/>
      <c r="O35" s="7">
        <v>15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>
        <f>SUM(B35:AR35)</f>
        <v>23</v>
      </c>
      <c r="AV35" s="7">
        <f t="shared" si="0"/>
        <v>2</v>
      </c>
      <c r="AW35" s="8">
        <f t="shared" si="1"/>
        <v>11.5</v>
      </c>
      <c r="AX35" s="8">
        <f t="shared" si="2"/>
        <v>1</v>
      </c>
    </row>
    <row r="36" spans="1:50" x14ac:dyDescent="0.25">
      <c r="A36" s="7" t="s">
        <v>102</v>
      </c>
      <c r="B36" s="7">
        <v>3</v>
      </c>
      <c r="C36" s="7">
        <v>6</v>
      </c>
      <c r="D36" s="7"/>
      <c r="E36" s="7">
        <v>3</v>
      </c>
      <c r="F36" s="7"/>
      <c r="G36" s="7"/>
      <c r="H36" s="7">
        <v>3</v>
      </c>
      <c r="I36" s="7"/>
      <c r="J36" s="7"/>
      <c r="K36" s="7"/>
      <c r="L36" s="7">
        <v>3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>
        <f>SUM(B36:AR36)</f>
        <v>18</v>
      </c>
      <c r="AV36" s="7">
        <f t="shared" si="0"/>
        <v>5</v>
      </c>
      <c r="AW36" s="8">
        <f t="shared" si="1"/>
        <v>3.6</v>
      </c>
      <c r="AX36" s="8">
        <f t="shared" si="2"/>
        <v>0</v>
      </c>
    </row>
    <row r="37" spans="1:50" x14ac:dyDescent="0.25">
      <c r="A37" s="7" t="s">
        <v>114</v>
      </c>
      <c r="B37" s="7"/>
      <c r="C37" s="7"/>
      <c r="D37" s="7"/>
      <c r="E37" s="7"/>
      <c r="F37" s="7">
        <v>3</v>
      </c>
      <c r="G37" s="7">
        <v>3</v>
      </c>
      <c r="H37" s="7"/>
      <c r="I37" s="7"/>
      <c r="J37" s="7"/>
      <c r="K37" s="7"/>
      <c r="L37" s="7"/>
      <c r="M37" s="7"/>
      <c r="N37" s="7"/>
      <c r="O37" s="7"/>
      <c r="P37" s="7">
        <v>9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>
        <f>SUM(B37:AR37)</f>
        <v>15</v>
      </c>
      <c r="AV37" s="7">
        <f t="shared" si="0"/>
        <v>3</v>
      </c>
      <c r="AW37" s="8">
        <f t="shared" si="1"/>
        <v>5</v>
      </c>
      <c r="AX37" s="8">
        <f t="shared" si="2"/>
        <v>0</v>
      </c>
    </row>
    <row r="38" spans="1:50" x14ac:dyDescent="0.25">
      <c r="A38" s="7" t="s">
        <v>96</v>
      </c>
      <c r="B38" s="7">
        <v>3</v>
      </c>
      <c r="C38" s="7">
        <v>3</v>
      </c>
      <c r="D38" s="7"/>
      <c r="E38" s="7"/>
      <c r="F38" s="7"/>
      <c r="G38" s="7"/>
      <c r="H38" s="7"/>
      <c r="I38" s="7"/>
      <c r="J38" s="7"/>
      <c r="K38" s="7"/>
      <c r="L38" s="7">
        <v>3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>
        <v>3</v>
      </c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>
        <v>3</v>
      </c>
      <c r="AS38" s="7"/>
      <c r="AT38" s="7">
        <f>SUM(B38:AR38)</f>
        <v>15</v>
      </c>
      <c r="AV38" s="7">
        <f t="shared" si="0"/>
        <v>5</v>
      </c>
      <c r="AW38" s="8">
        <f t="shared" si="1"/>
        <v>3</v>
      </c>
      <c r="AX38" s="8">
        <f t="shared" si="2"/>
        <v>0</v>
      </c>
    </row>
    <row r="39" spans="1:50" x14ac:dyDescent="0.25">
      <c r="A39" s="7" t="s">
        <v>108</v>
      </c>
      <c r="B39" s="7"/>
      <c r="C39" s="7">
        <v>3</v>
      </c>
      <c r="D39" s="7">
        <v>1</v>
      </c>
      <c r="E39" s="7"/>
      <c r="F39" s="7"/>
      <c r="G39" s="7"/>
      <c r="H39" s="7"/>
      <c r="I39" s="7"/>
      <c r="J39" s="7"/>
      <c r="K39" s="7">
        <v>3</v>
      </c>
      <c r="L39" s="7">
        <v>4</v>
      </c>
      <c r="M39" s="7"/>
      <c r="N39" s="7"/>
      <c r="O39" s="7"/>
      <c r="P39" s="7"/>
      <c r="Q39" s="7"/>
      <c r="R39" s="7">
        <v>3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>
        <f>SUM(B39:AR39)</f>
        <v>14</v>
      </c>
      <c r="AV39" s="7">
        <f t="shared" si="0"/>
        <v>5</v>
      </c>
      <c r="AW39" s="8">
        <f t="shared" si="1"/>
        <v>2.8</v>
      </c>
      <c r="AX39" s="8">
        <f t="shared" si="2"/>
        <v>0</v>
      </c>
    </row>
    <row r="40" spans="1:50" x14ac:dyDescent="0.25">
      <c r="A40" s="7" t="s">
        <v>118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>
        <v>3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>
        <f>SUM(B40:AR40)</f>
        <v>3</v>
      </c>
      <c r="AV40" s="7">
        <f t="shared" si="0"/>
        <v>1</v>
      </c>
      <c r="AW40" s="8">
        <f t="shared" si="1"/>
        <v>3</v>
      </c>
      <c r="AX40" s="8">
        <f t="shared" si="2"/>
        <v>0</v>
      </c>
    </row>
  </sheetData>
  <sortState ref="A3:AT40">
    <sortCondition descending="1" ref="AT3:AT40"/>
  </sortState>
  <pageMargins left="0.7" right="0.7" top="0.75" bottom="0.75" header="0.3" footer="0.3"/>
  <pageSetup paperSize="9" scale="64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1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AA41" sqref="AA41"/>
    </sheetView>
  </sheetViews>
  <sheetFormatPr defaultRowHeight="15" x14ac:dyDescent="0.25"/>
  <cols>
    <col min="1" max="1" width="17.85546875" bestFit="1" customWidth="1"/>
    <col min="2" max="6" width="10.42578125" bestFit="1" customWidth="1"/>
    <col min="7" max="7" width="11.5703125" customWidth="1"/>
    <col min="8" max="8" width="9.5703125" bestFit="1" customWidth="1"/>
    <col min="9" max="9" width="12.7109375" customWidth="1"/>
    <col min="10" max="10" width="9.5703125" bestFit="1" customWidth="1"/>
    <col min="11" max="12" width="10.42578125" bestFit="1" customWidth="1"/>
    <col min="13" max="13" width="9.42578125" bestFit="1" customWidth="1"/>
    <col min="14" max="16" width="10.28515625" bestFit="1" customWidth="1"/>
    <col min="17" max="17" width="10" bestFit="1" customWidth="1"/>
    <col min="18" max="18" width="10.7109375" customWidth="1"/>
    <col min="19" max="19" width="10" bestFit="1" customWidth="1"/>
    <col min="20" max="23" width="9.7109375" bestFit="1" customWidth="1"/>
    <col min="24" max="24" width="9.42578125" bestFit="1" customWidth="1"/>
    <col min="25" max="26" width="9.5703125" bestFit="1" customWidth="1"/>
    <col min="27" max="28" width="10.140625" bestFit="1" customWidth="1"/>
    <col min="29" max="31" width="10" bestFit="1" customWidth="1"/>
    <col min="32" max="34" width="9.7109375" bestFit="1" customWidth="1"/>
    <col min="35" max="39" width="9.28515625" bestFit="1" customWidth="1"/>
    <col min="40" max="43" width="9.7109375" bestFit="1" customWidth="1"/>
    <col min="44" max="45" width="10" customWidth="1"/>
    <col min="46" max="46" width="13.7109375" bestFit="1" customWidth="1"/>
    <col min="47" max="47" width="7.28515625" customWidth="1"/>
    <col min="48" max="48" width="10.5703125" bestFit="1" customWidth="1"/>
    <col min="49" max="49" width="10.7109375" bestFit="1" customWidth="1"/>
  </cols>
  <sheetData>
    <row r="1" spans="1:49" s="1" customFormat="1" ht="14.45" x14ac:dyDescent="0.3">
      <c r="A1" s="17" t="s">
        <v>40</v>
      </c>
      <c r="B1" s="17">
        <v>42862</v>
      </c>
      <c r="C1" s="17">
        <v>42869</v>
      </c>
      <c r="D1" s="17">
        <v>42876</v>
      </c>
      <c r="E1" s="17">
        <v>42883</v>
      </c>
      <c r="F1" s="17">
        <v>42890</v>
      </c>
      <c r="G1" s="17">
        <v>42897</v>
      </c>
      <c r="H1" s="17">
        <v>42904</v>
      </c>
      <c r="I1" s="17">
        <v>42911</v>
      </c>
      <c r="J1" s="17">
        <v>42918</v>
      </c>
      <c r="K1" s="17">
        <v>42925</v>
      </c>
      <c r="L1" s="17">
        <v>42932</v>
      </c>
      <c r="M1" s="17">
        <v>42939</v>
      </c>
      <c r="N1" s="17">
        <v>42946</v>
      </c>
      <c r="O1" s="17">
        <v>42953</v>
      </c>
      <c r="P1" s="17">
        <v>42960</v>
      </c>
      <c r="Q1" s="17">
        <v>42967</v>
      </c>
      <c r="R1" s="17">
        <v>42974</v>
      </c>
      <c r="S1" s="17">
        <v>42981</v>
      </c>
      <c r="T1" s="17">
        <v>42988</v>
      </c>
      <c r="U1" s="17">
        <v>42995</v>
      </c>
      <c r="V1" s="17">
        <v>43002</v>
      </c>
      <c r="W1" s="17">
        <v>43009</v>
      </c>
      <c r="X1" s="17">
        <v>43023</v>
      </c>
      <c r="Y1" s="17">
        <v>43030</v>
      </c>
      <c r="Z1" s="17">
        <v>43037</v>
      </c>
      <c r="AA1" s="17">
        <v>43044</v>
      </c>
      <c r="AB1" s="17">
        <v>43051</v>
      </c>
      <c r="AC1" s="17">
        <v>43058</v>
      </c>
      <c r="AD1" s="17">
        <v>43065</v>
      </c>
      <c r="AE1" s="17">
        <v>43072</v>
      </c>
      <c r="AF1" s="17">
        <v>43079</v>
      </c>
      <c r="AG1" s="17">
        <v>43086</v>
      </c>
      <c r="AH1" s="17">
        <v>43107</v>
      </c>
      <c r="AI1" s="17">
        <v>43114</v>
      </c>
      <c r="AJ1" s="17">
        <v>43121</v>
      </c>
      <c r="AK1" s="17">
        <v>43128</v>
      </c>
      <c r="AL1" s="17">
        <v>43135</v>
      </c>
      <c r="AM1" s="17">
        <v>43142</v>
      </c>
      <c r="AN1" s="17">
        <v>43149</v>
      </c>
      <c r="AO1" s="17">
        <v>43156</v>
      </c>
      <c r="AP1" s="17">
        <v>43163</v>
      </c>
      <c r="AQ1" s="17">
        <v>43170</v>
      </c>
      <c r="AR1" s="17">
        <v>43198</v>
      </c>
      <c r="AS1" s="17"/>
      <c r="AT1" s="18"/>
      <c r="AV1" s="4"/>
      <c r="AW1" s="4"/>
    </row>
    <row r="2" spans="1:49" s="2" customFormat="1" ht="79.5" customHeight="1" x14ac:dyDescent="0.25">
      <c r="A2" s="4" t="s">
        <v>41</v>
      </c>
      <c r="B2" s="5" t="s">
        <v>48</v>
      </c>
      <c r="C2" s="5" t="s">
        <v>47</v>
      </c>
      <c r="D2" s="5" t="s">
        <v>50</v>
      </c>
      <c r="E2" s="5" t="s">
        <v>49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64</v>
      </c>
      <c r="S2" s="5" t="s">
        <v>65</v>
      </c>
      <c r="T2" s="5" t="s">
        <v>66</v>
      </c>
      <c r="U2" s="5" t="s">
        <v>67</v>
      </c>
      <c r="V2" s="5" t="s">
        <v>68</v>
      </c>
      <c r="W2" s="5" t="s">
        <v>69</v>
      </c>
      <c r="X2" s="5" t="s">
        <v>70</v>
      </c>
      <c r="Y2" s="5" t="s">
        <v>71</v>
      </c>
      <c r="Z2" s="5" t="s">
        <v>72</v>
      </c>
      <c r="AA2" s="5" t="s">
        <v>73</v>
      </c>
      <c r="AB2" s="5" t="s">
        <v>74</v>
      </c>
      <c r="AC2" s="5" t="s">
        <v>75</v>
      </c>
      <c r="AD2" s="5" t="s">
        <v>76</v>
      </c>
      <c r="AE2" s="5" t="s">
        <v>77</v>
      </c>
      <c r="AF2" s="5" t="s">
        <v>78</v>
      </c>
      <c r="AG2" s="5" t="s">
        <v>67</v>
      </c>
      <c r="AH2" s="5" t="s">
        <v>74</v>
      </c>
      <c r="AI2" s="5" t="s">
        <v>81</v>
      </c>
      <c r="AJ2" s="5" t="s">
        <v>79</v>
      </c>
      <c r="AK2" s="5" t="s">
        <v>80</v>
      </c>
      <c r="AL2" s="5" t="s">
        <v>75</v>
      </c>
      <c r="AM2" s="5" t="s">
        <v>125</v>
      </c>
      <c r="AN2" s="5" t="s">
        <v>81</v>
      </c>
      <c r="AO2" s="5" t="s">
        <v>123</v>
      </c>
      <c r="AP2" s="5" t="s">
        <v>74</v>
      </c>
      <c r="AQ2" s="5" t="s">
        <v>124</v>
      </c>
      <c r="AR2" s="5" t="s">
        <v>124</v>
      </c>
      <c r="AS2" s="5"/>
      <c r="AT2" s="6" t="s">
        <v>120</v>
      </c>
      <c r="AU2" s="3"/>
      <c r="AV2" s="5" t="s">
        <v>42</v>
      </c>
      <c r="AW2" s="5" t="s">
        <v>45</v>
      </c>
    </row>
    <row r="3" spans="1:49" s="21" customFormat="1" x14ac:dyDescent="0.25">
      <c r="A3" s="7" t="s">
        <v>87</v>
      </c>
      <c r="B3" s="27">
        <v>37</v>
      </c>
      <c r="C3" s="26">
        <v>44</v>
      </c>
      <c r="D3" s="27">
        <v>14</v>
      </c>
      <c r="E3" s="26">
        <v>184</v>
      </c>
      <c r="F3" s="27">
        <v>2</v>
      </c>
      <c r="G3" s="27">
        <v>59</v>
      </c>
      <c r="H3" s="26">
        <v>73</v>
      </c>
      <c r="I3" s="26"/>
      <c r="J3" s="26"/>
      <c r="K3" s="27">
        <v>1</v>
      </c>
      <c r="L3" s="27">
        <v>64</v>
      </c>
      <c r="M3" s="26">
        <v>6</v>
      </c>
      <c r="N3" s="26">
        <v>2</v>
      </c>
      <c r="O3" s="27">
        <v>50</v>
      </c>
      <c r="P3" s="26">
        <v>14</v>
      </c>
      <c r="Q3" s="26">
        <v>21</v>
      </c>
      <c r="R3" s="27">
        <v>43</v>
      </c>
      <c r="S3" s="26">
        <v>9</v>
      </c>
      <c r="T3" s="26">
        <v>22</v>
      </c>
      <c r="U3" s="26">
        <v>55</v>
      </c>
      <c r="V3" s="27">
        <v>17</v>
      </c>
      <c r="W3" s="26">
        <v>18</v>
      </c>
      <c r="X3" s="26">
        <v>4</v>
      </c>
      <c r="Y3" s="27">
        <v>10</v>
      </c>
      <c r="Z3" s="26">
        <v>5</v>
      </c>
      <c r="AA3" s="27">
        <v>31</v>
      </c>
      <c r="AB3" s="26">
        <v>139</v>
      </c>
      <c r="AC3" s="27"/>
      <c r="AD3" s="27"/>
      <c r="AE3" s="27"/>
      <c r="AF3" s="27">
        <v>35</v>
      </c>
      <c r="AG3" s="27">
        <v>1</v>
      </c>
      <c r="AH3" s="27">
        <v>54</v>
      </c>
      <c r="AI3" s="27"/>
      <c r="AJ3" s="27" t="s">
        <v>119</v>
      </c>
      <c r="AK3" s="27">
        <v>24</v>
      </c>
      <c r="AL3" s="27"/>
      <c r="AM3" s="27"/>
      <c r="AN3" s="27"/>
      <c r="AO3" s="27"/>
      <c r="AP3" s="27"/>
      <c r="AQ3" s="27"/>
      <c r="AR3" s="27">
        <v>15</v>
      </c>
      <c r="AS3" s="27"/>
      <c r="AT3" s="27">
        <f>SUM(B3:AR3)</f>
        <v>1053</v>
      </c>
      <c r="AV3" s="23">
        <f t="shared" ref="AV3:AV40" si="0">COUNTA(B3:AS3)</f>
        <v>31</v>
      </c>
      <c r="AW3" s="24">
        <f t="shared" ref="AW3:AW40" si="1">+AT3/AV3</f>
        <v>33.967741935483872</v>
      </c>
    </row>
    <row r="4" spans="1:49" s="21" customFormat="1" ht="15.75" x14ac:dyDescent="0.25">
      <c r="A4" s="7" t="s">
        <v>105</v>
      </c>
      <c r="B4" s="26"/>
      <c r="C4" s="27">
        <v>80</v>
      </c>
      <c r="D4" s="27"/>
      <c r="E4" s="27">
        <v>168</v>
      </c>
      <c r="F4" s="27"/>
      <c r="G4" s="27">
        <v>131</v>
      </c>
      <c r="H4" s="27">
        <v>49</v>
      </c>
      <c r="I4" s="27"/>
      <c r="J4" s="27">
        <v>88</v>
      </c>
      <c r="K4" s="27" t="s">
        <v>119</v>
      </c>
      <c r="L4" s="27">
        <v>154</v>
      </c>
      <c r="M4" s="27"/>
      <c r="N4" s="27"/>
      <c r="O4" s="27">
        <v>154</v>
      </c>
      <c r="P4" s="27"/>
      <c r="Q4" s="27">
        <v>9</v>
      </c>
      <c r="R4" s="27">
        <v>92</v>
      </c>
      <c r="S4" s="27"/>
      <c r="T4" s="27" t="s">
        <v>119</v>
      </c>
      <c r="U4" s="27">
        <v>26</v>
      </c>
      <c r="V4" s="27"/>
      <c r="W4" s="27"/>
      <c r="X4" s="27"/>
      <c r="Y4" s="27"/>
      <c r="Z4" s="27"/>
      <c r="AA4" s="27"/>
      <c r="AB4" s="27" t="s">
        <v>119</v>
      </c>
      <c r="AC4" s="27"/>
      <c r="AD4" s="27"/>
      <c r="AE4" s="27"/>
      <c r="AF4" s="27"/>
      <c r="AG4" s="27">
        <v>3</v>
      </c>
      <c r="AH4" s="27">
        <v>38</v>
      </c>
      <c r="AI4" s="27"/>
      <c r="AJ4" s="27"/>
      <c r="AK4" s="27"/>
      <c r="AL4" s="27"/>
      <c r="AM4" s="27"/>
      <c r="AN4" s="27"/>
      <c r="AO4" s="27"/>
      <c r="AP4" s="27">
        <v>16</v>
      </c>
      <c r="AQ4" s="27"/>
      <c r="AR4" s="27"/>
      <c r="AS4" s="27"/>
      <c r="AT4" s="27">
        <f>SUM(B4:AR4)</f>
        <v>1008</v>
      </c>
      <c r="AU4" s="22"/>
      <c r="AV4" s="23">
        <f t="shared" si="0"/>
        <v>16</v>
      </c>
      <c r="AW4" s="24">
        <f t="shared" si="1"/>
        <v>63</v>
      </c>
    </row>
    <row r="5" spans="1:49" s="21" customFormat="1" x14ac:dyDescent="0.25">
      <c r="A5" s="7" t="s">
        <v>84</v>
      </c>
      <c r="B5" s="27">
        <v>42</v>
      </c>
      <c r="C5" s="27">
        <v>31</v>
      </c>
      <c r="D5" s="27">
        <v>6</v>
      </c>
      <c r="E5" s="27">
        <v>203</v>
      </c>
      <c r="F5" s="27">
        <v>2</v>
      </c>
      <c r="G5" s="27">
        <v>107</v>
      </c>
      <c r="H5" s="27">
        <v>21</v>
      </c>
      <c r="I5" s="27">
        <v>2</v>
      </c>
      <c r="J5" s="27">
        <v>42</v>
      </c>
      <c r="K5" s="27">
        <v>16</v>
      </c>
      <c r="L5" s="27">
        <v>65</v>
      </c>
      <c r="M5" s="27">
        <v>4</v>
      </c>
      <c r="N5" s="27">
        <v>1</v>
      </c>
      <c r="O5" s="27">
        <v>122</v>
      </c>
      <c r="P5" s="27">
        <v>11</v>
      </c>
      <c r="Q5" s="27">
        <v>11</v>
      </c>
      <c r="R5" s="27">
        <v>28</v>
      </c>
      <c r="S5" s="27">
        <v>8</v>
      </c>
      <c r="T5" s="27">
        <v>84</v>
      </c>
      <c r="U5" s="27">
        <v>13</v>
      </c>
      <c r="V5" s="27">
        <v>4</v>
      </c>
      <c r="W5" s="27">
        <v>5</v>
      </c>
      <c r="X5" s="27">
        <v>4</v>
      </c>
      <c r="Y5" s="27">
        <v>2</v>
      </c>
      <c r="Z5" s="27" t="s">
        <v>119</v>
      </c>
      <c r="AA5" s="27">
        <v>13</v>
      </c>
      <c r="AB5" s="27">
        <v>51</v>
      </c>
      <c r="AC5" s="27">
        <v>1</v>
      </c>
      <c r="AD5" s="27">
        <v>3</v>
      </c>
      <c r="AE5" s="27">
        <v>4</v>
      </c>
      <c r="AF5" s="27">
        <v>4</v>
      </c>
      <c r="AG5" s="27" t="s">
        <v>119</v>
      </c>
      <c r="AH5" s="27">
        <v>30</v>
      </c>
      <c r="AI5" s="27">
        <v>13</v>
      </c>
      <c r="AJ5" s="27" t="s">
        <v>119</v>
      </c>
      <c r="AK5" s="27" t="s">
        <v>119</v>
      </c>
      <c r="AL5" s="27">
        <v>5</v>
      </c>
      <c r="AM5" s="27">
        <v>20</v>
      </c>
      <c r="AN5" s="27">
        <v>3</v>
      </c>
      <c r="AO5" s="27">
        <v>9</v>
      </c>
      <c r="AP5" s="27" t="s">
        <v>119</v>
      </c>
      <c r="AQ5" s="27">
        <v>6</v>
      </c>
      <c r="AR5" s="27">
        <v>4</v>
      </c>
      <c r="AS5" s="27"/>
      <c r="AT5" s="27">
        <f>SUM(B5:AR5)</f>
        <v>1000</v>
      </c>
      <c r="AV5" s="23">
        <f t="shared" si="0"/>
        <v>43</v>
      </c>
      <c r="AW5" s="24">
        <f t="shared" si="1"/>
        <v>23.255813953488371</v>
      </c>
    </row>
    <row r="6" spans="1:49" s="25" customFormat="1" x14ac:dyDescent="0.25">
      <c r="A6" s="7" t="s">
        <v>106</v>
      </c>
      <c r="B6" s="27"/>
      <c r="C6" s="27">
        <v>67</v>
      </c>
      <c r="D6" s="27"/>
      <c r="E6" s="27">
        <v>139</v>
      </c>
      <c r="F6" s="27"/>
      <c r="G6" s="27">
        <v>77</v>
      </c>
      <c r="H6" s="27">
        <v>51</v>
      </c>
      <c r="I6" s="27"/>
      <c r="J6" s="27"/>
      <c r="K6" s="27"/>
      <c r="L6" s="27">
        <v>168</v>
      </c>
      <c r="M6" s="27"/>
      <c r="N6" s="27"/>
      <c r="O6" s="27"/>
      <c r="P6" s="27">
        <v>16</v>
      </c>
      <c r="Q6" s="27">
        <v>14</v>
      </c>
      <c r="R6" s="27">
        <v>151</v>
      </c>
      <c r="S6" s="27">
        <v>8</v>
      </c>
      <c r="T6" s="27">
        <v>76</v>
      </c>
      <c r="U6" s="27">
        <v>48</v>
      </c>
      <c r="V6" s="27"/>
      <c r="W6" s="27"/>
      <c r="X6" s="27"/>
      <c r="Y6" s="27">
        <v>3</v>
      </c>
      <c r="Z6" s="27"/>
      <c r="AA6" s="27"/>
      <c r="AB6" s="27">
        <v>76</v>
      </c>
      <c r="AC6" s="27"/>
      <c r="AD6" s="27"/>
      <c r="AE6" s="27"/>
      <c r="AF6" s="27"/>
      <c r="AG6" s="27" t="s">
        <v>119</v>
      </c>
      <c r="AH6" s="27">
        <v>13</v>
      </c>
      <c r="AI6" s="27"/>
      <c r="AJ6" s="27"/>
      <c r="AK6" s="27">
        <v>13</v>
      </c>
      <c r="AL6" s="27"/>
      <c r="AM6" s="27">
        <v>24</v>
      </c>
      <c r="AN6" s="27"/>
      <c r="AO6" s="27">
        <v>21</v>
      </c>
      <c r="AP6" s="27"/>
      <c r="AQ6" s="27"/>
      <c r="AR6" s="27">
        <v>19</v>
      </c>
      <c r="AS6" s="27"/>
      <c r="AT6" s="27">
        <f>SUM(B6:AR6)</f>
        <v>984</v>
      </c>
      <c r="AU6" s="21"/>
      <c r="AV6" s="23">
        <f t="shared" si="0"/>
        <v>19</v>
      </c>
      <c r="AW6" s="24">
        <f t="shared" si="1"/>
        <v>51.789473684210527</v>
      </c>
    </row>
    <row r="7" spans="1:49" s="21" customFormat="1" ht="15.75" x14ac:dyDescent="0.25">
      <c r="A7" s="7" t="s">
        <v>95</v>
      </c>
      <c r="B7" s="27">
        <v>21</v>
      </c>
      <c r="C7" s="27">
        <v>45</v>
      </c>
      <c r="D7" s="27">
        <v>12</v>
      </c>
      <c r="E7" s="27">
        <v>138</v>
      </c>
      <c r="F7" s="27">
        <v>1</v>
      </c>
      <c r="G7" s="27">
        <v>73</v>
      </c>
      <c r="H7" s="27">
        <v>34</v>
      </c>
      <c r="I7" s="27">
        <v>6</v>
      </c>
      <c r="J7" s="27">
        <v>21</v>
      </c>
      <c r="K7" s="27" t="s">
        <v>119</v>
      </c>
      <c r="L7" s="27">
        <v>54</v>
      </c>
      <c r="M7" s="27">
        <v>3</v>
      </c>
      <c r="N7" s="27">
        <v>3</v>
      </c>
      <c r="O7" s="27">
        <v>92</v>
      </c>
      <c r="P7" s="27">
        <v>6</v>
      </c>
      <c r="Q7" s="27">
        <v>14</v>
      </c>
      <c r="R7" s="27">
        <v>71</v>
      </c>
      <c r="S7" s="27">
        <v>4</v>
      </c>
      <c r="T7" s="27">
        <v>58</v>
      </c>
      <c r="U7" s="27">
        <v>27</v>
      </c>
      <c r="V7" s="27">
        <v>5</v>
      </c>
      <c r="W7" s="27">
        <v>43</v>
      </c>
      <c r="X7" s="27">
        <v>6</v>
      </c>
      <c r="Y7" s="27">
        <v>5</v>
      </c>
      <c r="Z7" s="27">
        <v>3</v>
      </c>
      <c r="AA7" s="27">
        <v>3</v>
      </c>
      <c r="AB7" s="27">
        <v>47</v>
      </c>
      <c r="AC7" s="27">
        <v>6</v>
      </c>
      <c r="AD7" s="27">
        <v>23</v>
      </c>
      <c r="AE7" s="27">
        <v>8</v>
      </c>
      <c r="AF7" s="27">
        <v>17</v>
      </c>
      <c r="AG7" s="27">
        <v>3</v>
      </c>
      <c r="AH7" s="27">
        <v>28</v>
      </c>
      <c r="AI7" s="27">
        <v>7</v>
      </c>
      <c r="AJ7" s="27">
        <v>18</v>
      </c>
      <c r="AK7" s="27">
        <v>8</v>
      </c>
      <c r="AL7" s="27">
        <v>2</v>
      </c>
      <c r="AM7" s="27">
        <v>17</v>
      </c>
      <c r="AN7" s="27">
        <v>11</v>
      </c>
      <c r="AO7" s="27">
        <v>12</v>
      </c>
      <c r="AP7" s="27">
        <v>8</v>
      </c>
      <c r="AQ7" s="27">
        <v>6</v>
      </c>
      <c r="AR7" s="27">
        <v>11</v>
      </c>
      <c r="AS7" s="27"/>
      <c r="AT7" s="27">
        <f>SUM(B7:AR7)</f>
        <v>980</v>
      </c>
      <c r="AU7" s="22"/>
      <c r="AV7" s="23">
        <f t="shared" si="0"/>
        <v>43</v>
      </c>
      <c r="AW7" s="24">
        <f t="shared" si="1"/>
        <v>22.790697674418606</v>
      </c>
    </row>
    <row r="8" spans="1:49" s="21" customFormat="1" ht="14.45" x14ac:dyDescent="0.3">
      <c r="A8" s="7" t="s">
        <v>86</v>
      </c>
      <c r="B8" s="27">
        <v>38</v>
      </c>
      <c r="C8" s="27">
        <v>28</v>
      </c>
      <c r="D8" s="27">
        <v>4</v>
      </c>
      <c r="E8" s="27">
        <v>144</v>
      </c>
      <c r="F8" s="27" t="s">
        <v>119</v>
      </c>
      <c r="G8" s="27">
        <v>121</v>
      </c>
      <c r="H8" s="27">
        <v>14</v>
      </c>
      <c r="I8" s="27">
        <v>1</v>
      </c>
      <c r="J8" s="27">
        <v>42</v>
      </c>
      <c r="K8" s="27">
        <v>9</v>
      </c>
      <c r="L8" s="27">
        <v>38</v>
      </c>
      <c r="M8" s="27">
        <v>2</v>
      </c>
      <c r="N8" s="27">
        <v>2</v>
      </c>
      <c r="O8" s="27">
        <v>118</v>
      </c>
      <c r="P8" s="27">
        <v>14</v>
      </c>
      <c r="Q8" s="27">
        <v>11</v>
      </c>
      <c r="R8" s="27"/>
      <c r="S8" s="27">
        <v>7</v>
      </c>
      <c r="T8" s="27" t="s">
        <v>119</v>
      </c>
      <c r="U8" s="27">
        <v>44</v>
      </c>
      <c r="V8" s="27">
        <v>10</v>
      </c>
      <c r="W8" s="27">
        <v>17</v>
      </c>
      <c r="X8" s="27"/>
      <c r="Y8" s="27">
        <v>20</v>
      </c>
      <c r="Z8" s="27"/>
      <c r="AA8" s="27">
        <v>35</v>
      </c>
      <c r="AB8" s="27"/>
      <c r="AC8" s="27">
        <v>4</v>
      </c>
      <c r="AD8" s="27"/>
      <c r="AE8" s="27">
        <v>29</v>
      </c>
      <c r="AF8" s="27"/>
      <c r="AG8" s="27">
        <v>5</v>
      </c>
      <c r="AH8" s="27"/>
      <c r="AI8" s="27">
        <v>18</v>
      </c>
      <c r="AJ8" s="27"/>
      <c r="AK8" s="27">
        <v>19</v>
      </c>
      <c r="AL8" s="27"/>
      <c r="AM8" s="27">
        <v>37</v>
      </c>
      <c r="AN8" s="27"/>
      <c r="AO8" s="27">
        <v>34</v>
      </c>
      <c r="AP8" s="27"/>
      <c r="AQ8" s="27">
        <v>8</v>
      </c>
      <c r="AR8" s="27"/>
      <c r="AS8" s="27"/>
      <c r="AT8" s="27">
        <f>SUM(B8:AR8)</f>
        <v>873</v>
      </c>
      <c r="AV8" s="23">
        <f t="shared" si="0"/>
        <v>31</v>
      </c>
      <c r="AW8" s="24">
        <f t="shared" si="1"/>
        <v>28.161290322580644</v>
      </c>
    </row>
    <row r="9" spans="1:49" s="21" customFormat="1" x14ac:dyDescent="0.25">
      <c r="A9" s="7" t="s">
        <v>91</v>
      </c>
      <c r="B9" s="27">
        <v>25</v>
      </c>
      <c r="C9" s="27">
        <v>18</v>
      </c>
      <c r="D9" s="27">
        <v>3</v>
      </c>
      <c r="E9" s="27">
        <v>68</v>
      </c>
      <c r="F9" s="27">
        <v>2</v>
      </c>
      <c r="G9" s="27">
        <v>26</v>
      </c>
      <c r="H9" s="27">
        <v>36</v>
      </c>
      <c r="I9" s="27"/>
      <c r="J9" s="27">
        <v>6</v>
      </c>
      <c r="K9" s="27" t="s">
        <v>119</v>
      </c>
      <c r="L9" s="27">
        <v>98</v>
      </c>
      <c r="M9" s="27"/>
      <c r="N9" s="27">
        <v>2</v>
      </c>
      <c r="O9" s="27">
        <v>38</v>
      </c>
      <c r="P9" s="27">
        <v>8</v>
      </c>
      <c r="Q9" s="27">
        <v>6</v>
      </c>
      <c r="R9" s="27"/>
      <c r="S9" s="27"/>
      <c r="T9" s="27"/>
      <c r="U9" s="27"/>
      <c r="V9" s="27"/>
      <c r="W9" s="27">
        <v>12</v>
      </c>
      <c r="X9" s="27">
        <v>8</v>
      </c>
      <c r="Y9" s="27">
        <v>5</v>
      </c>
      <c r="Z9" s="27">
        <v>18</v>
      </c>
      <c r="AA9" s="27">
        <v>19</v>
      </c>
      <c r="AB9" s="27">
        <v>34</v>
      </c>
      <c r="AC9" s="27"/>
      <c r="AD9" s="27">
        <v>54</v>
      </c>
      <c r="AE9" s="27">
        <v>12</v>
      </c>
      <c r="AF9" s="27">
        <v>3</v>
      </c>
      <c r="AG9" s="27">
        <v>1</v>
      </c>
      <c r="AH9" s="27">
        <v>24</v>
      </c>
      <c r="AI9" s="27">
        <v>1</v>
      </c>
      <c r="AJ9" s="27" t="s">
        <v>119</v>
      </c>
      <c r="AK9" s="27">
        <v>11</v>
      </c>
      <c r="AL9" s="27"/>
      <c r="AM9" s="27">
        <v>4</v>
      </c>
      <c r="AN9" s="27">
        <v>7</v>
      </c>
      <c r="AO9" s="27">
        <v>9</v>
      </c>
      <c r="AP9" s="27" t="s">
        <v>119</v>
      </c>
      <c r="AQ9" s="27">
        <v>23</v>
      </c>
      <c r="AR9" s="27">
        <v>8</v>
      </c>
      <c r="AS9" s="27"/>
      <c r="AT9" s="27">
        <f>SUM(B9:AR9)</f>
        <v>589</v>
      </c>
      <c r="AV9" s="23">
        <f t="shared" si="0"/>
        <v>34</v>
      </c>
      <c r="AW9" s="24">
        <f t="shared" si="1"/>
        <v>17.323529411764707</v>
      </c>
    </row>
    <row r="10" spans="1:49" s="21" customFormat="1" x14ac:dyDescent="0.25">
      <c r="A10" s="7" t="s">
        <v>83</v>
      </c>
      <c r="B10" s="27">
        <v>44</v>
      </c>
      <c r="C10" s="27">
        <v>19</v>
      </c>
      <c r="D10" s="27" t="s">
        <v>119</v>
      </c>
      <c r="E10" s="27">
        <v>106</v>
      </c>
      <c r="F10" s="27" t="s">
        <v>119</v>
      </c>
      <c r="G10" s="27">
        <v>69</v>
      </c>
      <c r="H10" s="27"/>
      <c r="I10" s="27"/>
      <c r="J10" s="27"/>
      <c r="K10" s="27">
        <v>6</v>
      </c>
      <c r="L10" s="27">
        <v>40</v>
      </c>
      <c r="M10" s="27"/>
      <c r="N10" s="27"/>
      <c r="O10" s="27">
        <v>51</v>
      </c>
      <c r="P10" s="27">
        <v>9</v>
      </c>
      <c r="Q10" s="27">
        <v>8</v>
      </c>
      <c r="R10" s="27"/>
      <c r="S10" s="27"/>
      <c r="T10" s="27">
        <v>48</v>
      </c>
      <c r="U10" s="27">
        <v>48</v>
      </c>
      <c r="V10" s="27"/>
      <c r="W10" s="27">
        <v>10</v>
      </c>
      <c r="X10" s="27"/>
      <c r="Y10" s="27"/>
      <c r="Z10" s="27"/>
      <c r="AA10" s="27"/>
      <c r="AB10" s="27"/>
      <c r="AC10" s="27">
        <v>9</v>
      </c>
      <c r="AD10" s="27"/>
      <c r="AE10" s="27"/>
      <c r="AF10" s="27"/>
      <c r="AG10" s="27">
        <v>4</v>
      </c>
      <c r="AH10" s="27"/>
      <c r="AI10" s="27"/>
      <c r="AJ10" s="27"/>
      <c r="AK10" s="27">
        <v>11</v>
      </c>
      <c r="AL10" s="27"/>
      <c r="AM10" s="27"/>
      <c r="AN10" s="27"/>
      <c r="AO10" s="27">
        <v>41</v>
      </c>
      <c r="AP10" s="27"/>
      <c r="AQ10" s="27">
        <v>55</v>
      </c>
      <c r="AR10" s="27"/>
      <c r="AS10" s="27"/>
      <c r="AT10" s="27">
        <f>SUM(B10:AR10)</f>
        <v>578</v>
      </c>
      <c r="AU10" s="25"/>
      <c r="AV10" s="23">
        <f t="shared" si="0"/>
        <v>19</v>
      </c>
      <c r="AW10" s="24">
        <f t="shared" si="1"/>
        <v>30.421052631578949</v>
      </c>
    </row>
    <row r="11" spans="1:49" s="21" customFormat="1" x14ac:dyDescent="0.25">
      <c r="A11" s="7" t="s">
        <v>99</v>
      </c>
      <c r="B11" s="27">
        <v>10</v>
      </c>
      <c r="C11" s="27"/>
      <c r="D11" s="27">
        <v>2</v>
      </c>
      <c r="E11" s="27">
        <v>44</v>
      </c>
      <c r="F11" s="27"/>
      <c r="G11" s="27"/>
      <c r="H11" s="27">
        <v>7</v>
      </c>
      <c r="I11" s="27"/>
      <c r="J11" s="27">
        <v>11</v>
      </c>
      <c r="K11" s="27">
        <v>3</v>
      </c>
      <c r="L11" s="27">
        <v>65</v>
      </c>
      <c r="M11" s="27">
        <v>2</v>
      </c>
      <c r="N11" s="27">
        <v>2</v>
      </c>
      <c r="O11" s="27">
        <v>83</v>
      </c>
      <c r="P11" s="27"/>
      <c r="Q11" s="27">
        <v>15</v>
      </c>
      <c r="R11" s="27"/>
      <c r="S11" s="27"/>
      <c r="T11" s="27">
        <v>16</v>
      </c>
      <c r="U11" s="27">
        <v>13</v>
      </c>
      <c r="V11" s="27"/>
      <c r="W11" s="27">
        <v>22</v>
      </c>
      <c r="X11" s="27"/>
      <c r="Y11" s="27">
        <v>2</v>
      </c>
      <c r="Z11" s="27" t="s">
        <v>119</v>
      </c>
      <c r="AA11" s="27">
        <v>24</v>
      </c>
      <c r="AB11" s="27">
        <v>31</v>
      </c>
      <c r="AC11" s="27">
        <v>2</v>
      </c>
      <c r="AD11" s="27">
        <v>25</v>
      </c>
      <c r="AE11" s="27">
        <v>7</v>
      </c>
      <c r="AF11" s="27"/>
      <c r="AG11" s="27" t="s">
        <v>119</v>
      </c>
      <c r="AH11" s="27"/>
      <c r="AI11" s="27">
        <v>4</v>
      </c>
      <c r="AJ11" s="27" t="s">
        <v>119</v>
      </c>
      <c r="AK11" s="27">
        <v>11</v>
      </c>
      <c r="AL11" s="27" t="s">
        <v>119</v>
      </c>
      <c r="AM11" s="27">
        <v>21</v>
      </c>
      <c r="AN11" s="27">
        <v>3</v>
      </c>
      <c r="AO11" s="27"/>
      <c r="AP11" s="27">
        <v>32</v>
      </c>
      <c r="AQ11" s="27">
        <v>76</v>
      </c>
      <c r="AR11" s="27">
        <v>14</v>
      </c>
      <c r="AS11" s="27"/>
      <c r="AT11" s="27">
        <f>SUM(B11:AR11)</f>
        <v>547</v>
      </c>
      <c r="AV11" s="23">
        <f t="shared" si="0"/>
        <v>31</v>
      </c>
      <c r="AW11" s="24">
        <f t="shared" si="1"/>
        <v>17.64516129032258</v>
      </c>
    </row>
    <row r="12" spans="1:49" s="22" customFormat="1" ht="15.75" x14ac:dyDescent="0.25">
      <c r="A12" s="7" t="s">
        <v>92</v>
      </c>
      <c r="B12" s="27">
        <v>24</v>
      </c>
      <c r="C12" s="27"/>
      <c r="D12" s="27">
        <v>8</v>
      </c>
      <c r="E12" s="26">
        <v>66</v>
      </c>
      <c r="F12" s="27">
        <v>1</v>
      </c>
      <c r="G12" s="27">
        <v>20</v>
      </c>
      <c r="H12" s="26">
        <v>21</v>
      </c>
      <c r="I12" s="27"/>
      <c r="J12" s="27">
        <v>6</v>
      </c>
      <c r="K12" s="27" t="s">
        <v>119</v>
      </c>
      <c r="L12" s="27">
        <v>44</v>
      </c>
      <c r="M12" s="27"/>
      <c r="N12" s="27">
        <v>7</v>
      </c>
      <c r="O12" s="27">
        <v>23</v>
      </c>
      <c r="P12" s="27">
        <v>2</v>
      </c>
      <c r="Q12" s="27">
        <v>8</v>
      </c>
      <c r="R12" s="27">
        <v>25</v>
      </c>
      <c r="S12" s="27">
        <v>2</v>
      </c>
      <c r="T12" s="27">
        <v>15</v>
      </c>
      <c r="U12" s="27">
        <v>33</v>
      </c>
      <c r="V12" s="27"/>
      <c r="W12" s="27">
        <v>13</v>
      </c>
      <c r="X12" s="27">
        <v>4</v>
      </c>
      <c r="Y12" s="27">
        <v>5</v>
      </c>
      <c r="Z12" s="27" t="s">
        <v>119</v>
      </c>
      <c r="AA12" s="27">
        <v>16</v>
      </c>
      <c r="AB12" s="27">
        <v>65</v>
      </c>
      <c r="AC12" s="27" t="s">
        <v>119</v>
      </c>
      <c r="AD12" s="27" t="s">
        <v>119</v>
      </c>
      <c r="AE12" s="27">
        <v>1</v>
      </c>
      <c r="AF12" s="27">
        <v>70</v>
      </c>
      <c r="AG12" s="27" t="s">
        <v>119</v>
      </c>
      <c r="AH12" s="27">
        <v>12</v>
      </c>
      <c r="AI12" s="27"/>
      <c r="AJ12" s="27"/>
      <c r="AK12" s="27">
        <v>8</v>
      </c>
      <c r="AL12" s="27"/>
      <c r="AM12" s="27"/>
      <c r="AN12" s="27">
        <v>6</v>
      </c>
      <c r="AO12" s="27">
        <v>5</v>
      </c>
      <c r="AP12" s="27">
        <v>9</v>
      </c>
      <c r="AQ12" s="27">
        <v>10</v>
      </c>
      <c r="AR12" s="27">
        <v>17</v>
      </c>
      <c r="AS12" s="27"/>
      <c r="AT12" s="27">
        <f>SUM(B12:AR12)</f>
        <v>546</v>
      </c>
      <c r="AU12" s="21"/>
      <c r="AV12" s="23">
        <f t="shared" si="0"/>
        <v>35</v>
      </c>
      <c r="AW12" s="24">
        <f t="shared" si="1"/>
        <v>15.6</v>
      </c>
    </row>
    <row r="13" spans="1:49" s="22" customFormat="1" ht="15.75" x14ac:dyDescent="0.25">
      <c r="A13" s="7" t="s">
        <v>90</v>
      </c>
      <c r="B13" s="27">
        <v>30</v>
      </c>
      <c r="C13" s="27">
        <v>20</v>
      </c>
      <c r="D13" s="27"/>
      <c r="E13" s="27">
        <v>88</v>
      </c>
      <c r="F13" s="27">
        <v>1</v>
      </c>
      <c r="G13" s="27"/>
      <c r="H13" s="27"/>
      <c r="I13" s="27"/>
      <c r="J13" s="27">
        <v>50</v>
      </c>
      <c r="K13" s="27"/>
      <c r="L13" s="27">
        <v>113</v>
      </c>
      <c r="M13" s="27"/>
      <c r="N13" s="27"/>
      <c r="O13" s="27"/>
      <c r="P13" s="27">
        <v>9</v>
      </c>
      <c r="Q13" s="27">
        <v>14</v>
      </c>
      <c r="R13" s="27">
        <v>42</v>
      </c>
      <c r="S13" s="27"/>
      <c r="T13" s="27">
        <v>21</v>
      </c>
      <c r="U13" s="27">
        <v>22</v>
      </c>
      <c r="V13" s="27"/>
      <c r="W13" s="27"/>
      <c r="X13" s="27"/>
      <c r="Y13" s="27"/>
      <c r="Z13" s="27"/>
      <c r="AA13" s="27"/>
      <c r="AB13" s="27"/>
      <c r="AC13" s="27">
        <v>7</v>
      </c>
      <c r="AD13" s="27"/>
      <c r="AE13" s="27">
        <v>12</v>
      </c>
      <c r="AF13" s="27"/>
      <c r="AG13" s="27" t="s">
        <v>119</v>
      </c>
      <c r="AH13" s="27"/>
      <c r="AI13" s="27">
        <v>25</v>
      </c>
      <c r="AJ13" s="27"/>
      <c r="AK13" s="27">
        <v>14</v>
      </c>
      <c r="AL13" s="27"/>
      <c r="AM13" s="27" t="s">
        <v>119</v>
      </c>
      <c r="AN13" s="27"/>
      <c r="AO13" s="27">
        <v>18</v>
      </c>
      <c r="AP13" s="27"/>
      <c r="AQ13" s="27">
        <v>12</v>
      </c>
      <c r="AR13" s="27">
        <v>38</v>
      </c>
      <c r="AS13" s="27"/>
      <c r="AT13" s="27">
        <f>SUM(B13:AR13)</f>
        <v>536</v>
      </c>
      <c r="AU13" s="21"/>
      <c r="AV13" s="23">
        <f t="shared" si="0"/>
        <v>20</v>
      </c>
      <c r="AW13" s="24">
        <f t="shared" si="1"/>
        <v>26.8</v>
      </c>
    </row>
    <row r="14" spans="1:49" s="22" customFormat="1" ht="15.75" x14ac:dyDescent="0.25">
      <c r="A14" s="7" t="s">
        <v>100</v>
      </c>
      <c r="B14" s="27">
        <v>9</v>
      </c>
      <c r="C14" s="27">
        <v>15</v>
      </c>
      <c r="D14" s="27">
        <v>8</v>
      </c>
      <c r="E14" s="27">
        <v>127</v>
      </c>
      <c r="F14" s="27">
        <v>1</v>
      </c>
      <c r="G14" s="27">
        <v>22</v>
      </c>
      <c r="H14" s="27">
        <v>18</v>
      </c>
      <c r="I14" s="27">
        <v>2</v>
      </c>
      <c r="J14" s="27">
        <v>19</v>
      </c>
      <c r="K14" s="27">
        <v>1</v>
      </c>
      <c r="L14" s="27">
        <v>16</v>
      </c>
      <c r="M14" s="27">
        <v>3</v>
      </c>
      <c r="N14" s="27">
        <v>7</v>
      </c>
      <c r="O14" s="27">
        <v>65</v>
      </c>
      <c r="P14" s="27">
        <v>11</v>
      </c>
      <c r="Q14" s="27">
        <v>4</v>
      </c>
      <c r="R14" s="27"/>
      <c r="S14" s="27">
        <v>6</v>
      </c>
      <c r="T14" s="27"/>
      <c r="U14" s="27">
        <v>44</v>
      </c>
      <c r="V14" s="27">
        <v>9</v>
      </c>
      <c r="W14" s="27">
        <v>16</v>
      </c>
      <c r="X14" s="27">
        <v>6</v>
      </c>
      <c r="Y14" s="27">
        <v>22</v>
      </c>
      <c r="Z14" s="27">
        <v>1</v>
      </c>
      <c r="AA14" s="27">
        <v>1</v>
      </c>
      <c r="AB14" s="27">
        <v>37</v>
      </c>
      <c r="AC14" s="27" t="s">
        <v>119</v>
      </c>
      <c r="AD14" s="27"/>
      <c r="AE14" s="27">
        <v>24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>
        <v>5</v>
      </c>
      <c r="AR14" s="27">
        <v>18</v>
      </c>
      <c r="AS14" s="27"/>
      <c r="AT14" s="27">
        <f>SUM(B14:AR14)</f>
        <v>517</v>
      </c>
      <c r="AU14" s="21"/>
      <c r="AV14" s="23">
        <f t="shared" si="0"/>
        <v>29</v>
      </c>
      <c r="AW14" s="24">
        <f t="shared" si="1"/>
        <v>17.827586206896552</v>
      </c>
    </row>
    <row r="15" spans="1:49" s="22" customFormat="1" ht="15.75" x14ac:dyDescent="0.25">
      <c r="A15" s="7" t="s">
        <v>107</v>
      </c>
      <c r="B15" s="27"/>
      <c r="C15" s="27">
        <v>46</v>
      </c>
      <c r="D15" s="27"/>
      <c r="E15" s="27"/>
      <c r="F15" s="27"/>
      <c r="G15" s="27"/>
      <c r="H15" s="27">
        <v>70</v>
      </c>
      <c r="I15" s="27"/>
      <c r="J15" s="27">
        <v>44</v>
      </c>
      <c r="K15" s="27">
        <v>22</v>
      </c>
      <c r="L15" s="27">
        <v>111</v>
      </c>
      <c r="M15" s="27"/>
      <c r="N15" s="27"/>
      <c r="O15" s="27"/>
      <c r="P15" s="27"/>
      <c r="Q15" s="27">
        <v>15</v>
      </c>
      <c r="R15" s="27">
        <v>37</v>
      </c>
      <c r="S15" s="27"/>
      <c r="T15" s="27">
        <v>10</v>
      </c>
      <c r="U15" s="27">
        <v>51</v>
      </c>
      <c r="V15" s="27"/>
      <c r="W15" s="27"/>
      <c r="X15" s="27"/>
      <c r="Y15" s="27"/>
      <c r="Z15" s="27"/>
      <c r="AA15" s="27"/>
      <c r="AB15" s="27">
        <v>97</v>
      </c>
      <c r="AC15" s="27"/>
      <c r="AD15" s="27"/>
      <c r="AE15" s="27"/>
      <c r="AF15" s="27"/>
      <c r="AG15" s="27" t="s">
        <v>119</v>
      </c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>
        <f>SUM(B15:AR15)</f>
        <v>503</v>
      </c>
      <c r="AU15" s="21"/>
      <c r="AV15" s="23">
        <f t="shared" si="0"/>
        <v>11</v>
      </c>
      <c r="AW15" s="24">
        <f t="shared" si="1"/>
        <v>45.727272727272727</v>
      </c>
    </row>
    <row r="16" spans="1:49" s="22" customFormat="1" ht="15.75" x14ac:dyDescent="0.25">
      <c r="A16" s="7" t="s">
        <v>88</v>
      </c>
      <c r="B16" s="27">
        <v>36</v>
      </c>
      <c r="C16" s="27">
        <v>18</v>
      </c>
      <c r="D16" s="27"/>
      <c r="E16" s="27">
        <v>83</v>
      </c>
      <c r="F16" s="27"/>
      <c r="G16" s="27">
        <v>69</v>
      </c>
      <c r="H16" s="27">
        <v>18</v>
      </c>
      <c r="I16" s="27">
        <v>2</v>
      </c>
      <c r="J16" s="27">
        <v>20</v>
      </c>
      <c r="K16" s="27">
        <v>1</v>
      </c>
      <c r="L16" s="27">
        <v>25</v>
      </c>
      <c r="M16" s="27">
        <v>2</v>
      </c>
      <c r="N16" s="27">
        <v>1</v>
      </c>
      <c r="O16" s="27">
        <v>82</v>
      </c>
      <c r="P16" s="27">
        <v>5</v>
      </c>
      <c r="Q16" s="27">
        <v>4</v>
      </c>
      <c r="R16" s="27"/>
      <c r="S16" s="27"/>
      <c r="T16" s="27">
        <v>19</v>
      </c>
      <c r="U16" s="27">
        <v>50</v>
      </c>
      <c r="V16" s="27">
        <v>6</v>
      </c>
      <c r="W16" s="27">
        <v>15</v>
      </c>
      <c r="X16" s="27"/>
      <c r="Y16" s="27">
        <v>8</v>
      </c>
      <c r="Z16" s="27" t="s">
        <v>119</v>
      </c>
      <c r="AA16" s="27">
        <v>11</v>
      </c>
      <c r="AB16" s="27"/>
      <c r="AC16" s="27">
        <v>2</v>
      </c>
      <c r="AD16" s="27"/>
      <c r="AE16" s="27"/>
      <c r="AF16" s="27"/>
      <c r="AG16" s="27"/>
      <c r="AH16" s="27"/>
      <c r="AI16" s="27">
        <v>3</v>
      </c>
      <c r="AJ16" s="27"/>
      <c r="AK16" s="27"/>
      <c r="AL16" s="27"/>
      <c r="AM16" s="27"/>
      <c r="AN16" s="27">
        <v>14</v>
      </c>
      <c r="AO16" s="27"/>
      <c r="AP16" s="27" t="s">
        <v>119</v>
      </c>
      <c r="AQ16" s="27"/>
      <c r="AR16" s="27"/>
      <c r="AS16" s="27"/>
      <c r="AT16" s="27">
        <f>SUM(B16:AR16)</f>
        <v>494</v>
      </c>
      <c r="AU16" s="21"/>
      <c r="AV16" s="23">
        <f t="shared" si="0"/>
        <v>25</v>
      </c>
      <c r="AW16" s="24">
        <f t="shared" si="1"/>
        <v>19.760000000000002</v>
      </c>
    </row>
    <row r="17" spans="1:49" s="21" customFormat="1" x14ac:dyDescent="0.25">
      <c r="A17" s="7" t="s">
        <v>111</v>
      </c>
      <c r="B17" s="26"/>
      <c r="C17" s="27"/>
      <c r="D17" s="26"/>
      <c r="E17" s="27">
        <v>167</v>
      </c>
      <c r="F17" s="27">
        <v>4</v>
      </c>
      <c r="G17" s="27"/>
      <c r="H17" s="27">
        <v>52</v>
      </c>
      <c r="I17" s="26"/>
      <c r="J17" s="26"/>
      <c r="K17" s="27"/>
      <c r="L17" s="26">
        <v>44</v>
      </c>
      <c r="M17" s="26"/>
      <c r="N17" s="26"/>
      <c r="O17" s="26"/>
      <c r="P17" s="26">
        <v>20</v>
      </c>
      <c r="Q17" s="26"/>
      <c r="R17" s="27">
        <v>33</v>
      </c>
      <c r="S17" s="27"/>
      <c r="T17" s="26">
        <v>22</v>
      </c>
      <c r="U17" s="27"/>
      <c r="V17" s="27"/>
      <c r="W17" s="26"/>
      <c r="X17" s="26"/>
      <c r="Y17" s="27">
        <v>14</v>
      </c>
      <c r="Z17" s="27"/>
      <c r="AA17" s="27"/>
      <c r="AB17" s="27"/>
      <c r="AC17" s="27"/>
      <c r="AD17" s="27"/>
      <c r="AE17" s="27"/>
      <c r="AF17" s="27"/>
      <c r="AG17" s="27" t="s">
        <v>119</v>
      </c>
      <c r="AH17" s="27">
        <v>30</v>
      </c>
      <c r="AI17" s="27"/>
      <c r="AJ17" s="27">
        <v>48</v>
      </c>
      <c r="AK17" s="27"/>
      <c r="AL17" s="27"/>
      <c r="AM17" s="27"/>
      <c r="AN17" s="27"/>
      <c r="AO17" s="27">
        <v>9</v>
      </c>
      <c r="AP17" s="27"/>
      <c r="AQ17" s="27">
        <v>20</v>
      </c>
      <c r="AR17" s="27">
        <v>28</v>
      </c>
      <c r="AS17" s="27"/>
      <c r="AT17" s="27">
        <f>SUM(B17:AR17)</f>
        <v>491</v>
      </c>
      <c r="AV17" s="23">
        <f t="shared" si="0"/>
        <v>14</v>
      </c>
      <c r="AW17" s="24">
        <f t="shared" si="1"/>
        <v>35.071428571428569</v>
      </c>
    </row>
    <row r="18" spans="1:49" s="21" customFormat="1" x14ac:dyDescent="0.25">
      <c r="A18" s="7" t="s">
        <v>97</v>
      </c>
      <c r="B18" s="26">
        <v>17</v>
      </c>
      <c r="C18" s="26">
        <v>43</v>
      </c>
      <c r="D18" s="26"/>
      <c r="E18" s="27">
        <v>95</v>
      </c>
      <c r="F18" s="27">
        <v>1</v>
      </c>
      <c r="G18" s="27">
        <v>34</v>
      </c>
      <c r="H18" s="27">
        <v>7</v>
      </c>
      <c r="I18" s="26">
        <v>1</v>
      </c>
      <c r="J18" s="26">
        <v>10</v>
      </c>
      <c r="K18" s="27"/>
      <c r="L18" s="26">
        <v>28</v>
      </c>
      <c r="M18" s="26">
        <v>6</v>
      </c>
      <c r="N18" s="27"/>
      <c r="O18" s="27">
        <v>78</v>
      </c>
      <c r="P18" s="27">
        <v>12</v>
      </c>
      <c r="Q18" s="27">
        <v>11</v>
      </c>
      <c r="R18" s="27"/>
      <c r="S18" s="27"/>
      <c r="T18" s="27">
        <v>51</v>
      </c>
      <c r="U18" s="27">
        <v>10</v>
      </c>
      <c r="V18" s="27">
        <v>6</v>
      </c>
      <c r="W18" s="27">
        <v>11</v>
      </c>
      <c r="X18" s="27">
        <v>6</v>
      </c>
      <c r="Y18" s="27"/>
      <c r="Z18" s="27"/>
      <c r="AA18" s="27"/>
      <c r="AB18" s="26"/>
      <c r="AC18" s="27"/>
      <c r="AD18" s="27"/>
      <c r="AE18" s="27"/>
      <c r="AF18" s="27"/>
      <c r="AG18" s="27"/>
      <c r="AH18" s="27"/>
      <c r="AI18" s="27">
        <v>1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>
        <f>SUM(B18:AR18)</f>
        <v>428</v>
      </c>
      <c r="AV18" s="23">
        <f t="shared" si="0"/>
        <v>19</v>
      </c>
      <c r="AW18" s="24">
        <f t="shared" si="1"/>
        <v>22.526315789473685</v>
      </c>
    </row>
    <row r="19" spans="1:49" s="21" customFormat="1" x14ac:dyDescent="0.25">
      <c r="A19" s="7" t="s">
        <v>85</v>
      </c>
      <c r="B19" s="26">
        <v>41</v>
      </c>
      <c r="C19" s="26">
        <v>25</v>
      </c>
      <c r="D19" s="26"/>
      <c r="E19" s="27">
        <v>74</v>
      </c>
      <c r="F19" s="27" t="s">
        <v>119</v>
      </c>
      <c r="G19" s="27"/>
      <c r="H19" s="26"/>
      <c r="I19" s="26"/>
      <c r="J19" s="26"/>
      <c r="K19" s="27"/>
      <c r="L19" s="26"/>
      <c r="M19" s="26"/>
      <c r="N19" s="26"/>
      <c r="O19" s="27">
        <v>68</v>
      </c>
      <c r="P19" s="27">
        <v>11</v>
      </c>
      <c r="Q19" s="27">
        <v>16</v>
      </c>
      <c r="R19" s="27">
        <v>42</v>
      </c>
      <c r="S19" s="27">
        <v>2</v>
      </c>
      <c r="T19" s="26"/>
      <c r="U19" s="27">
        <v>24</v>
      </c>
      <c r="V19" s="27">
        <v>3</v>
      </c>
      <c r="W19" s="26"/>
      <c r="X19" s="26"/>
      <c r="Y19" s="27"/>
      <c r="Z19" s="27"/>
      <c r="AA19" s="27">
        <v>15</v>
      </c>
      <c r="AB19" s="27">
        <v>34</v>
      </c>
      <c r="AC19" s="27">
        <v>1</v>
      </c>
      <c r="AD19" s="27">
        <v>33</v>
      </c>
      <c r="AE19" s="27"/>
      <c r="AF19" s="27">
        <v>1</v>
      </c>
      <c r="AG19" s="27">
        <v>2</v>
      </c>
      <c r="AH19" s="27"/>
      <c r="AI19" s="27">
        <v>10</v>
      </c>
      <c r="AJ19" s="27" t="s">
        <v>119</v>
      </c>
      <c r="AK19" s="27"/>
      <c r="AL19" s="27" t="s">
        <v>119</v>
      </c>
      <c r="AM19" s="27"/>
      <c r="AN19" s="27"/>
      <c r="AO19" s="27">
        <v>12</v>
      </c>
      <c r="AP19" s="27">
        <v>6</v>
      </c>
      <c r="AQ19" s="27">
        <v>5</v>
      </c>
      <c r="AR19" s="27"/>
      <c r="AS19" s="27"/>
      <c r="AT19" s="27">
        <f>SUM(B19:AR19)</f>
        <v>425</v>
      </c>
      <c r="AV19" s="23">
        <f t="shared" si="0"/>
        <v>23</v>
      </c>
      <c r="AW19" s="24">
        <f t="shared" si="1"/>
        <v>18.478260869565219</v>
      </c>
    </row>
    <row r="20" spans="1:49" s="21" customFormat="1" x14ac:dyDescent="0.25">
      <c r="A20" s="7" t="s">
        <v>103</v>
      </c>
      <c r="B20" s="27">
        <v>7</v>
      </c>
      <c r="C20" s="27">
        <v>1</v>
      </c>
      <c r="D20" s="27">
        <v>1</v>
      </c>
      <c r="E20" s="27">
        <v>59</v>
      </c>
      <c r="F20" s="27">
        <v>1</v>
      </c>
      <c r="G20" s="27">
        <v>84</v>
      </c>
      <c r="H20" s="27">
        <v>15</v>
      </c>
      <c r="I20" s="27">
        <v>8</v>
      </c>
      <c r="J20" s="27">
        <v>7</v>
      </c>
      <c r="K20" s="27" t="s">
        <v>119</v>
      </c>
      <c r="L20" s="27">
        <v>16</v>
      </c>
      <c r="M20" s="27"/>
      <c r="N20" s="27">
        <v>2</v>
      </c>
      <c r="O20" s="27">
        <v>34</v>
      </c>
      <c r="P20" s="27">
        <v>2</v>
      </c>
      <c r="Q20" s="27">
        <v>5</v>
      </c>
      <c r="R20" s="27">
        <v>57</v>
      </c>
      <c r="S20" s="27">
        <v>6</v>
      </c>
      <c r="T20" s="27">
        <v>11</v>
      </c>
      <c r="U20" s="27">
        <v>7</v>
      </c>
      <c r="V20" s="27">
        <v>2</v>
      </c>
      <c r="W20" s="27">
        <v>7</v>
      </c>
      <c r="X20" s="27"/>
      <c r="Y20" s="27">
        <v>2</v>
      </c>
      <c r="Z20" s="27"/>
      <c r="AA20" s="27">
        <v>2</v>
      </c>
      <c r="AB20" s="27"/>
      <c r="AC20" s="27" t="s">
        <v>119</v>
      </c>
      <c r="AD20" s="27"/>
      <c r="AE20" s="27"/>
      <c r="AF20" s="27"/>
      <c r="AG20" s="27" t="s">
        <v>119</v>
      </c>
      <c r="AH20" s="27"/>
      <c r="AI20" s="27">
        <v>9</v>
      </c>
      <c r="AJ20" s="27"/>
      <c r="AK20" s="27">
        <v>3</v>
      </c>
      <c r="AL20" s="27"/>
      <c r="AM20" s="27">
        <v>3</v>
      </c>
      <c r="AN20" s="27"/>
      <c r="AO20" s="27">
        <v>12</v>
      </c>
      <c r="AP20" s="27"/>
      <c r="AQ20" s="27">
        <v>32</v>
      </c>
      <c r="AR20" s="27">
        <v>17</v>
      </c>
      <c r="AS20" s="27"/>
      <c r="AT20" s="27">
        <f>SUM(B20:AR20)</f>
        <v>412</v>
      </c>
      <c r="AV20" s="23">
        <f t="shared" si="0"/>
        <v>31</v>
      </c>
      <c r="AW20" s="24">
        <f t="shared" si="1"/>
        <v>13.290322580645162</v>
      </c>
    </row>
    <row r="21" spans="1:49" s="21" customFormat="1" x14ac:dyDescent="0.25">
      <c r="A21" s="7" t="s">
        <v>116</v>
      </c>
      <c r="B21" s="26"/>
      <c r="C21" s="26"/>
      <c r="D21" s="26"/>
      <c r="E21" s="26"/>
      <c r="F21" s="26"/>
      <c r="G21" s="26">
        <v>60</v>
      </c>
      <c r="H21" s="27">
        <v>43</v>
      </c>
      <c r="I21" s="26"/>
      <c r="J21" s="26"/>
      <c r="K21" s="26"/>
      <c r="L21" s="26"/>
      <c r="M21" s="26"/>
      <c r="N21" s="26"/>
      <c r="O21" s="26">
        <v>98</v>
      </c>
      <c r="P21" s="26"/>
      <c r="Q21" s="26">
        <v>11</v>
      </c>
      <c r="R21" s="26"/>
      <c r="S21" s="26"/>
      <c r="T21" s="26"/>
      <c r="U21" s="26">
        <v>87</v>
      </c>
      <c r="V21" s="26"/>
      <c r="W21" s="26"/>
      <c r="X21" s="26"/>
      <c r="Y21" s="26"/>
      <c r="Z21" s="26"/>
      <c r="AA21" s="27"/>
      <c r="AB21" s="27">
        <v>86</v>
      </c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>
        <v>10</v>
      </c>
      <c r="AQ21" s="27"/>
      <c r="AR21" s="27"/>
      <c r="AS21" s="27"/>
      <c r="AT21" s="27">
        <f>SUM(B21:AR21)</f>
        <v>395</v>
      </c>
      <c r="AV21" s="23">
        <f t="shared" si="0"/>
        <v>7</v>
      </c>
      <c r="AW21" s="24">
        <f t="shared" si="1"/>
        <v>56.428571428571431</v>
      </c>
    </row>
    <row r="22" spans="1:49" s="21" customFormat="1" x14ac:dyDescent="0.25">
      <c r="A22" s="7" t="s">
        <v>113</v>
      </c>
      <c r="B22" s="27"/>
      <c r="C22" s="27"/>
      <c r="D22" s="27"/>
      <c r="E22" s="27"/>
      <c r="F22" s="27">
        <v>6</v>
      </c>
      <c r="G22" s="27"/>
      <c r="H22" s="27"/>
      <c r="I22" s="27">
        <v>6</v>
      </c>
      <c r="J22" s="27"/>
      <c r="K22" s="27"/>
      <c r="L22" s="27">
        <v>213</v>
      </c>
      <c r="M22" s="27">
        <v>4</v>
      </c>
      <c r="N22" s="27">
        <v>8</v>
      </c>
      <c r="O22" s="27"/>
      <c r="P22" s="27">
        <v>39</v>
      </c>
      <c r="Q22" s="27"/>
      <c r="R22" s="27">
        <v>62</v>
      </c>
      <c r="S22" s="27"/>
      <c r="T22" s="27">
        <v>12</v>
      </c>
      <c r="U22" s="27"/>
      <c r="V22" s="27"/>
      <c r="W22" s="27"/>
      <c r="X22" s="27"/>
      <c r="Y22" s="27">
        <v>8</v>
      </c>
      <c r="Z22" s="27"/>
      <c r="AA22" s="27"/>
      <c r="AB22" s="27"/>
      <c r="AC22" s="27"/>
      <c r="AD22" s="27"/>
      <c r="AE22" s="27"/>
      <c r="AF22" s="27"/>
      <c r="AG22" s="27"/>
      <c r="AH22" s="27">
        <v>25</v>
      </c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>
        <f>SUM(B22:AR22)</f>
        <v>383</v>
      </c>
      <c r="AV22" s="23">
        <f t="shared" si="0"/>
        <v>10</v>
      </c>
      <c r="AW22" s="24">
        <f t="shared" si="1"/>
        <v>38.299999999999997</v>
      </c>
    </row>
    <row r="23" spans="1:49" s="21" customFormat="1" x14ac:dyDescent="0.25">
      <c r="A23" s="7" t="s">
        <v>109</v>
      </c>
      <c r="B23" s="27"/>
      <c r="C23" s="27"/>
      <c r="D23" s="27">
        <v>3</v>
      </c>
      <c r="E23" s="27">
        <v>54</v>
      </c>
      <c r="F23" s="27">
        <v>1</v>
      </c>
      <c r="G23" s="27">
        <v>28</v>
      </c>
      <c r="H23" s="27">
        <v>7</v>
      </c>
      <c r="I23" s="27"/>
      <c r="J23" s="27">
        <v>13</v>
      </c>
      <c r="K23" s="27"/>
      <c r="L23" s="27"/>
      <c r="M23" s="27">
        <v>4</v>
      </c>
      <c r="N23" s="27">
        <v>2</v>
      </c>
      <c r="O23" s="27">
        <v>48</v>
      </c>
      <c r="P23" s="27">
        <v>5</v>
      </c>
      <c r="Q23" s="27"/>
      <c r="R23" s="27">
        <v>40</v>
      </c>
      <c r="S23" s="27"/>
      <c r="T23" s="27">
        <v>3</v>
      </c>
      <c r="U23" s="27"/>
      <c r="V23" s="27">
        <v>5</v>
      </c>
      <c r="W23" s="27">
        <v>4</v>
      </c>
      <c r="X23" s="27"/>
      <c r="Y23" s="27">
        <v>1</v>
      </c>
      <c r="Z23" s="27"/>
      <c r="AA23" s="27">
        <v>17</v>
      </c>
      <c r="AB23" s="27">
        <v>12</v>
      </c>
      <c r="AC23" s="27">
        <v>1</v>
      </c>
      <c r="AD23" s="27">
        <v>9</v>
      </c>
      <c r="AE23" s="27">
        <v>15</v>
      </c>
      <c r="AF23" s="27">
        <v>2</v>
      </c>
      <c r="AG23" s="27" t="s">
        <v>119</v>
      </c>
      <c r="AH23" s="27">
        <v>25</v>
      </c>
      <c r="AI23" s="27"/>
      <c r="AJ23" s="27"/>
      <c r="AK23" s="27">
        <v>17</v>
      </c>
      <c r="AL23" s="27" t="s">
        <v>119</v>
      </c>
      <c r="AM23" s="27">
        <v>5</v>
      </c>
      <c r="AN23" s="27">
        <v>10</v>
      </c>
      <c r="AO23" s="27"/>
      <c r="AP23" s="27"/>
      <c r="AQ23" s="27">
        <v>8</v>
      </c>
      <c r="AR23" s="27">
        <v>3</v>
      </c>
      <c r="AS23" s="27"/>
      <c r="AT23" s="27">
        <f>SUM(B23:AR23)</f>
        <v>342</v>
      </c>
      <c r="AV23" s="23">
        <f t="shared" si="0"/>
        <v>29</v>
      </c>
      <c r="AW23" s="24">
        <f t="shared" si="1"/>
        <v>11.793103448275861</v>
      </c>
    </row>
    <row r="24" spans="1:49" s="21" customFormat="1" ht="15.75" x14ac:dyDescent="0.25">
      <c r="A24" s="7" t="s">
        <v>98</v>
      </c>
      <c r="B24" s="27">
        <v>16</v>
      </c>
      <c r="C24" s="27"/>
      <c r="D24" s="27"/>
      <c r="E24" s="27">
        <v>52</v>
      </c>
      <c r="F24" s="27" t="s">
        <v>119</v>
      </c>
      <c r="G24" s="27">
        <v>46</v>
      </c>
      <c r="H24" s="27"/>
      <c r="I24" s="27"/>
      <c r="J24" s="27">
        <v>9</v>
      </c>
      <c r="K24" s="27"/>
      <c r="L24" s="27"/>
      <c r="M24" s="27"/>
      <c r="N24" s="27"/>
      <c r="O24" s="27">
        <v>41</v>
      </c>
      <c r="P24" s="27"/>
      <c r="Q24" s="27">
        <v>16</v>
      </c>
      <c r="R24" s="27"/>
      <c r="S24" s="27"/>
      <c r="T24" s="27">
        <v>33</v>
      </c>
      <c r="U24" s="27"/>
      <c r="V24" s="27">
        <v>8</v>
      </c>
      <c r="W24" s="27"/>
      <c r="X24" s="27">
        <v>1</v>
      </c>
      <c r="Y24" s="27"/>
      <c r="Z24" s="27"/>
      <c r="AA24" s="27">
        <v>9</v>
      </c>
      <c r="AB24" s="27">
        <v>65</v>
      </c>
      <c r="AC24" s="27"/>
      <c r="AD24" s="27"/>
      <c r="AE24" s="27"/>
      <c r="AF24" s="27"/>
      <c r="AG24" s="27"/>
      <c r="AH24" s="27"/>
      <c r="AI24" s="27"/>
      <c r="AJ24" s="27"/>
      <c r="AK24" s="27">
        <v>2</v>
      </c>
      <c r="AL24" s="27"/>
      <c r="AM24" s="27"/>
      <c r="AN24" s="27">
        <v>10</v>
      </c>
      <c r="AO24" s="27"/>
      <c r="AP24" s="27"/>
      <c r="AQ24" s="27"/>
      <c r="AR24" s="27"/>
      <c r="AS24" s="27"/>
      <c r="AT24" s="27">
        <f>SUM(B24:AR24)</f>
        <v>308</v>
      </c>
      <c r="AU24" s="22"/>
      <c r="AV24" s="23">
        <f t="shared" si="0"/>
        <v>14</v>
      </c>
      <c r="AW24" s="24">
        <f t="shared" si="1"/>
        <v>22</v>
      </c>
    </row>
    <row r="25" spans="1:49" s="21" customFormat="1" x14ac:dyDescent="0.25">
      <c r="A25" s="7" t="s">
        <v>82</v>
      </c>
      <c r="B25" s="27">
        <v>56</v>
      </c>
      <c r="C25" s="27"/>
      <c r="D25" s="27" t="s">
        <v>119</v>
      </c>
      <c r="E25" s="27"/>
      <c r="F25" s="27">
        <v>1</v>
      </c>
      <c r="G25" s="27"/>
      <c r="H25" s="27">
        <v>43</v>
      </c>
      <c r="I25" s="27">
        <v>5</v>
      </c>
      <c r="J25" s="27" t="s">
        <v>119</v>
      </c>
      <c r="K25" s="27"/>
      <c r="L25" s="27"/>
      <c r="M25" s="27"/>
      <c r="N25" s="27">
        <v>6</v>
      </c>
      <c r="O25" s="27"/>
      <c r="P25" s="27"/>
      <c r="Q25" s="27"/>
      <c r="R25" s="27">
        <v>30</v>
      </c>
      <c r="S25" s="27"/>
      <c r="T25" s="27"/>
      <c r="U25" s="27"/>
      <c r="V25" s="27">
        <v>12</v>
      </c>
      <c r="W25" s="27"/>
      <c r="X25" s="27"/>
      <c r="Y25" s="27">
        <v>3</v>
      </c>
      <c r="Z25" s="27"/>
      <c r="AA25" s="27">
        <v>29</v>
      </c>
      <c r="AB25" s="27"/>
      <c r="AC25" s="27"/>
      <c r="AD25" s="27"/>
      <c r="AE25" s="27">
        <v>15</v>
      </c>
      <c r="AF25" s="27"/>
      <c r="AG25" s="27">
        <v>21</v>
      </c>
      <c r="AH25" s="27"/>
      <c r="AI25" s="27">
        <v>7</v>
      </c>
      <c r="AJ25" s="27" t="s">
        <v>119</v>
      </c>
      <c r="AK25" s="27">
        <v>13</v>
      </c>
      <c r="AL25" s="27"/>
      <c r="AM25" s="27">
        <v>1</v>
      </c>
      <c r="AN25" s="27"/>
      <c r="AO25" s="27" t="s">
        <v>119</v>
      </c>
      <c r="AP25" s="27"/>
      <c r="AQ25" s="27">
        <v>41</v>
      </c>
      <c r="AR25" s="27"/>
      <c r="AS25" s="27"/>
      <c r="AT25" s="27">
        <f>SUM(B25:AR25)</f>
        <v>283</v>
      </c>
      <c r="AV25" s="23">
        <f t="shared" si="0"/>
        <v>19</v>
      </c>
      <c r="AW25" s="24">
        <f t="shared" si="1"/>
        <v>14.894736842105264</v>
      </c>
    </row>
    <row r="26" spans="1:49" s="21" customFormat="1" x14ac:dyDescent="0.25">
      <c r="A26" s="7" t="s">
        <v>93</v>
      </c>
      <c r="B26" s="27">
        <v>23</v>
      </c>
      <c r="C26" s="27">
        <v>18</v>
      </c>
      <c r="D26" s="27"/>
      <c r="E26" s="27">
        <v>138</v>
      </c>
      <c r="F26" s="27"/>
      <c r="G26" s="27"/>
      <c r="H26" s="27" t="s">
        <v>119</v>
      </c>
      <c r="I26" s="27"/>
      <c r="J26" s="27"/>
      <c r="K26" s="27"/>
      <c r="L26" s="27">
        <v>38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>
        <v>9</v>
      </c>
      <c r="AD26" s="27"/>
      <c r="AE26" s="27"/>
      <c r="AF26" s="27"/>
      <c r="AG26" s="27">
        <v>9</v>
      </c>
      <c r="AH26" s="27"/>
      <c r="AI26" s="27">
        <v>18</v>
      </c>
      <c r="AJ26" s="27"/>
      <c r="AK26" s="27">
        <v>19</v>
      </c>
      <c r="AL26" s="27"/>
      <c r="AM26" s="27"/>
      <c r="AN26" s="27"/>
      <c r="AO26" s="27"/>
      <c r="AP26" s="27"/>
      <c r="AQ26" s="27"/>
      <c r="AR26" s="27"/>
      <c r="AS26" s="27"/>
      <c r="AT26" s="27">
        <f>SUM(B26:AR26)</f>
        <v>272</v>
      </c>
      <c r="AV26" s="23">
        <f t="shared" si="0"/>
        <v>9</v>
      </c>
      <c r="AW26" s="24">
        <f t="shared" si="1"/>
        <v>30.222222222222221</v>
      </c>
    </row>
    <row r="27" spans="1:49" s="21" customFormat="1" x14ac:dyDescent="0.25">
      <c r="A27" s="7" t="s">
        <v>117</v>
      </c>
      <c r="B27" s="26"/>
      <c r="C27" s="26"/>
      <c r="D27" s="26"/>
      <c r="E27" s="26"/>
      <c r="F27" s="26"/>
      <c r="G27" s="26"/>
      <c r="H27" s="27"/>
      <c r="I27" s="26"/>
      <c r="J27" s="26"/>
      <c r="K27" s="26"/>
      <c r="L27" s="26">
        <v>114</v>
      </c>
      <c r="M27" s="26"/>
      <c r="N27" s="26"/>
      <c r="O27" s="26">
        <v>156</v>
      </c>
      <c r="P27" s="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>
        <f>SUM(B27:AR27)</f>
        <v>270</v>
      </c>
      <c r="AV27" s="23">
        <f t="shared" si="0"/>
        <v>2</v>
      </c>
      <c r="AW27" s="24">
        <f t="shared" si="1"/>
        <v>135</v>
      </c>
    </row>
    <row r="28" spans="1:49" s="21" customFormat="1" x14ac:dyDescent="0.25">
      <c r="A28" s="7" t="s">
        <v>94</v>
      </c>
      <c r="B28" s="27">
        <v>22</v>
      </c>
      <c r="C28" s="26">
        <v>25</v>
      </c>
      <c r="D28" s="27"/>
      <c r="E28" s="27"/>
      <c r="F28" s="27"/>
      <c r="G28" s="27">
        <v>28</v>
      </c>
      <c r="H28" s="27">
        <v>22</v>
      </c>
      <c r="I28" s="27"/>
      <c r="J28" s="27">
        <v>9</v>
      </c>
      <c r="K28" s="27"/>
      <c r="L28" s="26">
        <v>47</v>
      </c>
      <c r="M28" s="26"/>
      <c r="N28" s="26"/>
      <c r="O28" s="27">
        <v>53</v>
      </c>
      <c r="P28" s="26"/>
      <c r="Q28" s="26">
        <v>12</v>
      </c>
      <c r="R28" s="26">
        <v>18</v>
      </c>
      <c r="S28" s="26"/>
      <c r="T28" s="26"/>
      <c r="U28" s="26">
        <v>10</v>
      </c>
      <c r="V28" s="26"/>
      <c r="W28" s="26"/>
      <c r="X28" s="26"/>
      <c r="Y28" s="27">
        <v>2</v>
      </c>
      <c r="Z28" s="27"/>
      <c r="AA28" s="27"/>
      <c r="AB28" s="27"/>
      <c r="AC28" s="27"/>
      <c r="AD28" s="27"/>
      <c r="AE28" s="27">
        <v>11</v>
      </c>
      <c r="AF28" s="27"/>
      <c r="AG28" s="27" t="s">
        <v>119</v>
      </c>
      <c r="AH28" s="27">
        <v>11</v>
      </c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>
        <f>SUM(B28:AR28)</f>
        <v>270</v>
      </c>
      <c r="AV28" s="23">
        <f t="shared" si="0"/>
        <v>14</v>
      </c>
      <c r="AW28" s="24">
        <f t="shared" si="1"/>
        <v>19.285714285714285</v>
      </c>
    </row>
    <row r="29" spans="1:49" s="21" customFormat="1" x14ac:dyDescent="0.25">
      <c r="A29" s="7" t="s">
        <v>101</v>
      </c>
      <c r="B29" s="26">
        <v>7</v>
      </c>
      <c r="C29" s="26"/>
      <c r="D29" s="26"/>
      <c r="E29" s="27">
        <v>110</v>
      </c>
      <c r="F29" s="26"/>
      <c r="G29" s="26"/>
      <c r="H29" s="27"/>
      <c r="I29" s="26"/>
      <c r="J29" s="26">
        <v>13</v>
      </c>
      <c r="K29" s="26"/>
      <c r="L29" s="27"/>
      <c r="M29" s="27"/>
      <c r="N29" s="27"/>
      <c r="O29" s="27"/>
      <c r="P29" s="27"/>
      <c r="Q29" s="27"/>
      <c r="R29" s="27"/>
      <c r="S29" s="27"/>
      <c r="T29" s="27">
        <v>22</v>
      </c>
      <c r="U29" s="27"/>
      <c r="V29" s="27"/>
      <c r="W29" s="27"/>
      <c r="X29" s="27"/>
      <c r="Y29" s="27"/>
      <c r="Z29" s="27"/>
      <c r="AA29" s="27"/>
      <c r="AB29" s="26">
        <v>53</v>
      </c>
      <c r="AC29" s="27"/>
      <c r="AD29" s="27"/>
      <c r="AE29" s="27"/>
      <c r="AF29" s="27">
        <v>4</v>
      </c>
      <c r="AG29" s="27" t="s">
        <v>119</v>
      </c>
      <c r="AH29" s="27">
        <v>11</v>
      </c>
      <c r="AI29" s="27" t="s">
        <v>119</v>
      </c>
      <c r="AJ29" s="27" t="s">
        <v>119</v>
      </c>
      <c r="AK29" s="27">
        <v>12</v>
      </c>
      <c r="AL29" s="27" t="s">
        <v>119</v>
      </c>
      <c r="AM29" s="27">
        <v>3</v>
      </c>
      <c r="AN29" s="27">
        <v>3</v>
      </c>
      <c r="AO29" s="27"/>
      <c r="AP29" s="27"/>
      <c r="AQ29" s="27">
        <v>13</v>
      </c>
      <c r="AR29" s="27">
        <v>4</v>
      </c>
      <c r="AS29" s="27"/>
      <c r="AT29" s="27">
        <f>SUM(B29:AR29)</f>
        <v>255</v>
      </c>
      <c r="AV29" s="23">
        <f t="shared" si="0"/>
        <v>16</v>
      </c>
      <c r="AW29" s="24">
        <f t="shared" si="1"/>
        <v>15.9375</v>
      </c>
    </row>
    <row r="30" spans="1:49" s="21" customFormat="1" x14ac:dyDescent="0.25">
      <c r="A30" s="7" t="s">
        <v>89</v>
      </c>
      <c r="B30" s="26">
        <v>31</v>
      </c>
      <c r="C30" s="27"/>
      <c r="D30" s="27"/>
      <c r="E30" s="27">
        <v>39</v>
      </c>
      <c r="F30" s="27"/>
      <c r="G30" s="27"/>
      <c r="H30" s="27"/>
      <c r="I30" s="27"/>
      <c r="J30" s="27">
        <v>36</v>
      </c>
      <c r="K30" s="27"/>
      <c r="L30" s="27"/>
      <c r="M30" s="27"/>
      <c r="N30" s="26"/>
      <c r="O30" s="26"/>
      <c r="P30" s="27"/>
      <c r="Q30" s="27"/>
      <c r="R30" s="27"/>
      <c r="S30" s="27"/>
      <c r="T30" s="27">
        <v>28</v>
      </c>
      <c r="U30" s="27"/>
      <c r="V30" s="27"/>
      <c r="W30" s="27"/>
      <c r="X30" s="27"/>
      <c r="Y30" s="27"/>
      <c r="Z30" s="27"/>
      <c r="AA30" s="27"/>
      <c r="AB30" s="27">
        <v>7</v>
      </c>
      <c r="AC30" s="27"/>
      <c r="AD30" s="27"/>
      <c r="AE30" s="27">
        <v>6</v>
      </c>
      <c r="AF30" s="27">
        <v>1</v>
      </c>
      <c r="AG30" s="27" t="s">
        <v>119</v>
      </c>
      <c r="AH30" s="27">
        <v>13</v>
      </c>
      <c r="AI30" s="27">
        <v>3</v>
      </c>
      <c r="AJ30" s="27" t="s">
        <v>119</v>
      </c>
      <c r="AK30" s="27">
        <v>2</v>
      </c>
      <c r="AL30" s="27" t="s">
        <v>119</v>
      </c>
      <c r="AM30" s="27" t="s">
        <v>119</v>
      </c>
      <c r="AN30" s="27">
        <v>7</v>
      </c>
      <c r="AO30" s="27"/>
      <c r="AP30" s="27"/>
      <c r="AQ30" s="27">
        <v>12</v>
      </c>
      <c r="AR30" s="27">
        <v>27</v>
      </c>
      <c r="AS30" s="27"/>
      <c r="AT30" s="27">
        <f>SUM(B30:AR30)</f>
        <v>212</v>
      </c>
      <c r="AV30" s="23">
        <f t="shared" si="0"/>
        <v>17</v>
      </c>
      <c r="AW30" s="24">
        <f t="shared" si="1"/>
        <v>12.470588235294118</v>
      </c>
    </row>
    <row r="31" spans="1:49" s="21" customFormat="1" x14ac:dyDescent="0.25">
      <c r="A31" s="7" t="s">
        <v>122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>
        <v>24</v>
      </c>
      <c r="O31" s="27">
        <v>38</v>
      </c>
      <c r="P31" s="27"/>
      <c r="Q31" s="27"/>
      <c r="R31" s="27"/>
      <c r="S31" s="27"/>
      <c r="T31" s="27"/>
      <c r="U31" s="27"/>
      <c r="V31" s="27"/>
      <c r="W31" s="27">
        <v>35</v>
      </c>
      <c r="X31" s="27"/>
      <c r="Y31" s="27" t="s">
        <v>119</v>
      </c>
      <c r="Z31" s="27" t="s">
        <v>119</v>
      </c>
      <c r="AA31" s="27"/>
      <c r="AB31" s="27"/>
      <c r="AC31" s="27" t="s">
        <v>119</v>
      </c>
      <c r="AD31" s="27">
        <v>25</v>
      </c>
      <c r="AE31" s="27"/>
      <c r="AF31" s="27" t="s">
        <v>119</v>
      </c>
      <c r="AG31" s="27"/>
      <c r="AH31" s="27"/>
      <c r="AI31" s="27"/>
      <c r="AJ31" s="27" t="s">
        <v>119</v>
      </c>
      <c r="AK31" s="27"/>
      <c r="AL31" s="27">
        <v>8</v>
      </c>
      <c r="AM31" s="27"/>
      <c r="AN31" s="27">
        <v>23</v>
      </c>
      <c r="AO31" s="27"/>
      <c r="AP31" s="27"/>
      <c r="AQ31" s="27">
        <v>2</v>
      </c>
      <c r="AR31" s="27">
        <v>41</v>
      </c>
      <c r="AS31" s="27"/>
      <c r="AT31" s="27">
        <f>SUM(B31:AR31)</f>
        <v>196</v>
      </c>
      <c r="AV31" s="23">
        <f t="shared" si="0"/>
        <v>13</v>
      </c>
      <c r="AW31" s="24">
        <f t="shared" si="1"/>
        <v>15.076923076923077</v>
      </c>
    </row>
    <row r="32" spans="1:49" s="21" customFormat="1" x14ac:dyDescent="0.25">
      <c r="A32" s="7" t="s">
        <v>102</v>
      </c>
      <c r="B32" s="27">
        <v>7</v>
      </c>
      <c r="C32" s="27">
        <v>42</v>
      </c>
      <c r="D32" s="27"/>
      <c r="E32" s="27">
        <v>73</v>
      </c>
      <c r="F32" s="27"/>
      <c r="G32" s="27"/>
      <c r="H32" s="27">
        <v>29</v>
      </c>
      <c r="I32" s="27"/>
      <c r="J32" s="27"/>
      <c r="K32" s="27"/>
      <c r="L32" s="27">
        <v>42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>
        <f>SUM(B32:AR32)</f>
        <v>193</v>
      </c>
      <c r="AV32" s="23">
        <f t="shared" si="0"/>
        <v>5</v>
      </c>
      <c r="AW32" s="24">
        <f t="shared" si="1"/>
        <v>38.6</v>
      </c>
    </row>
    <row r="33" spans="1:49" s="21" customFormat="1" x14ac:dyDescent="0.25">
      <c r="A33" s="7" t="s">
        <v>121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>
        <v>12</v>
      </c>
      <c r="O33" s="27">
        <v>75</v>
      </c>
      <c r="P33" s="27"/>
      <c r="Q33" s="27"/>
      <c r="R33" s="27"/>
      <c r="S33" s="27"/>
      <c r="T33" s="27"/>
      <c r="U33" s="27"/>
      <c r="V33" s="27"/>
      <c r="W33" s="27">
        <v>5</v>
      </c>
      <c r="X33" s="27"/>
      <c r="Y33" s="27" t="s">
        <v>119</v>
      </c>
      <c r="Z33" s="27" t="s">
        <v>119</v>
      </c>
      <c r="AA33" s="27"/>
      <c r="AB33" s="27"/>
      <c r="AC33" s="27">
        <v>1</v>
      </c>
      <c r="AD33" s="27">
        <v>11</v>
      </c>
      <c r="AE33" s="27"/>
      <c r="AF33" s="27">
        <v>13</v>
      </c>
      <c r="AG33" s="27"/>
      <c r="AH33" s="27"/>
      <c r="AI33" s="27">
        <v>10</v>
      </c>
      <c r="AJ33" s="27" t="s">
        <v>119</v>
      </c>
      <c r="AK33" s="27"/>
      <c r="AL33" s="27">
        <v>1</v>
      </c>
      <c r="AM33" s="27">
        <v>6</v>
      </c>
      <c r="AN33" s="27">
        <v>3</v>
      </c>
      <c r="AO33" s="27">
        <v>9</v>
      </c>
      <c r="AP33" s="27"/>
      <c r="AQ33" s="27">
        <v>14</v>
      </c>
      <c r="AR33" s="27">
        <v>31</v>
      </c>
      <c r="AS33" s="27"/>
      <c r="AT33" s="27">
        <f>SUM(B33:AR33)</f>
        <v>191</v>
      </c>
      <c r="AV33" s="23">
        <f t="shared" si="0"/>
        <v>16</v>
      </c>
      <c r="AW33" s="24">
        <f t="shared" si="1"/>
        <v>11.9375</v>
      </c>
    </row>
    <row r="34" spans="1:49" s="21" customFormat="1" x14ac:dyDescent="0.25">
      <c r="A34" s="7" t="s">
        <v>112</v>
      </c>
      <c r="B34" s="27"/>
      <c r="C34" s="27"/>
      <c r="D34" s="27"/>
      <c r="E34" s="27"/>
      <c r="F34" s="27" t="s">
        <v>119</v>
      </c>
      <c r="G34" s="27"/>
      <c r="H34" s="27"/>
      <c r="I34" s="27"/>
      <c r="J34" s="27"/>
      <c r="K34" s="27">
        <v>1</v>
      </c>
      <c r="L34" s="27">
        <v>33</v>
      </c>
      <c r="M34" s="27"/>
      <c r="N34" s="27"/>
      <c r="O34" s="27"/>
      <c r="P34" s="27">
        <v>5</v>
      </c>
      <c r="Q34" s="27"/>
      <c r="R34" s="27"/>
      <c r="S34" s="27">
        <v>9</v>
      </c>
      <c r="T34" s="27"/>
      <c r="U34" s="27">
        <v>85</v>
      </c>
      <c r="V34" s="27">
        <v>11</v>
      </c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>
        <v>15</v>
      </c>
      <c r="AS34" s="27"/>
      <c r="AT34" s="27">
        <f>SUM(B34:AR34)</f>
        <v>159</v>
      </c>
      <c r="AV34" s="23">
        <f t="shared" si="0"/>
        <v>8</v>
      </c>
      <c r="AW34" s="24">
        <f t="shared" si="1"/>
        <v>19.875</v>
      </c>
    </row>
    <row r="35" spans="1:49" s="21" customFormat="1" x14ac:dyDescent="0.25">
      <c r="A35" s="7" t="s">
        <v>108</v>
      </c>
      <c r="B35" s="27"/>
      <c r="C35" s="27">
        <v>16</v>
      </c>
      <c r="D35" s="27" t="s">
        <v>119</v>
      </c>
      <c r="E35" s="27"/>
      <c r="F35" s="27"/>
      <c r="G35" s="27"/>
      <c r="H35" s="27"/>
      <c r="I35" s="27"/>
      <c r="J35" s="27"/>
      <c r="K35" s="27">
        <v>1</v>
      </c>
      <c r="L35" s="27">
        <v>90</v>
      </c>
      <c r="M35" s="27"/>
      <c r="N35" s="27"/>
      <c r="O35" s="27"/>
      <c r="P35" s="27"/>
      <c r="Q35" s="27"/>
      <c r="R35" s="27">
        <v>39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>
        <f>SUM(B35:AR35)</f>
        <v>146</v>
      </c>
      <c r="AV35" s="23">
        <f t="shared" si="0"/>
        <v>5</v>
      </c>
      <c r="AW35" s="24">
        <f t="shared" si="1"/>
        <v>29.2</v>
      </c>
    </row>
    <row r="36" spans="1:49" s="21" customFormat="1" x14ac:dyDescent="0.25">
      <c r="A36" s="7" t="s">
        <v>96</v>
      </c>
      <c r="B36" s="27">
        <v>19</v>
      </c>
      <c r="C36" s="27">
        <v>24</v>
      </c>
      <c r="D36" s="27"/>
      <c r="E36" s="27"/>
      <c r="F36" s="27"/>
      <c r="G36" s="27"/>
      <c r="H36" s="27"/>
      <c r="I36" s="27"/>
      <c r="J36" s="27"/>
      <c r="K36" s="27"/>
      <c r="L36" s="27">
        <v>86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>
        <v>1</v>
      </c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>
        <v>12</v>
      </c>
      <c r="AS36" s="27"/>
      <c r="AT36" s="27">
        <f>SUM(B36:AR36)</f>
        <v>142</v>
      </c>
      <c r="AV36" s="23">
        <f t="shared" si="0"/>
        <v>5</v>
      </c>
      <c r="AW36" s="24">
        <f t="shared" si="1"/>
        <v>28.4</v>
      </c>
    </row>
    <row r="37" spans="1:49" s="21" customFormat="1" x14ac:dyDescent="0.25">
      <c r="A37" s="7" t="s">
        <v>115</v>
      </c>
      <c r="B37" s="27"/>
      <c r="C37" s="27"/>
      <c r="D37" s="27"/>
      <c r="E37" s="27"/>
      <c r="F37" s="27"/>
      <c r="G37" s="27">
        <v>87</v>
      </c>
      <c r="H37" s="27"/>
      <c r="I37" s="27"/>
      <c r="J37" s="27"/>
      <c r="K37" s="27"/>
      <c r="L37" s="27">
        <v>17</v>
      </c>
      <c r="M37" s="27"/>
      <c r="N37" s="27">
        <v>3</v>
      </c>
      <c r="O37" s="27"/>
      <c r="P37" s="27"/>
      <c r="Q37" s="27"/>
      <c r="R37" s="27"/>
      <c r="S37" s="27"/>
      <c r="T37" s="27"/>
      <c r="U37" s="27"/>
      <c r="V37" s="27"/>
      <c r="W37" s="27">
        <v>25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>
        <f>SUM(B37:AR37)</f>
        <v>132</v>
      </c>
      <c r="AV37" s="23">
        <f t="shared" si="0"/>
        <v>4</v>
      </c>
      <c r="AW37" s="24">
        <f t="shared" si="1"/>
        <v>33</v>
      </c>
    </row>
    <row r="38" spans="1:49" s="21" customFormat="1" x14ac:dyDescent="0.25">
      <c r="A38" s="7" t="s">
        <v>104</v>
      </c>
      <c r="B38" s="27">
        <v>6</v>
      </c>
      <c r="C38" s="27">
        <v>6</v>
      </c>
      <c r="D38" s="27">
        <v>6</v>
      </c>
      <c r="E38" s="27"/>
      <c r="F38" s="27" t="s">
        <v>119</v>
      </c>
      <c r="G38" s="27"/>
      <c r="H38" s="27">
        <v>20</v>
      </c>
      <c r="I38" s="27">
        <v>1</v>
      </c>
      <c r="J38" s="27"/>
      <c r="K38" s="27">
        <v>1</v>
      </c>
      <c r="L38" s="27">
        <v>33</v>
      </c>
      <c r="M38" s="27"/>
      <c r="N38" s="27">
        <v>1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>
        <v>1</v>
      </c>
      <c r="Z38" s="27"/>
      <c r="AA38" s="27">
        <v>5</v>
      </c>
      <c r="AB38" s="27"/>
      <c r="AC38" s="27"/>
      <c r="AD38" s="27"/>
      <c r="AE38" s="27"/>
      <c r="AF38" s="27"/>
      <c r="AG38" s="27">
        <v>2</v>
      </c>
      <c r="AH38" s="27"/>
      <c r="AI38" s="27">
        <v>4</v>
      </c>
      <c r="AJ38" s="27"/>
      <c r="AK38" s="27">
        <v>4</v>
      </c>
      <c r="AL38" s="27"/>
      <c r="AM38" s="27">
        <v>6</v>
      </c>
      <c r="AN38" s="27"/>
      <c r="AO38" s="27">
        <v>3</v>
      </c>
      <c r="AP38" s="27"/>
      <c r="AQ38" s="27">
        <v>2</v>
      </c>
      <c r="AR38" s="27"/>
      <c r="AS38" s="27"/>
      <c r="AT38" s="27">
        <f>SUM(B38:AR38)</f>
        <v>101</v>
      </c>
      <c r="AV38" s="23">
        <f t="shared" si="0"/>
        <v>17</v>
      </c>
      <c r="AW38" s="24">
        <f t="shared" si="1"/>
        <v>5.9411764705882355</v>
      </c>
    </row>
    <row r="39" spans="1:49" s="21" customFormat="1" x14ac:dyDescent="0.25">
      <c r="A39" s="7" t="s">
        <v>118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>
        <v>81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>
        <f>SUM(B39:AR39)</f>
        <v>81</v>
      </c>
      <c r="AV39" s="23">
        <f t="shared" si="0"/>
        <v>1</v>
      </c>
      <c r="AW39" s="24">
        <f t="shared" si="1"/>
        <v>81</v>
      </c>
    </row>
    <row r="40" spans="1:49" s="21" customFormat="1" x14ac:dyDescent="0.25">
      <c r="A40" s="7" t="s">
        <v>114</v>
      </c>
      <c r="B40" s="26"/>
      <c r="C40" s="26"/>
      <c r="D40" s="26">
        <v>1</v>
      </c>
      <c r="E40" s="26"/>
      <c r="F40" s="26">
        <v>1</v>
      </c>
      <c r="G40" s="26">
        <v>34</v>
      </c>
      <c r="H40" s="27"/>
      <c r="I40" s="26"/>
      <c r="J40" s="26"/>
      <c r="K40" s="26"/>
      <c r="L40" s="26"/>
      <c r="M40" s="26"/>
      <c r="N40" s="26"/>
      <c r="O40" s="26"/>
      <c r="P40" s="26">
        <v>14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>
        <f>SUM(B40:AR40)</f>
        <v>50</v>
      </c>
      <c r="AV40" s="23">
        <f t="shared" si="0"/>
        <v>4</v>
      </c>
      <c r="AW40" s="24">
        <f t="shared" si="1"/>
        <v>12.5</v>
      </c>
    </row>
    <row r="41" spans="1:49" s="16" customFormat="1" x14ac:dyDescent="0.25">
      <c r="A41" s="15"/>
      <c r="B41" s="28">
        <f t="shared" ref="B41:M41" si="2">SUM(B3:B39)</f>
        <v>568</v>
      </c>
      <c r="C41" s="28">
        <f t="shared" si="2"/>
        <v>631</v>
      </c>
      <c r="D41" s="28">
        <f t="shared" si="2"/>
        <v>67</v>
      </c>
      <c r="E41" s="28">
        <f t="shared" si="2"/>
        <v>2419</v>
      </c>
      <c r="F41" s="28">
        <f t="shared" si="2"/>
        <v>24</v>
      </c>
      <c r="G41" s="28">
        <f t="shared" si="2"/>
        <v>1141</v>
      </c>
      <c r="H41" s="28">
        <f t="shared" si="2"/>
        <v>650</v>
      </c>
      <c r="I41" s="28">
        <f t="shared" si="2"/>
        <v>34</v>
      </c>
      <c r="J41" s="28">
        <f t="shared" si="2"/>
        <v>446</v>
      </c>
      <c r="K41" s="28">
        <f t="shared" si="2"/>
        <v>62</v>
      </c>
      <c r="L41" s="28">
        <f t="shared" si="2"/>
        <v>1937</v>
      </c>
      <c r="M41" s="28">
        <f t="shared" si="2"/>
        <v>36</v>
      </c>
      <c r="N41" s="28">
        <f>SUM(N3:N40)</f>
        <v>85</v>
      </c>
      <c r="O41" s="28">
        <f t="shared" ref="O41:AS41" si="3">SUM(O3:O40)</f>
        <v>1567</v>
      </c>
      <c r="P41" s="28">
        <f t="shared" si="3"/>
        <v>213</v>
      </c>
      <c r="Q41" s="28">
        <f t="shared" si="3"/>
        <v>225</v>
      </c>
      <c r="R41" s="28">
        <f t="shared" si="3"/>
        <v>810</v>
      </c>
      <c r="S41" s="28">
        <f t="shared" si="3"/>
        <v>61</v>
      </c>
      <c r="T41" s="28">
        <f t="shared" si="3"/>
        <v>551</v>
      </c>
      <c r="U41" s="28">
        <f t="shared" si="3"/>
        <v>697</v>
      </c>
      <c r="V41" s="28">
        <f t="shared" si="3"/>
        <v>98</v>
      </c>
      <c r="W41" s="28">
        <f t="shared" si="3"/>
        <v>258</v>
      </c>
      <c r="X41" s="28">
        <f t="shared" si="3"/>
        <v>39</v>
      </c>
      <c r="Y41" s="28">
        <f t="shared" si="3"/>
        <v>113</v>
      </c>
      <c r="Z41" s="28">
        <f t="shared" si="3"/>
        <v>27</v>
      </c>
      <c r="AA41" s="28">
        <f t="shared" si="3"/>
        <v>230</v>
      </c>
      <c r="AB41" s="28">
        <f t="shared" si="3"/>
        <v>834</v>
      </c>
      <c r="AC41" s="28">
        <f t="shared" si="3"/>
        <v>43</v>
      </c>
      <c r="AD41" s="28">
        <f t="shared" si="3"/>
        <v>183</v>
      </c>
      <c r="AE41" s="28">
        <f t="shared" si="3"/>
        <v>144</v>
      </c>
      <c r="AF41" s="28">
        <f t="shared" si="3"/>
        <v>150</v>
      </c>
      <c r="AG41" s="28">
        <f t="shared" si="3"/>
        <v>52</v>
      </c>
      <c r="AH41" s="28">
        <f t="shared" si="3"/>
        <v>314</v>
      </c>
      <c r="AI41" s="28">
        <f t="shared" si="3"/>
        <v>133</v>
      </c>
      <c r="AJ41" s="28">
        <f t="shared" si="3"/>
        <v>66</v>
      </c>
      <c r="AK41" s="28">
        <f t="shared" si="3"/>
        <v>191</v>
      </c>
      <c r="AL41" s="28">
        <f t="shared" si="3"/>
        <v>16</v>
      </c>
      <c r="AM41" s="28">
        <f t="shared" si="3"/>
        <v>147</v>
      </c>
      <c r="AN41" s="28">
        <f t="shared" si="3"/>
        <v>100</v>
      </c>
      <c r="AO41" s="28">
        <f t="shared" si="3"/>
        <v>194</v>
      </c>
      <c r="AP41" s="28">
        <f t="shared" si="3"/>
        <v>81</v>
      </c>
      <c r="AQ41" s="28">
        <f t="shared" si="3"/>
        <v>350</v>
      </c>
      <c r="AR41" s="28">
        <f t="shared" si="3"/>
        <v>322</v>
      </c>
      <c r="AS41" s="28">
        <f t="shared" si="3"/>
        <v>0</v>
      </c>
      <c r="AT41" s="28">
        <f>SUM(AT3:AT40)</f>
        <v>16345</v>
      </c>
      <c r="AV41" s="23">
        <f t="shared" ref="AV41" si="4">COUNTA(B41:AS41)</f>
        <v>44</v>
      </c>
      <c r="AW41" s="29"/>
    </row>
  </sheetData>
  <sortState ref="A3:AT40">
    <sortCondition descending="1" ref="AT3:AT40"/>
  </sortState>
  <pageMargins left="0.7" right="0.7" top="0.75" bottom="0.75" header="0.3" footer="0.3"/>
  <pageSetup paperSize="9" scale="72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6"/>
  <sheetViews>
    <sheetView workbookViewId="0">
      <selection activeCell="C5" sqref="C5"/>
    </sheetView>
  </sheetViews>
  <sheetFormatPr defaultRowHeight="15" x14ac:dyDescent="0.25"/>
  <sheetData>
    <row r="2" spans="2:7" x14ac:dyDescent="0.3">
      <c r="B2" t="s">
        <v>46</v>
      </c>
    </row>
    <row r="6" spans="2:7" x14ac:dyDescent="0.3">
      <c r="G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Final Summaries</vt:lpstr>
      <vt:lpstr>Points</vt:lpstr>
      <vt:lpstr>Weights</vt:lpstr>
      <vt:lpstr>Notes</vt:lpstr>
      <vt:lpstr>'Final Summaries'!Print_Area</vt:lpstr>
      <vt:lpstr>Points!Print_Titles</vt:lpstr>
      <vt:lpstr>Weights!Print_Titles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Homeoffice</dc:creator>
  <cp:lastModifiedBy>Homeoffice</cp:lastModifiedBy>
  <cp:revision/>
  <cp:lastPrinted>2017-12-19T20:40:15Z</cp:lastPrinted>
  <dcterms:created xsi:type="dcterms:W3CDTF">2014-08-04T13:28:06Z</dcterms:created>
  <dcterms:modified xsi:type="dcterms:W3CDTF">2018-04-10T14:04:18Z</dcterms:modified>
</cp:coreProperties>
</file>