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7B56C72-75B5-4536-82AB-8A705934A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023" sheetId="2" r:id="rId1"/>
    <sheet name="Sheet1" sheetId="3" r:id="rId2"/>
  </sheets>
  <definedNames>
    <definedName name="_xlnm.Print_Area" localSheetId="0">'2022-2023'!$A$1:$K$49</definedName>
    <definedName name="_xlnm.Print_Titles" localSheetId="0">'2022-2023'!$A:$G,'2022-2023'!$1:$1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" l="1"/>
  <c r="J37" i="2"/>
  <c r="J28" i="2"/>
  <c r="I42" i="2"/>
  <c r="I41" i="2"/>
  <c r="I33" i="2"/>
  <c r="I31" i="2"/>
  <c r="I30" i="2"/>
  <c r="I26" i="2"/>
  <c r="I25" i="2"/>
  <c r="I22" i="2"/>
  <c r="K44" i="2" l="1"/>
  <c r="K49" i="2" s="1"/>
</calcChain>
</file>

<file path=xl/sharedStrings.xml><?xml version="1.0" encoding="utf-8"?>
<sst xmlns="http://schemas.openxmlformats.org/spreadsheetml/2006/main" count="55" uniqueCount="55">
  <si>
    <t>Income</t>
  </si>
  <si>
    <t>4000 · Association Dues</t>
  </si>
  <si>
    <t>4020 · Interest Income</t>
  </si>
  <si>
    <t>Total Income</t>
  </si>
  <si>
    <t>Operational Expenses</t>
  </si>
  <si>
    <t>5000.1 · Administrative Expenses</t>
  </si>
  <si>
    <t>5010 · Corporate Income Taxes</t>
  </si>
  <si>
    <t>5015 · Payroll Taxes</t>
  </si>
  <si>
    <t>5020 · Employees Wages</t>
  </si>
  <si>
    <t>5030 · Manager Salary</t>
  </si>
  <si>
    <t>5050 · Contract Labor</t>
  </si>
  <si>
    <t>5060 · Legal Fees</t>
  </si>
  <si>
    <t>5070 · Accounting Fees</t>
  </si>
  <si>
    <t>5080 · Insurance</t>
  </si>
  <si>
    <t>5090 · Office Supplies/Postage/Print</t>
  </si>
  <si>
    <t>5200 · Utilities</t>
  </si>
  <si>
    <t>5210 · Electricity &amp; Gas</t>
  </si>
  <si>
    <t>5220 · Water</t>
  </si>
  <si>
    <t>5230 · Garbage/Recycling</t>
  </si>
  <si>
    <t>5250 · Fire/Security Systems Testing</t>
  </si>
  <si>
    <t>5270 · Elevator Inspections/Service</t>
  </si>
  <si>
    <t>Total 5200 · Utilities</t>
  </si>
  <si>
    <t>6000 · Building Expense</t>
  </si>
  <si>
    <t>6015 · Plumbing</t>
  </si>
  <si>
    <t>6020 · Electrical Repairs</t>
  </si>
  <si>
    <t>6045 · Carpets &amp; Garage Floor Cleaning</t>
  </si>
  <si>
    <t>6060 · Building Maintenance</t>
  </si>
  <si>
    <t>6070 · Garage Doors/Openers</t>
  </si>
  <si>
    <t>Total 6000 · Building Expense</t>
  </si>
  <si>
    <t>7000 · Grounds Expenses</t>
  </si>
  <si>
    <t>7030 · Irrigation Testing/Repair/Maint</t>
  </si>
  <si>
    <t>7040 · Landscaping</t>
  </si>
  <si>
    <t>7070 · Snow Removal</t>
  </si>
  <si>
    <t>Total 7000 · Grounds Expenses</t>
  </si>
  <si>
    <t>Total Operational Expenses</t>
  </si>
  <si>
    <t>8010 · Reserve Expenditures</t>
  </si>
  <si>
    <t>Total Expenditures</t>
  </si>
  <si>
    <t>Total 8010 · Reserves for Replacement</t>
  </si>
  <si>
    <t>5035 · Allowances (Mileage)</t>
  </si>
  <si>
    <t>5095 · Office Equipment/Database</t>
  </si>
  <si>
    <t>5075 - Bank Charges</t>
  </si>
  <si>
    <t>7010 - Lawn/Maintenance</t>
  </si>
  <si>
    <t>8080 - Estimated Reserve Expenditures</t>
  </si>
  <si>
    <t>6085 - Pool Maintanence/Testing/Certification</t>
  </si>
  <si>
    <t>Total Administrative Expenses</t>
  </si>
  <si>
    <t>Net Income</t>
  </si>
  <si>
    <t>Phones</t>
  </si>
  <si>
    <t>6080</t>
  </si>
  <si>
    <t>Lodge Updates</t>
  </si>
  <si>
    <t>5240</t>
  </si>
  <si>
    <t>{If we do 2 roofs this year for approxamately $150,000 each</t>
  </si>
  <si>
    <t>the extra dollars will come out of our reserve.)</t>
  </si>
  <si>
    <t>Carpet, boilers, elevators, etc. also come out of our reserves</t>
  </si>
  <si>
    <t>MWV Budget 2022-2023 - Approved 05/10/2022)</t>
  </si>
  <si>
    <t>4 %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</si>
</sst>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8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Border="1"/>
    <xf numFmtId="0" fontId="6" fillId="0" borderId="0" xfId="0" applyFont="1"/>
    <xf numFmtId="0" fontId="6" fillId="0" borderId="0" xfId="0" applyNumberFormat="1" applyFont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3" fontId="5" fillId="0" borderId="0" xfId="2" applyNumberFormat="1" applyFont="1" applyBorder="1"/>
    <xf numFmtId="3" fontId="6" fillId="0" borderId="0" xfId="2" applyNumberFormat="1" applyFont="1" applyBorder="1"/>
    <xf numFmtId="3" fontId="6" fillId="0" borderId="0" xfId="0" applyNumberFormat="1" applyFont="1" applyBorder="1"/>
    <xf numFmtId="164" fontId="8" fillId="0" borderId="0" xfId="0" applyNumberFormat="1" applyFont="1"/>
    <xf numFmtId="164" fontId="5" fillId="0" borderId="0" xfId="0" applyNumberFormat="1" applyFont="1"/>
    <xf numFmtId="164" fontId="8" fillId="0" borderId="0" xfId="0" applyNumberFormat="1" applyFont="1" applyBorder="1"/>
    <xf numFmtId="164" fontId="5" fillId="0" borderId="0" xfId="0" applyNumberFormat="1" applyFont="1" applyBorder="1"/>
    <xf numFmtId="49" fontId="9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Border="1"/>
    <xf numFmtId="3" fontId="10" fillId="0" borderId="0" xfId="2" applyNumberFormat="1" applyFont="1" applyBorder="1"/>
    <xf numFmtId="3" fontId="11" fillId="0" borderId="0" xfId="2" applyNumberFormat="1" applyFont="1" applyBorder="1"/>
    <xf numFmtId="164" fontId="11" fillId="0" borderId="1" xfId="0" applyNumberFormat="1" applyFont="1" applyBorder="1"/>
    <xf numFmtId="3" fontId="1" fillId="0" borderId="0" xfId="2" applyNumberFormat="1" applyFont="1" applyFill="1" applyBorder="1"/>
    <xf numFmtId="164" fontId="11" fillId="0" borderId="0" xfId="0" applyNumberFormat="1" applyFont="1"/>
    <xf numFmtId="49" fontId="12" fillId="0" borderId="0" xfId="0" applyNumberFormat="1" applyFont="1"/>
    <xf numFmtId="0" fontId="10" fillId="0" borderId="0" xfId="0" applyNumberFormat="1" applyFont="1"/>
    <xf numFmtId="0" fontId="12" fillId="0" borderId="0" xfId="0" applyNumberFormat="1" applyFont="1"/>
    <xf numFmtId="49" fontId="12" fillId="0" borderId="0" xfId="0" applyNumberFormat="1" applyFont="1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/>
    <xf numFmtId="49" fontId="13" fillId="0" borderId="0" xfId="0" applyNumberFormat="1" applyFont="1"/>
    <xf numFmtId="164" fontId="11" fillId="0" borderId="1" xfId="2" applyNumberFormat="1" applyFont="1" applyBorder="1"/>
    <xf numFmtId="164" fontId="10" fillId="0" borderId="1" xfId="2" applyNumberFormat="1" applyFont="1" applyBorder="1"/>
    <xf numFmtId="0" fontId="10" fillId="0" borderId="0" xfId="0" applyNumberFormat="1" applyFont="1" applyBorder="1"/>
    <xf numFmtId="3" fontId="11" fillId="0" borderId="0" xfId="0" applyNumberFormat="1" applyFont="1"/>
    <xf numFmtId="3" fontId="1" fillId="0" borderId="0" xfId="0" applyNumberFormat="1" applyFont="1" applyFill="1"/>
    <xf numFmtId="0" fontId="12" fillId="0" borderId="0" xfId="0" applyFont="1"/>
    <xf numFmtId="0" fontId="10" fillId="0" borderId="0" xfId="0" applyFont="1"/>
    <xf numFmtId="3" fontId="10" fillId="0" borderId="0" xfId="0" applyNumberFormat="1" applyFont="1"/>
    <xf numFmtId="164" fontId="10" fillId="0" borderId="0" xfId="0" applyNumberFormat="1" applyFont="1"/>
    <xf numFmtId="164" fontId="12" fillId="0" borderId="1" xfId="0" applyNumberFormat="1" applyFont="1" applyBorder="1"/>
    <xf numFmtId="3" fontId="15" fillId="0" borderId="0" xfId="2" applyNumberFormat="1" applyFont="1" applyFill="1" applyBorder="1"/>
    <xf numFmtId="3" fontId="1" fillId="0" borderId="0" xfId="0" applyNumberFormat="1" applyFont="1" applyFill="1" applyBorder="1"/>
    <xf numFmtId="3" fontId="11" fillId="0" borderId="0" xfId="2" applyNumberFormat="1" applyFont="1" applyBorder="1" applyAlignment="1">
      <alignment horizontal="center" vertical="center"/>
    </xf>
    <xf numFmtId="164" fontId="1" fillId="0" borderId="0" xfId="0" applyNumberFormat="1" applyFont="1"/>
    <xf numFmtId="164" fontId="11" fillId="0" borderId="0" xfId="0" applyNumberFormat="1" applyFont="1" applyBorder="1"/>
    <xf numFmtId="0" fontId="16" fillId="0" borderId="0" xfId="0" applyNumberFormat="1" applyFont="1" applyBorder="1"/>
    <xf numFmtId="49" fontId="1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17" fillId="0" borderId="0" xfId="0" applyNumberFormat="1" applyFont="1"/>
  </cellXfs>
  <cellStyles count="4">
    <cellStyle name="Currency" xfId="2" builtinId="4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Normal="100" workbookViewId="0">
      <pane ySplit="1" topLeftCell="A2" activePane="bottomLeft" state="frozen"/>
      <selection pane="bottomLeft" activeCell="P8" sqref="P8"/>
    </sheetView>
  </sheetViews>
  <sheetFormatPr defaultColWidth="9.140625" defaultRowHeight="18" x14ac:dyDescent="0.25"/>
  <cols>
    <col min="1" max="5" width="2.28515625" style="5" customWidth="1"/>
    <col min="6" max="6" width="6.42578125" style="5" customWidth="1"/>
    <col min="7" max="7" width="51" style="6" customWidth="1"/>
    <col min="8" max="8" width="10" style="9" hidden="1" customWidth="1"/>
    <col min="9" max="9" width="13.42578125" style="22" customWidth="1"/>
    <col min="10" max="10" width="13.5703125" style="12" customWidth="1"/>
    <col min="11" max="11" width="15.7109375" style="13" customWidth="1"/>
    <col min="12" max="16384" width="9.140625" style="2"/>
  </cols>
  <sheetData>
    <row r="1" spans="1:13" s="1" customFormat="1" ht="24" thickBot="1" x14ac:dyDescent="0.4">
      <c r="A1" s="48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ht="18.75" thickTop="1" x14ac:dyDescent="0.25">
      <c r="A2" s="25"/>
      <c r="B2" s="17"/>
      <c r="C2" s="17"/>
      <c r="D2" s="24" t="s">
        <v>0</v>
      </c>
      <c r="E2" s="24"/>
      <c r="F2" s="24"/>
      <c r="G2" s="24"/>
      <c r="H2" s="18"/>
      <c r="I2" s="44"/>
      <c r="J2" s="22"/>
      <c r="K2" s="23"/>
    </row>
    <row r="3" spans="1:13" x14ac:dyDescent="0.25">
      <c r="A3" s="17"/>
      <c r="B3" s="17"/>
      <c r="C3" s="17"/>
      <c r="D3" s="17" t="s">
        <v>1</v>
      </c>
      <c r="E3" s="17"/>
      <c r="F3" s="17"/>
      <c r="G3" s="18"/>
      <c r="H3" s="19">
        <v>539966</v>
      </c>
      <c r="I3" s="22">
        <v>561565</v>
      </c>
      <c r="K3" s="50" t="s">
        <v>54</v>
      </c>
    </row>
    <row r="4" spans="1:13" ht="18.75" thickBot="1" x14ac:dyDescent="0.3">
      <c r="A4" s="17"/>
      <c r="B4" s="17"/>
      <c r="C4" s="17"/>
      <c r="D4" s="17" t="s">
        <v>2</v>
      </c>
      <c r="E4" s="17"/>
      <c r="F4" s="17"/>
      <c r="G4" s="18"/>
      <c r="H4" s="19">
        <v>5000</v>
      </c>
      <c r="K4" s="12"/>
    </row>
    <row r="5" spans="1:13" ht="18.75" thickBot="1" x14ac:dyDescent="0.3">
      <c r="A5" s="24" t="s">
        <v>3</v>
      </c>
      <c r="B5" s="24"/>
      <c r="C5" s="24"/>
      <c r="D5" s="24"/>
      <c r="E5" s="24"/>
      <c r="F5" s="24"/>
      <c r="G5" s="18"/>
      <c r="H5" s="20"/>
      <c r="K5" s="33">
        <v>561565</v>
      </c>
    </row>
    <row r="6" spans="1:13" x14ac:dyDescent="0.25">
      <c r="A6" s="17"/>
      <c r="B6" s="17"/>
      <c r="C6" s="24" t="s">
        <v>4</v>
      </c>
      <c r="D6" s="26"/>
      <c r="E6" s="24"/>
      <c r="F6" s="24"/>
      <c r="G6" s="27"/>
      <c r="H6" s="19"/>
      <c r="K6" s="12"/>
    </row>
    <row r="7" spans="1:13" x14ac:dyDescent="0.25">
      <c r="A7" s="17"/>
      <c r="B7" s="17"/>
      <c r="C7" s="17"/>
      <c r="D7" s="17"/>
      <c r="E7" s="17" t="s">
        <v>5</v>
      </c>
      <c r="F7" s="17"/>
      <c r="G7" s="18"/>
      <c r="H7" s="19"/>
      <c r="K7" s="12"/>
    </row>
    <row r="8" spans="1:13" x14ac:dyDescent="0.25">
      <c r="A8" s="17"/>
      <c r="B8" s="17"/>
      <c r="C8" s="17"/>
      <c r="D8" s="17"/>
      <c r="E8" s="17"/>
      <c r="F8" s="17" t="s">
        <v>6</v>
      </c>
      <c r="G8" s="18"/>
      <c r="H8" s="19">
        <v>2175</v>
      </c>
      <c r="I8" s="22">
        <v>2175</v>
      </c>
      <c r="J8" s="28"/>
      <c r="K8" s="12"/>
      <c r="M8" s="30"/>
    </row>
    <row r="9" spans="1:13" x14ac:dyDescent="0.25">
      <c r="A9" s="17"/>
      <c r="B9" s="17"/>
      <c r="C9" s="17"/>
      <c r="D9" s="17"/>
      <c r="E9" s="17"/>
      <c r="F9" s="17" t="s">
        <v>7</v>
      </c>
      <c r="G9" s="18"/>
      <c r="H9" s="19">
        <v>5500</v>
      </c>
      <c r="I9" s="22">
        <v>5500</v>
      </c>
      <c r="K9" s="12"/>
    </row>
    <row r="10" spans="1:13" x14ac:dyDescent="0.25">
      <c r="A10" s="17"/>
      <c r="B10" s="17"/>
      <c r="C10" s="17"/>
      <c r="D10" s="17"/>
      <c r="E10" s="17"/>
      <c r="F10" s="17" t="s">
        <v>8</v>
      </c>
      <c r="G10" s="18"/>
      <c r="H10" s="19">
        <v>54912</v>
      </c>
      <c r="I10" s="22">
        <v>54912</v>
      </c>
      <c r="J10" s="29"/>
      <c r="K10" s="12"/>
    </row>
    <row r="11" spans="1:13" x14ac:dyDescent="0.25">
      <c r="A11" s="17"/>
      <c r="B11" s="17"/>
      <c r="C11" s="17"/>
      <c r="D11" s="17"/>
      <c r="E11" s="17"/>
      <c r="F11" s="17" t="s">
        <v>9</v>
      </c>
      <c r="G11" s="18"/>
      <c r="H11" s="19">
        <v>0</v>
      </c>
      <c r="I11" s="22">
        <v>20000</v>
      </c>
    </row>
    <row r="12" spans="1:13" x14ac:dyDescent="0.25">
      <c r="A12" s="17"/>
      <c r="B12" s="17"/>
      <c r="C12" s="17"/>
      <c r="D12" s="17"/>
      <c r="E12" s="17"/>
      <c r="F12" s="17" t="s">
        <v>38</v>
      </c>
      <c r="G12" s="18"/>
      <c r="H12" s="19">
        <v>720</v>
      </c>
      <c r="I12" s="22">
        <v>720</v>
      </c>
    </row>
    <row r="13" spans="1:13" x14ac:dyDescent="0.25">
      <c r="A13" s="17"/>
      <c r="B13" s="17"/>
      <c r="C13" s="17"/>
      <c r="D13" s="17"/>
      <c r="E13" s="17"/>
      <c r="F13" s="17" t="s">
        <v>10</v>
      </c>
      <c r="G13" s="18"/>
      <c r="H13" s="19">
        <v>28614</v>
      </c>
      <c r="I13" s="22">
        <v>16779</v>
      </c>
    </row>
    <row r="14" spans="1:13" x14ac:dyDescent="0.25">
      <c r="A14" s="17"/>
      <c r="B14" s="17"/>
      <c r="C14" s="17"/>
      <c r="D14" s="17"/>
      <c r="E14" s="17"/>
      <c r="F14" s="17" t="s">
        <v>11</v>
      </c>
      <c r="G14" s="18"/>
      <c r="H14" s="19">
        <v>5000</v>
      </c>
      <c r="I14" s="22">
        <v>5000</v>
      </c>
    </row>
    <row r="15" spans="1:13" x14ac:dyDescent="0.25">
      <c r="A15" s="17"/>
      <c r="B15" s="17"/>
      <c r="C15" s="17"/>
      <c r="D15" s="17"/>
      <c r="E15" s="17"/>
      <c r="F15" s="17" t="s">
        <v>12</v>
      </c>
      <c r="G15" s="18"/>
      <c r="H15" s="19">
        <v>5000</v>
      </c>
      <c r="I15" s="22">
        <v>5000</v>
      </c>
    </row>
    <row r="16" spans="1:13" x14ac:dyDescent="0.25">
      <c r="A16" s="17"/>
      <c r="B16" s="17"/>
      <c r="C16" s="17"/>
      <c r="D16" s="17"/>
      <c r="E16" s="17"/>
      <c r="F16" s="17" t="s">
        <v>40</v>
      </c>
      <c r="G16" s="18"/>
      <c r="H16" s="19">
        <v>500</v>
      </c>
      <c r="I16" s="22">
        <v>500</v>
      </c>
    </row>
    <row r="17" spans="1:11" x14ac:dyDescent="0.25">
      <c r="A17" s="17"/>
      <c r="B17" s="17"/>
      <c r="C17" s="17"/>
      <c r="D17" s="17"/>
      <c r="E17" s="17"/>
      <c r="F17" s="17" t="s">
        <v>13</v>
      </c>
      <c r="G17" s="18"/>
      <c r="H17" s="19">
        <v>32000</v>
      </c>
      <c r="I17" s="22">
        <v>42000</v>
      </c>
    </row>
    <row r="18" spans="1:11" x14ac:dyDescent="0.25">
      <c r="A18" s="17"/>
      <c r="B18" s="17"/>
      <c r="C18" s="17"/>
      <c r="D18" s="17"/>
      <c r="E18" s="17"/>
      <c r="F18" s="17" t="s">
        <v>14</v>
      </c>
      <c r="G18" s="18"/>
      <c r="H18" s="19">
        <v>1500</v>
      </c>
      <c r="I18" s="22">
        <v>1500</v>
      </c>
    </row>
    <row r="19" spans="1:11" ht="18.75" thickBot="1" x14ac:dyDescent="0.3">
      <c r="A19" s="17"/>
      <c r="B19" s="17"/>
      <c r="C19" s="17"/>
      <c r="D19" s="17"/>
      <c r="E19" s="17"/>
      <c r="F19" s="17" t="s">
        <v>39</v>
      </c>
      <c r="G19" s="18"/>
      <c r="H19" s="19">
        <v>1500</v>
      </c>
      <c r="I19" s="22">
        <v>500</v>
      </c>
    </row>
    <row r="20" spans="1:11" ht="18.75" thickBot="1" x14ac:dyDescent="0.3">
      <c r="A20" s="17"/>
      <c r="B20" s="17"/>
      <c r="C20" s="24" t="s">
        <v>44</v>
      </c>
      <c r="D20" s="17"/>
      <c r="E20" s="17"/>
      <c r="F20" s="17"/>
      <c r="G20" s="18"/>
      <c r="H20" s="20"/>
      <c r="J20" s="21">
        <v>153818</v>
      </c>
    </row>
    <row r="21" spans="1:11" x14ac:dyDescent="0.25">
      <c r="A21" s="17"/>
      <c r="B21" s="17"/>
      <c r="C21" s="17"/>
      <c r="D21" s="17"/>
      <c r="E21" s="17" t="s">
        <v>15</v>
      </c>
      <c r="F21" s="17"/>
      <c r="G21" s="18"/>
      <c r="H21" s="19"/>
    </row>
    <row r="22" spans="1:11" x14ac:dyDescent="0.25">
      <c r="A22" s="17"/>
      <c r="B22" s="17"/>
      <c r="C22" s="17"/>
      <c r="D22" s="17"/>
      <c r="E22" s="17"/>
      <c r="F22" s="17" t="s">
        <v>16</v>
      </c>
      <c r="G22" s="18"/>
      <c r="H22" s="19">
        <v>42500</v>
      </c>
      <c r="I22" s="22">
        <f>H22*(1.1)</f>
        <v>46750.000000000007</v>
      </c>
    </row>
    <row r="23" spans="1:11" x14ac:dyDescent="0.25">
      <c r="A23" s="17"/>
      <c r="B23" s="17"/>
      <c r="C23" s="17"/>
      <c r="D23" s="17"/>
      <c r="E23" s="17"/>
      <c r="F23" s="17" t="s">
        <v>17</v>
      </c>
      <c r="G23" s="18"/>
      <c r="H23" s="19">
        <v>78000</v>
      </c>
      <c r="I23" s="42">
        <v>84000</v>
      </c>
      <c r="K23" s="12"/>
    </row>
    <row r="24" spans="1:11" x14ac:dyDescent="0.25">
      <c r="A24" s="17"/>
      <c r="B24" s="17"/>
      <c r="C24" s="17"/>
      <c r="D24" s="17"/>
      <c r="E24" s="17"/>
      <c r="F24" s="17" t="s">
        <v>18</v>
      </c>
      <c r="G24" s="18"/>
      <c r="H24" s="19">
        <v>9000</v>
      </c>
      <c r="I24" s="23">
        <v>9450</v>
      </c>
    </row>
    <row r="25" spans="1:11" x14ac:dyDescent="0.25">
      <c r="A25" s="17"/>
      <c r="B25" s="17"/>
      <c r="C25" s="17"/>
      <c r="D25" s="17"/>
      <c r="E25" s="17"/>
      <c r="F25" s="17" t="s">
        <v>49</v>
      </c>
      <c r="G25" s="18" t="s">
        <v>46</v>
      </c>
      <c r="H25" s="19">
        <v>6500</v>
      </c>
      <c r="I25" s="22">
        <f>H25*(1.03)</f>
        <v>6695</v>
      </c>
    </row>
    <row r="26" spans="1:11" x14ac:dyDescent="0.25">
      <c r="A26" s="17"/>
      <c r="B26" s="17"/>
      <c r="C26" s="17"/>
      <c r="D26" s="17"/>
      <c r="E26" s="17"/>
      <c r="F26" s="17" t="s">
        <v>19</v>
      </c>
      <c r="G26" s="18"/>
      <c r="H26" s="19">
        <v>5100</v>
      </c>
      <c r="I26" s="45">
        <f>H26*(1.04)</f>
        <v>5304</v>
      </c>
    </row>
    <row r="27" spans="1:11" ht="18.75" thickBot="1" x14ac:dyDescent="0.3">
      <c r="A27" s="17"/>
      <c r="B27" s="17"/>
      <c r="C27" s="17"/>
      <c r="D27" s="17"/>
      <c r="E27" s="17"/>
      <c r="F27" s="17" t="s">
        <v>20</v>
      </c>
      <c r="G27" s="18"/>
      <c r="H27" s="19">
        <v>14000</v>
      </c>
      <c r="I27" s="22">
        <v>14900</v>
      </c>
    </row>
    <row r="28" spans="1:11" ht="18.75" thickBot="1" x14ac:dyDescent="0.3">
      <c r="A28" s="17"/>
      <c r="B28" s="17"/>
      <c r="C28" s="17"/>
      <c r="D28" s="17"/>
      <c r="E28" s="31" t="s">
        <v>21</v>
      </c>
      <c r="F28" s="17"/>
      <c r="G28" s="18"/>
      <c r="H28" s="19"/>
      <c r="J28" s="21">
        <f>SUM(I22:I27)</f>
        <v>167099</v>
      </c>
    </row>
    <row r="29" spans="1:11" x14ac:dyDescent="0.25">
      <c r="A29" s="17"/>
      <c r="B29" s="17"/>
      <c r="C29" s="17"/>
      <c r="D29" s="17"/>
      <c r="E29" s="17" t="s">
        <v>22</v>
      </c>
      <c r="F29" s="17"/>
      <c r="G29" s="18"/>
      <c r="H29" s="19"/>
      <c r="J29" s="23"/>
      <c r="K29" s="23"/>
    </row>
    <row r="30" spans="1:11" x14ac:dyDescent="0.25">
      <c r="A30" s="17"/>
      <c r="B30" s="17"/>
      <c r="C30" s="17"/>
      <c r="D30" s="17"/>
      <c r="E30" s="17"/>
      <c r="F30" s="17" t="s">
        <v>23</v>
      </c>
      <c r="G30" s="18"/>
      <c r="H30" s="19">
        <v>6000</v>
      </c>
      <c r="I30" s="22">
        <f>H30*(1.5)</f>
        <v>9000</v>
      </c>
      <c r="J30" s="23"/>
      <c r="K30" s="23"/>
    </row>
    <row r="31" spans="1:11" x14ac:dyDescent="0.25">
      <c r="A31" s="17"/>
      <c r="B31" s="17"/>
      <c r="C31" s="17"/>
      <c r="D31" s="17"/>
      <c r="E31" s="17"/>
      <c r="F31" s="17" t="s">
        <v>24</v>
      </c>
      <c r="G31" s="18"/>
      <c r="H31" s="19">
        <v>3000</v>
      </c>
      <c r="I31" s="22">
        <f>H31*(1.5)</f>
        <v>4500</v>
      </c>
      <c r="J31" s="23"/>
      <c r="K31" s="23"/>
    </row>
    <row r="32" spans="1:11" x14ac:dyDescent="0.25">
      <c r="A32" s="17"/>
      <c r="B32" s="17"/>
      <c r="C32" s="17"/>
      <c r="D32" s="17"/>
      <c r="E32" s="17"/>
      <c r="F32" s="17" t="s">
        <v>25</v>
      </c>
      <c r="G32" s="18"/>
      <c r="H32" s="19">
        <v>15000</v>
      </c>
      <c r="I32" s="22">
        <v>5000</v>
      </c>
      <c r="J32" s="23"/>
      <c r="K32" s="23"/>
    </row>
    <row r="33" spans="1:11" x14ac:dyDescent="0.25">
      <c r="A33" s="17"/>
      <c r="B33" s="17"/>
      <c r="C33" s="17"/>
      <c r="D33" s="17"/>
      <c r="E33" s="17"/>
      <c r="F33" s="17" t="s">
        <v>26</v>
      </c>
      <c r="G33" s="18"/>
      <c r="H33" s="19">
        <v>16200</v>
      </c>
      <c r="I33" s="22">
        <f>H33*(1.03)</f>
        <v>16686</v>
      </c>
      <c r="J33" s="23"/>
      <c r="K33" s="23"/>
    </row>
    <row r="34" spans="1:11" x14ac:dyDescent="0.25">
      <c r="A34" s="17"/>
      <c r="B34" s="17"/>
      <c r="C34" s="17"/>
      <c r="D34" s="17"/>
      <c r="E34" s="17"/>
      <c r="F34" s="17" t="s">
        <v>27</v>
      </c>
      <c r="G34" s="18"/>
      <c r="H34" s="19">
        <v>2000</v>
      </c>
      <c r="I34" s="22">
        <v>4000</v>
      </c>
      <c r="J34" s="23"/>
      <c r="K34" s="23"/>
    </row>
    <row r="35" spans="1:11" x14ac:dyDescent="0.25">
      <c r="A35" s="17"/>
      <c r="B35" s="17"/>
      <c r="C35" s="17"/>
      <c r="D35" s="17"/>
      <c r="E35" s="17"/>
      <c r="F35" s="17" t="s">
        <v>47</v>
      </c>
      <c r="G35" s="18" t="s">
        <v>48</v>
      </c>
      <c r="H35" s="19">
        <v>10000</v>
      </c>
      <c r="I35" s="22">
        <v>5000</v>
      </c>
      <c r="J35" s="23"/>
      <c r="K35" s="23"/>
    </row>
    <row r="36" spans="1:11" ht="18.75" thickBot="1" x14ac:dyDescent="0.3">
      <c r="A36" s="17"/>
      <c r="B36" s="17"/>
      <c r="C36" s="17"/>
      <c r="D36" s="17"/>
      <c r="E36" s="17"/>
      <c r="F36" s="17" t="s">
        <v>43</v>
      </c>
      <c r="G36" s="18"/>
      <c r="H36" s="19">
        <v>6000</v>
      </c>
      <c r="I36" s="22">
        <v>9000</v>
      </c>
      <c r="J36" s="23"/>
      <c r="K36" s="23"/>
    </row>
    <row r="37" spans="1:11" ht="18.75" thickBot="1" x14ac:dyDescent="0.3">
      <c r="A37" s="17"/>
      <c r="B37" s="17"/>
      <c r="C37" s="17"/>
      <c r="D37" s="17"/>
      <c r="E37" s="17" t="s">
        <v>28</v>
      </c>
      <c r="F37" s="17"/>
      <c r="G37" s="18"/>
      <c r="H37" s="19"/>
      <c r="J37" s="21">
        <f>SUM(I30:I36)</f>
        <v>53186</v>
      </c>
      <c r="K37" s="23"/>
    </row>
    <row r="38" spans="1:11" x14ac:dyDescent="0.25">
      <c r="A38" s="17"/>
      <c r="B38" s="17"/>
      <c r="C38" s="17"/>
      <c r="D38" s="17"/>
      <c r="E38" s="17" t="s">
        <v>29</v>
      </c>
      <c r="F38" s="17"/>
      <c r="G38" s="18"/>
      <c r="H38" s="19"/>
      <c r="J38" s="23"/>
      <c r="K38" s="23"/>
    </row>
    <row r="39" spans="1:11" x14ac:dyDescent="0.25">
      <c r="A39" s="17"/>
      <c r="B39" s="17"/>
      <c r="C39" s="17"/>
      <c r="D39" s="17"/>
      <c r="E39" s="17"/>
      <c r="F39" s="17" t="s">
        <v>41</v>
      </c>
      <c r="G39" s="18"/>
      <c r="H39" s="19">
        <v>8000</v>
      </c>
      <c r="I39" s="22">
        <v>8000</v>
      </c>
      <c r="J39" s="23"/>
      <c r="K39" s="23"/>
    </row>
    <row r="40" spans="1:11" x14ac:dyDescent="0.25">
      <c r="A40" s="17"/>
      <c r="B40" s="17"/>
      <c r="C40" s="17"/>
      <c r="D40" s="17"/>
      <c r="E40" s="17"/>
      <c r="F40" s="17" t="s">
        <v>30</v>
      </c>
      <c r="G40" s="18"/>
      <c r="H40" s="19">
        <v>2250</v>
      </c>
      <c r="I40" s="23">
        <v>2250</v>
      </c>
      <c r="J40" s="23"/>
      <c r="K40" s="23"/>
    </row>
    <row r="41" spans="1:11" x14ac:dyDescent="0.25">
      <c r="A41" s="17"/>
      <c r="B41" s="17"/>
      <c r="C41" s="17"/>
      <c r="D41" s="17"/>
      <c r="E41" s="17"/>
      <c r="F41" s="17" t="s">
        <v>31</v>
      </c>
      <c r="G41" s="18"/>
      <c r="H41" s="19">
        <v>5800</v>
      </c>
      <c r="I41" s="22">
        <f>H41*(1.1)</f>
        <v>6380.0000000000009</v>
      </c>
      <c r="J41" s="23"/>
      <c r="K41" s="23"/>
    </row>
    <row r="42" spans="1:11" ht="18.75" thickBot="1" x14ac:dyDescent="0.3">
      <c r="A42" s="17"/>
      <c r="B42" s="17"/>
      <c r="C42" s="17"/>
      <c r="D42" s="17"/>
      <c r="E42" s="17"/>
      <c r="F42" s="17" t="s">
        <v>32</v>
      </c>
      <c r="G42" s="18"/>
      <c r="H42" s="19">
        <v>7500</v>
      </c>
      <c r="I42" s="22">
        <f>H42*(1.1)</f>
        <v>8250</v>
      </c>
      <c r="J42" s="23"/>
      <c r="K42" s="23"/>
    </row>
    <row r="43" spans="1:11" ht="18.75" thickBot="1" x14ac:dyDescent="0.3">
      <c r="A43" s="17"/>
      <c r="B43" s="17"/>
      <c r="C43" s="17"/>
      <c r="D43" s="17"/>
      <c r="E43" s="17" t="s">
        <v>33</v>
      </c>
      <c r="F43" s="17"/>
      <c r="G43" s="18"/>
      <c r="H43" s="19"/>
      <c r="J43" s="21">
        <f>SUM(I39:I42)</f>
        <v>24880</v>
      </c>
      <c r="K43" s="23"/>
    </row>
    <row r="44" spans="1:11" ht="18.75" thickBot="1" x14ac:dyDescent="0.3">
      <c r="A44" s="24" t="s">
        <v>34</v>
      </c>
      <c r="B44" s="17"/>
      <c r="C44" s="17"/>
      <c r="D44" s="17"/>
      <c r="E44" s="17"/>
      <c r="F44" s="17"/>
      <c r="G44" s="18"/>
      <c r="H44" s="19"/>
      <c r="J44" s="23"/>
      <c r="K44" s="32">
        <f>SUM(J20:J44)</f>
        <v>398983</v>
      </c>
    </row>
    <row r="45" spans="1:11" x14ac:dyDescent="0.25">
      <c r="A45" s="17"/>
      <c r="B45" s="17"/>
      <c r="C45" s="17"/>
      <c r="D45" s="17" t="s">
        <v>35</v>
      </c>
      <c r="E45" s="17"/>
      <c r="F45" s="17"/>
      <c r="G45" s="18"/>
      <c r="H45" s="19"/>
      <c r="J45" s="23"/>
      <c r="K45" s="23"/>
    </row>
    <row r="46" spans="1:11" ht="18.75" thickBot="1" x14ac:dyDescent="0.3">
      <c r="A46" s="17"/>
      <c r="B46" s="17"/>
      <c r="C46" s="17"/>
      <c r="D46" s="17"/>
      <c r="E46" s="17"/>
      <c r="F46" s="17" t="s">
        <v>42</v>
      </c>
      <c r="G46" s="18"/>
      <c r="H46" s="19"/>
      <c r="I46" s="22">
        <v>162582</v>
      </c>
      <c r="J46" s="23"/>
      <c r="K46" s="23"/>
    </row>
    <row r="47" spans="1:11" ht="18.75" thickBot="1" x14ac:dyDescent="0.3">
      <c r="A47" s="17"/>
      <c r="B47" s="17"/>
      <c r="C47" s="17"/>
      <c r="D47" s="17" t="s">
        <v>37</v>
      </c>
      <c r="E47" s="17"/>
      <c r="F47" s="17"/>
      <c r="G47" s="18"/>
      <c r="H47" s="20"/>
      <c r="J47" s="33">
        <v>162582</v>
      </c>
      <c r="K47" s="46"/>
    </row>
    <row r="48" spans="1:11" ht="18.75" thickBot="1" x14ac:dyDescent="0.3">
      <c r="A48" s="26" t="s">
        <v>36</v>
      </c>
      <c r="B48" s="25"/>
      <c r="C48" s="25"/>
      <c r="D48" s="25"/>
      <c r="E48" s="25"/>
      <c r="F48" s="25"/>
      <c r="G48" s="34" t="s">
        <v>50</v>
      </c>
      <c r="H48" s="35"/>
      <c r="I48" s="36"/>
      <c r="J48" s="46"/>
      <c r="K48" s="32">
        <v>561565</v>
      </c>
    </row>
    <row r="49" spans="1:11" s="4" customFormat="1" ht="18.75" thickBot="1" x14ac:dyDescent="0.3">
      <c r="A49" s="37" t="s">
        <v>45</v>
      </c>
      <c r="B49" s="38"/>
      <c r="C49" s="38"/>
      <c r="D49" s="17"/>
      <c r="E49" s="17"/>
      <c r="F49" s="17"/>
      <c r="G49" s="18" t="s">
        <v>51</v>
      </c>
      <c r="H49" s="39"/>
      <c r="I49" s="36"/>
      <c r="J49" s="40"/>
      <c r="K49" s="41">
        <f>K5-K48</f>
        <v>0</v>
      </c>
    </row>
    <row r="50" spans="1:11" x14ac:dyDescent="0.25">
      <c r="G50" s="47" t="s">
        <v>52</v>
      </c>
    </row>
    <row r="51" spans="1:11" ht="23.25" x14ac:dyDescent="0.35">
      <c r="A51" s="6"/>
      <c r="B51" s="16"/>
      <c r="C51" s="16"/>
      <c r="D51" s="16"/>
      <c r="E51" s="6"/>
      <c r="F51" s="8"/>
      <c r="G51" s="7"/>
      <c r="J51" s="14"/>
      <c r="K51" s="15"/>
    </row>
    <row r="52" spans="1:11" ht="23.25" customHeight="1" x14ac:dyDescent="0.35">
      <c r="A52" s="6"/>
      <c r="B52" s="6"/>
      <c r="C52" s="6"/>
      <c r="D52" s="6"/>
      <c r="E52" s="6"/>
      <c r="F52" s="8"/>
      <c r="G52" s="7"/>
      <c r="J52" s="14"/>
      <c r="K52" s="15"/>
    </row>
    <row r="53" spans="1:11" x14ac:dyDescent="0.25">
      <c r="A53" s="6"/>
      <c r="B53" s="6"/>
      <c r="C53" s="6"/>
      <c r="D53" s="6"/>
      <c r="E53" s="6"/>
      <c r="F53" s="6"/>
      <c r="J53" s="14"/>
      <c r="K53" s="15"/>
    </row>
    <row r="54" spans="1:11" x14ac:dyDescent="0.25">
      <c r="A54" s="3"/>
      <c r="B54" s="3"/>
      <c r="C54" s="3"/>
      <c r="D54" s="3"/>
      <c r="E54" s="3"/>
      <c r="F54" s="3"/>
      <c r="G54" s="3"/>
      <c r="H54" s="10"/>
      <c r="J54" s="14"/>
      <c r="K54" s="15"/>
    </row>
    <row r="55" spans="1:11" ht="18" customHeight="1" x14ac:dyDescent="0.25">
      <c r="A55" s="3"/>
      <c r="B55" s="3"/>
      <c r="C55" s="3"/>
      <c r="D55" s="3"/>
      <c r="E55" s="3"/>
      <c r="F55" s="3"/>
      <c r="G55" s="3"/>
      <c r="H55" s="10"/>
      <c r="J55" s="14"/>
      <c r="K55" s="15"/>
    </row>
    <row r="56" spans="1:11" ht="18" customHeight="1" x14ac:dyDescent="0.25">
      <c r="A56" s="3"/>
      <c r="B56" s="3"/>
      <c r="C56" s="3"/>
      <c r="D56" s="3"/>
      <c r="E56" s="3"/>
      <c r="F56" s="3"/>
      <c r="G56" s="3"/>
      <c r="H56" s="10"/>
      <c r="J56" s="14"/>
      <c r="K56" s="15"/>
    </row>
    <row r="57" spans="1:11" ht="18" customHeight="1" x14ac:dyDescent="0.25">
      <c r="A57" s="3"/>
      <c r="B57" s="3"/>
      <c r="C57" s="3"/>
      <c r="D57" s="3"/>
      <c r="E57" s="3"/>
      <c r="F57" s="3"/>
      <c r="G57" s="3"/>
      <c r="H57" s="10"/>
      <c r="J57" s="14"/>
      <c r="K57" s="15"/>
    </row>
    <row r="58" spans="1:11" ht="18" customHeight="1" x14ac:dyDescent="0.25">
      <c r="A58" s="3"/>
      <c r="B58" s="3"/>
      <c r="C58" s="3"/>
      <c r="D58" s="3"/>
      <c r="E58" s="3"/>
      <c r="F58" s="3"/>
      <c r="G58" s="3"/>
      <c r="H58" s="10"/>
      <c r="J58" s="14"/>
      <c r="K58" s="15"/>
    </row>
    <row r="59" spans="1:11" ht="18" customHeight="1" x14ac:dyDescent="0.25">
      <c r="A59" s="3"/>
      <c r="B59" s="3"/>
      <c r="C59" s="3"/>
      <c r="D59" s="3"/>
      <c r="E59" s="3"/>
      <c r="F59" s="3"/>
      <c r="G59" s="3"/>
      <c r="H59" s="10"/>
      <c r="J59" s="14"/>
      <c r="K59" s="15"/>
    </row>
    <row r="60" spans="1:11" ht="18" customHeight="1" x14ac:dyDescent="0.25">
      <c r="A60" s="3"/>
      <c r="B60" s="3"/>
      <c r="C60" s="3"/>
      <c r="D60" s="3"/>
      <c r="E60" s="3"/>
      <c r="F60" s="3"/>
      <c r="G60" s="3"/>
      <c r="H60" s="10"/>
      <c r="J60" s="14"/>
      <c r="K60" s="15"/>
    </row>
    <row r="61" spans="1:11" ht="18" customHeight="1" x14ac:dyDescent="0.25">
      <c r="A61" s="3"/>
      <c r="B61" s="3"/>
      <c r="C61" s="3"/>
      <c r="D61" s="3"/>
      <c r="E61" s="3"/>
      <c r="F61" s="3"/>
      <c r="G61" s="3"/>
      <c r="H61" s="10"/>
      <c r="J61" s="14"/>
      <c r="K61" s="15"/>
    </row>
    <row r="62" spans="1:11" ht="18" customHeight="1" x14ac:dyDescent="0.25">
      <c r="A62" s="3"/>
      <c r="B62" s="3"/>
      <c r="C62" s="3"/>
      <c r="D62" s="3"/>
      <c r="E62" s="3"/>
      <c r="F62" s="3"/>
      <c r="G62" s="3"/>
      <c r="H62" s="10"/>
      <c r="J62" s="14"/>
      <c r="K62" s="15"/>
    </row>
    <row r="63" spans="1:11" ht="18" customHeight="1" x14ac:dyDescent="0.25">
      <c r="A63" s="3"/>
      <c r="B63" s="3"/>
      <c r="C63" s="3"/>
      <c r="D63" s="3"/>
      <c r="E63" s="3"/>
      <c r="F63" s="3"/>
      <c r="G63" s="3"/>
      <c r="H63" s="10"/>
      <c r="J63" s="14"/>
      <c r="K63" s="15"/>
    </row>
    <row r="64" spans="1:11" ht="18" customHeight="1" x14ac:dyDescent="0.25">
      <c r="A64" s="3"/>
      <c r="B64" s="3"/>
      <c r="C64" s="3"/>
      <c r="D64" s="3"/>
      <c r="E64" s="3"/>
      <c r="F64" s="3"/>
      <c r="G64" s="3"/>
      <c r="H64" s="10"/>
      <c r="J64" s="14"/>
      <c r="K64" s="15"/>
    </row>
    <row r="65" spans="1:11" ht="18" customHeight="1" x14ac:dyDescent="0.25">
      <c r="A65" s="3"/>
      <c r="B65" s="3"/>
      <c r="C65" s="3"/>
      <c r="D65" s="3"/>
      <c r="E65" s="3"/>
      <c r="F65" s="3"/>
      <c r="G65" s="3"/>
      <c r="H65" s="11"/>
      <c r="I65" s="43"/>
      <c r="J65" s="14"/>
      <c r="K65" s="15"/>
    </row>
    <row r="66" spans="1:11" x14ac:dyDescent="0.25">
      <c r="A66" s="3"/>
      <c r="B66" s="3"/>
      <c r="C66" s="3"/>
      <c r="D66" s="3"/>
      <c r="E66" s="3"/>
      <c r="F66" s="3"/>
      <c r="G66" s="3"/>
      <c r="H66" s="11"/>
      <c r="I66" s="43"/>
      <c r="J66" s="14"/>
      <c r="K66" s="15"/>
    </row>
    <row r="67" spans="1:11" x14ac:dyDescent="0.25">
      <c r="A67" s="3"/>
      <c r="B67" s="3"/>
      <c r="C67" s="3"/>
      <c r="D67" s="3"/>
      <c r="E67" s="3"/>
      <c r="F67" s="3"/>
      <c r="G67" s="3"/>
      <c r="H67" s="11"/>
      <c r="I67" s="43"/>
      <c r="J67" s="14"/>
      <c r="K67" s="15"/>
    </row>
  </sheetData>
  <mergeCells count="1">
    <mergeCell ref="A1:K1"/>
  </mergeCells>
  <pageMargins left="0.25" right="0.25" top="0.5" bottom="0" header="0.05" footer="0"/>
  <pageSetup scale="85" fitToHeight="2" orientation="portrait" r:id="rId1"/>
  <headerFooter scaleWithDoc="0" alignWithMargins="0"/>
  <ignoredErrors>
    <ignoredError sqref="I26" formula="1"/>
    <ignoredError sqref="F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2022-2023</vt:lpstr>
      <vt:lpstr>Sheet1</vt:lpstr>
      <vt:lpstr>'2022-2023'!Print_Area</vt:lpstr>
      <vt:lpstr>'2022-2023'!Print_Titles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Richardson</dc:creator>
  <cp:lastModifiedBy>Owner</cp:lastModifiedBy>
  <cp:lastPrinted>2022-05-06T15:58:34Z</cp:lastPrinted>
  <dcterms:created xsi:type="dcterms:W3CDTF">2016-03-11T18:19:08Z</dcterms:created>
  <dcterms:modified xsi:type="dcterms:W3CDTF">2022-05-18T14:46:24Z</dcterms:modified>
</cp:coreProperties>
</file>