
<file path=[Content_Types].xml><?xml version="1.0" encoding="utf-8"?>
<Types xmlns="http://schemas.openxmlformats.org/package/2006/content-types">
  <Default Extension="xml" ContentType="application/xml"/>
  <Default Extension="rels" ContentType="application/vnd.openxmlformats-package.relationships+xml"/>
  <Default Extension="jpeg" ContentType="image/jpe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24030"/>
  <workbookPr autoCompressPictures="0"/>
  <bookViews>
    <workbookView xWindow="9660" yWindow="0" windowWidth="16880" windowHeight="11260"/>
  </bookViews>
  <sheets>
    <sheet name="ROI - Purchase per study PCP" sheetId="14" r:id="rId1"/>
  </sheets>
  <definedNames>
    <definedName name="_xlnm.Print_Area" localSheetId="0">'ROI - Purchase per study PCP'!$A$1:$N$26</definedName>
  </definedNames>
  <calcPr calcId="140001" concurrentCalc="0"/>
  <extLst>
    <ext xmlns:mx="http://schemas.microsoft.com/office/mac/excel/2008/main" uri="{7523E5D3-25F3-A5E0-1632-64F254C22452}">
      <mx:ArchID Flags="2"/>
    </ext>
  </extLst>
</workbook>
</file>

<file path=xl/calcChain.xml><?xml version="1.0" encoding="utf-8"?>
<calcChain xmlns="http://schemas.openxmlformats.org/spreadsheetml/2006/main">
  <c r="M13" i="14" l="1"/>
  <c r="M8" i="14"/>
  <c r="M9" i="14"/>
  <c r="M15" i="14"/>
  <c r="M16" i="14"/>
  <c r="D20" i="14"/>
  <c r="F10" i="14"/>
  <c r="F7" i="14"/>
  <c r="D13" i="14"/>
  <c r="D15" i="14"/>
  <c r="D14" i="14"/>
  <c r="D19" i="14"/>
  <c r="D21" i="14"/>
  <c r="M21" i="14"/>
</calcChain>
</file>

<file path=xl/sharedStrings.xml><?xml version="1.0" encoding="utf-8"?>
<sst xmlns="http://schemas.openxmlformats.org/spreadsheetml/2006/main" count="33" uniqueCount="33">
  <si>
    <t>Monthly Reimbursement</t>
  </si>
  <si>
    <t>Monthly Profit</t>
  </si>
  <si>
    <t xml:space="preserve">Annual Reimbursement Potential </t>
  </si>
  <si>
    <t>Monthly Reimbursement Potential</t>
  </si>
  <si>
    <t>Purchase and Utilization Assumptions:</t>
  </si>
  <si>
    <t>Monthly Recurring Costs</t>
  </si>
  <si>
    <t>CPT is a registered trademark of the American Medical Association.</t>
  </si>
  <si>
    <t>Breakeven (repayment of capital in months)</t>
  </si>
  <si>
    <t>Recurring Costs per Device:</t>
  </si>
  <si>
    <t xml:space="preserve"> ROI:</t>
  </si>
  <si>
    <t>Avg. per Study</t>
  </si>
  <si>
    <t>Consumables (per study)</t>
  </si>
  <si>
    <t>Services (per study)</t>
  </si>
  <si>
    <t>Total Consumables</t>
  </si>
  <si>
    <t>Qty. of SleepViews Purchased:</t>
  </si>
  <si>
    <t>Qty. of Studies per SleepView per Week:</t>
  </si>
  <si>
    <t xml:space="preserve">  Revenue:</t>
  </si>
  <si>
    <t>Total Consumables and Services (per study per device)</t>
  </si>
  <si>
    <t>Total Monthly Consumables and Services</t>
  </si>
  <si>
    <t>Total of Reimbursements (per study per device)</t>
  </si>
  <si>
    <t>Effort Belt (amortized cost based on 25 uses)</t>
  </si>
  <si>
    <r>
      <t>Medicare CPT</t>
    </r>
    <r>
      <rPr>
        <sz val="11"/>
        <color indexed="8"/>
        <rFont val="Franklin Gothic Demi"/>
        <family val="2"/>
      </rPr>
      <t>® Code 99213 - Evaluation and Management</t>
    </r>
  </si>
  <si>
    <r>
      <t>Private Payor CPT</t>
    </r>
    <r>
      <rPr>
        <vertAlign val="superscript"/>
        <sz val="11"/>
        <color indexed="8"/>
        <rFont val="Franklin Gothic Demi"/>
        <family val="2"/>
      </rPr>
      <t>®</t>
    </r>
    <r>
      <rPr>
        <sz val="11"/>
        <color indexed="8"/>
        <rFont val="Franklin Gothic Demi"/>
        <family val="2"/>
      </rPr>
      <t xml:space="preserve"> Code 99213</t>
    </r>
  </si>
  <si>
    <t xml:space="preserve">Private Payor Technical Component </t>
  </si>
  <si>
    <t>Medicare Technical Component</t>
  </si>
  <si>
    <t>Conveyance of Professional Component Amount</t>
  </si>
  <si>
    <t xml:space="preserve">Professional Component (-26) </t>
  </si>
  <si>
    <t>Cost of SleepView:</t>
  </si>
  <si>
    <t xml:space="preserve">CleveMed makes no representations or warranties as to the above ROI or the accuracy or applicability of any content contained herein.  Reimbursement information is used as an example only and does not constitute advice with respect to how reimbursement should be coded or submitted.  Reimbursements and codes applicable to services rendered are at all times the responsibility of the billing physician and vary by state and geographic region.  </t>
  </si>
  <si>
    <r>
      <t>SleepView</t>
    </r>
    <r>
      <rPr>
        <b/>
        <sz val="14"/>
        <rFont val="Calibri"/>
        <family val="2"/>
      </rPr>
      <t>®</t>
    </r>
    <r>
      <rPr>
        <b/>
        <sz val="14"/>
        <rFont val="Franklin Gothic Demi"/>
        <family val="2"/>
      </rPr>
      <t xml:space="preserve"> ROI (in months) - Purchase Program</t>
    </r>
  </si>
  <si>
    <t>(Collected for and paid to Interpreting Physician, manual scoring included)</t>
  </si>
  <si>
    <t>Sleep Reports with Automatic Scoring and Study Kit</t>
  </si>
  <si>
    <t>Study Kit bundled in service price below</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</si>
</sst>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_);[Red]\(&quot;$&quot;#,##0\)"/>
    <numFmt numFmtId="44" formatCode="_(&quot;$&quot;* #,##0.00_);_(&quot;$&quot;* \(#,##0.00\);_(&quot;$&quot;* &quot;-&quot;??_);_(@_)"/>
    <numFmt numFmtId="43" formatCode="_(* #,##0.00_);_(* \(#,##0.00\);_(* &quot;-&quot;??_);_(@_)"/>
    <numFmt numFmtId="164" formatCode="_(&quot;$&quot;* #,##0_);_(&quot;$&quot;* \(#,##0\);_(&quot;$&quot;* &quot;-&quot;??_);_(@_)"/>
    <numFmt numFmtId="165" formatCode="_(* #,##0_);_(* \(#,##0\);_(* &quot;-&quot;??_);_(@_)"/>
    <numFmt numFmtId="166" formatCode="0.0"/>
  </numFmts>
  <fonts count="14" x14ac:knownFonts="1">
    <font>
      <sz val="11"/>
      <color theme="1"/>
      <name val="Calibri"/>
      <family val="2"/>
      <scheme val="minor"/>
    </font>
    <font>
      <b/>
      <sz val="14"/>
      <name val="Franklin Gothic Demi"/>
      <family val="2"/>
    </font>
    <font>
      <b/>
      <sz val="14"/>
      <name val="Calibri"/>
      <family val="2"/>
    </font>
    <font>
      <sz val="11"/>
      <color indexed="8"/>
      <name val="Franklin Gothic Demi"/>
      <family val="2"/>
    </font>
    <font>
      <sz val="11"/>
      <name val="Franklin Gothic Demi"/>
      <family val="2"/>
    </font>
    <font>
      <vertAlign val="superscript"/>
      <sz val="11"/>
      <color indexed="8"/>
      <name val="Franklin Gothic Demi"/>
      <family val="2"/>
    </font>
    <font>
      <sz val="11"/>
      <color theme="1"/>
      <name val="Calibri"/>
      <family val="2"/>
      <scheme val="minor"/>
    </font>
    <font>
      <sz val="11"/>
      <color theme="1"/>
      <name val="Franklin Gothic Demi"/>
      <family val="2"/>
    </font>
    <font>
      <b/>
      <sz val="11"/>
      <color theme="1"/>
      <name val="Franklin Gothic Demi"/>
      <family val="2"/>
    </font>
    <font>
      <b/>
      <sz val="12"/>
      <color theme="1"/>
      <name val="Franklin Gothic Demi"/>
      <family val="2"/>
    </font>
    <font>
      <b/>
      <sz val="10"/>
      <color theme="1"/>
      <name val="Franklin Gothic Demi"/>
      <family val="2"/>
    </font>
    <font>
      <sz val="12"/>
      <color theme="1"/>
      <name val="Arial Narrow"/>
      <family val="2"/>
    </font>
    <font>
      <i/>
      <sz val="11"/>
      <color theme="1"/>
      <name val="Arial Narrow"/>
      <family val="2"/>
    </font>
    <font>
      <sz val="10"/>
      <color theme="1"/>
      <name val="Franklin Gothic Demi"/>
      <family val="2"/>
    </font>
  </fonts>
  <fills count="6">
    <fill>
      <patternFill patternType="none"/>
    </fill>
    <fill>
      <patternFill patternType="gray125"/>
    </fill>
    <fill>
      <patternFill patternType="solid">
        <fgColor theme="0"/>
        <bgColor indexed="64"/>
      </patternFill>
    </fill>
    <fill>
      <patternFill patternType="solid">
        <fgColor theme="3" tint="0.59999389629810485"/>
        <bgColor indexed="64"/>
      </patternFill>
    </fill>
    <fill>
      <patternFill patternType="solid">
        <fgColor theme="2" tint="-0.249977111117893"/>
        <bgColor indexed="64"/>
      </patternFill>
    </fill>
    <fill>
      <patternFill patternType="solid">
        <fgColor theme="7" tint="0.59999389629810485"/>
        <bgColor indexed="64"/>
      </patternFill>
    </fill>
  </fills>
  <borders count="32">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style="medium">
        <color auto="1"/>
      </left>
      <right style="medium">
        <color auto="1"/>
      </right>
      <top style="medium">
        <color auto="1"/>
      </top>
      <bottom style="medium">
        <color auto="1"/>
      </bottom>
      <diagonal/>
    </border>
    <border>
      <left/>
      <right style="medium">
        <color auto="1"/>
      </right>
      <top/>
      <bottom style="medium">
        <color auto="1"/>
      </bottom>
      <diagonal/>
    </border>
    <border>
      <left style="medium">
        <color auto="1"/>
      </left>
      <right/>
      <top/>
      <bottom/>
      <diagonal/>
    </border>
    <border>
      <left/>
      <right style="thin">
        <color auto="1"/>
      </right>
      <top style="medium">
        <color auto="1"/>
      </top>
      <bottom/>
      <diagonal/>
    </border>
    <border>
      <left/>
      <right style="medium">
        <color auto="1"/>
      </right>
      <top/>
      <bottom/>
      <diagonal/>
    </border>
    <border>
      <left/>
      <right style="thin">
        <color auto="1"/>
      </right>
      <top/>
      <bottom/>
      <diagonal/>
    </border>
    <border>
      <left/>
      <right/>
      <top/>
      <bottom style="thin">
        <color auto="1"/>
      </bottom>
      <diagonal/>
    </border>
    <border>
      <left style="thin">
        <color auto="1"/>
      </left>
      <right/>
      <top/>
      <bottom/>
      <diagonal/>
    </border>
    <border>
      <left/>
      <right/>
      <top style="thin">
        <color auto="1"/>
      </top>
      <bottom/>
      <diagonal/>
    </border>
    <border>
      <left style="medium">
        <color auto="1"/>
      </left>
      <right/>
      <top style="thin">
        <color auto="1"/>
      </top>
      <bottom/>
      <diagonal/>
    </border>
    <border>
      <left/>
      <right style="medium">
        <color auto="1"/>
      </right>
      <top style="thin">
        <color auto="1"/>
      </top>
      <bottom/>
      <diagonal/>
    </border>
    <border>
      <left style="medium">
        <color auto="1"/>
      </left>
      <right/>
      <top style="medium">
        <color auto="1"/>
      </top>
      <bottom style="medium">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theme="0"/>
      </right>
      <top style="thin">
        <color theme="0"/>
      </top>
      <bottom/>
      <diagonal/>
    </border>
    <border>
      <left style="thin">
        <color theme="0"/>
      </left>
      <right style="thin">
        <color theme="0"/>
      </right>
      <top style="thin">
        <color theme="0"/>
      </top>
      <bottom/>
      <diagonal/>
    </border>
    <border>
      <left style="thin">
        <color theme="0"/>
      </left>
      <right/>
      <top style="thin">
        <color theme="0"/>
      </top>
      <bottom/>
      <diagonal/>
    </border>
    <border>
      <left style="thin">
        <color theme="0"/>
      </left>
      <right/>
      <top/>
      <bottom/>
      <diagonal/>
    </border>
    <border>
      <left/>
      <right style="thin">
        <color theme="0"/>
      </right>
      <top/>
      <bottom style="thin">
        <color theme="0"/>
      </bottom>
      <diagonal/>
    </border>
    <border>
      <left style="thin">
        <color theme="0"/>
      </left>
      <right style="thin">
        <color theme="0"/>
      </right>
      <top/>
      <bottom style="thin">
        <color theme="0"/>
      </bottom>
      <diagonal/>
    </border>
    <border>
      <left/>
      <right/>
      <top/>
      <bottom style="thin">
        <color theme="0"/>
      </bottom>
      <diagonal/>
    </border>
    <border>
      <left style="thin">
        <color theme="0"/>
      </left>
      <right/>
      <top/>
      <bottom style="thin">
        <color theme="0"/>
      </bottom>
      <diagonal/>
    </border>
    <border>
      <left style="thin">
        <color theme="0"/>
      </left>
      <right style="thin">
        <color theme="0"/>
      </right>
      <top style="thin">
        <color theme="0"/>
      </top>
      <bottom style="thin">
        <color theme="0"/>
      </bottom>
      <diagonal/>
    </border>
    <border>
      <left/>
      <right style="thin">
        <color theme="0"/>
      </right>
      <top style="thin">
        <color theme="0"/>
      </top>
      <bottom/>
      <diagonal/>
    </border>
  </borders>
  <cellStyleXfs count="3">
    <xf numFmtId="0" fontId="0" fillId="0" borderId="0"/>
    <xf numFmtId="43" fontId="6" fillId="0" borderId="0" applyFont="0" applyFill="0" applyBorder="0" applyAlignment="0" applyProtection="0"/>
    <xf numFmtId="44" fontId="6" fillId="0" borderId="0" applyFont="0" applyFill="0" applyBorder="0" applyAlignment="0" applyProtection="0"/>
  </cellStyleXfs>
  <cellXfs count="109">
    <xf numFmtId="0" fontId="0" fillId="0" borderId="0" xfId="0"/>
    <xf numFmtId="0" fontId="7" fillId="2" borderId="0" xfId="0" applyFont="1" applyFill="1" applyProtection="1">
      <protection locked="0"/>
    </xf>
    <xf numFmtId="0" fontId="7" fillId="0" borderId="0" xfId="0" applyFont="1" applyProtection="1">
      <protection locked="0"/>
    </xf>
    <xf numFmtId="0" fontId="7" fillId="2" borderId="0" xfId="0" applyFont="1" applyFill="1" applyAlignment="1" applyProtection="1">
      <alignment vertical="top"/>
      <protection locked="0"/>
    </xf>
    <xf numFmtId="0" fontId="7" fillId="0" borderId="0" xfId="0" applyFont="1" applyAlignment="1" applyProtection="1">
      <alignment vertical="top"/>
      <protection locked="0"/>
    </xf>
    <xf numFmtId="0" fontId="7" fillId="2" borderId="0" xfId="0" applyFont="1" applyFill="1" applyBorder="1" applyProtection="1">
      <protection locked="0"/>
    </xf>
    <xf numFmtId="0" fontId="7" fillId="0" borderId="0" xfId="0" applyFont="1" applyBorder="1" applyProtection="1">
      <protection locked="0"/>
    </xf>
    <xf numFmtId="0" fontId="7" fillId="2" borderId="1" xfId="0" applyFont="1" applyFill="1" applyBorder="1" applyProtection="1">
      <protection locked="0"/>
    </xf>
    <xf numFmtId="0" fontId="7" fillId="2" borderId="2" xfId="0" applyFont="1" applyFill="1" applyBorder="1" applyProtection="1">
      <protection locked="0"/>
    </xf>
    <xf numFmtId="165" fontId="7" fillId="2" borderId="2" xfId="1" applyNumberFormat="1" applyFont="1" applyFill="1" applyBorder="1" applyProtection="1">
      <protection locked="0"/>
    </xf>
    <xf numFmtId="0" fontId="7" fillId="2" borderId="3" xfId="0" applyFont="1" applyFill="1" applyBorder="1" applyProtection="1">
      <protection locked="0"/>
    </xf>
    <xf numFmtId="0" fontId="7" fillId="2" borderId="10" xfId="0" applyFont="1" applyFill="1" applyBorder="1" applyProtection="1">
      <protection locked="0"/>
    </xf>
    <xf numFmtId="0" fontId="7" fillId="2" borderId="22" xfId="0" applyFont="1" applyFill="1" applyBorder="1" applyProtection="1">
      <protection locked="0"/>
    </xf>
    <xf numFmtId="0" fontId="7" fillId="2" borderId="23" xfId="0" applyFont="1" applyFill="1" applyBorder="1" applyProtection="1">
      <protection locked="0"/>
    </xf>
    <xf numFmtId="0" fontId="7" fillId="2" borderId="24" xfId="0" applyFont="1" applyFill="1" applyBorder="1" applyProtection="1">
      <protection locked="0"/>
    </xf>
    <xf numFmtId="0" fontId="7" fillId="2" borderId="25" xfId="0" applyFont="1" applyFill="1" applyBorder="1" applyProtection="1">
      <protection locked="0"/>
    </xf>
    <xf numFmtId="0" fontId="7" fillId="2" borderId="5" xfId="0" applyFont="1" applyFill="1" applyBorder="1" applyProtection="1">
      <protection locked="0"/>
    </xf>
    <xf numFmtId="0" fontId="7" fillId="2" borderId="7" xfId="0" applyFont="1" applyFill="1" applyBorder="1" applyProtection="1">
      <protection locked="0"/>
    </xf>
    <xf numFmtId="0" fontId="7" fillId="0" borderId="26" xfId="0" applyFont="1" applyBorder="1" applyProtection="1">
      <protection locked="0"/>
    </xf>
    <xf numFmtId="0" fontId="7" fillId="0" borderId="27" xfId="0" applyFont="1" applyBorder="1" applyProtection="1">
      <protection locked="0"/>
    </xf>
    <xf numFmtId="0" fontId="7" fillId="0" borderId="28" xfId="0" applyFont="1" applyBorder="1" applyProtection="1">
      <protection locked="0"/>
    </xf>
    <xf numFmtId="0" fontId="7" fillId="0" borderId="29" xfId="0" applyFont="1" applyBorder="1" applyProtection="1">
      <protection locked="0"/>
    </xf>
    <xf numFmtId="0" fontId="7" fillId="0" borderId="25" xfId="0" applyFont="1" applyBorder="1" applyProtection="1">
      <protection locked="0"/>
    </xf>
    <xf numFmtId="0" fontId="7" fillId="0" borderId="30" xfId="0" applyFont="1" applyBorder="1" applyProtection="1">
      <protection locked="0"/>
    </xf>
    <xf numFmtId="0" fontId="7" fillId="0" borderId="24" xfId="0" applyFont="1" applyBorder="1" applyProtection="1">
      <protection locked="0"/>
    </xf>
    <xf numFmtId="0" fontId="7" fillId="0" borderId="23" xfId="0" applyFont="1" applyBorder="1" applyProtection="1">
      <protection locked="0"/>
    </xf>
    <xf numFmtId="0" fontId="7" fillId="0" borderId="31" xfId="0" applyFont="1" applyBorder="1" applyProtection="1">
      <protection locked="0"/>
    </xf>
    <xf numFmtId="0" fontId="4" fillId="0" borderId="4" xfId="0" applyFont="1" applyBorder="1" applyProtection="1">
      <protection locked="0"/>
    </xf>
    <xf numFmtId="0" fontId="1" fillId="3" borderId="1" xfId="0" applyFont="1" applyFill="1" applyBorder="1" applyAlignment="1" applyProtection="1">
      <protection locked="0"/>
    </xf>
    <xf numFmtId="0" fontId="1" fillId="3" borderId="2" xfId="0" applyFont="1" applyFill="1" applyBorder="1" applyAlignment="1" applyProtection="1">
      <protection locked="0"/>
    </xf>
    <xf numFmtId="0" fontId="7" fillId="3" borderId="2" xfId="0" applyFont="1" applyFill="1" applyBorder="1" applyProtection="1">
      <protection locked="0"/>
    </xf>
    <xf numFmtId="0" fontId="1" fillId="3" borderId="2" xfId="0" applyFont="1" applyFill="1" applyBorder="1" applyAlignment="1" applyProtection="1">
      <alignment horizontal="center"/>
      <protection locked="0"/>
    </xf>
    <xf numFmtId="0" fontId="7" fillId="3" borderId="3" xfId="0" applyFont="1" applyFill="1" applyBorder="1" applyProtection="1">
      <protection locked="0"/>
    </xf>
    <xf numFmtId="0" fontId="8" fillId="3" borderId="1" xfId="0" applyFont="1" applyFill="1" applyBorder="1" applyAlignment="1" applyProtection="1">
      <alignment vertical="top"/>
      <protection locked="0"/>
    </xf>
    <xf numFmtId="0" fontId="7" fillId="3" borderId="2" xfId="0" applyFont="1" applyFill="1" applyBorder="1" applyAlignment="1" applyProtection="1">
      <alignment vertical="top"/>
      <protection locked="0"/>
    </xf>
    <xf numFmtId="0" fontId="7" fillId="3" borderId="3" xfId="0" applyFont="1" applyFill="1" applyBorder="1" applyAlignment="1" applyProtection="1">
      <alignment vertical="top"/>
      <protection locked="0"/>
    </xf>
    <xf numFmtId="0" fontId="7" fillId="3" borderId="4" xfId="0" applyFont="1" applyFill="1" applyBorder="1" applyProtection="1">
      <protection locked="0"/>
    </xf>
    <xf numFmtId="0" fontId="8" fillId="3" borderId="5" xfId="0" applyFont="1" applyFill="1" applyBorder="1" applyAlignment="1" applyProtection="1">
      <alignment horizontal="right"/>
      <protection locked="0"/>
    </xf>
    <xf numFmtId="0" fontId="8" fillId="3" borderId="5" xfId="0" applyFont="1" applyFill="1" applyBorder="1" applyAlignment="1" applyProtection="1">
      <alignment horizontal="center"/>
      <protection locked="0"/>
    </xf>
    <xf numFmtId="0" fontId="7" fillId="3" borderId="5" xfId="0" applyFont="1" applyFill="1" applyBorder="1" applyProtection="1">
      <protection locked="0"/>
    </xf>
    <xf numFmtId="0" fontId="7" fillId="3" borderId="7" xfId="0" applyFont="1" applyFill="1" applyBorder="1" applyProtection="1">
      <protection locked="0"/>
    </xf>
    <xf numFmtId="0" fontId="8" fillId="4" borderId="8" xfId="0" applyFont="1" applyFill="1" applyBorder="1" applyProtection="1">
      <protection locked="0"/>
    </xf>
    <xf numFmtId="0" fontId="7" fillId="4" borderId="0" xfId="0" applyFont="1" applyFill="1" applyBorder="1" applyProtection="1">
      <protection locked="0"/>
    </xf>
    <xf numFmtId="0" fontId="7" fillId="4" borderId="2" xfId="0" applyFont="1" applyFill="1" applyBorder="1" applyProtection="1">
      <protection locked="0"/>
    </xf>
    <xf numFmtId="0" fontId="7" fillId="4" borderId="9" xfId="0" applyFont="1" applyFill="1" applyBorder="1" applyProtection="1">
      <protection locked="0"/>
    </xf>
    <xf numFmtId="0" fontId="7" fillId="4" borderId="11" xfId="0" applyFont="1" applyFill="1" applyBorder="1" applyProtection="1">
      <protection locked="0"/>
    </xf>
    <xf numFmtId="0" fontId="7" fillId="4" borderId="8" xfId="0" applyFont="1" applyFill="1" applyBorder="1" applyProtection="1">
      <protection locked="0"/>
    </xf>
    <xf numFmtId="0" fontId="7" fillId="4" borderId="0" xfId="0" applyFont="1" applyFill="1" applyBorder="1" applyAlignment="1" applyProtection="1">
      <alignment horizontal="right" vertical="center"/>
      <protection locked="0"/>
    </xf>
    <xf numFmtId="0" fontId="10" fillId="4" borderId="28" xfId="0" applyFont="1" applyFill="1" applyBorder="1" applyAlignment="1" applyProtection="1">
      <alignment horizontal="center"/>
      <protection locked="0"/>
    </xf>
    <xf numFmtId="44" fontId="7" fillId="4" borderId="11" xfId="0" applyNumberFormat="1" applyFont="1" applyFill="1" applyBorder="1" applyProtection="1">
      <protection locked="0"/>
    </xf>
    <xf numFmtId="0" fontId="3" fillId="4" borderId="0" xfId="0" applyFont="1" applyFill="1" applyBorder="1" applyAlignment="1" applyProtection="1">
      <alignment horizontal="right" vertical="center"/>
      <protection locked="0"/>
    </xf>
    <xf numFmtId="164" fontId="7" fillId="4" borderId="0" xfId="2" applyNumberFormat="1" applyFont="1" applyFill="1" applyBorder="1" applyProtection="1">
      <protection locked="0"/>
    </xf>
    <xf numFmtId="165" fontId="7" fillId="4" borderId="11" xfId="1" applyNumberFormat="1" applyFont="1" applyFill="1" applyBorder="1" applyProtection="1">
      <protection locked="0"/>
    </xf>
    <xf numFmtId="0" fontId="7" fillId="4" borderId="0" xfId="0" applyFont="1" applyFill="1" applyBorder="1" applyAlignment="1" applyProtection="1">
      <alignment horizontal="right"/>
      <protection locked="0"/>
    </xf>
    <xf numFmtId="0" fontId="7" fillId="4" borderId="13" xfId="0" applyFont="1" applyFill="1" applyBorder="1" applyProtection="1">
      <protection locked="0"/>
    </xf>
    <xf numFmtId="165" fontId="7" fillId="4" borderId="14" xfId="1" applyNumberFormat="1" applyFont="1" applyFill="1" applyBorder="1" applyProtection="1">
      <protection locked="0"/>
    </xf>
    <xf numFmtId="0" fontId="7" fillId="4" borderId="0" xfId="0" applyFont="1" applyFill="1" applyBorder="1" applyAlignment="1" applyProtection="1">
      <alignment wrapText="1"/>
      <protection locked="0"/>
    </xf>
    <xf numFmtId="0" fontId="11" fillId="4" borderId="0" xfId="0" applyFont="1" applyFill="1" applyBorder="1" applyAlignment="1" applyProtection="1">
      <alignment horizontal="left"/>
      <protection locked="0"/>
    </xf>
    <xf numFmtId="0" fontId="11" fillId="4" borderId="0" xfId="0" applyFont="1" applyFill="1" applyBorder="1" applyAlignment="1" applyProtection="1">
      <alignment horizontal="right"/>
      <protection locked="0"/>
    </xf>
    <xf numFmtId="0" fontId="7" fillId="4" borderId="0" xfId="0" applyFont="1" applyFill="1" applyBorder="1" applyAlignment="1" applyProtection="1">
      <alignment horizontal="left"/>
      <protection locked="0"/>
    </xf>
    <xf numFmtId="0" fontId="7" fillId="5" borderId="0" xfId="0" applyFont="1" applyFill="1" applyBorder="1" applyProtection="1">
      <protection locked="0"/>
    </xf>
    <xf numFmtId="0" fontId="8" fillId="5" borderId="0" xfId="0" applyFont="1" applyFill="1" applyBorder="1" applyProtection="1">
      <protection locked="0"/>
    </xf>
    <xf numFmtId="0" fontId="7" fillId="5" borderId="10" xfId="0" applyFont="1" applyFill="1" applyBorder="1" applyAlignment="1" applyProtection="1">
      <alignment horizontal="right"/>
      <protection locked="0"/>
    </xf>
    <xf numFmtId="164" fontId="7" fillId="5" borderId="0" xfId="2" applyNumberFormat="1" applyFont="1" applyFill="1" applyBorder="1" applyProtection="1">
      <protection locked="0"/>
    </xf>
    <xf numFmtId="164" fontId="7" fillId="5" borderId="12" xfId="2" applyNumberFormat="1" applyFont="1" applyFill="1" applyBorder="1" applyProtection="1">
      <protection locked="0"/>
    </xf>
    <xf numFmtId="0" fontId="7" fillId="5" borderId="0" xfId="0" applyFont="1" applyFill="1" applyBorder="1" applyAlignment="1" applyProtection="1">
      <alignment horizontal="right"/>
      <protection locked="0"/>
    </xf>
    <xf numFmtId="0" fontId="7" fillId="5" borderId="10" xfId="0" applyFont="1" applyFill="1" applyBorder="1" applyProtection="1">
      <protection locked="0"/>
    </xf>
    <xf numFmtId="0" fontId="7" fillId="5" borderId="13" xfId="0" applyFont="1" applyFill="1" applyBorder="1" applyProtection="1">
      <protection locked="0"/>
    </xf>
    <xf numFmtId="0" fontId="7" fillId="5" borderId="0" xfId="0" applyFont="1" applyFill="1" applyBorder="1" applyAlignment="1" applyProtection="1">
      <alignment horizontal="left"/>
      <protection locked="0"/>
    </xf>
    <xf numFmtId="165" fontId="7" fillId="5" borderId="0" xfId="1" applyNumberFormat="1" applyFont="1" applyFill="1" applyBorder="1" applyProtection="1">
      <protection locked="0"/>
    </xf>
    <xf numFmtId="0" fontId="7" fillId="5" borderId="0" xfId="0" applyFont="1" applyFill="1" applyBorder="1" applyAlignment="1" applyProtection="1">
      <alignment horizontal="center" wrapText="1"/>
      <protection locked="0"/>
    </xf>
    <xf numFmtId="0" fontId="8" fillId="3" borderId="6" xfId="0" applyFont="1" applyFill="1" applyBorder="1" applyAlignment="1" applyProtection="1">
      <alignment horizontal="center"/>
      <protection locked="0"/>
    </xf>
    <xf numFmtId="6" fontId="8" fillId="3" borderId="6" xfId="0" applyNumberFormat="1" applyFont="1" applyFill="1" applyBorder="1" applyAlignment="1" applyProtection="1">
      <alignment horizontal="center"/>
      <protection locked="0"/>
    </xf>
    <xf numFmtId="0" fontId="7" fillId="3" borderId="15" xfId="0" applyFont="1" applyFill="1" applyBorder="1" applyProtection="1">
      <protection locked="0"/>
    </xf>
    <xf numFmtId="0" fontId="7" fillId="3" borderId="14" xfId="0" applyFont="1" applyFill="1" applyBorder="1" applyProtection="1">
      <protection locked="0"/>
    </xf>
    <xf numFmtId="0" fontId="7" fillId="3" borderId="14" xfId="0" applyFont="1" applyFill="1" applyBorder="1" applyAlignment="1" applyProtection="1">
      <alignment horizontal="left"/>
      <protection locked="0"/>
    </xf>
    <xf numFmtId="44" fontId="7" fillId="3" borderId="14" xfId="0" applyNumberFormat="1" applyFont="1" applyFill="1" applyBorder="1" applyProtection="1">
      <protection locked="0"/>
    </xf>
    <xf numFmtId="0" fontId="7" fillId="3" borderId="16" xfId="0" applyFont="1" applyFill="1" applyBorder="1" applyProtection="1">
      <protection locked="0"/>
    </xf>
    <xf numFmtId="0" fontId="8" fillId="3" borderId="8" xfId="0" applyFont="1" applyFill="1" applyBorder="1" applyProtection="1">
      <protection locked="0"/>
    </xf>
    <xf numFmtId="0" fontId="7" fillId="3" borderId="0" xfId="0" applyFont="1" applyFill="1" applyBorder="1" applyProtection="1">
      <protection locked="0"/>
    </xf>
    <xf numFmtId="164" fontId="7" fillId="3" borderId="0" xfId="2" applyNumberFormat="1" applyFont="1" applyFill="1" applyBorder="1" applyProtection="1">
      <protection locked="0"/>
    </xf>
    <xf numFmtId="165" fontId="7" fillId="3" borderId="0" xfId="1" applyNumberFormat="1" applyFont="1" applyFill="1" applyBorder="1" applyProtection="1">
      <protection locked="0"/>
    </xf>
    <xf numFmtId="0" fontId="7" fillId="3" borderId="10" xfId="0" applyFont="1" applyFill="1" applyBorder="1" applyProtection="1">
      <protection locked="0"/>
    </xf>
    <xf numFmtId="0" fontId="7" fillId="3" borderId="8" xfId="0" applyFont="1" applyFill="1" applyBorder="1" applyProtection="1">
      <protection locked="0"/>
    </xf>
    <xf numFmtId="44" fontId="7" fillId="3" borderId="18" xfId="0" applyNumberFormat="1" applyFont="1" applyFill="1" applyBorder="1" applyProtection="1"/>
    <xf numFmtId="0" fontId="8" fillId="3" borderId="10" xfId="0" applyFont="1" applyFill="1" applyBorder="1" applyAlignment="1" applyProtection="1">
      <alignment wrapText="1"/>
      <protection locked="0"/>
    </xf>
    <xf numFmtId="166" fontId="9" fillId="3" borderId="6" xfId="0" applyNumberFormat="1" applyFont="1" applyFill="1" applyBorder="1" applyAlignment="1" applyProtection="1">
      <alignment horizontal="center"/>
    </xf>
    <xf numFmtId="44" fontId="7" fillId="3" borderId="5" xfId="0" applyNumberFormat="1" applyFont="1" applyFill="1" applyBorder="1" applyProtection="1">
      <protection locked="0"/>
    </xf>
    <xf numFmtId="165" fontId="7" fillId="3" borderId="5" xfId="1" applyNumberFormat="1" applyFont="1" applyFill="1" applyBorder="1" applyProtection="1">
      <protection locked="0"/>
    </xf>
    <xf numFmtId="44" fontId="7" fillId="5" borderId="19" xfId="2" applyNumberFormat="1" applyFont="1" applyFill="1" applyBorder="1" applyProtection="1"/>
    <xf numFmtId="0" fontId="8" fillId="3" borderId="17" xfId="0" applyFont="1" applyFill="1" applyBorder="1" applyAlignment="1" applyProtection="1">
      <alignment wrapText="1"/>
      <protection locked="0"/>
    </xf>
    <xf numFmtId="44" fontId="7" fillId="5" borderId="18" xfId="2" applyNumberFormat="1" applyFont="1" applyFill="1" applyBorder="1" applyProtection="1">
      <protection locked="0"/>
    </xf>
    <xf numFmtId="44" fontId="7" fillId="5" borderId="18" xfId="2" applyNumberFormat="1" applyFont="1" applyFill="1" applyBorder="1" applyProtection="1"/>
    <xf numFmtId="44" fontId="7" fillId="5" borderId="0" xfId="2" applyNumberFormat="1" applyFont="1" applyFill="1" applyBorder="1" applyProtection="1">
      <protection locked="0"/>
    </xf>
    <xf numFmtId="44" fontId="7" fillId="5" borderId="0" xfId="0" applyNumberFormat="1" applyFont="1" applyFill="1" applyBorder="1" applyAlignment="1" applyProtection="1">
      <alignment horizontal="right"/>
      <protection locked="0"/>
    </xf>
    <xf numFmtId="44" fontId="7" fillId="5" borderId="18" xfId="0" applyNumberFormat="1" applyFont="1" applyFill="1" applyBorder="1" applyAlignment="1" applyProtection="1">
      <alignment horizontal="center" wrapText="1"/>
      <protection locked="0"/>
    </xf>
    <xf numFmtId="44" fontId="7" fillId="4" borderId="18" xfId="2" applyNumberFormat="1" applyFont="1" applyFill="1" applyBorder="1" applyProtection="1">
      <protection locked="0"/>
    </xf>
    <xf numFmtId="44" fontId="7" fillId="4" borderId="0" xfId="2" applyNumberFormat="1" applyFont="1" applyFill="1" applyBorder="1" applyProtection="1">
      <protection locked="0"/>
    </xf>
    <xf numFmtId="44" fontId="13" fillId="4" borderId="0" xfId="0" applyNumberFormat="1" applyFont="1" applyFill="1" applyBorder="1" applyProtection="1">
      <protection locked="0"/>
    </xf>
    <xf numFmtId="44" fontId="7" fillId="4" borderId="18" xfId="0" applyNumberFormat="1" applyFont="1" applyFill="1" applyBorder="1" applyProtection="1"/>
    <xf numFmtId="44" fontId="7" fillId="4" borderId="6" xfId="0" applyNumberFormat="1" applyFont="1" applyFill="1" applyBorder="1" applyProtection="1"/>
    <xf numFmtId="44" fontId="7" fillId="4" borderId="0" xfId="1" applyNumberFormat="1" applyFont="1" applyFill="1" applyBorder="1" applyProtection="1">
      <protection locked="0"/>
    </xf>
    <xf numFmtId="44" fontId="7" fillId="4" borderId="0" xfId="0" applyNumberFormat="1" applyFont="1" applyFill="1" applyBorder="1" applyProtection="1">
      <protection locked="0"/>
    </xf>
    <xf numFmtId="0" fontId="4" fillId="2" borderId="8" xfId="0" applyFont="1" applyFill="1" applyBorder="1" applyAlignment="1" applyProtection="1">
      <alignment horizontal="left" wrapText="1"/>
      <protection locked="0"/>
    </xf>
    <xf numFmtId="0" fontId="4" fillId="2" borderId="0" xfId="0" applyFont="1" applyFill="1" applyBorder="1" applyAlignment="1" applyProtection="1">
      <alignment horizontal="left" wrapText="1"/>
      <protection locked="0"/>
    </xf>
    <xf numFmtId="164" fontId="12" fillId="5" borderId="0" xfId="2" applyNumberFormat="1" applyFont="1" applyFill="1" applyBorder="1" applyAlignment="1" applyProtection="1">
      <alignment horizontal="center" vertical="top"/>
      <protection locked="0"/>
    </xf>
    <xf numFmtId="0" fontId="7" fillId="3" borderId="18" xfId="0" applyFont="1" applyFill="1" applyBorder="1" applyAlignment="1" applyProtection="1">
      <alignment horizontal="left" indent="4"/>
      <protection locked="0"/>
    </xf>
    <xf numFmtId="0" fontId="9" fillId="3" borderId="20" xfId="0" applyFont="1" applyFill="1" applyBorder="1" applyAlignment="1" applyProtection="1">
      <alignment horizontal="center" wrapText="1"/>
      <protection locked="0"/>
    </xf>
    <xf numFmtId="0" fontId="9" fillId="3" borderId="21" xfId="0" applyFont="1" applyFill="1" applyBorder="1" applyAlignment="1" applyProtection="1">
      <alignment horizontal="center" wrapText="1"/>
      <protection locked="0"/>
    </xf>
  </cellXfs>
  <cellStyles count="3">
    <cellStyle name="Comma" xfId="1" builtinId="3"/>
    <cellStyle name="Currency" xfId="2" builtinId="4"/>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4" Type="http://schemas.openxmlformats.org/officeDocument/2006/relationships/sharedStrings" Target="sharedStrings.xml"/><Relationship Id="rId5"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4</xdr:col>
      <xdr:colOff>1905</xdr:colOff>
      <xdr:row>10</xdr:row>
      <xdr:rowOff>57151</xdr:rowOff>
    </xdr:from>
    <xdr:to>
      <xdr:col>6</xdr:col>
      <xdr:colOff>154653</xdr:colOff>
      <xdr:row>14</xdr:row>
      <xdr:rowOff>158751</xdr:rowOff>
    </xdr:to>
    <xdr:sp macro="" textlink="">
      <xdr:nvSpPr>
        <xdr:cNvPr id="3" name="TextBox 2"/>
        <xdr:cNvSpPr txBox="1"/>
      </xdr:nvSpPr>
      <xdr:spPr>
        <a:xfrm>
          <a:off x="5259705" y="2205991"/>
          <a:ext cx="1006188" cy="9169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1000">
              <a:latin typeface="Franklin Gothic demi"/>
            </a:rPr>
            <a:t>Avg. assumes</a:t>
          </a:r>
          <a:r>
            <a:rPr lang="en-US" sz="1000" baseline="0">
              <a:latin typeface="Franklin Gothic demi"/>
            </a:rPr>
            <a:t> CMS:private payor mix of 20:80</a:t>
          </a:r>
          <a:endParaRPr lang="en-US" sz="1000">
            <a:latin typeface="Franklin Gothic demi"/>
          </a:endParaRPr>
        </a:p>
      </xdr:txBody>
    </xdr:sp>
    <xdr:clientData/>
  </xdr:twoCellAnchor>
  <xdr:twoCellAnchor editAs="oneCell">
    <xdr:from>
      <xdr:col>11</xdr:col>
      <xdr:colOff>1838325</xdr:colOff>
      <xdr:row>23</xdr:row>
      <xdr:rowOff>552450</xdr:rowOff>
    </xdr:from>
    <xdr:to>
      <xdr:col>13</xdr:col>
      <xdr:colOff>38100</xdr:colOff>
      <xdr:row>25</xdr:row>
      <xdr:rowOff>66675</xdr:rowOff>
    </xdr:to>
    <xdr:pic>
      <xdr:nvPicPr>
        <xdr:cNvPr id="9276" name="Picture 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725025" y="5153025"/>
          <a:ext cx="11430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O30"/>
  <sheetViews>
    <sheetView showGridLines="0" tabSelected="1" zoomScale="81" zoomScaleNormal="81" zoomScalePageLayoutView="81" workbookViewId="0">
      <selection activeCell="C3" sqref="C3"/>
    </sheetView>
  </sheetViews>
  <sheetFormatPr baseColWidth="10" defaultColWidth="9.1640625" defaultRowHeight="15" x14ac:dyDescent="0"/>
  <cols>
    <col min="1" max="1" width="15.5" style="2" customWidth="1"/>
    <col min="2" max="2" width="27.5" style="2" customWidth="1"/>
    <col min="3" max="3" width="15.6640625" style="2" customWidth="1"/>
    <col min="4" max="4" width="18.1640625" style="2" customWidth="1"/>
    <col min="5" max="5" width="2.1640625" style="2" customWidth="1"/>
    <col min="6" max="6" width="10.33203125" style="2" customWidth="1"/>
    <col min="7" max="7" width="2.6640625" style="2" customWidth="1"/>
    <col min="8" max="8" width="1.6640625" style="2" customWidth="1"/>
    <col min="9" max="9" width="9.1640625" style="2"/>
    <col min="10" max="10" width="11.1640625" style="2" customWidth="1"/>
    <col min="11" max="11" width="4.5" style="2" customWidth="1"/>
    <col min="12" max="12" width="28.5" style="2" customWidth="1"/>
    <col min="13" max="13" width="15.6640625" style="2" customWidth="1"/>
    <col min="14" max="14" width="1.6640625" style="2" customWidth="1"/>
    <col min="15" max="15" width="9.1640625" style="1"/>
    <col min="16" max="16384" width="9.1640625" style="2"/>
  </cols>
  <sheetData>
    <row r="1" spans="1:15" ht="24" customHeight="1" thickBot="1">
      <c r="A1" s="28"/>
      <c r="B1" s="29"/>
      <c r="C1" s="29"/>
      <c r="D1" s="29"/>
      <c r="E1" s="30"/>
      <c r="F1" s="31" t="s">
        <v>29</v>
      </c>
      <c r="G1" s="31"/>
      <c r="H1" s="31"/>
      <c r="I1" s="30"/>
      <c r="J1" s="31"/>
      <c r="K1" s="30"/>
      <c r="L1" s="30"/>
      <c r="M1" s="30"/>
      <c r="N1" s="32"/>
    </row>
    <row r="2" spans="1:15" s="4" customFormat="1" ht="21" customHeight="1" thickBot="1">
      <c r="A2" s="33" t="s">
        <v>4</v>
      </c>
      <c r="B2" s="34"/>
      <c r="C2" s="34"/>
      <c r="D2" s="34"/>
      <c r="E2" s="34"/>
      <c r="F2" s="34"/>
      <c r="G2" s="34"/>
      <c r="H2" s="34"/>
      <c r="I2" s="34"/>
      <c r="J2" s="34"/>
      <c r="K2" s="34"/>
      <c r="L2" s="34"/>
      <c r="M2" s="34"/>
      <c r="N2" s="35"/>
      <c r="O2" s="3"/>
    </row>
    <row r="3" spans="1:15" ht="18" customHeight="1" thickBot="1">
      <c r="A3" s="36"/>
      <c r="B3" s="37" t="s">
        <v>14</v>
      </c>
      <c r="C3" s="71">
        <v>7</v>
      </c>
      <c r="D3" s="39"/>
      <c r="E3" s="38"/>
      <c r="F3" s="38"/>
      <c r="G3" s="39"/>
      <c r="H3" s="38"/>
      <c r="I3" s="37" t="s">
        <v>15</v>
      </c>
      <c r="J3" s="71">
        <v>1.5</v>
      </c>
      <c r="K3" s="39"/>
      <c r="L3" s="37" t="s">
        <v>27</v>
      </c>
      <c r="M3" s="72">
        <v>2500</v>
      </c>
      <c r="N3" s="40"/>
    </row>
    <row r="4" spans="1:15">
      <c r="A4" s="41" t="s">
        <v>16</v>
      </c>
      <c r="B4" s="42"/>
      <c r="C4" s="42"/>
      <c r="D4" s="42"/>
      <c r="E4" s="42"/>
      <c r="F4" s="43"/>
      <c r="G4" s="44"/>
      <c r="H4" s="60"/>
      <c r="I4" s="61" t="s">
        <v>8</v>
      </c>
      <c r="J4" s="60"/>
      <c r="K4" s="60"/>
      <c r="L4" s="60"/>
      <c r="M4" s="60"/>
      <c r="N4" s="62"/>
    </row>
    <row r="5" spans="1:15">
      <c r="A5" s="41"/>
      <c r="B5" s="42"/>
      <c r="C5" s="42"/>
      <c r="D5" s="42"/>
      <c r="E5" s="42"/>
      <c r="F5" s="42"/>
      <c r="G5" s="45"/>
      <c r="H5" s="60"/>
      <c r="I5" s="61"/>
      <c r="J5" s="61"/>
      <c r="K5" s="60"/>
      <c r="L5" s="60"/>
      <c r="M5" s="63"/>
      <c r="N5" s="62"/>
    </row>
    <row r="6" spans="1:15" ht="16" thickBot="1">
      <c r="A6" s="46"/>
      <c r="B6" s="42"/>
      <c r="C6" s="47" t="s">
        <v>23</v>
      </c>
      <c r="D6" s="96">
        <v>200</v>
      </c>
      <c r="E6" s="42"/>
      <c r="F6" s="48" t="s">
        <v>10</v>
      </c>
      <c r="G6" s="45"/>
      <c r="H6" s="60"/>
      <c r="I6" s="60" t="s">
        <v>11</v>
      </c>
      <c r="J6" s="60"/>
      <c r="K6" s="60"/>
      <c r="L6" s="60"/>
      <c r="M6" s="64"/>
      <c r="N6" s="62"/>
    </row>
    <row r="7" spans="1:15" ht="16" thickBot="1">
      <c r="A7" s="46"/>
      <c r="B7" s="42"/>
      <c r="C7" s="47" t="s">
        <v>24</v>
      </c>
      <c r="D7" s="96">
        <v>113</v>
      </c>
      <c r="E7" s="42"/>
      <c r="F7" s="100">
        <f>(D7*0.2)+(D6*0.8)+D8</f>
        <v>245.6</v>
      </c>
      <c r="G7" s="49"/>
      <c r="H7" s="61"/>
      <c r="I7" s="60"/>
      <c r="J7" s="60"/>
      <c r="K7" s="60"/>
      <c r="L7" s="65" t="s">
        <v>32</v>
      </c>
      <c r="M7" s="91">
        <v>0</v>
      </c>
      <c r="N7" s="62"/>
    </row>
    <row r="8" spans="1:15" ht="15.75" customHeight="1">
      <c r="A8" s="46"/>
      <c r="B8" s="42"/>
      <c r="C8" s="50" t="s">
        <v>26</v>
      </c>
      <c r="D8" s="96">
        <v>63</v>
      </c>
      <c r="E8" s="42"/>
      <c r="F8" s="101"/>
      <c r="G8" s="52"/>
      <c r="H8" s="60"/>
      <c r="I8" s="60"/>
      <c r="J8" s="60"/>
      <c r="K8" s="60"/>
      <c r="L8" s="65" t="s">
        <v>20</v>
      </c>
      <c r="M8" s="91">
        <f>100/-25</f>
        <v>-4</v>
      </c>
      <c r="N8" s="66"/>
    </row>
    <row r="9" spans="1:15" ht="14.25" customHeight="1" thickBot="1">
      <c r="A9" s="46"/>
      <c r="B9" s="42"/>
      <c r="C9" s="42"/>
      <c r="D9" s="97"/>
      <c r="E9" s="42"/>
      <c r="F9" s="102"/>
      <c r="G9" s="45"/>
      <c r="H9" s="60"/>
      <c r="I9" s="60"/>
      <c r="J9" s="60"/>
      <c r="K9" s="60"/>
      <c r="L9" s="65" t="s">
        <v>13</v>
      </c>
      <c r="M9" s="92">
        <f>SUM(M7,M8)</f>
        <v>-4</v>
      </c>
      <c r="N9" s="66"/>
    </row>
    <row r="10" spans="1:15" ht="16" thickBot="1">
      <c r="A10" s="46"/>
      <c r="B10" s="42"/>
      <c r="C10" s="53" t="s">
        <v>21</v>
      </c>
      <c r="D10" s="96">
        <v>0</v>
      </c>
      <c r="E10" s="42"/>
      <c r="F10" s="100">
        <f>(D10*0.2)+(D11*0.8)</f>
        <v>0</v>
      </c>
      <c r="G10" s="49"/>
      <c r="H10" s="60"/>
      <c r="I10" s="60"/>
      <c r="J10" s="60"/>
      <c r="K10" s="60"/>
      <c r="L10" s="60"/>
      <c r="M10" s="93"/>
      <c r="N10" s="66"/>
    </row>
    <row r="11" spans="1:15" ht="16.5" customHeight="1">
      <c r="A11" s="46"/>
      <c r="B11" s="42"/>
      <c r="C11" s="53" t="s">
        <v>22</v>
      </c>
      <c r="D11" s="96">
        <v>0</v>
      </c>
      <c r="E11" s="54"/>
      <c r="F11" s="55"/>
      <c r="G11" s="52"/>
      <c r="H11" s="67"/>
      <c r="I11" s="68" t="s">
        <v>12</v>
      </c>
      <c r="J11" s="60"/>
      <c r="K11" s="60"/>
      <c r="L11" s="63"/>
      <c r="M11" s="94"/>
      <c r="N11" s="66"/>
    </row>
    <row r="12" spans="1:15" ht="14.25" customHeight="1">
      <c r="A12" s="46"/>
      <c r="B12" s="56"/>
      <c r="C12" s="42"/>
      <c r="D12" s="98"/>
      <c r="E12" s="51"/>
      <c r="F12" s="42"/>
      <c r="G12" s="52"/>
      <c r="H12" s="60"/>
      <c r="I12" s="60"/>
      <c r="J12" s="60"/>
      <c r="K12" s="60"/>
      <c r="L12" s="65" t="s">
        <v>31</v>
      </c>
      <c r="M12" s="95">
        <v>-29</v>
      </c>
      <c r="N12" s="66"/>
    </row>
    <row r="13" spans="1:15" ht="15" customHeight="1">
      <c r="A13" s="46"/>
      <c r="B13" s="57"/>
      <c r="C13" s="58" t="s">
        <v>19</v>
      </c>
      <c r="D13" s="99">
        <f>F7+F10</f>
        <v>245.6</v>
      </c>
      <c r="E13" s="42"/>
      <c r="F13" s="42"/>
      <c r="G13" s="45"/>
      <c r="H13" s="69"/>
      <c r="I13" s="60"/>
      <c r="J13" s="60"/>
      <c r="K13" s="60"/>
      <c r="L13" s="65" t="s">
        <v>25</v>
      </c>
      <c r="M13" s="92">
        <f>-D8</f>
        <v>-63</v>
      </c>
      <c r="N13" s="66"/>
    </row>
    <row r="14" spans="1:15" ht="19.5" customHeight="1">
      <c r="A14" s="46"/>
      <c r="B14" s="59"/>
      <c r="C14" s="53" t="s">
        <v>3</v>
      </c>
      <c r="D14" s="99">
        <f>4.3333*J3*C3*D13</f>
        <v>11174.714040000001</v>
      </c>
      <c r="E14" s="42"/>
      <c r="F14" s="42"/>
      <c r="G14" s="45"/>
      <c r="H14" s="60"/>
      <c r="I14" s="105" t="s">
        <v>30</v>
      </c>
      <c r="J14" s="105"/>
      <c r="K14" s="105"/>
      <c r="L14" s="105"/>
      <c r="M14" s="105"/>
      <c r="N14" s="66"/>
    </row>
    <row r="15" spans="1:15" ht="15.75" customHeight="1">
      <c r="A15" s="46"/>
      <c r="B15" s="59"/>
      <c r="C15" s="53" t="s">
        <v>2</v>
      </c>
      <c r="D15" s="99">
        <f>D13*52*J3*C3</f>
        <v>134097.60000000001</v>
      </c>
      <c r="E15" s="42"/>
      <c r="F15" s="42"/>
      <c r="G15" s="45"/>
      <c r="H15" s="60"/>
      <c r="I15" s="60"/>
      <c r="J15" s="70"/>
      <c r="K15" s="70"/>
      <c r="L15" s="65" t="s">
        <v>17</v>
      </c>
      <c r="M15" s="92">
        <f>M9+M12+M13</f>
        <v>-96</v>
      </c>
      <c r="N15" s="66"/>
    </row>
    <row r="16" spans="1:15" ht="15.75" customHeight="1">
      <c r="A16" s="46"/>
      <c r="B16" s="42"/>
      <c r="C16" s="42"/>
      <c r="D16" s="42"/>
      <c r="E16" s="42"/>
      <c r="F16" s="42"/>
      <c r="G16" s="45"/>
      <c r="H16" s="60"/>
      <c r="I16" s="60"/>
      <c r="J16" s="70"/>
      <c r="K16" s="70"/>
      <c r="L16" s="65" t="s">
        <v>18</v>
      </c>
      <c r="M16" s="89">
        <f>M15*4.3333*C3*J3</f>
        <v>-4367.9664000000002</v>
      </c>
      <c r="N16" s="66"/>
    </row>
    <row r="17" spans="1:15" s="6" customFormat="1" ht="8.25" customHeight="1">
      <c r="A17" s="73"/>
      <c r="B17" s="74"/>
      <c r="C17" s="75"/>
      <c r="D17" s="75"/>
      <c r="E17" s="75"/>
      <c r="F17" s="74"/>
      <c r="G17" s="76"/>
      <c r="H17" s="76"/>
      <c r="I17" s="74"/>
      <c r="J17" s="74"/>
      <c r="K17" s="74"/>
      <c r="L17" s="74"/>
      <c r="M17" s="74"/>
      <c r="N17" s="77"/>
      <c r="O17" s="5"/>
    </row>
    <row r="18" spans="1:15">
      <c r="A18" s="78" t="s">
        <v>9</v>
      </c>
      <c r="B18" s="79"/>
      <c r="C18" s="79"/>
      <c r="D18" s="79"/>
      <c r="E18" s="80"/>
      <c r="F18" s="79"/>
      <c r="G18" s="81"/>
      <c r="H18" s="81"/>
      <c r="I18" s="79"/>
      <c r="J18" s="79"/>
      <c r="K18" s="79"/>
      <c r="L18" s="79"/>
      <c r="M18" s="79"/>
      <c r="N18" s="82"/>
    </row>
    <row r="19" spans="1:15" ht="15" customHeight="1">
      <c r="A19" s="83"/>
      <c r="B19" s="106" t="s">
        <v>0</v>
      </c>
      <c r="C19" s="106"/>
      <c r="D19" s="84">
        <f>D14</f>
        <v>11174.714040000001</v>
      </c>
      <c r="E19" s="79"/>
      <c r="F19" s="79"/>
      <c r="G19" s="79"/>
      <c r="H19" s="79"/>
      <c r="I19" s="79"/>
      <c r="J19" s="79"/>
      <c r="K19" s="79"/>
      <c r="L19" s="79"/>
      <c r="M19" s="79"/>
      <c r="N19" s="82"/>
    </row>
    <row r="20" spans="1:15" ht="16" thickBot="1">
      <c r="A20" s="83"/>
      <c r="B20" s="106" t="s">
        <v>5</v>
      </c>
      <c r="C20" s="106"/>
      <c r="D20" s="84">
        <f>M16</f>
        <v>-4367.9664000000002</v>
      </c>
      <c r="E20" s="79"/>
      <c r="F20" s="79"/>
      <c r="G20" s="79"/>
      <c r="H20" s="79"/>
      <c r="I20" s="79"/>
      <c r="J20" s="79"/>
      <c r="K20" s="79"/>
      <c r="L20" s="79"/>
      <c r="M20" s="79"/>
      <c r="N20" s="82"/>
    </row>
    <row r="21" spans="1:15" ht="15.75" customHeight="1" thickBot="1">
      <c r="A21" s="83"/>
      <c r="B21" s="106" t="s">
        <v>1</v>
      </c>
      <c r="C21" s="106"/>
      <c r="D21" s="84">
        <f>D19+D20</f>
        <v>6806.7476400000005</v>
      </c>
      <c r="E21" s="79"/>
      <c r="F21" s="79"/>
      <c r="G21" s="85"/>
      <c r="H21" s="90"/>
      <c r="I21" s="107" t="s">
        <v>7</v>
      </c>
      <c r="J21" s="107"/>
      <c r="K21" s="107"/>
      <c r="L21" s="108"/>
      <c r="M21" s="86">
        <f>M3*C3/D21</f>
        <v>2.5709782300670101</v>
      </c>
      <c r="N21" s="82"/>
    </row>
    <row r="22" spans="1:15" ht="13.5" customHeight="1" thickBot="1">
      <c r="A22" s="36"/>
      <c r="B22" s="39"/>
      <c r="C22" s="87"/>
      <c r="D22" s="39"/>
      <c r="E22" s="39"/>
      <c r="F22" s="88"/>
      <c r="G22" s="39"/>
      <c r="H22" s="39"/>
      <c r="I22" s="39"/>
      <c r="J22" s="39"/>
      <c r="K22" s="39"/>
      <c r="L22" s="39"/>
      <c r="M22" s="39"/>
      <c r="N22" s="40"/>
    </row>
    <row r="23" spans="1:15" ht="6.75" customHeight="1">
      <c r="A23" s="7"/>
      <c r="B23" s="8"/>
      <c r="C23" s="8"/>
      <c r="D23" s="8"/>
      <c r="E23" s="8"/>
      <c r="F23" s="9"/>
      <c r="G23" s="8"/>
      <c r="H23" s="8"/>
      <c r="I23" s="8"/>
      <c r="J23" s="8"/>
      <c r="K23" s="8"/>
      <c r="L23" s="8"/>
      <c r="M23" s="8"/>
      <c r="N23" s="10"/>
    </row>
    <row r="24" spans="1:15" ht="51" customHeight="1">
      <c r="A24" s="103" t="s">
        <v>28</v>
      </c>
      <c r="B24" s="104"/>
      <c r="C24" s="104"/>
      <c r="D24" s="104"/>
      <c r="E24" s="104"/>
      <c r="F24" s="104"/>
      <c r="G24" s="104"/>
      <c r="H24" s="104"/>
      <c r="I24" s="104"/>
      <c r="J24" s="104"/>
      <c r="K24" s="104"/>
      <c r="L24" s="104"/>
      <c r="M24" s="104"/>
      <c r="N24" s="11"/>
      <c r="O24" s="5"/>
    </row>
    <row r="25" spans="1:15" ht="10.5" customHeight="1">
      <c r="A25" s="12"/>
      <c r="B25" s="5"/>
      <c r="C25" s="5"/>
      <c r="D25" s="5"/>
      <c r="E25" s="13"/>
      <c r="F25" s="13"/>
      <c r="G25" s="14"/>
      <c r="H25" s="5"/>
      <c r="I25" s="5"/>
      <c r="J25" s="5"/>
      <c r="K25" s="15"/>
      <c r="L25" s="5"/>
      <c r="M25" s="5"/>
      <c r="N25" s="11"/>
      <c r="O25" s="5"/>
    </row>
    <row r="26" spans="1:15" s="6" customFormat="1" ht="18.75" customHeight="1" thickBot="1">
      <c r="A26" s="27" t="s">
        <v>6</v>
      </c>
      <c r="B26" s="16"/>
      <c r="C26" s="16"/>
      <c r="D26" s="16"/>
      <c r="E26" s="16"/>
      <c r="F26" s="16"/>
      <c r="G26" s="16"/>
      <c r="H26" s="16"/>
      <c r="I26" s="16"/>
      <c r="J26" s="16"/>
      <c r="K26" s="16"/>
      <c r="L26" s="16"/>
      <c r="M26" s="16"/>
      <c r="N26" s="17"/>
      <c r="O26" s="5"/>
    </row>
    <row r="27" spans="1:15" s="6" customFormat="1">
      <c r="A27" s="18"/>
      <c r="B27" s="19"/>
      <c r="C27" s="19"/>
      <c r="D27" s="19"/>
      <c r="E27" s="19"/>
      <c r="F27" s="19"/>
      <c r="G27" s="20"/>
      <c r="H27" s="20"/>
      <c r="I27" s="21"/>
      <c r="J27" s="22"/>
      <c r="K27" s="22"/>
      <c r="O27" s="5"/>
    </row>
    <row r="28" spans="1:15">
      <c r="B28" s="23"/>
      <c r="C28" s="19"/>
      <c r="D28" s="19"/>
      <c r="E28" s="24"/>
      <c r="F28" s="24"/>
      <c r="G28" s="25"/>
      <c r="H28" s="26"/>
      <c r="I28" s="26"/>
      <c r="J28" s="6"/>
    </row>
    <row r="29" spans="1:15">
      <c r="B29" s="23"/>
      <c r="C29" s="23"/>
      <c r="D29" s="23"/>
    </row>
    <row r="30" spans="1:15">
      <c r="B30" s="24"/>
      <c r="C30" s="24"/>
      <c r="D30" s="24"/>
    </row>
  </sheetData>
  <sheetProtection selectLockedCells="1"/>
  <mergeCells count="6">
    <mergeCell ref="A24:M24"/>
    <mergeCell ref="I14:M14"/>
    <mergeCell ref="B19:C19"/>
    <mergeCell ref="B20:C20"/>
    <mergeCell ref="B21:C21"/>
    <mergeCell ref="I21:L21"/>
  </mergeCells>
  <pageMargins left="0.7" right="0.7" top="0.75" bottom="0.75" header="0.3" footer="0.3"/>
  <pageSetup scale="78" orientation="landscape"/>
  <drawing r:id="rId1"/>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ROI - Purchase per study PCP</vt:lpstr>
    </vt:vector>
  </TitlesOfParts>
  <Company>Midmark Diagnostics Group</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DBull</dc:creator>
  <cp:lastModifiedBy>Claudia Jimenez</cp:lastModifiedBy>
  <cp:lastPrinted>2011-07-27T15:23:19Z</cp:lastPrinted>
  <dcterms:created xsi:type="dcterms:W3CDTF">2008-12-18T23:00:09Z</dcterms:created>
  <dcterms:modified xsi:type="dcterms:W3CDTF">2014-01-08T04:35:26Z</dcterms:modified>
</cp:coreProperties>
</file>